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889" firstSheet="29" activeTab="29"/>
  </bookViews>
  <sheets>
    <sheet name="Kr" sheetId="3" r:id="rId1"/>
    <sheet name="rek" sheetId="1" r:id="rId2"/>
    <sheet name="SO 01 asr-rek. kl" sheetId="5" r:id="rId3"/>
    <sheet name="SO 01 asr-rek. rekapitulácia" sheetId="6" r:id="rId4"/>
    <sheet name="SO 01 asr-rek. rozpocet" sheetId="7" r:id="rId5"/>
    <sheet name="SO 01 asr-príst. kl" sheetId="8" r:id="rId6"/>
    <sheet name="SO 01 asr-príst. rekapitulácia" sheetId="9" r:id="rId7"/>
    <sheet name="SO 01 asr-príst.  rozpocet" sheetId="10" r:id="rId8"/>
    <sheet name="SO 01 plošina kl" sheetId="11" r:id="rId9"/>
    <sheet name="SO 01 plošina rekapitulácia" sheetId="12" r:id="rId10"/>
    <sheet name="SO 01 plošina rozpocet" sheetId="13" r:id="rId11"/>
    <sheet name="SO 01 eli kl" sheetId="14" r:id="rId12"/>
    <sheet name="SO 01 eli rekapitulácia" sheetId="15" r:id="rId13"/>
    <sheet name="SO 01 eli rozpocet" sheetId="16" r:id="rId14"/>
    <sheet name="SO 01 mar kl" sheetId="17" r:id="rId15"/>
    <sheet name="SO 01 mar rozpočet" sheetId="18" r:id="rId16"/>
    <sheet name="SO 01šk kl" sheetId="19" r:id="rId17"/>
    <sheet name="SO 01šk rozpočet" sheetId="20" r:id="rId18"/>
    <sheet name="SO 01zti kl" sheetId="24" r:id="rId19"/>
    <sheet name="SO 01zti rekapitulácia" sheetId="25" r:id="rId20"/>
    <sheet name="SO 01zti rozpocet" sheetId="26" r:id="rId21"/>
    <sheet name="SO 01uk kl" sheetId="21" r:id="rId22"/>
    <sheet name="SO 01uk rekapitulácia" sheetId="22" r:id="rId23"/>
    <sheet name="SO 01uk rozpocet" sheetId="23" r:id="rId24"/>
    <sheet name="SO 02 smetník kl" sheetId="52" r:id="rId25"/>
    <sheet name="SO 02 smetník rekapitulácia" sheetId="53" r:id="rId26"/>
    <sheet name="SO 02 smetník rozpočet" sheetId="51" r:id="rId27"/>
    <sheet name="SO 03 kl" sheetId="27" r:id="rId28"/>
    <sheet name="SO 03 rekapitulácia" sheetId="28" r:id="rId29"/>
    <sheet name="SO 03 rozpocet" sheetId="29" r:id="rId30"/>
    <sheet name="SO 03a kl" sheetId="30" r:id="rId31"/>
    <sheet name="SO 03a rekapitulácia" sheetId="31" r:id="rId32"/>
    <sheet name="SO 03a rozpocet" sheetId="32" r:id="rId33"/>
    <sheet name="SO 04 kl" sheetId="33" r:id="rId34"/>
    <sheet name="SO 04 rekapitulácia" sheetId="34" r:id="rId35"/>
    <sheet name="SO 04 rozpocet" sheetId="35" r:id="rId36"/>
    <sheet name="SO 05 kl" sheetId="36" r:id="rId37"/>
    <sheet name="SO 05 rekapitulácia" sheetId="37" r:id="rId38"/>
    <sheet name="SO 05 rozpocet" sheetId="38" r:id="rId39"/>
    <sheet name="SO 06 kl" sheetId="39" r:id="rId40"/>
    <sheet name="SO 06 rekapitulácia" sheetId="40" r:id="rId41"/>
    <sheet name="SO 06 rozpocet" sheetId="41" r:id="rId42"/>
    <sheet name="SO 07 kl" sheetId="42" r:id="rId43"/>
    <sheet name="SO 07 rekapitulácia" sheetId="43" r:id="rId44"/>
    <sheet name="SO 07 rozpocet" sheetId="44" r:id="rId45"/>
    <sheet name="SO 08 kl" sheetId="45" r:id="rId46"/>
    <sheet name="SO 08 rekapitulácia" sheetId="46" r:id="rId47"/>
    <sheet name="SO 08 rozpocet" sheetId="47" r:id="rId48"/>
    <sheet name="SO 09 kl" sheetId="48" r:id="rId49"/>
    <sheet name="SO 09 rekapitulácia" sheetId="49" r:id="rId50"/>
    <sheet name="SO 09 rozpočet" sheetId="50" r:id="rId51"/>
    <sheet name="Hárok1" sheetId="4" r:id="rId52"/>
  </sheets>
  <externalReferences>
    <externalReference r:id="rId53"/>
  </externalReferences>
  <definedNames>
    <definedName name="_xlnm._FilterDatabase" hidden="1">#REF!</definedName>
    <definedName name="fakt1R">#REF!</definedName>
    <definedName name="_xlnm.Print_Titles" localSheetId="0">Kr!#REF!</definedName>
    <definedName name="_xlnm.Print_Titles" localSheetId="7">'SO 01 asr-príst.  rozpocet'!$11:$13</definedName>
    <definedName name="_xlnm.Print_Titles" localSheetId="6">'SO 01 asr-príst. rekapitulácia'!$11:$13</definedName>
    <definedName name="_xlnm.Print_Titles" localSheetId="3">'SO 01 asr-rek. rekapitulácia'!$11:$13</definedName>
    <definedName name="_xlnm.Print_Titles" localSheetId="4">'SO 01 asr-rek. rozpocet'!$11:$13</definedName>
    <definedName name="_xlnm.Print_Titles" localSheetId="9">'SO 01 plošina rekapitulácia'!$11:$13</definedName>
    <definedName name="_xlnm.Print_Titles" localSheetId="10">'SO 01 plošina rozpocet'!$11:$13</definedName>
    <definedName name="_xlnm.Print_Titles" localSheetId="17">'SO 01šk rozpočet'!$1:$6</definedName>
    <definedName name="_xlnm.Print_Titles" localSheetId="28">'SO 03 rekapitulácia'!$11:$13</definedName>
    <definedName name="_xlnm.Print_Titles" localSheetId="29">'SO 03 rozpocet'!$11:$13</definedName>
    <definedName name="_xlnm.Print_Titles" localSheetId="31">'SO 03a rekapitulácia'!$11:$13</definedName>
    <definedName name="_xlnm.Print_Titles" localSheetId="32">'SO 03a rozpocet'!$11:$13</definedName>
    <definedName name="_xlnm.Print_Titles" localSheetId="34">'SO 04 rekapitulácia'!$11:$13</definedName>
    <definedName name="_xlnm.Print_Titles" localSheetId="35">'SO 04 rozpocet'!$11:$13</definedName>
    <definedName name="_xlnm.Print_Titles" localSheetId="49">'SO 09 rekapitulácia'!$11:$13</definedName>
    <definedName name="_xlnm.Print_Titles" localSheetId="50">'SO 09 rozpočet'!$11:$13</definedName>
    <definedName name="_xlnm.Print_Area" localSheetId="0">Kr!$B$3:$AQ$70</definedName>
    <definedName name="_xlnm.Print_Area" localSheetId="15">'SO 01 mar rozpočet'!$A:$H</definedName>
    <definedName name="_xlnm.Print_Area" localSheetId="17">'SO 01šk rozpočet'!$A$1:$H$52</definedName>
  </definedNames>
  <calcPr calcId="162913"/>
</workbook>
</file>

<file path=xl/calcChain.xml><?xml version="1.0" encoding="utf-8"?>
<calcChain xmlns="http://schemas.openxmlformats.org/spreadsheetml/2006/main">
  <c r="C8" i="51" l="1"/>
  <c r="C7" i="51"/>
  <c r="C5" i="51"/>
  <c r="C4" i="51"/>
  <c r="C3" i="51"/>
  <c r="C2" i="51"/>
  <c r="E23" i="53"/>
  <c r="D23" i="53"/>
  <c r="E22" i="53"/>
  <c r="D22" i="53"/>
  <c r="B22" i="53"/>
  <c r="A22" i="53"/>
  <c r="E21" i="53"/>
  <c r="D21" i="53"/>
  <c r="B21" i="53"/>
  <c r="A21" i="53"/>
  <c r="E20" i="53"/>
  <c r="D20" i="53"/>
  <c r="B20" i="53"/>
  <c r="A20" i="53"/>
  <c r="E19" i="53"/>
  <c r="D19" i="53"/>
  <c r="B19" i="53"/>
  <c r="A19" i="53"/>
  <c r="E18" i="53"/>
  <c r="D18" i="53"/>
  <c r="B18" i="53"/>
  <c r="A18" i="53"/>
  <c r="E17" i="53"/>
  <c r="D17" i="53"/>
  <c r="B17" i="53"/>
  <c r="A17" i="53"/>
  <c r="E16" i="53"/>
  <c r="D16" i="53"/>
  <c r="B16" i="53"/>
  <c r="A16" i="53"/>
  <c r="E15" i="53"/>
  <c r="D15" i="53"/>
  <c r="B15" i="53"/>
  <c r="A15" i="53"/>
  <c r="E14" i="53"/>
  <c r="D14" i="53"/>
  <c r="B14" i="53"/>
  <c r="A14" i="53"/>
  <c r="B8" i="53"/>
  <c r="B7" i="53"/>
  <c r="B5" i="53"/>
  <c r="B4" i="53"/>
  <c r="B3" i="53"/>
  <c r="B2" i="53"/>
  <c r="K45" i="52"/>
  <c r="P42" i="52"/>
  <c r="P41" i="52"/>
  <c r="P40" i="52"/>
  <c r="P39" i="52"/>
  <c r="P38" i="52"/>
  <c r="C4" i="50" l="1"/>
  <c r="C3" i="50"/>
  <c r="C2" i="50"/>
  <c r="B15" i="49"/>
  <c r="A15" i="49"/>
  <c r="B14" i="49"/>
  <c r="A14" i="49"/>
  <c r="B4" i="49"/>
  <c r="B3" i="49"/>
  <c r="B2" i="49"/>
  <c r="K45" i="48"/>
  <c r="P42" i="48"/>
  <c r="P41" i="48"/>
  <c r="P40" i="48"/>
  <c r="P39" i="48"/>
  <c r="P38" i="48"/>
  <c r="E18" i="46"/>
  <c r="D18" i="46"/>
  <c r="E16" i="46"/>
  <c r="D16" i="46"/>
  <c r="C8" i="47"/>
  <c r="C7" i="47"/>
  <c r="C5" i="47"/>
  <c r="C4" i="47"/>
  <c r="C3" i="47"/>
  <c r="C2" i="47"/>
  <c r="B18" i="46"/>
  <c r="A18" i="46"/>
  <c r="B17" i="46"/>
  <c r="A17" i="46"/>
  <c r="B16" i="46"/>
  <c r="A16" i="46"/>
  <c r="B15" i="46"/>
  <c r="A15" i="46"/>
  <c r="B14" i="46"/>
  <c r="A14" i="46"/>
  <c r="B8" i="46"/>
  <c r="B7" i="46"/>
  <c r="B5" i="46"/>
  <c r="B4" i="46"/>
  <c r="B3" i="46"/>
  <c r="B2" i="46"/>
  <c r="K45" i="45"/>
  <c r="P42" i="45"/>
  <c r="P41" i="45"/>
  <c r="P40" i="45"/>
  <c r="P39" i="45"/>
  <c r="P38" i="45"/>
  <c r="C4" i="44"/>
  <c r="C3" i="44"/>
  <c r="C2" i="44"/>
  <c r="B18" i="43"/>
  <c r="A18" i="43"/>
  <c r="B17" i="43"/>
  <c r="A17" i="43"/>
  <c r="B16" i="43"/>
  <c r="A16" i="43"/>
  <c r="B15" i="43"/>
  <c r="A15" i="43"/>
  <c r="B14" i="43"/>
  <c r="A14" i="43"/>
  <c r="B8" i="43"/>
  <c r="B7" i="43"/>
  <c r="B5" i="43"/>
  <c r="B4" i="43"/>
  <c r="B3" i="43"/>
  <c r="B2" i="43"/>
  <c r="K45" i="42"/>
  <c r="P42" i="42"/>
  <c r="P41" i="42"/>
  <c r="P40" i="42"/>
  <c r="P39" i="42"/>
  <c r="P38" i="42"/>
  <c r="E16" i="40"/>
  <c r="D16" i="40"/>
  <c r="C8" i="41"/>
  <c r="C7" i="41"/>
  <c r="C5" i="41"/>
  <c r="C4" i="41"/>
  <c r="C3" i="41"/>
  <c r="C2" i="41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8" i="40"/>
  <c r="B7" i="40"/>
  <c r="B5" i="40"/>
  <c r="B4" i="40"/>
  <c r="B3" i="40"/>
  <c r="B2" i="40"/>
  <c r="K45" i="39"/>
  <c r="P42" i="39"/>
  <c r="P41" i="39"/>
  <c r="P40" i="39"/>
  <c r="P39" i="39"/>
  <c r="P38" i="39"/>
  <c r="K45" i="36"/>
  <c r="P42" i="36"/>
  <c r="P41" i="36"/>
  <c r="P40" i="36"/>
  <c r="P39" i="36"/>
  <c r="P38" i="36"/>
  <c r="E19" i="34"/>
  <c r="D19" i="34"/>
  <c r="C8" i="35"/>
  <c r="C7" i="35"/>
  <c r="C5" i="35"/>
  <c r="C4" i="35"/>
  <c r="C3" i="35"/>
  <c r="C2" i="35"/>
  <c r="B21" i="34"/>
  <c r="A21" i="34"/>
  <c r="B20" i="34"/>
  <c r="A20" i="34"/>
  <c r="B19" i="34"/>
  <c r="A19" i="34"/>
  <c r="B18" i="34"/>
  <c r="A18" i="34"/>
  <c r="B17" i="34"/>
  <c r="A17" i="34"/>
  <c r="B16" i="34"/>
  <c r="A16" i="34"/>
  <c r="B15" i="34"/>
  <c r="A15" i="34"/>
  <c r="B14" i="34"/>
  <c r="A14" i="34"/>
  <c r="B4" i="34"/>
  <c r="B3" i="34"/>
  <c r="B2" i="34"/>
  <c r="K45" i="33"/>
  <c r="P42" i="33"/>
  <c r="P41" i="33"/>
  <c r="P40" i="33"/>
  <c r="P39" i="33"/>
  <c r="P38" i="33"/>
  <c r="C4" i="32"/>
  <c r="C3" i="32"/>
  <c r="C2" i="32"/>
  <c r="B15" i="31"/>
  <c r="A15" i="31"/>
  <c r="B14" i="31"/>
  <c r="A14" i="31"/>
  <c r="B4" i="31"/>
  <c r="B3" i="31"/>
  <c r="B2" i="31"/>
  <c r="K45" i="30"/>
  <c r="P42" i="30"/>
  <c r="P41" i="30"/>
  <c r="P40" i="30"/>
  <c r="P39" i="30"/>
  <c r="P38" i="30"/>
  <c r="E21" i="28"/>
  <c r="D21" i="28"/>
  <c r="C4" i="29"/>
  <c r="C3" i="29"/>
  <c r="C2" i="29"/>
  <c r="B24" i="28"/>
  <c r="A24" i="28"/>
  <c r="B23" i="28"/>
  <c r="A23" i="28"/>
  <c r="B22" i="28"/>
  <c r="A22" i="28"/>
  <c r="B21" i="28"/>
  <c r="A21" i="28"/>
  <c r="B20" i="28"/>
  <c r="A20" i="28"/>
  <c r="B19" i="28"/>
  <c r="A19" i="28"/>
  <c r="B18" i="28"/>
  <c r="A18" i="28"/>
  <c r="B17" i="28"/>
  <c r="A17" i="28"/>
  <c r="B16" i="28"/>
  <c r="A16" i="28"/>
  <c r="B15" i="28"/>
  <c r="A15" i="28"/>
  <c r="B14" i="28"/>
  <c r="A14" i="28"/>
  <c r="B4" i="28"/>
  <c r="B3" i="28"/>
  <c r="B2" i="28"/>
  <c r="K45" i="27"/>
  <c r="P42" i="27"/>
  <c r="P41" i="27"/>
  <c r="P40" i="27"/>
  <c r="P39" i="27"/>
  <c r="P38" i="27"/>
  <c r="E17" i="25"/>
  <c r="D17" i="25"/>
  <c r="E16" i="25"/>
  <c r="D16" i="25"/>
  <c r="C5" i="26"/>
  <c r="C4" i="26"/>
  <c r="C3" i="26"/>
  <c r="C2" i="26"/>
  <c r="B22" i="25"/>
  <c r="A22" i="25"/>
  <c r="B21" i="25"/>
  <c r="A21" i="25"/>
  <c r="B20" i="25"/>
  <c r="A20" i="25"/>
  <c r="B19" i="25"/>
  <c r="A19" i="25"/>
  <c r="B18" i="25"/>
  <c r="A18" i="25"/>
  <c r="B17" i="25"/>
  <c r="A17" i="25"/>
  <c r="B16" i="25"/>
  <c r="A16" i="25"/>
  <c r="B15" i="25"/>
  <c r="A15" i="25"/>
  <c r="B14" i="25"/>
  <c r="A14" i="25"/>
  <c r="B8" i="25"/>
  <c r="B7" i="25"/>
  <c r="B5" i="25"/>
  <c r="B4" i="25"/>
  <c r="B3" i="25"/>
  <c r="B2" i="25"/>
  <c r="K45" i="24"/>
  <c r="D16" i="22"/>
  <c r="C5" i="23"/>
  <c r="C4" i="23"/>
  <c r="C3" i="23"/>
  <c r="C2" i="23"/>
  <c r="B21" i="22"/>
  <c r="A21" i="22"/>
  <c r="B20" i="22"/>
  <c r="A20" i="22"/>
  <c r="B19" i="22"/>
  <c r="A19" i="22"/>
  <c r="B18" i="22"/>
  <c r="A18" i="22"/>
  <c r="B17" i="22"/>
  <c r="A17" i="22"/>
  <c r="B16" i="22"/>
  <c r="A16" i="22"/>
  <c r="B15" i="22"/>
  <c r="A15" i="22"/>
  <c r="B14" i="22"/>
  <c r="A14" i="22"/>
  <c r="B8" i="22"/>
  <c r="B7" i="22"/>
  <c r="B5" i="22"/>
  <c r="B4" i="22"/>
  <c r="B3" i="22"/>
  <c r="B2" i="22"/>
  <c r="K45" i="21"/>
  <c r="H25" i="20"/>
  <c r="F25" i="20"/>
  <c r="H24" i="20"/>
  <c r="F24" i="20"/>
  <c r="H23" i="20"/>
  <c r="F23" i="20"/>
  <c r="H21" i="20"/>
  <c r="F21" i="20"/>
  <c r="H20" i="20"/>
  <c r="F20" i="20"/>
  <c r="K45" i="19"/>
  <c r="P42" i="19"/>
  <c r="P41" i="19"/>
  <c r="P40" i="19"/>
  <c r="P39" i="19"/>
  <c r="P38" i="19"/>
  <c r="H153" i="18"/>
  <c r="H10" i="18"/>
  <c r="H148" i="18" s="1"/>
  <c r="G5" i="18"/>
  <c r="G4" i="18"/>
  <c r="G3" i="18"/>
  <c r="K45" i="17"/>
  <c r="P42" i="17"/>
  <c r="P41" i="17"/>
  <c r="P40" i="17"/>
  <c r="P39" i="17"/>
  <c r="P38" i="17"/>
  <c r="K45" i="14"/>
  <c r="P42" i="14"/>
  <c r="P41" i="14"/>
  <c r="P40" i="14"/>
  <c r="P39" i="14"/>
  <c r="P38" i="14"/>
  <c r="M16" i="13"/>
  <c r="M15" i="13" s="1"/>
  <c r="K16" i="13"/>
  <c r="K15" i="13" s="1"/>
  <c r="C4" i="13"/>
  <c r="C3" i="13"/>
  <c r="C2" i="13"/>
  <c r="B15" i="12"/>
  <c r="A15" i="12"/>
  <c r="B14" i="12"/>
  <c r="A14" i="12"/>
  <c r="B4" i="12"/>
  <c r="B3" i="12"/>
  <c r="B2" i="12"/>
  <c r="K45" i="11"/>
  <c r="E45" i="11"/>
  <c r="P42" i="11"/>
  <c r="P41" i="11"/>
  <c r="P40" i="11"/>
  <c r="P39" i="11"/>
  <c r="P38" i="11"/>
  <c r="M277" i="10"/>
  <c r="K277" i="10"/>
  <c r="M276" i="10"/>
  <c r="K276" i="10"/>
  <c r="M274" i="10"/>
  <c r="K274" i="10"/>
  <c r="M273" i="10"/>
  <c r="K273" i="10"/>
  <c r="M272" i="10"/>
  <c r="K272" i="10"/>
  <c r="M271" i="10"/>
  <c r="K271" i="10"/>
  <c r="M270" i="10"/>
  <c r="K270" i="10"/>
  <c r="M269" i="10"/>
  <c r="K269" i="10"/>
  <c r="M268" i="10"/>
  <c r="K268" i="10"/>
  <c r="M266" i="10"/>
  <c r="K266" i="10"/>
  <c r="M265" i="10"/>
  <c r="K265" i="10"/>
  <c r="M264" i="10"/>
  <c r="K264" i="10"/>
  <c r="M263" i="10"/>
  <c r="K263" i="10"/>
  <c r="M261" i="10"/>
  <c r="K261" i="10"/>
  <c r="M260" i="10"/>
  <c r="K260" i="10"/>
  <c r="M259" i="10"/>
  <c r="K259" i="10"/>
  <c r="M257" i="10"/>
  <c r="K257" i="10"/>
  <c r="M256" i="10"/>
  <c r="K256" i="10"/>
  <c r="M255" i="10"/>
  <c r="K255" i="10"/>
  <c r="M254" i="10"/>
  <c r="K254" i="10"/>
  <c r="M253" i="10"/>
  <c r="K253" i="10"/>
  <c r="M252" i="10"/>
  <c r="K252" i="10"/>
  <c r="M251" i="10"/>
  <c r="K251" i="10"/>
  <c r="M249" i="10"/>
  <c r="K249" i="10"/>
  <c r="M248" i="10"/>
  <c r="K248" i="10"/>
  <c r="M247" i="10"/>
  <c r="K247" i="10"/>
  <c r="M246" i="10"/>
  <c r="K246" i="10"/>
  <c r="M245" i="10"/>
  <c r="K245" i="10"/>
  <c r="M244" i="10"/>
  <c r="K244" i="10"/>
  <c r="M242" i="10"/>
  <c r="K242" i="10"/>
  <c r="M241" i="10"/>
  <c r="K241" i="10"/>
  <c r="M240" i="10"/>
  <c r="K240" i="10"/>
  <c r="M239" i="10"/>
  <c r="K239" i="10"/>
  <c r="M238" i="10"/>
  <c r="K238" i="10"/>
  <c r="M237" i="10"/>
  <c r="K237" i="10"/>
  <c r="M236" i="10"/>
  <c r="K236" i="10"/>
  <c r="M234" i="10"/>
  <c r="K234" i="10"/>
  <c r="M233" i="10"/>
  <c r="K233" i="10"/>
  <c r="M232" i="10"/>
  <c r="K232" i="10"/>
  <c r="M231" i="10"/>
  <c r="K231" i="10"/>
  <c r="M230" i="10"/>
  <c r="K230" i="10"/>
  <c r="M229" i="10"/>
  <c r="K229" i="10"/>
  <c r="M228" i="10"/>
  <c r="K228" i="10"/>
  <c r="M227" i="10"/>
  <c r="K227" i="10"/>
  <c r="M226" i="10"/>
  <c r="K226" i="10"/>
  <c r="M225" i="10"/>
  <c r="K225" i="10"/>
  <c r="M224" i="10"/>
  <c r="K224" i="10"/>
  <c r="M223" i="10"/>
  <c r="K223" i="10"/>
  <c r="M222" i="10"/>
  <c r="K222" i="10"/>
  <c r="M221" i="10"/>
  <c r="K221" i="10"/>
  <c r="M220" i="10"/>
  <c r="K220" i="10"/>
  <c r="M219" i="10"/>
  <c r="K219" i="10"/>
  <c r="M218" i="10"/>
  <c r="K218" i="10"/>
  <c r="M217" i="10"/>
  <c r="K217" i="10"/>
  <c r="M216" i="10"/>
  <c r="K216" i="10"/>
  <c r="M215" i="10"/>
  <c r="K215" i="10"/>
  <c r="M214" i="10"/>
  <c r="K214" i="10"/>
  <c r="M213" i="10"/>
  <c r="K213" i="10"/>
  <c r="M212" i="10"/>
  <c r="K212" i="10"/>
  <c r="M211" i="10"/>
  <c r="K211" i="10"/>
  <c r="M210" i="10"/>
  <c r="K210" i="10"/>
  <c r="M209" i="10"/>
  <c r="K209" i="10"/>
  <c r="M208" i="10"/>
  <c r="K208" i="10"/>
  <c r="M207" i="10"/>
  <c r="K207" i="10"/>
  <c r="M206" i="10"/>
  <c r="K206" i="10"/>
  <c r="M205" i="10"/>
  <c r="K205" i="10"/>
  <c r="M203" i="10"/>
  <c r="K203" i="10"/>
  <c r="M202" i="10"/>
  <c r="K202" i="10"/>
  <c r="M201" i="10"/>
  <c r="K201" i="10"/>
  <c r="M200" i="10"/>
  <c r="K200" i="10"/>
  <c r="M199" i="10"/>
  <c r="K199" i="10"/>
  <c r="M198" i="10"/>
  <c r="K198" i="10"/>
  <c r="M197" i="10"/>
  <c r="K197" i="10"/>
  <c r="M196" i="10"/>
  <c r="K196" i="10"/>
  <c r="M195" i="10"/>
  <c r="K195" i="10"/>
  <c r="M194" i="10"/>
  <c r="K194" i="10"/>
  <c r="M193" i="10"/>
  <c r="K193" i="10"/>
  <c r="M191" i="10"/>
  <c r="K191" i="10"/>
  <c r="M190" i="10"/>
  <c r="K190" i="10"/>
  <c r="M189" i="10"/>
  <c r="K189" i="10"/>
  <c r="M187" i="10"/>
  <c r="K187" i="10"/>
  <c r="M186" i="10"/>
  <c r="K186" i="10"/>
  <c r="M185" i="10"/>
  <c r="K185" i="10"/>
  <c r="M184" i="10"/>
  <c r="K184" i="10"/>
  <c r="M183" i="10"/>
  <c r="K183" i="10"/>
  <c r="M182" i="10"/>
  <c r="K182" i="10"/>
  <c r="M181" i="10"/>
  <c r="K181" i="10"/>
  <c r="M180" i="10"/>
  <c r="K180" i="10"/>
  <c r="M179" i="10"/>
  <c r="K179" i="10"/>
  <c r="M177" i="10"/>
  <c r="K177" i="10"/>
  <c r="M176" i="10"/>
  <c r="K176" i="10"/>
  <c r="M175" i="10"/>
  <c r="K175" i="10"/>
  <c r="M174" i="10"/>
  <c r="K174" i="10"/>
  <c r="M172" i="10"/>
  <c r="K172" i="10"/>
  <c r="M171" i="10"/>
  <c r="K171" i="10"/>
  <c r="M170" i="10"/>
  <c r="K170" i="10"/>
  <c r="M169" i="10"/>
  <c r="K169" i="10"/>
  <c r="M168" i="10"/>
  <c r="K168" i="10"/>
  <c r="M167" i="10"/>
  <c r="K167" i="10"/>
  <c r="M166" i="10"/>
  <c r="K166" i="10"/>
  <c r="M165" i="10"/>
  <c r="K165" i="10"/>
  <c r="M164" i="10"/>
  <c r="K164" i="10"/>
  <c r="M163" i="10"/>
  <c r="K163" i="10"/>
  <c r="M162" i="10"/>
  <c r="K162" i="10"/>
  <c r="M161" i="10"/>
  <c r="K161" i="10"/>
  <c r="M160" i="10"/>
  <c r="K160" i="10"/>
  <c r="M159" i="10"/>
  <c r="K159" i="10"/>
  <c r="M157" i="10"/>
  <c r="K157" i="10"/>
  <c r="M156" i="10"/>
  <c r="K156" i="10"/>
  <c r="M155" i="10"/>
  <c r="K155" i="10"/>
  <c r="M153" i="10"/>
  <c r="K153" i="10"/>
  <c r="M152" i="10"/>
  <c r="K152" i="10"/>
  <c r="M151" i="10"/>
  <c r="K151" i="10"/>
  <c r="M150" i="10"/>
  <c r="K150" i="10"/>
  <c r="M149" i="10"/>
  <c r="K149" i="10"/>
  <c r="M148" i="10"/>
  <c r="K148" i="10"/>
  <c r="M147" i="10"/>
  <c r="K147" i="10"/>
  <c r="M146" i="10"/>
  <c r="K146" i="10"/>
  <c r="M145" i="10"/>
  <c r="K145" i="10"/>
  <c r="M144" i="10"/>
  <c r="K144" i="10"/>
  <c r="M143" i="10"/>
  <c r="K143" i="10"/>
  <c r="M142" i="10"/>
  <c r="K142" i="10"/>
  <c r="M141" i="10"/>
  <c r="K141" i="10"/>
  <c r="M138" i="10"/>
  <c r="M137" i="10" s="1"/>
  <c r="E21" i="9" s="1"/>
  <c r="K138" i="10"/>
  <c r="K137" i="10" s="1"/>
  <c r="D21" i="9" s="1"/>
  <c r="M136" i="10"/>
  <c r="K136" i="10"/>
  <c r="M135" i="10"/>
  <c r="K135" i="10"/>
  <c r="M134" i="10"/>
  <c r="K134" i="10"/>
  <c r="M133" i="10"/>
  <c r="K133" i="10"/>
  <c r="M132" i="10"/>
  <c r="K132" i="10"/>
  <c r="M131" i="10"/>
  <c r="K131" i="10"/>
  <c r="M130" i="10"/>
  <c r="K130" i="10"/>
  <c r="M129" i="10"/>
  <c r="K129" i="10"/>
  <c r="M128" i="10"/>
  <c r="K128" i="10"/>
  <c r="M127" i="10"/>
  <c r="K127" i="10"/>
  <c r="M126" i="10"/>
  <c r="K126" i="10"/>
  <c r="M125" i="10"/>
  <c r="K125" i="10"/>
  <c r="M124" i="10"/>
  <c r="K124" i="10"/>
  <c r="M123" i="10"/>
  <c r="K123" i="10"/>
  <c r="M122" i="10"/>
  <c r="K122" i="10"/>
  <c r="M121" i="10"/>
  <c r="K121" i="10"/>
  <c r="M120" i="10"/>
  <c r="K120" i="10"/>
  <c r="M118" i="10"/>
  <c r="K118" i="10"/>
  <c r="M117" i="10"/>
  <c r="K117" i="10"/>
  <c r="M116" i="10"/>
  <c r="K116" i="10"/>
  <c r="M115" i="10"/>
  <c r="K115" i="10"/>
  <c r="M114" i="10"/>
  <c r="K114" i="10"/>
  <c r="M113" i="10"/>
  <c r="K113" i="10"/>
  <c r="M112" i="10"/>
  <c r="K112" i="10"/>
  <c r="M111" i="10"/>
  <c r="K111" i="10"/>
  <c r="M110" i="10"/>
  <c r="K110" i="10"/>
  <c r="M109" i="10"/>
  <c r="K109" i="10"/>
  <c r="M108" i="10"/>
  <c r="K108" i="10"/>
  <c r="M107" i="10"/>
  <c r="K107" i="10"/>
  <c r="M106" i="10"/>
  <c r="K106" i="10"/>
  <c r="M105" i="10"/>
  <c r="K105" i="10"/>
  <c r="M104" i="10"/>
  <c r="K104" i="10"/>
  <c r="M103" i="10"/>
  <c r="K103" i="10"/>
  <c r="M102" i="10"/>
  <c r="K102" i="10"/>
  <c r="M101" i="10"/>
  <c r="K101" i="10"/>
  <c r="M100" i="10"/>
  <c r="K100" i="10"/>
  <c r="M99" i="10"/>
  <c r="K99" i="10"/>
  <c r="M98" i="10"/>
  <c r="K98" i="10"/>
  <c r="M97" i="10"/>
  <c r="K97" i="10"/>
  <c r="M96" i="10"/>
  <c r="K96" i="10"/>
  <c r="M95" i="10"/>
  <c r="K95" i="10"/>
  <c r="M94" i="10"/>
  <c r="K94" i="10"/>
  <c r="M93" i="10"/>
  <c r="K93" i="10"/>
  <c r="M92" i="10"/>
  <c r="K92" i="10"/>
  <c r="M91" i="10"/>
  <c r="K91" i="10"/>
  <c r="M90" i="10"/>
  <c r="K90" i="10"/>
  <c r="M89" i="10"/>
  <c r="K89" i="10"/>
  <c r="M88" i="10"/>
  <c r="K88" i="10"/>
  <c r="M87" i="10"/>
  <c r="K87" i="10"/>
  <c r="M86" i="10"/>
  <c r="K86" i="10"/>
  <c r="M85" i="10"/>
  <c r="K85" i="10"/>
  <c r="M84" i="10"/>
  <c r="K84" i="10"/>
  <c r="M83" i="10"/>
  <c r="K83" i="10"/>
  <c r="M81" i="10"/>
  <c r="K81" i="10"/>
  <c r="M80" i="10"/>
  <c r="K80" i="10"/>
  <c r="M79" i="10"/>
  <c r="K79" i="10"/>
  <c r="M78" i="10"/>
  <c r="K78" i="10"/>
  <c r="M77" i="10"/>
  <c r="K77" i="10"/>
  <c r="M76" i="10"/>
  <c r="K76" i="10"/>
  <c r="M75" i="10"/>
  <c r="K75" i="10"/>
  <c r="M74" i="10"/>
  <c r="K74" i="10"/>
  <c r="M73" i="10"/>
  <c r="K73" i="10"/>
  <c r="M72" i="10"/>
  <c r="K72" i="10"/>
  <c r="M71" i="10"/>
  <c r="K71" i="10"/>
  <c r="M70" i="10"/>
  <c r="K70" i="10"/>
  <c r="M69" i="10"/>
  <c r="K69" i="10"/>
  <c r="M68" i="10"/>
  <c r="K68" i="10"/>
  <c r="M67" i="10"/>
  <c r="K67" i="10"/>
  <c r="M66" i="10"/>
  <c r="K66" i="10"/>
  <c r="M65" i="10"/>
  <c r="K65" i="10"/>
  <c r="M64" i="10"/>
  <c r="K64" i="10"/>
  <c r="M63" i="10"/>
  <c r="K63" i="10"/>
  <c r="M62" i="10"/>
  <c r="K62" i="10"/>
  <c r="M61" i="10"/>
  <c r="K61" i="10"/>
  <c r="M60" i="10"/>
  <c r="K60" i="10"/>
  <c r="M59" i="10"/>
  <c r="K59" i="10"/>
  <c r="M58" i="10"/>
  <c r="K58" i="10"/>
  <c r="M57" i="10"/>
  <c r="K57" i="10"/>
  <c r="M55" i="10"/>
  <c r="K55" i="10"/>
  <c r="M54" i="10"/>
  <c r="K54" i="10"/>
  <c r="M53" i="10"/>
  <c r="K53" i="10"/>
  <c r="M52" i="10"/>
  <c r="K52" i="10"/>
  <c r="M51" i="10"/>
  <c r="K51" i="10"/>
  <c r="M50" i="10"/>
  <c r="K50" i="10"/>
  <c r="M49" i="10"/>
  <c r="K49" i="10"/>
  <c r="M48" i="10"/>
  <c r="K48" i="10"/>
  <c r="M47" i="10"/>
  <c r="K47" i="10"/>
  <c r="M46" i="10"/>
  <c r="K46" i="10"/>
  <c r="M45" i="10"/>
  <c r="K45" i="10"/>
  <c r="M43" i="10"/>
  <c r="K43" i="10"/>
  <c r="M42" i="10"/>
  <c r="K42" i="10"/>
  <c r="M41" i="10"/>
  <c r="K41" i="10"/>
  <c r="M40" i="10"/>
  <c r="K40" i="10"/>
  <c r="M39" i="10"/>
  <c r="K39" i="10"/>
  <c r="M38" i="10"/>
  <c r="K38" i="10"/>
  <c r="M37" i="10"/>
  <c r="K37" i="10"/>
  <c r="M35" i="10"/>
  <c r="K35" i="10"/>
  <c r="M34" i="10"/>
  <c r="K34" i="10"/>
  <c r="M33" i="10"/>
  <c r="K33" i="10"/>
  <c r="M32" i="10"/>
  <c r="K32" i="10"/>
  <c r="M31" i="10"/>
  <c r="K31" i="10"/>
  <c r="M30" i="10"/>
  <c r="K30" i="10"/>
  <c r="M29" i="10"/>
  <c r="K29" i="10"/>
  <c r="M28" i="10"/>
  <c r="K28" i="10"/>
  <c r="M27" i="10"/>
  <c r="K27" i="10"/>
  <c r="M26" i="10"/>
  <c r="K26" i="10"/>
  <c r="M25" i="10"/>
  <c r="K25" i="10"/>
  <c r="M24" i="10"/>
  <c r="K24" i="10"/>
  <c r="M23" i="10"/>
  <c r="K23" i="10"/>
  <c r="M22" i="10"/>
  <c r="K22" i="10"/>
  <c r="M21" i="10"/>
  <c r="K21" i="10"/>
  <c r="M20" i="10"/>
  <c r="K20" i="10"/>
  <c r="M19" i="10"/>
  <c r="K19" i="10"/>
  <c r="M18" i="10"/>
  <c r="K18" i="10"/>
  <c r="M17" i="10"/>
  <c r="K17" i="10"/>
  <c r="M16" i="10"/>
  <c r="K16" i="10"/>
  <c r="C4" i="10"/>
  <c r="C3" i="10"/>
  <c r="C2" i="10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4" i="9"/>
  <c r="B3" i="9"/>
  <c r="B2" i="9"/>
  <c r="K45" i="8"/>
  <c r="E45" i="8"/>
  <c r="P42" i="8"/>
  <c r="P41" i="8"/>
  <c r="P40" i="8"/>
  <c r="P39" i="8"/>
  <c r="P38" i="8"/>
  <c r="M284" i="7"/>
  <c r="K284" i="7"/>
  <c r="M283" i="7"/>
  <c r="K283" i="7"/>
  <c r="M281" i="7"/>
  <c r="K281" i="7"/>
  <c r="M280" i="7"/>
  <c r="K280" i="7"/>
  <c r="M279" i="7"/>
  <c r="K279" i="7"/>
  <c r="M278" i="7"/>
  <c r="K278" i="7"/>
  <c r="M277" i="7"/>
  <c r="K277" i="7"/>
  <c r="M276" i="7"/>
  <c r="K276" i="7"/>
  <c r="M275" i="7"/>
  <c r="K275" i="7"/>
  <c r="M273" i="7"/>
  <c r="K273" i="7"/>
  <c r="M272" i="7"/>
  <c r="K272" i="7"/>
  <c r="M271" i="7"/>
  <c r="K271" i="7"/>
  <c r="M270" i="7"/>
  <c r="K270" i="7"/>
  <c r="M268" i="7"/>
  <c r="K268" i="7"/>
  <c r="M267" i="7"/>
  <c r="K267" i="7"/>
  <c r="M266" i="7"/>
  <c r="K266" i="7"/>
  <c r="M265" i="7"/>
  <c r="K265" i="7"/>
  <c r="M264" i="7"/>
  <c r="K264" i="7"/>
  <c r="M262" i="7"/>
  <c r="K262" i="7"/>
  <c r="M261" i="7"/>
  <c r="K261" i="7"/>
  <c r="M260" i="7"/>
  <c r="K260" i="7"/>
  <c r="M259" i="7"/>
  <c r="K259" i="7"/>
  <c r="M258" i="7"/>
  <c r="K258" i="7"/>
  <c r="M257" i="7"/>
  <c r="K257" i="7"/>
  <c r="M256" i="7"/>
  <c r="K256" i="7"/>
  <c r="M254" i="7"/>
  <c r="K254" i="7"/>
  <c r="M253" i="7"/>
  <c r="K253" i="7"/>
  <c r="M252" i="7"/>
  <c r="K252" i="7"/>
  <c r="M251" i="7"/>
  <c r="K251" i="7"/>
  <c r="M250" i="7"/>
  <c r="K250" i="7"/>
  <c r="M249" i="7"/>
  <c r="K249" i="7"/>
  <c r="M248" i="7"/>
  <c r="K248" i="7"/>
  <c r="M246" i="7"/>
  <c r="K246" i="7"/>
  <c r="M245" i="7"/>
  <c r="K245" i="7"/>
  <c r="M244" i="7"/>
  <c r="K244" i="7"/>
  <c r="M243" i="7"/>
  <c r="K243" i="7"/>
  <c r="M242" i="7"/>
  <c r="K242" i="7"/>
  <c r="M241" i="7"/>
  <c r="K241" i="7"/>
  <c r="M240" i="7"/>
  <c r="K240" i="7"/>
  <c r="M239" i="7"/>
  <c r="K239" i="7"/>
  <c r="M237" i="7"/>
  <c r="K237" i="7"/>
  <c r="M236" i="7"/>
  <c r="K236" i="7"/>
  <c r="M235" i="7"/>
  <c r="K235" i="7"/>
  <c r="M234" i="7"/>
  <c r="K234" i="7"/>
  <c r="M233" i="7"/>
  <c r="K233" i="7"/>
  <c r="M232" i="7"/>
  <c r="K232" i="7"/>
  <c r="M231" i="7"/>
  <c r="K231" i="7"/>
  <c r="M230" i="7"/>
  <c r="K230" i="7"/>
  <c r="M229" i="7"/>
  <c r="K229" i="7"/>
  <c r="M228" i="7"/>
  <c r="K228" i="7"/>
  <c r="M227" i="7"/>
  <c r="K227" i="7"/>
  <c r="M226" i="7"/>
  <c r="K226" i="7"/>
  <c r="M225" i="7"/>
  <c r="K225" i="7"/>
  <c r="M224" i="7"/>
  <c r="K224" i="7"/>
  <c r="M223" i="7"/>
  <c r="K223" i="7"/>
  <c r="M222" i="7"/>
  <c r="K222" i="7"/>
  <c r="M221" i="7"/>
  <c r="K221" i="7"/>
  <c r="M220" i="7"/>
  <c r="K220" i="7"/>
  <c r="M219" i="7"/>
  <c r="K219" i="7"/>
  <c r="M218" i="7"/>
  <c r="K218" i="7"/>
  <c r="M217" i="7"/>
  <c r="K217" i="7"/>
  <c r="M216" i="7"/>
  <c r="K216" i="7"/>
  <c r="M215" i="7"/>
  <c r="K215" i="7"/>
  <c r="M214" i="7"/>
  <c r="K214" i="7"/>
  <c r="M213" i="7"/>
  <c r="K213" i="7"/>
  <c r="M212" i="7"/>
  <c r="K212" i="7"/>
  <c r="M210" i="7"/>
  <c r="K210" i="7"/>
  <c r="M209" i="7"/>
  <c r="K209" i="7"/>
  <c r="M208" i="7"/>
  <c r="K208" i="7"/>
  <c r="M207" i="7"/>
  <c r="K207" i="7"/>
  <c r="M206" i="7"/>
  <c r="K206" i="7"/>
  <c r="M205" i="7"/>
  <c r="K205" i="7"/>
  <c r="M204" i="7"/>
  <c r="K204" i="7"/>
  <c r="M203" i="7"/>
  <c r="K203" i="7"/>
  <c r="M202" i="7"/>
  <c r="K202" i="7"/>
  <c r="M201" i="7"/>
  <c r="K201" i="7"/>
  <c r="M200" i="7"/>
  <c r="K200" i="7"/>
  <c r="M199" i="7"/>
  <c r="K199" i="7"/>
  <c r="M198" i="7"/>
  <c r="K198" i="7"/>
  <c r="M197" i="7"/>
  <c r="K197" i="7"/>
  <c r="M196" i="7"/>
  <c r="K196" i="7"/>
  <c r="M195" i="7"/>
  <c r="K195" i="7"/>
  <c r="M194" i="7"/>
  <c r="K194" i="7"/>
  <c r="M193" i="7"/>
  <c r="K193" i="7"/>
  <c r="M192" i="7"/>
  <c r="K192" i="7"/>
  <c r="M191" i="7"/>
  <c r="K191" i="7"/>
  <c r="M190" i="7"/>
  <c r="K190" i="7"/>
  <c r="M188" i="7"/>
  <c r="K188" i="7"/>
  <c r="M187" i="7"/>
  <c r="K187" i="7"/>
  <c r="M185" i="7"/>
  <c r="K185" i="7"/>
  <c r="M184" i="7"/>
  <c r="K184" i="7"/>
  <c r="M183" i="7"/>
  <c r="K183" i="7"/>
  <c r="M182" i="7"/>
  <c r="K182" i="7"/>
  <c r="M181" i="7"/>
  <c r="K181" i="7"/>
  <c r="M180" i="7"/>
  <c r="K180" i="7"/>
  <c r="M179" i="7"/>
  <c r="K179" i="7"/>
  <c r="M178" i="7"/>
  <c r="K178" i="7"/>
  <c r="M177" i="7"/>
  <c r="K177" i="7"/>
  <c r="M176" i="7"/>
  <c r="K176" i="7"/>
  <c r="M175" i="7"/>
  <c r="K175" i="7"/>
  <c r="M174" i="7"/>
  <c r="K174" i="7"/>
  <c r="M173" i="7"/>
  <c r="K173" i="7"/>
  <c r="M171" i="7"/>
  <c r="K171" i="7"/>
  <c r="M170" i="7"/>
  <c r="K170" i="7"/>
  <c r="M169" i="7"/>
  <c r="K169" i="7"/>
  <c r="M168" i="7"/>
  <c r="K168" i="7"/>
  <c r="M167" i="7"/>
  <c r="K167" i="7"/>
  <c r="M166" i="7"/>
  <c r="K166" i="7"/>
  <c r="M165" i="7"/>
  <c r="K165" i="7"/>
  <c r="M164" i="7"/>
  <c r="K164" i="7"/>
  <c r="M163" i="7"/>
  <c r="K163" i="7"/>
  <c r="M162" i="7"/>
  <c r="K162" i="7"/>
  <c r="M161" i="7"/>
  <c r="K161" i="7"/>
  <c r="M160" i="7"/>
  <c r="K160" i="7"/>
  <c r="M158" i="7"/>
  <c r="K158" i="7"/>
  <c r="M157" i="7"/>
  <c r="K157" i="7"/>
  <c r="M156" i="7"/>
  <c r="K156" i="7"/>
  <c r="M154" i="7"/>
  <c r="K154" i="7"/>
  <c r="M153" i="7"/>
  <c r="K153" i="7"/>
  <c r="M152" i="7"/>
  <c r="K152" i="7"/>
  <c r="M151" i="7"/>
  <c r="K151" i="7"/>
  <c r="M150" i="7"/>
  <c r="K150" i="7"/>
  <c r="M149" i="7"/>
  <c r="K149" i="7"/>
  <c r="M148" i="7"/>
  <c r="K148" i="7"/>
  <c r="M147" i="7"/>
  <c r="K147" i="7"/>
  <c r="M146" i="7"/>
  <c r="K146" i="7"/>
  <c r="M145" i="7"/>
  <c r="K145" i="7"/>
  <c r="M144" i="7"/>
  <c r="K144" i="7"/>
  <c r="M143" i="7"/>
  <c r="K143" i="7"/>
  <c r="M142" i="7"/>
  <c r="K142" i="7"/>
  <c r="M139" i="7"/>
  <c r="M138" i="7" s="1"/>
  <c r="E21" i="6" s="1"/>
  <c r="K139" i="7"/>
  <c r="K138" i="7" s="1"/>
  <c r="D21" i="6" s="1"/>
  <c r="M137" i="7"/>
  <c r="K137" i="7"/>
  <c r="M136" i="7"/>
  <c r="K136" i="7"/>
  <c r="M135" i="7"/>
  <c r="K135" i="7"/>
  <c r="M134" i="7"/>
  <c r="K134" i="7"/>
  <c r="M133" i="7"/>
  <c r="K133" i="7"/>
  <c r="M132" i="7"/>
  <c r="K132" i="7"/>
  <c r="M131" i="7"/>
  <c r="K131" i="7"/>
  <c r="M130" i="7"/>
  <c r="K130" i="7"/>
  <c r="M129" i="7"/>
  <c r="K129" i="7"/>
  <c r="M128" i="7"/>
  <c r="K128" i="7"/>
  <c r="M127" i="7"/>
  <c r="K127" i="7"/>
  <c r="M126" i="7"/>
  <c r="K126" i="7"/>
  <c r="M125" i="7"/>
  <c r="K125" i="7"/>
  <c r="M124" i="7"/>
  <c r="K124" i="7"/>
  <c r="M123" i="7"/>
  <c r="K123" i="7"/>
  <c r="M122" i="7"/>
  <c r="K122" i="7"/>
  <c r="M121" i="7"/>
  <c r="K121" i="7"/>
  <c r="M120" i="7"/>
  <c r="K120" i="7"/>
  <c r="M119" i="7"/>
  <c r="K119" i="7"/>
  <c r="M118" i="7"/>
  <c r="K118" i="7"/>
  <c r="M117" i="7"/>
  <c r="K117" i="7"/>
  <c r="M116" i="7"/>
  <c r="K116" i="7"/>
  <c r="M115" i="7"/>
  <c r="K115" i="7"/>
  <c r="M114" i="7"/>
  <c r="K114" i="7"/>
  <c r="M113" i="7"/>
  <c r="K113" i="7"/>
  <c r="M112" i="7"/>
  <c r="K112" i="7"/>
  <c r="M111" i="7"/>
  <c r="K111" i="7"/>
  <c r="M110" i="7"/>
  <c r="K110" i="7"/>
  <c r="M109" i="7"/>
  <c r="K109" i="7"/>
  <c r="M108" i="7"/>
  <c r="K108" i="7"/>
  <c r="M107" i="7"/>
  <c r="K107" i="7"/>
  <c r="M106" i="7"/>
  <c r="K106" i="7"/>
  <c r="M105" i="7"/>
  <c r="K105" i="7"/>
  <c r="M104" i="7"/>
  <c r="K104" i="7"/>
  <c r="M103" i="7"/>
  <c r="K103" i="7"/>
  <c r="M102" i="7"/>
  <c r="K102" i="7"/>
  <c r="M101" i="7"/>
  <c r="K101" i="7"/>
  <c r="M100" i="7"/>
  <c r="K100" i="7"/>
  <c r="M99" i="7"/>
  <c r="K99" i="7"/>
  <c r="M98" i="7"/>
  <c r="K98" i="7"/>
  <c r="M97" i="7"/>
  <c r="K97" i="7"/>
  <c r="M95" i="7"/>
  <c r="K95" i="7"/>
  <c r="M94" i="7"/>
  <c r="K94" i="7"/>
  <c r="M93" i="7"/>
  <c r="K93" i="7"/>
  <c r="M92" i="7"/>
  <c r="K92" i="7"/>
  <c r="M91" i="7"/>
  <c r="K91" i="7"/>
  <c r="M90" i="7"/>
  <c r="K90" i="7"/>
  <c r="M89" i="7"/>
  <c r="K89" i="7"/>
  <c r="M88" i="7"/>
  <c r="K88" i="7"/>
  <c r="M87" i="7"/>
  <c r="K87" i="7"/>
  <c r="M86" i="7"/>
  <c r="K86" i="7"/>
  <c r="M85" i="7"/>
  <c r="K85" i="7"/>
  <c r="M84" i="7"/>
  <c r="K84" i="7"/>
  <c r="M83" i="7"/>
  <c r="K83" i="7"/>
  <c r="M82" i="7"/>
  <c r="K82" i="7"/>
  <c r="M81" i="7"/>
  <c r="K81" i="7"/>
  <c r="M80" i="7"/>
  <c r="K80" i="7"/>
  <c r="M79" i="7"/>
  <c r="K79" i="7"/>
  <c r="M78" i="7"/>
  <c r="K78" i="7"/>
  <c r="M77" i="7"/>
  <c r="K77" i="7"/>
  <c r="M76" i="7"/>
  <c r="K76" i="7"/>
  <c r="M75" i="7"/>
  <c r="K75" i="7"/>
  <c r="M74" i="7"/>
  <c r="K74" i="7"/>
  <c r="M73" i="7"/>
  <c r="K73" i="7"/>
  <c r="M72" i="7"/>
  <c r="K72" i="7"/>
  <c r="M71" i="7"/>
  <c r="K71" i="7"/>
  <c r="M70" i="7"/>
  <c r="K70" i="7"/>
  <c r="M69" i="7"/>
  <c r="K69" i="7"/>
  <c r="M68" i="7"/>
  <c r="K68" i="7"/>
  <c r="M66" i="7"/>
  <c r="K66" i="7"/>
  <c r="M65" i="7"/>
  <c r="K65" i="7"/>
  <c r="M64" i="7"/>
  <c r="K64" i="7"/>
  <c r="M63" i="7"/>
  <c r="K63" i="7"/>
  <c r="M62" i="7"/>
  <c r="K62" i="7"/>
  <c r="M61" i="7"/>
  <c r="K61" i="7"/>
  <c r="M60" i="7"/>
  <c r="K60" i="7"/>
  <c r="M59" i="7"/>
  <c r="K59" i="7"/>
  <c r="M58" i="7"/>
  <c r="K58" i="7"/>
  <c r="M57" i="7"/>
  <c r="K57" i="7"/>
  <c r="M56" i="7"/>
  <c r="K56" i="7"/>
  <c r="M55" i="7"/>
  <c r="K55" i="7"/>
  <c r="M54" i="7"/>
  <c r="K54" i="7"/>
  <c r="M53" i="7"/>
  <c r="K53" i="7"/>
  <c r="M52" i="7"/>
  <c r="K52" i="7"/>
  <c r="M51" i="7"/>
  <c r="K51" i="7"/>
  <c r="M50" i="7"/>
  <c r="K50" i="7"/>
  <c r="M49" i="7"/>
  <c r="K49" i="7"/>
  <c r="M48" i="7"/>
  <c r="K48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K35" i="7"/>
  <c r="M33" i="7"/>
  <c r="K33" i="7"/>
  <c r="M32" i="7"/>
  <c r="K32" i="7"/>
  <c r="M31" i="7"/>
  <c r="K31" i="7"/>
  <c r="M30" i="7"/>
  <c r="K30" i="7"/>
  <c r="M29" i="7"/>
  <c r="K29" i="7"/>
  <c r="M27" i="7"/>
  <c r="K27" i="7"/>
  <c r="M26" i="7"/>
  <c r="K26" i="7"/>
  <c r="M25" i="7"/>
  <c r="K25" i="7"/>
  <c r="M24" i="7"/>
  <c r="K24" i="7"/>
  <c r="M23" i="7"/>
  <c r="K23" i="7"/>
  <c r="M22" i="7"/>
  <c r="K22" i="7"/>
  <c r="M21" i="7"/>
  <c r="K21" i="7"/>
  <c r="M20" i="7"/>
  <c r="K20" i="7"/>
  <c r="M19" i="7"/>
  <c r="K19" i="7"/>
  <c r="M18" i="7"/>
  <c r="K18" i="7"/>
  <c r="M17" i="7"/>
  <c r="K17" i="7"/>
  <c r="M16" i="7"/>
  <c r="K16" i="7"/>
  <c r="C4" i="7"/>
  <c r="C3" i="7"/>
  <c r="C2" i="7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4" i="6"/>
  <c r="B3" i="6"/>
  <c r="B2" i="6"/>
  <c r="K45" i="5"/>
  <c r="E45" i="5"/>
  <c r="P42" i="5"/>
  <c r="P41" i="5"/>
  <c r="P40" i="5"/>
  <c r="P39" i="5"/>
  <c r="P38" i="5"/>
  <c r="M186" i="7" l="1"/>
  <c r="E27" i="6" s="1"/>
  <c r="E17" i="34"/>
  <c r="K275" i="10"/>
  <c r="D37" i="9" s="1"/>
  <c r="D17" i="28"/>
  <c r="E23" i="28"/>
  <c r="K282" i="7"/>
  <c r="D36" i="6" s="1"/>
  <c r="E16" i="22"/>
  <c r="D19" i="40"/>
  <c r="E15" i="46"/>
  <c r="E15" i="28"/>
  <c r="E16" i="34"/>
  <c r="D17" i="22"/>
  <c r="D18" i="22"/>
  <c r="E17" i="28"/>
  <c r="E19" i="28"/>
  <c r="D20" i="28"/>
  <c r="E18" i="34"/>
  <c r="K211" i="7"/>
  <c r="D29" i="6" s="1"/>
  <c r="M211" i="7"/>
  <c r="E29" i="6" s="1"/>
  <c r="M269" i="7"/>
  <c r="E34" i="6" s="1"/>
  <c r="M282" i="7"/>
  <c r="E36" i="6" s="1"/>
  <c r="K235" i="10"/>
  <c r="D31" i="9" s="1"/>
  <c r="M275" i="10"/>
  <c r="E37" i="9" s="1"/>
  <c r="D18" i="28"/>
  <c r="D24" i="28"/>
  <c r="E24" i="28"/>
  <c r="D17" i="40"/>
  <c r="E17" i="46"/>
  <c r="O49" i="27"/>
  <c r="E26" i="20"/>
  <c r="D21" i="22"/>
  <c r="E18" i="28"/>
  <c r="D15" i="34"/>
  <c r="M34" i="7"/>
  <c r="E17" i="6" s="1"/>
  <c r="D16" i="28"/>
  <c r="E20" i="28"/>
  <c r="D17" i="34"/>
  <c r="G26" i="20"/>
  <c r="E15" i="22"/>
  <c r="D19" i="22"/>
  <c r="D15" i="25"/>
  <c r="D20" i="25"/>
  <c r="E16" i="28"/>
  <c r="E15" i="34"/>
  <c r="D15" i="40"/>
  <c r="E15" i="40"/>
  <c r="E17" i="40"/>
  <c r="E20" i="40"/>
  <c r="G152" i="18"/>
  <c r="H152" i="18"/>
  <c r="E17" i="22"/>
  <c r="E19" i="22"/>
  <c r="E20" i="25"/>
  <c r="E21" i="25"/>
  <c r="D22" i="25"/>
  <c r="D19" i="28"/>
  <c r="D23" i="28"/>
  <c r="D16" i="34"/>
  <c r="D18" i="34"/>
  <c r="D20" i="34"/>
  <c r="E18" i="40"/>
  <c r="D20" i="40"/>
  <c r="D17" i="46"/>
  <c r="D15" i="49"/>
  <c r="E15" i="49"/>
  <c r="K67" i="7"/>
  <c r="D19" i="6" s="1"/>
  <c r="M67" i="7"/>
  <c r="E19" i="6" s="1"/>
  <c r="K189" i="7"/>
  <c r="D28" i="6" s="1"/>
  <c r="M263" i="7"/>
  <c r="E33" i="6" s="1"/>
  <c r="K155" i="7"/>
  <c r="D24" i="6" s="1"/>
  <c r="M155" i="7"/>
  <c r="E24" i="6" s="1"/>
  <c r="K186" i="7"/>
  <c r="D27" i="6" s="1"/>
  <c r="M28" i="7"/>
  <c r="E16" i="6" s="1"/>
  <c r="K141" i="7"/>
  <c r="D23" i="6" s="1"/>
  <c r="M238" i="7"/>
  <c r="E30" i="6" s="1"/>
  <c r="K96" i="7"/>
  <c r="D20" i="6" s="1"/>
  <c r="K159" i="7"/>
  <c r="D25" i="6" s="1"/>
  <c r="M159" i="7"/>
  <c r="E25" i="6" s="1"/>
  <c r="K255" i="7"/>
  <c r="D32" i="6" s="1"/>
  <c r="K15" i="7"/>
  <c r="D15" i="6" s="1"/>
  <c r="M15" i="7"/>
  <c r="E15" i="6" s="1"/>
  <c r="K34" i="7"/>
  <c r="D17" i="6" s="1"/>
  <c r="M96" i="7"/>
  <c r="E20" i="6" s="1"/>
  <c r="M141" i="7"/>
  <c r="E23" i="6" s="1"/>
  <c r="K172" i="7"/>
  <c r="D26" i="6" s="1"/>
  <c r="M189" i="7"/>
  <c r="E28" i="6" s="1"/>
  <c r="M255" i="7"/>
  <c r="E32" i="6" s="1"/>
  <c r="K269" i="7"/>
  <c r="D34" i="6" s="1"/>
  <c r="K28" i="7"/>
  <c r="D16" i="6" s="1"/>
  <c r="K47" i="7"/>
  <c r="D18" i="6" s="1"/>
  <c r="M47" i="7"/>
  <c r="E18" i="6" s="1"/>
  <c r="M172" i="7"/>
  <c r="E26" i="6" s="1"/>
  <c r="K247" i="7"/>
  <c r="D31" i="6" s="1"/>
  <c r="K263" i="7"/>
  <c r="D33" i="6" s="1"/>
  <c r="K274" i="7"/>
  <c r="D35" i="6" s="1"/>
  <c r="M274" i="7"/>
  <c r="E35" i="6" s="1"/>
  <c r="K238" i="7"/>
  <c r="D30" i="6" s="1"/>
  <c r="M247" i="7"/>
  <c r="E31" i="6" s="1"/>
  <c r="M82" i="10"/>
  <c r="E19" i="9" s="1"/>
  <c r="M258" i="10"/>
  <c r="E34" i="9" s="1"/>
  <c r="K140" i="10"/>
  <c r="D23" i="9" s="1"/>
  <c r="M262" i="10"/>
  <c r="E35" i="9" s="1"/>
  <c r="M250" i="10"/>
  <c r="E33" i="9" s="1"/>
  <c r="K44" i="10"/>
  <c r="D17" i="9" s="1"/>
  <c r="M44" i="10"/>
  <c r="E17" i="9" s="1"/>
  <c r="K154" i="10"/>
  <c r="D24" i="9" s="1"/>
  <c r="M154" i="10"/>
  <c r="E24" i="9" s="1"/>
  <c r="M192" i="10"/>
  <c r="E29" i="9" s="1"/>
  <c r="M204" i="10"/>
  <c r="E30" i="9" s="1"/>
  <c r="K262" i="10"/>
  <c r="D35" i="9" s="1"/>
  <c r="K267" i="10"/>
  <c r="D36" i="9" s="1"/>
  <c r="K15" i="10"/>
  <c r="D15" i="9" s="1"/>
  <c r="M140" i="10"/>
  <c r="E23" i="9" s="1"/>
  <c r="M188" i="10"/>
  <c r="E28" i="9" s="1"/>
  <c r="K119" i="10"/>
  <c r="D20" i="9" s="1"/>
  <c r="M173" i="10"/>
  <c r="E26" i="9" s="1"/>
  <c r="K178" i="10"/>
  <c r="D27" i="9" s="1"/>
  <c r="M178" i="10"/>
  <c r="E27" i="9" s="1"/>
  <c r="K188" i="10"/>
  <c r="D28" i="9" s="1"/>
  <c r="K204" i="10"/>
  <c r="D30" i="9" s="1"/>
  <c r="M15" i="10"/>
  <c r="K36" i="10"/>
  <c r="D16" i="9" s="1"/>
  <c r="M36" i="10"/>
  <c r="E16" i="9" s="1"/>
  <c r="K56" i="10"/>
  <c r="D18" i="9" s="1"/>
  <c r="M56" i="10"/>
  <c r="E18" i="9" s="1"/>
  <c r="K82" i="10"/>
  <c r="D19" i="9" s="1"/>
  <c r="K158" i="10"/>
  <c r="D25" i="9" s="1"/>
  <c r="M158" i="10"/>
  <c r="E25" i="9" s="1"/>
  <c r="M267" i="10"/>
  <c r="E36" i="9" s="1"/>
  <c r="M235" i="10"/>
  <c r="E31" i="9" s="1"/>
  <c r="K258" i="10"/>
  <c r="D34" i="9" s="1"/>
  <c r="M119" i="10"/>
  <c r="E20" i="9" s="1"/>
  <c r="K173" i="10"/>
  <c r="D26" i="9" s="1"/>
  <c r="K192" i="10"/>
  <c r="D29" i="9" s="1"/>
  <c r="K250" i="10"/>
  <c r="D33" i="9" s="1"/>
  <c r="M243" i="10"/>
  <c r="E32" i="9" s="1"/>
  <c r="K243" i="10"/>
  <c r="D32" i="9" s="1"/>
  <c r="E21" i="22"/>
  <c r="D20" i="22"/>
  <c r="E20" i="22"/>
  <c r="E18" i="22"/>
  <c r="D15" i="22"/>
  <c r="E22" i="25"/>
  <c r="D21" i="25"/>
  <c r="E14" i="25"/>
  <c r="E15" i="25"/>
  <c r="E19" i="40"/>
  <c r="E21" i="34"/>
  <c r="E20" i="34"/>
  <c r="D15" i="28"/>
  <c r="E22" i="28"/>
  <c r="D19" i="25"/>
  <c r="H150" i="18"/>
  <c r="H149" i="18"/>
  <c r="G10" i="18"/>
  <c r="H151" i="18"/>
  <c r="M14" i="13"/>
  <c r="E15" i="12"/>
  <c r="K14" i="13"/>
  <c r="D15" i="12"/>
  <c r="E15" i="9"/>
  <c r="D15" i="46" l="1"/>
  <c r="E14" i="46"/>
  <c r="D22" i="28"/>
  <c r="A127" i="18"/>
  <c r="D22" i="34"/>
  <c r="D18" i="40"/>
  <c r="A137" i="18"/>
  <c r="G150" i="18"/>
  <c r="E14" i="22"/>
  <c r="D18" i="25"/>
  <c r="D21" i="34"/>
  <c r="E14" i="40"/>
  <c r="E14" i="49"/>
  <c r="A54" i="18"/>
  <c r="M14" i="7"/>
  <c r="E14" i="6" s="1"/>
  <c r="M140" i="7"/>
  <c r="E22" i="6" s="1"/>
  <c r="K14" i="7"/>
  <c r="D14" i="6" s="1"/>
  <c r="K140" i="7"/>
  <c r="D22" i="6" s="1"/>
  <c r="M14" i="10"/>
  <c r="E14" i="9" s="1"/>
  <c r="K14" i="10"/>
  <c r="D14" i="9" s="1"/>
  <c r="M139" i="10"/>
  <c r="E22" i="9" s="1"/>
  <c r="K139" i="10"/>
  <c r="D22" i="9" s="1"/>
  <c r="E18" i="25"/>
  <c r="E19" i="25"/>
  <c r="D16" i="49"/>
  <c r="D14" i="49"/>
  <c r="D19" i="46"/>
  <c r="D14" i="46"/>
  <c r="E21" i="40"/>
  <c r="D14" i="34"/>
  <c r="E22" i="34"/>
  <c r="E14" i="34"/>
  <c r="E14" i="28"/>
  <c r="E25" i="28"/>
  <c r="D14" i="25"/>
  <c r="E22" i="22"/>
  <c r="D22" i="22"/>
  <c r="D14" i="22"/>
  <c r="A112" i="18"/>
  <c r="A10" i="18"/>
  <c r="G148" i="18"/>
  <c r="H155" i="18"/>
  <c r="G151" i="18"/>
  <c r="A144" i="18"/>
  <c r="G153" i="18"/>
  <c r="E44" i="11"/>
  <c r="K17" i="13"/>
  <c r="D16" i="12" s="1"/>
  <c r="D14" i="12"/>
  <c r="E14" i="12"/>
  <c r="M17" i="13"/>
  <c r="E16" i="12" s="1"/>
  <c r="D25" i="28" l="1"/>
  <c r="E19" i="46"/>
  <c r="D21" i="40"/>
  <c r="D14" i="40"/>
  <c r="E16" i="49"/>
  <c r="G149" i="18"/>
  <c r="G155" i="18" s="1"/>
  <c r="F13" i="20"/>
  <c r="D23" i="25"/>
  <c r="D14" i="28"/>
  <c r="K285" i="7"/>
  <c r="D37" i="6" s="1"/>
  <c r="M285" i="7"/>
  <c r="E37" i="6" s="1"/>
  <c r="K278" i="10"/>
  <c r="D38" i="9" s="1"/>
  <c r="M278" i="10"/>
  <c r="E38" i="9" s="1"/>
  <c r="E23" i="25"/>
  <c r="E44" i="5" l="1"/>
  <c r="E44" i="8"/>
  <c r="W32" i="3" l="1"/>
  <c r="W33" i="3"/>
  <c r="W34" i="3"/>
</calcChain>
</file>

<file path=xl/sharedStrings.xml><?xml version="1.0" encoding="utf-8"?>
<sst xmlns="http://schemas.openxmlformats.org/spreadsheetml/2006/main" count="9087" uniqueCount="2206">
  <si>
    <t>Rekapitulácia</t>
  </si>
  <si>
    <t>objekt</t>
  </si>
  <si>
    <t>časť</t>
  </si>
  <si>
    <t>cena bez DPH</t>
  </si>
  <si>
    <t>DPH 20%</t>
  </si>
  <si>
    <t>cena s DPH</t>
  </si>
  <si>
    <t>ZTI</t>
  </si>
  <si>
    <t>UK</t>
  </si>
  <si>
    <t>ELI</t>
  </si>
  <si>
    <t>celkom</t>
  </si>
  <si>
    <t>Pečiatka</t>
  </si>
  <si>
    <t>Dátum a podpis:</t>
  </si>
  <si>
    <t>Zhotoviteľ</t>
  </si>
  <si>
    <t>Objednávateľ</t>
  </si>
  <si>
    <t>Spracovateľ</t>
  </si>
  <si>
    <t>Projektant</t>
  </si>
  <si>
    <t>EUR</t>
  </si>
  <si>
    <t>v</t>
  </si>
  <si>
    <t>Cena s DPH</t>
  </si>
  <si>
    <t>z</t>
  </si>
  <si>
    <t>nulová</t>
  </si>
  <si>
    <t>zníž. prenesená</t>
  </si>
  <si>
    <t>zákl. prenesená</t>
  </si>
  <si>
    <t>znížená</t>
  </si>
  <si>
    <t>základná</t>
  </si>
  <si>
    <t>DPH</t>
  </si>
  <si>
    <t>Cena bez DPH</t>
  </si>
  <si>
    <t>Ostatné náklady zo súhrnného listu</t>
  </si>
  <si>
    <t>IČO DPH:</t>
  </si>
  <si>
    <t xml:space="preserve"> </t>
  </si>
  <si>
    <t>0,01</t>
  </si>
  <si>
    <t>IČO:</t>
  </si>
  <si>
    <t>True</t>
  </si>
  <si>
    <t>False</t>
  </si>
  <si>
    <t>Zhotoviteľ:</t>
  </si>
  <si>
    <t>Objednávateľ:</t>
  </si>
  <si>
    <t>Objekt:</t>
  </si>
  <si>
    <t>Stavba:</t>
  </si>
  <si>
    <t>0,001</t>
  </si>
  <si>
    <t>v ---  nižšie sa nachádzajú doplnkové a pomocné údaje k zostavám  --- v</t>
  </si>
  <si>
    <t>Krycí list rozpočtu</t>
  </si>
  <si>
    <t>20</t>
  </si>
  <si>
    <t>&gt;&gt;  skryté stĺpce  &lt;&lt;</t>
  </si>
  <si>
    <t>optimalizované pre tlač zostáv vo formáte A4 - na výšku</t>
  </si>
  <si>
    <t>2.0</t>
  </si>
  <si>
    <t>2) Rekapitulácia objektov</t>
  </si>
  <si>
    <t>1) Súhrnný list stavby</t>
  </si>
  <si>
    <t>Hárok obsahuje:</t>
  </si>
  <si>
    <t>2012</t>
  </si>
  <si>
    <t>spolu</t>
  </si>
  <si>
    <t>SO 01 OOPZ</t>
  </si>
  <si>
    <t>MaR, PRS</t>
  </si>
  <si>
    <t>SLP</t>
  </si>
  <si>
    <t>SO 03 Spevnené plochy, TaSÚ</t>
  </si>
  <si>
    <t>SO 03a Dočasné a trvalé dopr. značenie</t>
  </si>
  <si>
    <t>SO 04 Oplotenie</t>
  </si>
  <si>
    <t>SO 05 Rekonštr. NN prípojky pre OOPZ</t>
  </si>
  <si>
    <t>SO 06 Plynofikácia</t>
  </si>
  <si>
    <t>SO 07 Vodovodná prípojka</t>
  </si>
  <si>
    <t>SO 09 Asanácia garáží</t>
  </si>
  <si>
    <t>Schodišťová plošina</t>
  </si>
  <si>
    <t>ASR - prístavba</t>
  </si>
  <si>
    <t>ASR - rekonštrukcia</t>
  </si>
  <si>
    <t>Drienov OOPZ - rekonštrukcia a prístavba objektu</t>
  </si>
  <si>
    <t>Ministerstvo vnútra SR</t>
  </si>
  <si>
    <t>stavba: "Drienov OOPZ - rekonštrukcia a prístavba objektu"</t>
  </si>
  <si>
    <t xml:space="preserve">Celkové rozpočtové náklady </t>
  </si>
  <si>
    <t>SO 08 ZTI-vonkajšia kanalizácia</t>
  </si>
  <si>
    <t>KRYCÍ LIST ROZPOČTU</t>
  </si>
  <si>
    <t>Názov stavby</t>
  </si>
  <si>
    <t>Drienov OOPZ -Rekonštrukcia a prístavba objektu</t>
  </si>
  <si>
    <t>JKSO</t>
  </si>
  <si>
    <t>Kód stavby</t>
  </si>
  <si>
    <t>1701un</t>
  </si>
  <si>
    <t>Názov objektu</t>
  </si>
  <si>
    <t xml:space="preserve">SO 01 OO PZ - rekonštrukcia </t>
  </si>
  <si>
    <t>EČO</t>
  </si>
  <si>
    <t/>
  </si>
  <si>
    <t>Kód objektu</t>
  </si>
  <si>
    <t>1</t>
  </si>
  <si>
    <t>Názov časti</t>
  </si>
  <si>
    <t>ASR - Architektonické a stavebné riešenie</t>
  </si>
  <si>
    <t>Miesto</t>
  </si>
  <si>
    <t>Kód časti</t>
  </si>
  <si>
    <t>Názov podčasti</t>
  </si>
  <si>
    <t>Kód podčasti</t>
  </si>
  <si>
    <t>IČO</t>
  </si>
  <si>
    <t>DIČ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</si>
  <si>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</si>
  <si>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</si>
  <si>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</si>
  <si>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</si>
  <si>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</si>
  <si>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</si>
  <si>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</si>
  <si>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</si>
  <si>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</si>
  <si>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</si>
  <si>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</si>
  <si>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A</t>
  </si>
  <si>
    <t>Základné rozp. náklady</t>
  </si>
  <si>
    <t>B</t>
  </si>
  <si>
    <t>Doplnkové náklady</t>
  </si>
  <si>
    <t>C</t>
  </si>
  <si>
    <t>Vedľajšie rozpočtové náklady</t>
  </si>
  <si>
    <t>Práca nadčas</t>
  </si>
  <si>
    <t>Zariadenie staveniska</t>
  </si>
  <si>
    <t>%</t>
  </si>
  <si>
    <t>Bez pevnej podl.</t>
  </si>
  <si>
    <t>Mimostav. doprava</t>
  </si>
  <si>
    <t>Kultúrna pamiatka</t>
  </si>
  <si>
    <t>Územné vplyvy</t>
  </si>
  <si>
    <t>Prevádzkové vplyvy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</si>
  <si>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</si>
  <si>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</si>
  <si>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</si>
  <si>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</si>
  <si>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</si>
  <si>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</si>
  <si>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</si>
  <si>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</si>
  <si>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</si>
  <si>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</si>
  <si>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</si>
  <si>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</si>
  <si>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</si>
  <si>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</si>
  <si>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</si>
  <si>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</si>
  <si>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</si>
  <si>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</si>
  <si>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</si>
  <si>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 xml:space="preserve">REKAPITULÁCIA </t>
  </si>
  <si>
    <t>Časť:</t>
  </si>
  <si>
    <t>Kód</t>
  </si>
  <si>
    <t>Popis</t>
  </si>
  <si>
    <t>Cena celkom</t>
  </si>
  <si>
    <t>Hmotnosť celkom</t>
  </si>
  <si>
    <t>Suť celkom</t>
  </si>
  <si>
    <t>Celkom</t>
  </si>
  <si>
    <t>ROZPOČET/ výkaz výmer</t>
  </si>
  <si>
    <t>P.Č.</t>
  </si>
  <si>
    <t>TV</t>
  </si>
  <si>
    <t>KCN</t>
  </si>
  <si>
    <t>Kód položky</t>
  </si>
  <si>
    <t>MJ</t>
  </si>
  <si>
    <t>Množstvo celkom</t>
  </si>
  <si>
    <t>Cena jednotková</t>
  </si>
  <si>
    <t>Hmotnosť</t>
  </si>
  <si>
    <t>Hmotnosť sute</t>
  </si>
  <si>
    <t>Hmotnosť sute celkom</t>
  </si>
  <si>
    <t>Sadzba DPH</t>
  </si>
  <si>
    <t>Typ položky</t>
  </si>
  <si>
    <t>Úroveň</t>
  </si>
  <si>
    <t>Dodávateľ</t>
  </si>
  <si>
    <t>HSV</t>
  </si>
  <si>
    <t>Práce a dodávky HSV</t>
  </si>
  <si>
    <t>0</t>
  </si>
  <si>
    <t>Zemné práce</t>
  </si>
  <si>
    <t>K</t>
  </si>
  <si>
    <t>001</t>
  </si>
  <si>
    <t>122201101</t>
  </si>
  <si>
    <t>Odkopávka a prekopávka nezapažená v hornine 3, do 100 m3</t>
  </si>
  <si>
    <t>m3</t>
  </si>
  <si>
    <t>2</t>
  </si>
  <si>
    <t>122201109</t>
  </si>
  <si>
    <t>Odkopávky a prekopávky nezapažené. Príplatok k cenám za lepivosť horniny 3</t>
  </si>
  <si>
    <t>132201101</t>
  </si>
  <si>
    <t>Výkop ryhy do šírky 600 mm v horn.3 do 100 m3</t>
  </si>
  <si>
    <t>132201109</t>
  </si>
  <si>
    <t>Príplatok k cene za lepivosť pri hĺbení rýh šírky do 600 mm zapažených i nezapažených s urovnaním dna v hornine 3</t>
  </si>
  <si>
    <t>139711101</t>
  </si>
  <si>
    <t>Výkop v uzavretých priestoroch s naložením výkopu na dopravný prostriedok v hornine 1 až 4</t>
  </si>
  <si>
    <t>161101101</t>
  </si>
  <si>
    <t>Zvislé premiestnenie výkopku z horni tr.1-4</t>
  </si>
  <si>
    <t>162201102</t>
  </si>
  <si>
    <t>Vodorovné premiestnenie výkopku z horniny 1-4 nad 20-50m</t>
  </si>
  <si>
    <t>167101101</t>
  </si>
  <si>
    <t>Nakladanie neuľahnutého výkopku z hornín tr.1-4 do 100 m3</t>
  </si>
  <si>
    <t>171101101</t>
  </si>
  <si>
    <t xml:space="preserve">Uloženie sypaniny do násypu súdržnej horniny </t>
  </si>
  <si>
    <t>171201201</t>
  </si>
  <si>
    <t>Uloženie sypaniny na skládky do 100 m3</t>
  </si>
  <si>
    <t>174101001</t>
  </si>
  <si>
    <t>Zásyp sypaninou so zhutnením jám, šachiet, rýh, zárezov alebo okolo objektov do 100 m3</t>
  </si>
  <si>
    <t>M</t>
  </si>
  <si>
    <t>MAT</t>
  </si>
  <si>
    <t>5834355200</t>
  </si>
  <si>
    <t xml:space="preserve">Kamenivo drvené hrubé frakcia 16-32 </t>
  </si>
  <si>
    <t>t</t>
  </si>
  <si>
    <t>Zakladanie</t>
  </si>
  <si>
    <t>215901101</t>
  </si>
  <si>
    <t>Zhutnenie podložia z rastlej horniny 1 až 4 pod násypy</t>
  </si>
  <si>
    <t>m2</t>
  </si>
  <si>
    <t>005</t>
  </si>
  <si>
    <t>216904112</t>
  </si>
  <si>
    <t xml:space="preserve">Očistenie plôch tlakovou vodou L stien akéhokoľvek muriva </t>
  </si>
  <si>
    <t>011</t>
  </si>
  <si>
    <t>274313521</t>
  </si>
  <si>
    <t>Betón základových pásov, prostý tr. C 12/15</t>
  </si>
  <si>
    <t>274351217</t>
  </si>
  <si>
    <t>Debnenie stien základových pásov, zhotovenie-tradičné</t>
  </si>
  <si>
    <t>274351218</t>
  </si>
  <si>
    <t>Debnenie stien základových pásov, odstránenie-tradičné</t>
  </si>
  <si>
    <t>3</t>
  </si>
  <si>
    <t>Zvislé a kompletné konštrukcie</t>
  </si>
  <si>
    <t>014</t>
  </si>
  <si>
    <t>310239211</t>
  </si>
  <si>
    <t>Zamurovanie otvoru s plochou nad 1 do 4m2 v murive nadzákladného akýmikoľvek tehlami na maltu vápennocementovú</t>
  </si>
  <si>
    <t>311271303</t>
  </si>
  <si>
    <t>Murivo nosné deb.tvarnic  s betónovou výplňou hr. 300 mm</t>
  </si>
  <si>
    <t>311272124</t>
  </si>
  <si>
    <t>Murivo nosné  z tvárnic porobeton hr.300 mm</t>
  </si>
  <si>
    <t>311361825</t>
  </si>
  <si>
    <t>Výstuž pre murivo nosné  s betónovou výplňou z ocele 10505</t>
  </si>
  <si>
    <t>314232521</t>
  </si>
  <si>
    <t xml:space="preserve">Murivo komínov z tehál prierezu 150x150mm MC 100 z tehál pálených plných </t>
  </si>
  <si>
    <t>316381216</t>
  </si>
  <si>
    <t>Krycie dosky komínov a ventilácií z bet. C 16/20, s debnením,výstužou a poterom, s presahom, hr. nad 80 do 100 mm</t>
  </si>
  <si>
    <t>3171621000</t>
  </si>
  <si>
    <t>m</t>
  </si>
  <si>
    <t>317944311</t>
  </si>
  <si>
    <t>Valcované nosníky dodatočne osadzované do pripravených otvorov bez zamurovania hláv do č.12</t>
  </si>
  <si>
    <t>319201311</t>
  </si>
  <si>
    <t>Vyrovnanie nerovného povrchu bez odsekania tehál hr.do 30 mm</t>
  </si>
  <si>
    <t>342272102</t>
  </si>
  <si>
    <t xml:space="preserve">Priečky z tvárnic porobeton hr. 100 mm </t>
  </si>
  <si>
    <t>342272104</t>
  </si>
  <si>
    <t xml:space="preserve">Priečky z tvárnic porobeton hr. 150 mm </t>
  </si>
  <si>
    <t>386381120</t>
  </si>
  <si>
    <t>Nádržka v kotolni zo železobetónu vodostav c 20/25 vr.výstuže debnenia 600x600x800xmm  odk.ZJ</t>
  </si>
  <si>
    <t>ks</t>
  </si>
  <si>
    <t>4</t>
  </si>
  <si>
    <t>Vodorovné konštrukcie</t>
  </si>
  <si>
    <t>411321314</t>
  </si>
  <si>
    <t>Betón stropov doskových a trámových,  železový tr. C 20/25</t>
  </si>
  <si>
    <t>411351101</t>
  </si>
  <si>
    <t>Debnenie stropov doskových zhotovenie-dielce</t>
  </si>
  <si>
    <t>411351102</t>
  </si>
  <si>
    <t>Debnenie stropov doskových odstránenie-dielce</t>
  </si>
  <si>
    <t>411354173</t>
  </si>
  <si>
    <t>Podporná konštrukcia stropov výšky do 4 m pre zaťaženie do 12 kPa zhotovenie</t>
  </si>
  <si>
    <t>411354174</t>
  </si>
  <si>
    <t>Podporná konštrukcia stropov výšky do 4 m pre zaťaženie do 12 kPa odstránenie</t>
  </si>
  <si>
    <t>411361821</t>
  </si>
  <si>
    <t>Výstuž stropov doskových, trámových, vložkových,konzolových alebo balkónových, 10505</t>
  </si>
  <si>
    <t>417321212</t>
  </si>
  <si>
    <t>Betón stužujúcich pásov a vencov železový tr. C 12/15</t>
  </si>
  <si>
    <t>417321414</t>
  </si>
  <si>
    <t>Betón stužujúcich pásov a vencov železový tr. C 20/25</t>
  </si>
  <si>
    <t>417351115</t>
  </si>
  <si>
    <t>Debnenie bočníc stužujúcich pásov a vencov vrátane vzpier zhotovenie</t>
  </si>
  <si>
    <t>417351116</t>
  </si>
  <si>
    <t>Debnenie bočníc stužujúcich pásov a vencov vrátane vzpier odstránenie</t>
  </si>
  <si>
    <t>417361821</t>
  </si>
  <si>
    <t>Výstuž stužujúcich pásov a vencov z betonárskej ocele 10505</t>
  </si>
  <si>
    <t>417391151</t>
  </si>
  <si>
    <t>Montáž obkladu betónových konštrukcií vykonaný súčasne s betónovaním extrudovaným polystyrénom</t>
  </si>
  <si>
    <t>2837650030</t>
  </si>
  <si>
    <t>extrudovaný polystyrén - XPS hrúbka 50 mm</t>
  </si>
  <si>
    <t>430321315</t>
  </si>
  <si>
    <t>Schodiskové konštrukcie, betón železový tr. C 20/25</t>
  </si>
  <si>
    <t>430361821</t>
  </si>
  <si>
    <t>Výstuž schodiskových konštrukcií z betonárskej ocele 10505</t>
  </si>
  <si>
    <t>431351121</t>
  </si>
  <si>
    <t>Debnenie do 4 m výšky - podest a podstupňových dosiek pôdorysne priamočiarych zhotovenie</t>
  </si>
  <si>
    <t>431351122</t>
  </si>
  <si>
    <t>Debnenie do 4 m výšky - podest a podstupňových dosiek pôdorysne priamočiarych odstránenie</t>
  </si>
  <si>
    <t>434351141</t>
  </si>
  <si>
    <t>Debnenie stupňov na podstupňovej doske alebo na teréne pôdorysne priamočiarych zhotovenie</t>
  </si>
  <si>
    <t>434351142</t>
  </si>
  <si>
    <t>Debnenie stupňov na podstupňovej doske alebo na teréne pôdorysne priamočiarych odstránenie</t>
  </si>
  <si>
    <t>6</t>
  </si>
  <si>
    <t>Úpravy povrchov, podlahy, osadenie</t>
  </si>
  <si>
    <t>611421231</t>
  </si>
  <si>
    <t>Oprava vnútorných vápenných omietok stropov železobetónových rovných tvárnicových a klenieb, opravovaná plocha nad 5 do 10 %,štuková</t>
  </si>
  <si>
    <t>612421431</t>
  </si>
  <si>
    <t>Oprava vnútorných vápenných omietok stien, v množstve opravenej plochy nad 30 do 50 % štukových</t>
  </si>
  <si>
    <t>612462401</t>
  </si>
  <si>
    <t>Vnútorná sanačná omietka stien Sanova prednástrek, krytie 50%</t>
  </si>
  <si>
    <t>612462431</t>
  </si>
  <si>
    <t>Vnútorná sanačná omietka stien jadrova omietka hr. 20 mm</t>
  </si>
  <si>
    <t>612462441</t>
  </si>
  <si>
    <t>Vnútorná sanačná omietka stien jemná omietka, hr. 3 mm</t>
  </si>
  <si>
    <t>612465110</t>
  </si>
  <si>
    <t xml:space="preserve">Príprava vnútorného podkladu stien  Prednástrek </t>
  </si>
  <si>
    <t>612473182</t>
  </si>
  <si>
    <t>Vnútorná omietka vápennocement. zo suchých zmesí i v schodisku, muriva druhu, štuková</t>
  </si>
  <si>
    <t>612481119</t>
  </si>
  <si>
    <t>Potiahnutie vnútorných stien sklotextílnou mriežkou s celoplošným prilepením</t>
  </si>
  <si>
    <t>622464233</t>
  </si>
  <si>
    <t xml:space="preserve">Vonkajšia omietka stien tenkovrstvová  silikónová, škrabaná, hr. 3 mm </t>
  </si>
  <si>
    <t>622464310</t>
  </si>
  <si>
    <t xml:space="preserve">Vonkajšia omietka stien mozaiková </t>
  </si>
  <si>
    <t>622481119</t>
  </si>
  <si>
    <t>Potiahnutie vonkajších stien sklotextílnou mriežkou s celoplošným prilepením</t>
  </si>
  <si>
    <t>625250156</t>
  </si>
  <si>
    <t>Doteplenie konštrukcie hr. 100 mm, systém XPS vr.líšt</t>
  </si>
  <si>
    <t>625251273</t>
  </si>
  <si>
    <t>Kontaktný zatepľovací systém ostenia hr. 30 mm  - štandardné riešenie  EPS-F)vr.líšt</t>
  </si>
  <si>
    <t>625251359</t>
  </si>
  <si>
    <t>Kontaktný zatepľovací systém hr. 150 mm  - minerálne riešenie,vr.líšt</t>
  </si>
  <si>
    <t>625251402</t>
  </si>
  <si>
    <t>Kontaktný zatepľovací systém hr. 50 mm - riešenie pre sokel (XPS) vr.líšt</t>
  </si>
  <si>
    <t>625251406</t>
  </si>
  <si>
    <t>Kontaktný zatepľovací systém hr. 120 mm - riešenie pre sokel (XPS) vr.líšt</t>
  </si>
  <si>
    <t>625251596</t>
  </si>
  <si>
    <t>Kontaktný zatepľovací systém hr. 100 mm  - minerálne riešenie, vr.líšt</t>
  </si>
  <si>
    <t>631311131</t>
  </si>
  <si>
    <t>Doplnenie existujúcich mazanín prostým betónom bez poteru o ploche do 1 m2 a hr.do 240 mm</t>
  </si>
  <si>
    <t>631571003</t>
  </si>
  <si>
    <t>Násyp zo štrkopiesku 0-32 (pre spevnenie podkladu)</t>
  </si>
  <si>
    <t>632451052</t>
  </si>
  <si>
    <t xml:space="preserve">Poter pieskovocementový hr. cez 10 do 20 mm </t>
  </si>
  <si>
    <t>632451054</t>
  </si>
  <si>
    <t xml:space="preserve">Poter pieskovocementový hr. nad 30 do 40 mm </t>
  </si>
  <si>
    <t>632477006</t>
  </si>
  <si>
    <t>samonivelizačná stierka</t>
  </si>
  <si>
    <t>637121111</t>
  </si>
  <si>
    <t>okapový chodnik zo štrku hr.150 mm</t>
  </si>
  <si>
    <t>760</t>
  </si>
  <si>
    <t>642942111</t>
  </si>
  <si>
    <t>Osadenie oceľovej dverovej zárubne alebo rámu, plochy otvoru do 2,5 m2</t>
  </si>
  <si>
    <t>5533300300</t>
  </si>
  <si>
    <t>Zárubňa oceľová 800x1970 CgU pre požiarne jednokrídlové dvere</t>
  </si>
  <si>
    <t>5533198100</t>
  </si>
  <si>
    <t>Zárubňa oceľová CgU 60x197</t>
  </si>
  <si>
    <t>5533198300</t>
  </si>
  <si>
    <t>Zárubňa oceľová CgU 70x197</t>
  </si>
  <si>
    <t>5533198500</t>
  </si>
  <si>
    <t>Zárubňa oceľová CgU 80x197</t>
  </si>
  <si>
    <t>9</t>
  </si>
  <si>
    <t>Ostatné konštrukcie a práce-búranie</t>
  </si>
  <si>
    <t>221</t>
  </si>
  <si>
    <t>917762111</t>
  </si>
  <si>
    <t>Osadenie chodník. obrubníka betónového ležatého do lôžka z betónu prosteho tr. C 12/15 s bočnou oporou</t>
  </si>
  <si>
    <t>5922902941</t>
  </si>
  <si>
    <t>obrubník betónový  100</t>
  </si>
  <si>
    <t>918101111</t>
  </si>
  <si>
    <t>Lôžko pod obrubníky, krajníky alebo obruby z dlažob. kociek z betónu prostého tr. C 12/15</t>
  </si>
  <si>
    <t>931971111</t>
  </si>
  <si>
    <t>Vložky do dilatačných škár zvislé, z lepenky jednoduchej</t>
  </si>
  <si>
    <t>003</t>
  </si>
  <si>
    <t>941941041</t>
  </si>
  <si>
    <t>Montáž lešenia ľahkého pracovného radového s podlahami šírky nad 1,00 do 1,20 m, výšky do 10 m</t>
  </si>
  <si>
    <t>941941291</t>
  </si>
  <si>
    <t>Príplatok za prvý a každý ďalší i začatý mesiac použitia lešenia ľahkého pracovného radového s podlahami šírky nad 1,00 do 1,20 m, výšky do 10 m</t>
  </si>
  <si>
    <t>941941841</t>
  </si>
  <si>
    <t>Demontáž lešenia ľahkého pracovného radového s podlahami šírky nad 1,00 do 1,20 m, výšky do 10 m</t>
  </si>
  <si>
    <t>941955002</t>
  </si>
  <si>
    <t>Lešenie ľahké pracovné pomocné s výškou lešeňovej podlahy nad 1,20 do 1,90 m</t>
  </si>
  <si>
    <t>952901111</t>
  </si>
  <si>
    <t>Vyčistenie budov pri výške podlaží do 4m</t>
  </si>
  <si>
    <t>013</t>
  </si>
  <si>
    <t>962031132</t>
  </si>
  <si>
    <t>Búranie priečok z tehál pálených, plných alebo dutých hr. do 150 mm,  -0,19600t</t>
  </si>
  <si>
    <t>962032231</t>
  </si>
  <si>
    <t>Búranie muriva nadzákladového z tehál pálených, vápenopieskových,cementových na maltu,  -1,90500t</t>
  </si>
  <si>
    <t>962032631</t>
  </si>
  <si>
    <t>Búranie komínov. muriva z tehál nad strechou na akúkoľvek maltu x,  -1,63300t</t>
  </si>
  <si>
    <t>962052211</t>
  </si>
  <si>
    <t>Búranie muriva železobetonového nadzákladného,  -2,40000t</t>
  </si>
  <si>
    <t>962081141</t>
  </si>
  <si>
    <t>Búranie muriva priečok zo sklenených tvárnic, ,  -0,08200t</t>
  </si>
  <si>
    <t>965043321</t>
  </si>
  <si>
    <t>Búranie podkladov pod dlažby, liatych dlažieb a mazanín,betón s poterom,teracom hr.do 100 mm, plochy do 1 m2 -2,20000t</t>
  </si>
  <si>
    <t>965043341</t>
  </si>
  <si>
    <t>Búranie podkladov pod dlažby, liatych dlažieb a mazanín,betón s poterom,teracom hr.do 100 mm, plochy nad 4 m2  -2,20000t</t>
  </si>
  <si>
    <t>965081712</t>
  </si>
  <si>
    <t>Búranie dlažieb, bez podklad. lôžka z xylolit., alebo keramických dlaždíc  -0,02000t</t>
  </si>
  <si>
    <t>965082920</t>
  </si>
  <si>
    <t>Odstránenie násypu pod podlahami alebo na strechách, hr.do 100 mm,  -1,40000t</t>
  </si>
  <si>
    <t>967031132</t>
  </si>
  <si>
    <t>Prikresanie rovných ostení, bez odstupu, po hrubomvybúraní otvorov, v murive tehl. na maltu,  -0,05700t</t>
  </si>
  <si>
    <t>968061112</t>
  </si>
  <si>
    <t>Vyvesenie dreveného okenného krídla do suti plochy  -0,01200t</t>
  </si>
  <si>
    <t>968061125</t>
  </si>
  <si>
    <t>Vyvesenie dreveného dverného krídla do suti plochy -0,02400t</t>
  </si>
  <si>
    <t>968062355</t>
  </si>
  <si>
    <t>Vybúranie drevených rámov okien dvojitých alebo zdvojených -0,06200t</t>
  </si>
  <si>
    <t>968062745</t>
  </si>
  <si>
    <t>Vybúranie drevených stien plných, zasklených alebo výkladných,  -0,02400t</t>
  </si>
  <si>
    <t>968072455</t>
  </si>
  <si>
    <t>Vybúranie kovových dverových zárubní ,  -0,07600t</t>
  </si>
  <si>
    <t>968072641</t>
  </si>
  <si>
    <t>Vybúranie kovových stien plných, zasklených alebo výkladných,  -0,02500t</t>
  </si>
  <si>
    <t>968072874</t>
  </si>
  <si>
    <t>Vybúranie mreží  -0,00600t</t>
  </si>
  <si>
    <t>971033251</t>
  </si>
  <si>
    <t>Vybúranie otvoru v murive tehl. plochy do 0, 0225 m2 hr.do 450 mm,  -0,01200t</t>
  </si>
  <si>
    <t>976071111</t>
  </si>
  <si>
    <t>Vybúranie kovových madiel a zábradlí,  -0,03700t</t>
  </si>
  <si>
    <t>976081110</t>
  </si>
  <si>
    <t>Vybúranie rebrika  -0,00300t</t>
  </si>
  <si>
    <t>978012191</t>
  </si>
  <si>
    <t>Otlčenie omietok stropov vnútorných rákosovaných vápenných alebo vápennocementových v rozsahu do 100 %,  -0,05000t</t>
  </si>
  <si>
    <t>978013161</t>
  </si>
  <si>
    <t>Otlčenie omietok stien vnútorných vápenných alebo vápennocementových v rozsahu do 50 %,  -0,02000t</t>
  </si>
  <si>
    <t>978013191</t>
  </si>
  <si>
    <t>Otlčenie omietok stien vnútorných vápenných alebo vápennocementových v rozsahu do 100 %,  -0,04600t</t>
  </si>
  <si>
    <t>978036191</t>
  </si>
  <si>
    <t>Otlčenie omietok šľachtených a pod., vonkajších brizolitových, v rozsahu do 100 %,  -0,05000t</t>
  </si>
  <si>
    <t>978059531</t>
  </si>
  <si>
    <t>Odsekanie a odobratie stien z obkladačiek vnútorných nad 2 m2,  -0,06800t</t>
  </si>
  <si>
    <t>978HZS01</t>
  </si>
  <si>
    <t>Ostané práce - odtránenie povodných prvkov na fasade/ rebrik, tabulky, konzolz.stožiar/</t>
  </si>
  <si>
    <t>hod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</si>
  <si>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</si>
  <si>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</si>
  <si>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</si>
  <si>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</si>
  <si>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</si>
  <si>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</si>
  <si>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</si>
  <si>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</si>
  <si>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979082111</t>
  </si>
  <si>
    <t>Vnútrostavenisková doprava sutiny a vybúraných hmôt do 10 m</t>
  </si>
  <si>
    <t>979089612</t>
  </si>
  <si>
    <t xml:space="preserve">Poplatok za skladovanie - iné odpady zo stavieb a demolácií </t>
  </si>
  <si>
    <t>99</t>
  </si>
  <si>
    <t>Presun hmôt HSV</t>
  </si>
  <si>
    <t>998011002</t>
  </si>
  <si>
    <t>Presun hmôt pre budovy (801, 803, 812), zvislá konštr. z tehál, tvárnic, z kovu výšky do 12 m</t>
  </si>
  <si>
    <t>PSV</t>
  </si>
  <si>
    <t>Práce a dodávky PSV</t>
  </si>
  <si>
    <t>711</t>
  </si>
  <si>
    <t>Izolácie proti vode a vlhkosti</t>
  </si>
  <si>
    <t>711111001</t>
  </si>
  <si>
    <t>Zhotovenie izolácie proti zemnej vlhkosti vodorovná náterom penetračným za studena</t>
  </si>
  <si>
    <t>711112001</t>
  </si>
  <si>
    <t>Zhotovenie  izolácie proti zemnej vlhkosti zvislá penetračným náterom za studena</t>
  </si>
  <si>
    <t>1116315000</t>
  </si>
  <si>
    <t>711141559</t>
  </si>
  <si>
    <t>Zhotovenie  izolácie proti zemnej vlhkosti a tlakovej vode vodorovná NAIP pritavením</t>
  </si>
  <si>
    <t>711142559</t>
  </si>
  <si>
    <t>Zhotovenie  izolácie proti zemnej vlhkosti a tlakovej vode zvislá NAIP pritavením</t>
  </si>
  <si>
    <t>6283221000</t>
  </si>
  <si>
    <t>711462301</t>
  </si>
  <si>
    <t>711463301</t>
  </si>
  <si>
    <t>711470121</t>
  </si>
  <si>
    <t>Izolácia - nopová folia D+M</t>
  </si>
  <si>
    <t>711491172</t>
  </si>
  <si>
    <t>Zhotovenie ochrannej vrstvy izolácie z textílie na ploche vodorovnej, pre izolácie proti zemnej vlhkosti, podpovrchovej a tlakovej vode</t>
  </si>
  <si>
    <t>711491272</t>
  </si>
  <si>
    <t>Zhotovenie ochrannej vrstvy izolácie z textílie na ploche zvislej, pre izolácie proti zemnej vlhkosti, podpovrchovej a tlakovej vode</t>
  </si>
  <si>
    <t>6936654800</t>
  </si>
  <si>
    <t>Separačná, filtračná a spevňovacia geotextília  200</t>
  </si>
  <si>
    <t>998711202</t>
  </si>
  <si>
    <t>Presun hmôt pre izoláciu proti vode v objektoch výšky nad 6 do 12 m</t>
  </si>
  <si>
    <t>712</t>
  </si>
  <si>
    <t>Izolácie striech</t>
  </si>
  <si>
    <t>712990050</t>
  </si>
  <si>
    <t xml:space="preserve">Položenie geotextílie vodorovne alebo zvislo na strechy šikmé od 10 do 30° </t>
  </si>
  <si>
    <t>998712202</t>
  </si>
  <si>
    <t>Presun hmôt pre izoláciu povlakovej krytiny v objektoch výšky nad 6 do 12 m</t>
  </si>
  <si>
    <t>713</t>
  </si>
  <si>
    <t>Izolácie tepelné</t>
  </si>
  <si>
    <t>713111121</t>
  </si>
  <si>
    <t xml:space="preserve">Montáž tepelnej izolácie stropov rovných minerálnou vlnou, </t>
  </si>
  <si>
    <t>6314150330</t>
  </si>
  <si>
    <t>Tepelná izolácia minerálna izolácia - hr.200 mm</t>
  </si>
  <si>
    <t>713111124</t>
  </si>
  <si>
    <t>Montáž tepelnej izolácie stropov rovných minerálnou vlnou , spodkom</t>
  </si>
  <si>
    <t>6314150041</t>
  </si>
  <si>
    <t>Tepelná izolácia - minerálna izolácia hr.80 mm</t>
  </si>
  <si>
    <t>6314150021</t>
  </si>
  <si>
    <t>Tepelná izolácia minerálna izolácia hr.50 mm</t>
  </si>
  <si>
    <t>6314150081</t>
  </si>
  <si>
    <t>Tepelná izolácia minerálna izolácia hr.150 mm</t>
  </si>
  <si>
    <t>713122111</t>
  </si>
  <si>
    <t>Montáž tepelnej izolácie podláh polystyrénom, kladeným voľne v jednej vrstve</t>
  </si>
  <si>
    <t>2837650280</t>
  </si>
  <si>
    <t xml:space="preserve"> extrudovaný polystyrén - XPS hrúbka 100 mm</t>
  </si>
  <si>
    <t>713191122</t>
  </si>
  <si>
    <t>Izolácie tepelné, doplnky, podláh, stropov zvrchu,striech prekrytím pásom do výšky 100mm A500/H</t>
  </si>
  <si>
    <t>713191126</t>
  </si>
  <si>
    <t>Izolácie tepelné, doplnky, podláh PE folia D+M</t>
  </si>
  <si>
    <t>713191127</t>
  </si>
  <si>
    <t>Izolácie tepelné, doplnky, stropov parozabrana AL  D+M</t>
  </si>
  <si>
    <t>998713202</t>
  </si>
  <si>
    <t>Presun hmôt pre izolácie tepelné v objektoch výšky nad 6 m do 12 m</t>
  </si>
  <si>
    <t>762</t>
  </si>
  <si>
    <t>Konštrukcie tesárske</t>
  </si>
  <si>
    <t>762331810</t>
  </si>
  <si>
    <t>Demontáž viazaných konštrukcií krovov,  -0.01400t</t>
  </si>
  <si>
    <t>762332120</t>
  </si>
  <si>
    <t>Montáž viazaných konštrukcií krovov striech z reziva priemernej plochy 120-224 cm2</t>
  </si>
  <si>
    <t>762341002</t>
  </si>
  <si>
    <t xml:space="preserve">Montáž debnenia jednoduchých striech, na kontralaty drevotrieskovými OSB doskami </t>
  </si>
  <si>
    <t>6072627801</t>
  </si>
  <si>
    <t>Doska OSB hr.20 mm</t>
  </si>
  <si>
    <t>762341252</t>
  </si>
  <si>
    <t xml:space="preserve">Montáž kontralát </t>
  </si>
  <si>
    <t>762341811</t>
  </si>
  <si>
    <t>Demontáž debnenia striech  z dosiek,  -0.01600t</t>
  </si>
  <si>
    <t>762352810</t>
  </si>
  <si>
    <t>Demontáž krovov tramov  z hraneného reziva,  -0.02200t</t>
  </si>
  <si>
    <t>762395000</t>
  </si>
  <si>
    <t>Spojovacie prostriedky pre viazané konštrukcie krovov, debnenie a laťovanie, nadstrešné konštr., spádové kliny - svorky, dosky, klince, pásová oceľ, vruty</t>
  </si>
  <si>
    <t>762810026</t>
  </si>
  <si>
    <t>Záklop stropov z dosiek OSB hr.20 mm</t>
  </si>
  <si>
    <t>60510800</t>
  </si>
  <si>
    <t>dodávka reziva</t>
  </si>
  <si>
    <t>762811811</t>
  </si>
  <si>
    <t>Demontáž záklopov stropov vrchných, zapustených z hrubých dosiek  -0.01400t</t>
  </si>
  <si>
    <t>762841812</t>
  </si>
  <si>
    <t>Demont.podbíjania obkladov stropov a striech, z dosiek hr. do 35 mm s omietkou,  -0.04000t</t>
  </si>
  <si>
    <t>998762202</t>
  </si>
  <si>
    <t>Presun hmôt pre konštrukcie tesárske v objektoch výšky do 12 m</t>
  </si>
  <si>
    <t>763</t>
  </si>
  <si>
    <t>Konštrukcie - drevostavby</t>
  </si>
  <si>
    <t>763132210</t>
  </si>
  <si>
    <t>998763201</t>
  </si>
  <si>
    <t>Presun hmôt pre drevostavby v objektoch výšky do 12 m</t>
  </si>
  <si>
    <t>764</t>
  </si>
  <si>
    <t>Konštrukcie klampiarske</t>
  </si>
  <si>
    <t>764312822</t>
  </si>
  <si>
    <t>Demontáž krytiny hladkej strešnej ,  -0,00751t</t>
  </si>
  <si>
    <t>764313001</t>
  </si>
  <si>
    <t xml:space="preserve">Oddeľovacia štruktúrovaná rohož s integrovanou poistnou hydroizoláciou pre krytiny z pozinkovaného farbeného plechu </t>
  </si>
  <si>
    <t>7643132PC</t>
  </si>
  <si>
    <t>Krytiny z plechu povrch.uprav. falcovaný vr.kotv.spojovacích prvkov, všetkých doplnkov,sneh.zabran,str.okien a pod. D+M</t>
  </si>
  <si>
    <t>764339412</t>
  </si>
  <si>
    <t>Oplechovanie komína z plechu povrch.uprav. k8</t>
  </si>
  <si>
    <t>764345321</t>
  </si>
  <si>
    <t>Oplechovanie z plechu povrch.uprav vetrac.hlavic DN 110  k10</t>
  </si>
  <si>
    <t>764345341</t>
  </si>
  <si>
    <t>Oplechovanie z plechu povrch.uprav. vetracích hlavic DN 75 K 9</t>
  </si>
  <si>
    <t>764352423</t>
  </si>
  <si>
    <t>Žľaby z plechu povrch.uprav, pododkvapové polkruhové r.š. 250 mm vr.čiel ,hakov k4</t>
  </si>
  <si>
    <t>764352427</t>
  </si>
  <si>
    <t>Žľaby z plechu povrch uprav, pododkvapové polkruhové r.š. 330 mm vr.čiel,hakov  k1</t>
  </si>
  <si>
    <t>764352810</t>
  </si>
  <si>
    <t>Demontáž žľabov pododkvapových polkruhových  -0,00330t</t>
  </si>
  <si>
    <t>764359412</t>
  </si>
  <si>
    <t>Kotlík kónický z plechu povrch.uprav, pre rúry s priemerom od 100 do 125 mm K2,K5</t>
  </si>
  <si>
    <t>764359810</t>
  </si>
  <si>
    <t>Demontáž kotlíka kónického,  -0,00110t</t>
  </si>
  <si>
    <t>7644104500</t>
  </si>
  <si>
    <t>Oplechovanie parapetov z plechu povrch uprav , vrátane rohov</t>
  </si>
  <si>
    <t>764410850</t>
  </si>
  <si>
    <t>Demontáž oplechovania parapetov,  -0,00135t</t>
  </si>
  <si>
    <t>764430420</t>
  </si>
  <si>
    <t>Oplechovanie muriva a atík z  plechu povr ch.uprav , vrátane rohov r.š. 330 mm k7</t>
  </si>
  <si>
    <t>764430470</t>
  </si>
  <si>
    <t>Oplechovanie z plechu povrch.uprav balkonov , vrátane rohov r.š. 330 mm k14</t>
  </si>
  <si>
    <t>764430480</t>
  </si>
  <si>
    <t>Oplechovanie z plechu povrch.uprav rš.1200 markizy  K15</t>
  </si>
  <si>
    <t>764430840</t>
  </si>
  <si>
    <t>Demontáž oplechovania múrov,atika,  balkonov  -0,00230t</t>
  </si>
  <si>
    <t>7644544530</t>
  </si>
  <si>
    <t>Zvodové rúry z plechu povrch uprav , kruhové priemer 100 mm vratanie kolien,objímok  k6</t>
  </si>
  <si>
    <t>7644544540</t>
  </si>
  <si>
    <t>Zvodové rury z plechu povrch.uprav  kruhové priemer 120 mm vr.kolien a objimok K3</t>
  </si>
  <si>
    <t>764454802</t>
  </si>
  <si>
    <t>Demontáž odpadových rúr kruhových, s priemerom 120 mm,  -0,00285t</t>
  </si>
  <si>
    <t>998764202</t>
  </si>
  <si>
    <t>Presun hmôt pre konštrukcie klampiarske v objektoch výšky nad 6 do 12 m</t>
  </si>
  <si>
    <t>766</t>
  </si>
  <si>
    <t>Konštrukcie stolárske</t>
  </si>
  <si>
    <t>766421213</t>
  </si>
  <si>
    <t xml:space="preserve">Montáž obloženia podhľadov rovných </t>
  </si>
  <si>
    <t>766427112</t>
  </si>
  <si>
    <t>Montáž obloženia podhľadov, podkladový rošt</t>
  </si>
  <si>
    <t>6119167301</t>
  </si>
  <si>
    <t xml:space="preserve">Obloženie palubovka </t>
  </si>
  <si>
    <t>6119167302</t>
  </si>
  <si>
    <t>podkladný rošt</t>
  </si>
  <si>
    <t>766662112</t>
  </si>
  <si>
    <t>Montáž dverového krídla otočného jednokrídlového poldrážkového vrátane kovania</t>
  </si>
  <si>
    <t>6116201801</t>
  </si>
  <si>
    <t>Dvere vnútorné DF roz. 80x197 cm vr.kovania</t>
  </si>
  <si>
    <t>6116201802</t>
  </si>
  <si>
    <t>Dvere vnútorné DF roz. 70x197 cm vr.kovania</t>
  </si>
  <si>
    <t>61162018023</t>
  </si>
  <si>
    <t>Dvere vnútorné DF roz.60x197 cm vr.kovania</t>
  </si>
  <si>
    <t>6117201031</t>
  </si>
  <si>
    <t>Dvere protipožiarne EW 30 D3-C roz.80x197 cm vr.kovania</t>
  </si>
  <si>
    <t>611000PL15</t>
  </si>
  <si>
    <t>Okno plastové OS1 roz.600x750 mm vr. vnut.parapetu a osadenia so sieťkou proti hmyzu</t>
  </si>
  <si>
    <t>611000PL16</t>
  </si>
  <si>
    <t>Okno plastové OS1 roz.1200x750 mm vr. vnut.parapetu a osadenia so sieťkou proti hmyzu</t>
  </si>
  <si>
    <t>611000PL21</t>
  </si>
  <si>
    <t xml:space="preserve">Okno plastové OS1 roz.1330x1450  mm vr. vnut.parapetu a osadenia </t>
  </si>
  <si>
    <t>611000PL9</t>
  </si>
  <si>
    <t xml:space="preserve">Okno plastové OS1 roz.600x600  mm vr. vnut.parapetu a osadenia </t>
  </si>
  <si>
    <t>611000PL10</t>
  </si>
  <si>
    <t xml:space="preserve">Okno plastové OS1 roz.900x600  mm vr. vnut.parapetu a osadenia </t>
  </si>
  <si>
    <t>611000PL20</t>
  </si>
  <si>
    <t xml:space="preserve">Balkonové dvere  plastové  roz.870x2400  mm s osadenim </t>
  </si>
  <si>
    <t>611000PL22</t>
  </si>
  <si>
    <t xml:space="preserve">Balkonové dvere  plastové  roz.700x2300  mm s osadenim </t>
  </si>
  <si>
    <t>611000PL23</t>
  </si>
  <si>
    <t>Plastová stena celk.roz. 900x3000 mm vr.rohov.líšt a osadenia</t>
  </si>
  <si>
    <t>Plastové vstupné dvere 1/4 bezpeč.sklo .roz.1000x2050 mm s osadením</t>
  </si>
  <si>
    <t>611000PL6</t>
  </si>
  <si>
    <t>Plastová stena celk. roz.2100x2360 mm vr.zrkadlovej folies 2 kr.dv. s osadením</t>
  </si>
  <si>
    <t>611000PL7</t>
  </si>
  <si>
    <t>Plastová stena celk. roz.900x2640 mm s 1 kr.dv.800x1970mm  s osadením</t>
  </si>
  <si>
    <t>611000PL78</t>
  </si>
  <si>
    <t>Plastová stena celk. roz.2050x1740  mm s okienkom 800x510 mm vr.parapetu  s osadením</t>
  </si>
  <si>
    <t>766695212</t>
  </si>
  <si>
    <t>Montáž prahu dverí, jednokrídlových</t>
  </si>
  <si>
    <t>6118740100</t>
  </si>
  <si>
    <t>Prah bukový L=82</t>
  </si>
  <si>
    <t>6118738100</t>
  </si>
  <si>
    <t>Prah bukový L=72</t>
  </si>
  <si>
    <t>6118736100</t>
  </si>
  <si>
    <t xml:space="preserve">Prah bukový L=62 </t>
  </si>
  <si>
    <t>61562050PC</t>
  </si>
  <si>
    <t>Kuchynska linka dl.210 cm D+M</t>
  </si>
  <si>
    <t>998766202</t>
  </si>
  <si>
    <t>Presun hmot pre konštrukcie stolárske v objektoch výšky nad 6 do 12 m</t>
  </si>
  <si>
    <t>767</t>
  </si>
  <si>
    <t>Konštrukcie doplnkové kovové</t>
  </si>
  <si>
    <t>7673400PC</t>
  </si>
  <si>
    <t>Prestrešenie polycarb.dosky 5 komor.hr.16 mm opal vr.korv.spoj.a tesniacich prvkov D+M</t>
  </si>
  <si>
    <t>767995105</t>
  </si>
  <si>
    <t>Montáž ostatných atypických kovových stavebných doplnkových konštrukcií nad 50 do 100 kg</t>
  </si>
  <si>
    <t>kg</t>
  </si>
  <si>
    <t>55300T1T2</t>
  </si>
  <si>
    <t xml:space="preserve">Oc.kotv.prvky krovu ozn.T1,T2 </t>
  </si>
  <si>
    <t>55300PC1</t>
  </si>
  <si>
    <t>Oceľový rošt  roz. 660x600 mm ram z L 30x2 ,výplň z pororoštu vr.povrchovej upravy D+M    z1</t>
  </si>
  <si>
    <t>55381800z2</t>
  </si>
  <si>
    <t>Čistiace rohože kov.vanička vyplň pororošt roz 800x400 mm vr povrch upravy  Z2   D+M</t>
  </si>
  <si>
    <t>553000z11</t>
  </si>
  <si>
    <t>Zabradlie z oc.trubiek vr.kotv.a spoj.prvkov a povrch.upravy D+M  z11</t>
  </si>
  <si>
    <t>553000z16</t>
  </si>
  <si>
    <t>Oc mreže dvere roz.800x1970 mm vr.zarubne  spoj. a kotv.prvkov, zamku a kovania s  povrch.upravou  D+M  z16</t>
  </si>
  <si>
    <t>998767202</t>
  </si>
  <si>
    <t>Presun hmôt pre kovové stavebné doplnkové konštrukcie v objektoch výšky nad 6 do 12 m</t>
  </si>
  <si>
    <t>769</t>
  </si>
  <si>
    <t>Montáž vzduchotechnických zariadení</t>
  </si>
  <si>
    <t>769021115</t>
  </si>
  <si>
    <t xml:space="preserve">Montáž ohybnej Al hadice priemeru 150-180 mm </t>
  </si>
  <si>
    <t>4290027668</t>
  </si>
  <si>
    <t>flexibilné hl.vetracie potrubie DN 150</t>
  </si>
  <si>
    <t>769035000</t>
  </si>
  <si>
    <t xml:space="preserve">Montáž vnútornej a dvernej mriežky </t>
  </si>
  <si>
    <t>4297201001</t>
  </si>
  <si>
    <t>vetracia mriežka do dverí 100x100 mm  z3</t>
  </si>
  <si>
    <t>4297201002</t>
  </si>
  <si>
    <t>vetracia mriežka 150x150 mm so sieťkou proti hmyzu  z6</t>
  </si>
  <si>
    <t>226a</t>
  </si>
  <si>
    <t>769036009</t>
  </si>
  <si>
    <t>Montáž protidažďovej žalúzie prierezu 0.205-0.250 m2</t>
  </si>
  <si>
    <t>226b</t>
  </si>
  <si>
    <t>4290021130</t>
  </si>
  <si>
    <t>Protidažďová žalúzia 150x150 so sieťkou proti hmyzu Z5</t>
  </si>
  <si>
    <t>771</t>
  </si>
  <si>
    <t>Podlahy z dlaždíc</t>
  </si>
  <si>
    <t>771415014</t>
  </si>
  <si>
    <t>Montáž soklíkov z obkladačiek do tmelu</t>
  </si>
  <si>
    <t>771541115</t>
  </si>
  <si>
    <t xml:space="preserve">Montáž podláh z dlaždíc gres kladených do tmelu </t>
  </si>
  <si>
    <t>597D00003</t>
  </si>
  <si>
    <t>Dlaždice gress /protišmyk,mrazuvzdor/</t>
  </si>
  <si>
    <t>771575109</t>
  </si>
  <si>
    <t xml:space="preserve">Montáž podláh z dlaždíc keramických do tmelu </t>
  </si>
  <si>
    <t>597D00001</t>
  </si>
  <si>
    <t xml:space="preserve">Dlaždice keramické </t>
  </si>
  <si>
    <t>771579900</t>
  </si>
  <si>
    <t>pripl.za špar.hmotu</t>
  </si>
  <si>
    <t>998771202</t>
  </si>
  <si>
    <t>Presun hmôt pre podlahy z dlaždíc v objektoch výšky nad 6 do 12 m</t>
  </si>
  <si>
    <t>776</t>
  </si>
  <si>
    <t>Podlahy povlakové</t>
  </si>
  <si>
    <t>775</t>
  </si>
  <si>
    <t>776511820</t>
  </si>
  <si>
    <t>Odstránenie povlakových podláh z nášľapnej plochy lepených vr.soklikov   -0,00100t</t>
  </si>
  <si>
    <t>7765411PC</t>
  </si>
  <si>
    <t>Podlaha PVC vr.soklikov D+M</t>
  </si>
  <si>
    <t>776990110</t>
  </si>
  <si>
    <t>Penetrovanie podkladu pred kladením  podláh</t>
  </si>
  <si>
    <t>776992121</t>
  </si>
  <si>
    <t>Tmelenie podkladu, úpravy prasklín a nerovností hr. 3 mm</t>
  </si>
  <si>
    <t>998776202</t>
  </si>
  <si>
    <t>Presun hmôt pre podlahy povlakové v objektoch výšky nad 6 do 12 m</t>
  </si>
  <si>
    <t>781</t>
  </si>
  <si>
    <t>Dokončovacie práce a obklady</t>
  </si>
  <si>
    <t>781445013</t>
  </si>
  <si>
    <t xml:space="preserve">Montáž obkladov vnútor. stien z obkladačiek kladených do tmelu </t>
  </si>
  <si>
    <t>781449000</t>
  </si>
  <si>
    <t>597O0001</t>
  </si>
  <si>
    <t>Obkladačky keramické</t>
  </si>
  <si>
    <t>998781202</t>
  </si>
  <si>
    <t>Presun hmôt pre obklady keramické v objektoch výšky nad 6 do 12 m</t>
  </si>
  <si>
    <t>783</t>
  </si>
  <si>
    <t>Dokončovacie práce - nátery</t>
  </si>
  <si>
    <t>783222100</t>
  </si>
  <si>
    <t xml:space="preserve">Nátery kov.stav.doplnk.konštr. syntetické farby  na vzduchu schnúce dvojnásobné </t>
  </si>
  <si>
    <t>783226100</t>
  </si>
  <si>
    <t xml:space="preserve">Nátery kov.stav.doplnk.konštr. syntetické na vzduchu schnúce základný </t>
  </si>
  <si>
    <t>783626000</t>
  </si>
  <si>
    <t>Nátery stolárskych výrobkov syntetické lazurovacím lakom napustením</t>
  </si>
  <si>
    <t>783626200</t>
  </si>
  <si>
    <t>Nátery stolárskych výrobkov syntetické lazurovacím lakom 2x lakovaním</t>
  </si>
  <si>
    <t>783782203</t>
  </si>
  <si>
    <t>783894123</t>
  </si>
  <si>
    <t>Náter farbami  stien dvojnásobný</t>
  </si>
  <si>
    <t>783894612</t>
  </si>
  <si>
    <t>Náter sadrokartón. stropov 2x</t>
  </si>
  <si>
    <t>784</t>
  </si>
  <si>
    <t>Dokončovacie práce - maľby</t>
  </si>
  <si>
    <t>784410110</t>
  </si>
  <si>
    <t xml:space="preserve">Penetrovanie jednonásobné </t>
  </si>
  <si>
    <t>784452470</t>
  </si>
  <si>
    <t xml:space="preserve">Maľby z maliarskych zmesí dvojnásobné </t>
  </si>
  <si>
    <t xml:space="preserve">SO 01 OO PZ - prístavba </t>
  </si>
  <si>
    <t>121101111</t>
  </si>
  <si>
    <t>Odstránenie ornice s vodor. premiestn. na hromady, so zložením na vzdialenosť do 100 m a do 100m3</t>
  </si>
  <si>
    <t>131201101</t>
  </si>
  <si>
    <t>Výkop nezapaženej jamy v hornine 3, do 100 m3</t>
  </si>
  <si>
    <t>131201109</t>
  </si>
  <si>
    <t>Hĺbenie nezapažených jám a zárezov. Príplatok za lepivosť horniny 3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</si>
  <si>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</si>
  <si>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</si>
  <si>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</si>
  <si>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</si>
  <si>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162501102</t>
  </si>
  <si>
    <t xml:space="preserve">Vodorovné premiestnenie výkopku po spevnenej ceste z horniny tr.1-4, do 100 m3 na vzdialenosť do 3000 m </t>
  </si>
  <si>
    <t>162501105</t>
  </si>
  <si>
    <t>Vodorovné premiestnenie výkopku po spevnenej ceste z horniny tr.1-4, do 100 m3, príplatok k cene za každých ďalšich a začatých 1000 m</t>
  </si>
  <si>
    <t>171209002</t>
  </si>
  <si>
    <t>Poplatok za skladovanie - zemina a kamenivo  ostatné</t>
  </si>
  <si>
    <t>175101202</t>
  </si>
  <si>
    <t>Obsyp objektov sypaninou z vhodných hornín 1 až 4 s prehodením sypaniny</t>
  </si>
  <si>
    <t>5833734300</t>
  </si>
  <si>
    <t xml:space="preserve">Štrkopiesok frakcia 16-32 </t>
  </si>
  <si>
    <t>275313521</t>
  </si>
  <si>
    <t>Betón základových pätiek, prostý tr. C 12/15</t>
  </si>
  <si>
    <t>275351217</t>
  </si>
  <si>
    <t>Debnenie stien základových pätiek, zhotovenie-tradičné</t>
  </si>
  <si>
    <t>275351218</t>
  </si>
  <si>
    <t>Debnenie stien základových pätiek, odstránenie-tradičné</t>
  </si>
  <si>
    <t>311271300</t>
  </si>
  <si>
    <t>Murivo nosné z deb.tvarnic s betónovou výplňou hr. 150 mm</t>
  </si>
  <si>
    <t>311272123</t>
  </si>
  <si>
    <t>Murivo nosné ztvarnic  porobeton hr.250 mm</t>
  </si>
  <si>
    <t>preklad prefa D+M</t>
  </si>
  <si>
    <t>331321315</t>
  </si>
  <si>
    <t>Betón stĺpov a pilierov hranatých, ťahadiel, rámových stojok, vzpier, železový (bez výstuže) tr. C 20/25</t>
  </si>
  <si>
    <t>331351101</t>
  </si>
  <si>
    <t>Debnenie hranatých stĺpov prierezu pravouhlého štvoruholníka výšky do 4 m, zhotovenie-dielce</t>
  </si>
  <si>
    <t>331351102</t>
  </si>
  <si>
    <t>Debnenie hranatých stĺpov prierezu pravouhlého štvoruholníka výšky do 4 m, odstránenie-dielce</t>
  </si>
  <si>
    <t>331361821</t>
  </si>
  <si>
    <t>Výstuž stĺpov, pilierov, stojok hranatých z bet. ocele 10505</t>
  </si>
  <si>
    <t>4111420100</t>
  </si>
  <si>
    <t>Strop z porobeton  z nosníkov a vložiek  200 s dobetónovaním medzi vložkami</t>
  </si>
  <si>
    <t>411142090</t>
  </si>
  <si>
    <t>Nadbetonávka stropu porobetonk betónom C 20/25 hrúbky 50 mm</t>
  </si>
  <si>
    <t>411351103</t>
  </si>
  <si>
    <t>Debnenie stropov vložkovych zhotovenie</t>
  </si>
  <si>
    <t>411351104</t>
  </si>
  <si>
    <t>Debnenie stropov vložkovych odstránenie</t>
  </si>
  <si>
    <t>411354175</t>
  </si>
  <si>
    <t>Podporná konštrukcia stropov výšky do 4 m pre zaťaženie do 20 kPa zhotovenie</t>
  </si>
  <si>
    <t>411354176</t>
  </si>
  <si>
    <t>Podporná konštrukcia stropov výšky do 4 m pre zaťaženie do 20 kPa odstránenie</t>
  </si>
  <si>
    <t>413321315</t>
  </si>
  <si>
    <t>Betón nosníkov, železový tr. C 20/25</t>
  </si>
  <si>
    <t>413351107</t>
  </si>
  <si>
    <t>Debnenie nosníka zhotovenie-dielce</t>
  </si>
  <si>
    <t>413351108</t>
  </si>
  <si>
    <t>Debnenie nosníka odstránenie-dielce</t>
  </si>
  <si>
    <t>413351213</t>
  </si>
  <si>
    <t>Podporná konštrukcia nosníkov výšky do 4 m zaťaženia do 10 kPa - zhotovenie</t>
  </si>
  <si>
    <t>413351214</t>
  </si>
  <si>
    <t>Podporná konštrukcia nosníkov výšky do 4 m zaťaženia do 10 kPa - odstránenie</t>
  </si>
  <si>
    <t>413361821</t>
  </si>
  <si>
    <t>Výstuž  nosníkov a trámov, bez rozdielu tvaru a uloženia, 10505</t>
  </si>
  <si>
    <t>417391120</t>
  </si>
  <si>
    <t>obklad betónových konštrukcii XPS  hr.50 mm d+m</t>
  </si>
  <si>
    <t>611461110</t>
  </si>
  <si>
    <t xml:space="preserve">Príprava vnútorného podkladu stropov, cementový Prednástrek </t>
  </si>
  <si>
    <t>611473112</t>
  </si>
  <si>
    <t>Vnútorná omietka vápennocementová zo suchých zmesí stropov alebo schodiskových konštrukcií štuková</t>
  </si>
  <si>
    <t>611481119</t>
  </si>
  <si>
    <t>Potiahnutie vnútorných stropov sklotextílnou mriežkou s celoplošným prilepením</t>
  </si>
  <si>
    <t>625250155</t>
  </si>
  <si>
    <t>Doteplenie konštrukcie hr. 80 mm, systém XPS polystyren</t>
  </si>
  <si>
    <t>625250157</t>
  </si>
  <si>
    <t xml:space="preserve">Doteplenie konštrukcie hr. 120 mm, systém XPS </t>
  </si>
  <si>
    <t>625251253</t>
  </si>
  <si>
    <t>Kontaktný zatepľovací systém hr. 100 mm polystyren   EPS-F 80 ),vr.líšt</t>
  </si>
  <si>
    <t>625251404</t>
  </si>
  <si>
    <t>Kontaktný zatepľovací systém hr. 80 mm - riešenie pre sokel (XPS), vr.líšt</t>
  </si>
  <si>
    <t>625251486</t>
  </si>
  <si>
    <t>Kontaktný zatepľovací systém  podhľadov vnut. hr. 100 mm - minerálne riešenie</t>
  </si>
  <si>
    <t>625251576</t>
  </si>
  <si>
    <t>Kontaktný zatepľovací systém hr. 100 mm  - minerálne riešenie, stien vnut.</t>
  </si>
  <si>
    <t>631312661</t>
  </si>
  <si>
    <t>Mazanina z betónu prostého (m3) tr. C 20/25 hr.nad 50 do 80 mm</t>
  </si>
  <si>
    <t>631313611</t>
  </si>
  <si>
    <t>Mazanina z betónu prostého (m3) tr. C 16/20 hr.nad 80 do 120 mm</t>
  </si>
  <si>
    <t>631313661</t>
  </si>
  <si>
    <t>Mazanina z betónu prostého (m3) tr. C 20/25 hr.nad 80 do 120 mm</t>
  </si>
  <si>
    <t>631315611</t>
  </si>
  <si>
    <t>Mazanina z betónu prostého (m3) tr. C 16/20 hr.nad 120 do 240 mm</t>
  </si>
  <si>
    <t>631319151</t>
  </si>
  <si>
    <t>Príplatok za prehlad. povrchu betónovej mazaniny min. tr.C 8/10 oceľ. hlad. hr. 50-80 mm</t>
  </si>
  <si>
    <t>631319153</t>
  </si>
  <si>
    <t>Príplatok za prehlad. povrchu betónovej mazaniny min. tr.C 8/10 oceľ. hlad. hr. 80-120 mm</t>
  </si>
  <si>
    <t>631319165</t>
  </si>
  <si>
    <t>Príplatok za prehlad. betónovej mazaniny min. tr.C 8/10 oceľ. hlad. hr. 120-240 mm (10kg/m3)</t>
  </si>
  <si>
    <t>631319175</t>
  </si>
  <si>
    <t>Príplatok za strhnutie povrchu mazaniny latou pre hr. obidvoch vrstiev mazaniny nad 120 do 240 mm</t>
  </si>
  <si>
    <t>631362021</t>
  </si>
  <si>
    <t>Výstuž mazanín z betónov (z kameniva) a z ľahkých betónov zo zváraných sietí z drôtov typu KARI</t>
  </si>
  <si>
    <t>632451050</t>
  </si>
  <si>
    <t xml:space="preserve">Poter pieskovocementový hr. nad 50do 60 mm </t>
  </si>
  <si>
    <t>5533198700</t>
  </si>
  <si>
    <t>Zárubňa oceľová CgU 90x197</t>
  </si>
  <si>
    <t>931961114</t>
  </si>
  <si>
    <t>Vložky do dilatačných škár zvislé, z polystyrénovej dosky hr.20 mm</t>
  </si>
  <si>
    <t>231</t>
  </si>
  <si>
    <t>953995118</t>
  </si>
  <si>
    <t xml:space="preserve"> Dilatačný profil D+m</t>
  </si>
  <si>
    <t>961055111</t>
  </si>
  <si>
    <t>Búranie základov alebo vybúranie otvorov plochy nad 4 m2 v základoch železobetónových,  -2,40000t</t>
  </si>
  <si>
    <t>979082121</t>
  </si>
  <si>
    <t>Vnútrostavenisková doprava sutiny a vybúraných hmôt za každých ďalších 5 m</t>
  </si>
  <si>
    <t>2837640640</t>
  </si>
  <si>
    <t xml:space="preserve"> Podlahový polystyrén EPS 150 S, hrúbky 80 mm</t>
  </si>
  <si>
    <t>2837640610</t>
  </si>
  <si>
    <t xml:space="preserve"> Podlahový polystyrén EPS 150 S, hrúbky 50 mm</t>
  </si>
  <si>
    <t>2837640562</t>
  </si>
  <si>
    <t>Podlahový polystyrén EPS , hrúbky 200 mm</t>
  </si>
  <si>
    <t>2837640601</t>
  </si>
  <si>
    <t>Podlahový polystyrén EPS 150 S, hrúbky 30 mm</t>
  </si>
  <si>
    <t>713131132</t>
  </si>
  <si>
    <t>Montáž tepelnej izolácie stien minerálnou vlnou, celoplošným prilepením</t>
  </si>
  <si>
    <t>6314150111</t>
  </si>
  <si>
    <t>Tepelná  minerálna izolácia hr.200 mm</t>
  </si>
  <si>
    <t>725</t>
  </si>
  <si>
    <t>Zdravotechnika - zariaď. predmety</t>
  </si>
  <si>
    <t>721</t>
  </si>
  <si>
    <t>725291114</t>
  </si>
  <si>
    <t xml:space="preserve">Montáž doplnkov zariadení kúpeľní a záchodov, madlá </t>
  </si>
  <si>
    <t>5523403731</t>
  </si>
  <si>
    <t>madlo univerzálne toaletné 60 cm  sklopne tvaru U nerez</t>
  </si>
  <si>
    <t>5523403732</t>
  </si>
  <si>
    <t>madlo pevne podporne 60 cm tvar nerez</t>
  </si>
  <si>
    <t>998725202</t>
  </si>
  <si>
    <t>Presun hmôt pre zariaďovacie predmety v objektoch výšky nad 6 do 12 m</t>
  </si>
  <si>
    <t>762822120</t>
  </si>
  <si>
    <t xml:space="preserve">Montáž stropníc z hraneného a polohraneného reziva </t>
  </si>
  <si>
    <t>763115112</t>
  </si>
  <si>
    <t>764345331</t>
  </si>
  <si>
    <t>Oplechovanie zplechu povrch.uprav vetrac hlavic DN 150 K11</t>
  </si>
  <si>
    <t>764345432</t>
  </si>
  <si>
    <t xml:space="preserve">vetracia hlavica z plechu povrch uprav DN 150  z9 </t>
  </si>
  <si>
    <t>Kotlík kónický z plechu povrch.uprav, pre rúry s priemerom od 100 do 125 mm K2</t>
  </si>
  <si>
    <t>6116201804</t>
  </si>
  <si>
    <t>Dvere vnútorné DF roz. 90x197 cm vr.kovania</t>
  </si>
  <si>
    <t>6116201805</t>
  </si>
  <si>
    <t>Dvere vnútorné DF roz. 90x197 cm vr.kovania s upravou pre imobil madlo obojstranne</t>
  </si>
  <si>
    <t>611000PL11</t>
  </si>
  <si>
    <t xml:space="preserve">Okno plastové OS1 roz.600x500  mm vr. vnut.parapetu a osadenia so sieťkou proti hmyzu </t>
  </si>
  <si>
    <t>611000PL12</t>
  </si>
  <si>
    <t>Okno plastové OS1 roz.600x500  mm vr. vnut.parapetu a osadenia so sieťkou proti hmyzu</t>
  </si>
  <si>
    <t>611000PL13</t>
  </si>
  <si>
    <t>Okno plastové OS1 roz 1800x500  mm vr. vnut.parapetu a osadenia so sieťkou proti hmyzu</t>
  </si>
  <si>
    <t>611000PL14</t>
  </si>
  <si>
    <t xml:space="preserve">Okno plastové OS1 roz 1800x750  mm vr. vnut.parapetu a osadenia </t>
  </si>
  <si>
    <t>611000PL17</t>
  </si>
  <si>
    <t>Okno plastové OS1 roz 1170x1480  mm vr. vnut.parapetu a osadenia so sieťkou proti hmyzu</t>
  </si>
  <si>
    <t>611000PL18</t>
  </si>
  <si>
    <t xml:space="preserve">Okno plastové OS1 roz 1800x750  mm vr. vnut.parapetu a osadenia so sieťkou proti hmyzu </t>
  </si>
  <si>
    <t>611000PL19</t>
  </si>
  <si>
    <t xml:space="preserve">Okno plastové OS2 roz 1800x1500  mm vr. vnut.parapetu a osadenia </t>
  </si>
  <si>
    <t>611000PL24</t>
  </si>
  <si>
    <t xml:space="preserve">Okno plastové OS1 roz 1000x1300  mm vr. vnut.parapetu a osadenia </t>
  </si>
  <si>
    <t>611000S5</t>
  </si>
  <si>
    <t>Drevená zasklená stena celk.roz.1800x2530 mm  s 2kr.dv. 1680x2000 mm s osadením</t>
  </si>
  <si>
    <t>611000PL1</t>
  </si>
  <si>
    <t>611330101PC1</t>
  </si>
  <si>
    <t>Strešné okno výklopné roz 780x1200 mm vr.doplnkov  K12  D+M</t>
  </si>
  <si>
    <t>6118742100</t>
  </si>
  <si>
    <t xml:space="preserve">Prah bukový L=92 </t>
  </si>
  <si>
    <t>553000z10</t>
  </si>
  <si>
    <t>Zabradlie z oc.trubiek vr.kotv.a spoj.prvkov a povrch.upravy D+M  z10</t>
  </si>
  <si>
    <t>553000z15</t>
  </si>
  <si>
    <t>garážová sekčná brána z lakoplast.plechu so zateplením roz. 2600 x 2100 mm D+M z15</t>
  </si>
  <si>
    <t>553000z12</t>
  </si>
  <si>
    <t>ocel.trubkové madlo schodišta vč.kotv.prvkov a povrch.upravy  D+M z12</t>
  </si>
  <si>
    <t>553000z13</t>
  </si>
  <si>
    <t>stožiar pre uchytenie anteny -oc.rurková priehr.konštrukcia skladaci    D+M z13</t>
  </si>
  <si>
    <t>flexibilné hl.vetracie potrubie DN 150 - Z4</t>
  </si>
  <si>
    <t xml:space="preserve">Montáž vnútornej mriežky </t>
  </si>
  <si>
    <t>Montáž soklíkov  do tmelu</t>
  </si>
  <si>
    <t>783894622</t>
  </si>
  <si>
    <t>Náter sadrokartón. stien 2x</t>
  </si>
  <si>
    <t>1701</t>
  </si>
  <si>
    <t>SO 01 OO PZ  schodiskova plošina</t>
  </si>
  <si>
    <t>ROZPOČET-výkaz výmer</t>
  </si>
  <si>
    <t>Práce a dodávky M</t>
  </si>
  <si>
    <t>33-M</t>
  </si>
  <si>
    <t>Montáže dopr.zariad.sklad.zar.a váh</t>
  </si>
  <si>
    <t>933</t>
  </si>
  <si>
    <t>3300303PC</t>
  </si>
  <si>
    <r>
      <rPr>
        <b/>
        <sz val="9"/>
        <rFont val="Arial"/>
        <family val="2"/>
        <charset val="238"/>
      </rPr>
      <t>Šikmá schodisková plošina  D+M</t>
    </r>
    <r>
      <rPr>
        <sz val="9"/>
        <rFont val="Arial"/>
        <family val="2"/>
        <charset val="238"/>
      </rPr>
      <t xml:space="preserve">
Prívodné napätie: 230 V, 50 - 60 Hz
Rýchlosť: 0,1 m/s
Pohon: záberom ozubeného kolesa do hrebeňovej tyče
Nosnosť: 250 kg
Príkon: 0,54 kW
Prevádzkové napätie: 230 V jednofázové, 24 V ovládacie a pomocné obvody
Verzia: ľavá
Prevedenie: do vonkajšieho prostredia
Rozmery plošiny: 1000x800 mm
Vodiaca koľajnica: dl. 3,3 m (diagonála + 1,2 m)
Kotvenie: do steny
Diaľkový ovládač v stanici
Ochranný plášť externý
</t>
    </r>
  </si>
  <si>
    <t xml:space="preserve">SO 01 OO PZ </t>
  </si>
  <si>
    <t>ELI - Elektroinštalácia</t>
  </si>
  <si>
    <t>Stavba :</t>
  </si>
  <si>
    <t>Drienov OOPZ – rekonštrukcia a prístavba objektu</t>
  </si>
  <si>
    <t xml:space="preserve">Objekt : </t>
  </si>
  <si>
    <t>Diel :</t>
  </si>
  <si>
    <t>ELI - elektroinštalácia</t>
  </si>
  <si>
    <t>REKAPITULÁCIA</t>
  </si>
  <si>
    <t>Práce</t>
  </si>
  <si>
    <t>Materiál</t>
  </si>
  <si>
    <t>Materiál (SPCM)</t>
  </si>
  <si>
    <t xml:space="preserve">                                   </t>
  </si>
  <si>
    <t>-</t>
  </si>
  <si>
    <t>Montáž (C21M)</t>
  </si>
  <si>
    <t>Zemné práce (C46M)</t>
  </si>
  <si>
    <t xml:space="preserve">Spolu bez DPH   </t>
  </si>
  <si>
    <t xml:space="preserve">Celkom bez DPH   </t>
  </si>
  <si>
    <t>STAVBA:   Drienov OOPZ – rekonštrukcia a prístavba objektu</t>
  </si>
  <si>
    <t>OBJEKT:  SO 01 OOPZ</t>
  </si>
  <si>
    <t>DIEL:        ELI</t>
  </si>
  <si>
    <t>MATERIÁL</t>
  </si>
  <si>
    <t>PC</t>
  </si>
  <si>
    <t>ZAS</t>
  </si>
  <si>
    <t>NAZ</t>
  </si>
  <si>
    <t>POC</t>
  </si>
  <si>
    <t>JEDN. CENA</t>
  </si>
  <si>
    <t>CENA</t>
  </si>
  <si>
    <t>3549000A01</t>
  </si>
  <si>
    <t>Vodic FeZn ø 10mm (1m=0,62kg)</t>
  </si>
  <si>
    <t>3549000A</t>
  </si>
  <si>
    <t>Vodic AlMgSi ø 8mm (1m=0,14kg)</t>
  </si>
  <si>
    <t>3549021A10</t>
  </si>
  <si>
    <t>Podpera vedenia PV 16</t>
  </si>
  <si>
    <t>3549012A01</t>
  </si>
  <si>
    <t>Podpera vedenia PV 17-2/100 do zateplenia</t>
  </si>
  <si>
    <t>3549020A00</t>
  </si>
  <si>
    <t>Podpera vedenia PV 21</t>
  </si>
  <si>
    <t>3549020A01</t>
  </si>
  <si>
    <t>Podložka plastová pod podperu vedenia PV 21</t>
  </si>
  <si>
    <t>3549021A60</t>
  </si>
  <si>
    <t>Podpera vedenia PV 23</t>
  </si>
  <si>
    <t>3549040A01</t>
  </si>
  <si>
    <t>Svorka SJ 01 k zachytavacej tyci</t>
  </si>
  <si>
    <t>3549040A10</t>
  </si>
  <si>
    <t>Svorka krizova SK</t>
  </si>
  <si>
    <t>3549040A36</t>
  </si>
  <si>
    <t>Svorka skusobna SZ</t>
  </si>
  <si>
    <t>3549040A20</t>
  </si>
  <si>
    <t>Svorka spojovacia SS</t>
  </si>
  <si>
    <t>3549040A34</t>
  </si>
  <si>
    <t>Svorka okapova SO</t>
  </si>
  <si>
    <t>3549040A70</t>
  </si>
  <si>
    <t xml:space="preserve">Svorka na potrubie </t>
  </si>
  <si>
    <t>3549060A30</t>
  </si>
  <si>
    <t>Ochranna trubka OT</t>
  </si>
  <si>
    <t>3549060A31</t>
  </si>
  <si>
    <t>Drziak ochrannej trubky DOT</t>
  </si>
  <si>
    <t>3549030A32</t>
  </si>
  <si>
    <t>Tyc JP 20 bez osadenia</t>
  </si>
  <si>
    <t>3549030A60</t>
  </si>
  <si>
    <t>Drziak tyce DJ do mura</t>
  </si>
  <si>
    <t>3549040A90</t>
  </si>
  <si>
    <t>Bernard svorka</t>
  </si>
  <si>
    <t>3549040A91</t>
  </si>
  <si>
    <t>Pasik Cu</t>
  </si>
  <si>
    <t xml:space="preserve">3549090D01  </t>
  </si>
  <si>
    <t xml:space="preserve">Prípojnica potenciálového vyrovnania v krabici KO 125                                                                </t>
  </si>
  <si>
    <t>921AN36127</t>
  </si>
  <si>
    <t>Svorka ZS4 na potrubie TÚV</t>
  </si>
  <si>
    <t xml:space="preserve">341203M001  </t>
  </si>
  <si>
    <t>Kabel CYKY-O 2x1,5</t>
  </si>
  <si>
    <t xml:space="preserve">341203M101  </t>
  </si>
  <si>
    <t>Kabel CYKY-O 3x1,5</t>
  </si>
  <si>
    <t xml:space="preserve">341203M201  </t>
  </si>
  <si>
    <t>Kabel CYKY-O 4x1,5</t>
  </si>
  <si>
    <t>341203M100</t>
  </si>
  <si>
    <t>Kabel CYKY-J 3x1,5</t>
  </si>
  <si>
    <t xml:space="preserve">341203M110  </t>
  </si>
  <si>
    <t>Kabel CYKY-J 3x2,5</t>
  </si>
  <si>
    <t xml:space="preserve">341203M120  </t>
  </si>
  <si>
    <t>Kabel CYKY-J 3x4</t>
  </si>
  <si>
    <t xml:space="preserve">341203M301  </t>
  </si>
  <si>
    <t>Kabel CYKY-J 5x1,5</t>
  </si>
  <si>
    <t xml:space="preserve">341203M310  </t>
  </si>
  <si>
    <t>Kabel CYKY-J 5x2,5</t>
  </si>
  <si>
    <t xml:space="preserve">341203M330  </t>
  </si>
  <si>
    <t>Kabel CYKY-J 5x6</t>
  </si>
  <si>
    <t xml:space="preserve">341410M100  </t>
  </si>
  <si>
    <t>Kabel AYKY-J 4x25</t>
  </si>
  <si>
    <t xml:space="preserve">341011M018  </t>
  </si>
  <si>
    <t>Vodic CY 4  z/ž</t>
  </si>
  <si>
    <t xml:space="preserve">341011M039  </t>
  </si>
  <si>
    <t>Vodic CY 16 z/ž</t>
  </si>
  <si>
    <t xml:space="preserve">345300T401  </t>
  </si>
  <si>
    <t xml:space="preserve">Spínač jednopolovy IP20                                                        </t>
  </si>
  <si>
    <t xml:space="preserve">345324T401  </t>
  </si>
  <si>
    <t xml:space="preserve">Prepínač striedavý, IP20                                                                     </t>
  </si>
  <si>
    <t xml:space="preserve">345313T401  </t>
  </si>
  <si>
    <t>Prepínač sériový, IP20</t>
  </si>
  <si>
    <t xml:space="preserve">345327T401  </t>
  </si>
  <si>
    <t xml:space="preserve">Prepínač rad.7 krížový, IP20                                                                    </t>
  </si>
  <si>
    <t xml:space="preserve">345350T201  </t>
  </si>
  <si>
    <t>Spínač rad.1 jednopólový zapustený IP44</t>
  </si>
  <si>
    <t xml:space="preserve">345350T244  </t>
  </si>
  <si>
    <t>Spínač rad.1 jednopólový nástenný IP44</t>
  </si>
  <si>
    <t>345336T</t>
  </si>
  <si>
    <t xml:space="preserve">Ovládač tlač. zapínací, IP20                                                               </t>
  </si>
  <si>
    <t xml:space="preserve">Ovládač tlač. zapínací, IP44 zapustený        </t>
  </si>
  <si>
    <t xml:space="preserve">345400T401  </t>
  </si>
  <si>
    <t xml:space="preserve">Zásuvka 1-nás., IP20                                                                           </t>
  </si>
  <si>
    <t xml:space="preserve">345405T401  </t>
  </si>
  <si>
    <t>Zásuvka 1-nás., IP20 s prepäťovou ochranou - "stála služba"</t>
  </si>
  <si>
    <t xml:space="preserve">345420T201  </t>
  </si>
  <si>
    <t>Zásuvka 1-nás. zapustená IP44, clonky</t>
  </si>
  <si>
    <t xml:space="preserve">345420T242  </t>
  </si>
  <si>
    <t>Zásuvka 1-nás. nástenná IP44</t>
  </si>
  <si>
    <t xml:space="preserve">358000D610  </t>
  </si>
  <si>
    <t xml:space="preserve">Zásuvka 400V/16A nástenná 3P+N+PE 1653, IP44, červená                                                             </t>
  </si>
  <si>
    <t xml:space="preserve">345653D511  </t>
  </si>
  <si>
    <t xml:space="preserve">Rúrka el-inšt plastová tuhá : RS 16/14, bez hrdla, siva                                                                 </t>
  </si>
  <si>
    <t xml:space="preserve">345659D021  </t>
  </si>
  <si>
    <t xml:space="preserve">Príchytka plastová s čelusťami : UN 16, siva                                                               </t>
  </si>
  <si>
    <t>345650D512</t>
  </si>
  <si>
    <t>Rúrka el-inšt plastová ohybná 20/14</t>
  </si>
  <si>
    <t xml:space="preserve">345658K001  </t>
  </si>
  <si>
    <t xml:space="preserve">Chránička HDPE/LDPE kábelová ohybná 40/32                                                              </t>
  </si>
  <si>
    <t>5534730K02</t>
  </si>
  <si>
    <t>Kábelový žľab dierovaný 50/62/0,7 s integr. spojkou</t>
  </si>
  <si>
    <t>553474K102</t>
  </si>
  <si>
    <t>Spojka NS 50</t>
  </si>
  <si>
    <t>5534751K00</t>
  </si>
  <si>
    <t>Podpera na stenu NPS 62</t>
  </si>
  <si>
    <t>Kotva KPO 6x50</t>
  </si>
  <si>
    <t>921AN</t>
  </si>
  <si>
    <t>Fólia výstražná červená PE 22cm</t>
  </si>
  <si>
    <t xml:space="preserve">345600K030  </t>
  </si>
  <si>
    <t xml:space="preserve">Škatuľa KP prístrojová 1-nás : KP 67x67 (71x71x42) do súvislej rady                                                                     </t>
  </si>
  <si>
    <t xml:space="preserve">345608K000  </t>
  </si>
  <si>
    <t xml:space="preserve">Škatuľa KR rozvodná : KU 68-1903 (D73x42) kompletná                                                                     </t>
  </si>
  <si>
    <t xml:space="preserve">345608K040  </t>
  </si>
  <si>
    <t xml:space="preserve">Škatuľa KR rozvodná : KR 97/5 (D103x50) kompletná                                                                       </t>
  </si>
  <si>
    <t xml:space="preserve">345620D600  </t>
  </si>
  <si>
    <t xml:space="preserve">Škatuľa KR rozvodná uzatv. IP66 : 6455-11, 4x vstup P16 (5x4/4mm2)                                            </t>
  </si>
  <si>
    <t>Krabica elektroinštalačná KEZ do zateplenia - krabice</t>
  </si>
  <si>
    <t>Montážna doska MDZ do zateplenia - svetlá</t>
  </si>
  <si>
    <t>3483M</t>
  </si>
  <si>
    <t>Svietidlo žiarivkové prizmatické 1x18W EP, IP 20 + zdroj</t>
  </si>
  <si>
    <t>Svietidlo žiarivkové prizmatické 1x36W EP, IP 20 + zdroj</t>
  </si>
  <si>
    <t>3482M</t>
  </si>
  <si>
    <t>Svietidlo žiarivkové 1x36W EP, IP 55 + zdroj</t>
  </si>
  <si>
    <t>Svietidlo LED prizmatické 1x27W/2864 lm, IP 20</t>
  </si>
  <si>
    <t>Svietidlo LED s Al leštenou mriežkou 1x35W/3100 lm, IP 20</t>
  </si>
  <si>
    <t xml:space="preserve">Svietidlo LED prisadené 1x20W/2700 lm, IP 20   </t>
  </si>
  <si>
    <t xml:space="preserve">Svietidlo žiarivkové 1x18W, IP 20 + zdroj  </t>
  </si>
  <si>
    <t xml:space="preserve">Svietidlo žiarivkové 1x26W, IP 20 + zdroj  </t>
  </si>
  <si>
    <t xml:space="preserve">Svietidlo žiarivkové 1x18W, IP 54 + zdroj  </t>
  </si>
  <si>
    <t xml:space="preserve">Svietidlo žiarivkové 1x26W, IP 54 + zdroj  </t>
  </si>
  <si>
    <t xml:space="preserve">Svietidlo žiarivkové so snímačom pohybu 1x26W, IP 54 + zdroj  </t>
  </si>
  <si>
    <t>Svetlomet LED 20W/2000Lm, IP54 so snímačom pohybu</t>
  </si>
  <si>
    <t>Svietidlo núdzové 11W, 1hod. autotest IP20 + zdroj + piktogram</t>
  </si>
  <si>
    <t>Svietidlo núdzové 11W, 3hod. autotest IP20 + zdroj bez piktogramu</t>
  </si>
  <si>
    <t>345650D</t>
  </si>
  <si>
    <t xml:space="preserve">Rúra plastová tuhá 150 </t>
  </si>
  <si>
    <t>Ventilator plastový s dobehom do soc. priestorov 230V, IP24 - ozn. EV</t>
  </si>
  <si>
    <t>Klimatizačná jednotka - chladiaci výkon 2kW</t>
  </si>
  <si>
    <t>3570</t>
  </si>
  <si>
    <t>Rozvodnica R 01A včítane výzbroje - viď v.č.12</t>
  </si>
  <si>
    <t>Rozvodnica R 01B včítane výzbroje - viď v.č.13</t>
  </si>
  <si>
    <t>Rozvodnica R 2 včítane výzbroje - viď v.č.14</t>
  </si>
  <si>
    <t>Rozvodnica R IT včítane výzbroje - viď v.č.15</t>
  </si>
  <si>
    <t>Rozvodnica HR včítane výzbroje - viď v.č.11</t>
  </si>
  <si>
    <t>Spolu</t>
  </si>
  <si>
    <t>Stratné z metr. materiálu</t>
  </si>
  <si>
    <t>Podružný materiál</t>
  </si>
  <si>
    <t>MONTÁŽ</t>
  </si>
  <si>
    <t>Trubka ohybna PVC p.o. 0 23mm</t>
  </si>
  <si>
    <t>Trubka tuha PVC 16mm p.u.</t>
  </si>
  <si>
    <t>Trubka ochranna z PE, novoduru do 47mm v.u.</t>
  </si>
  <si>
    <t>Krabica KP 68 bez zap.</t>
  </si>
  <si>
    <t>Krabica KR 68 vr. zap.</t>
  </si>
  <si>
    <t>Krabica KR 97 vr. zap.</t>
  </si>
  <si>
    <t>Krabica odbočná KO do zateplenia</t>
  </si>
  <si>
    <t>Krabicova rozvodka 6455-11do 4mm2</t>
  </si>
  <si>
    <t>Frezovanie drazky pre kabel</t>
  </si>
  <si>
    <t>Ukonč. vodičov v rozv. vč. zapoj. a vodič. koncovky do 2,5</t>
  </si>
  <si>
    <t>Ukonč. vodičov v rozv. vč. zapoj. a vodič. koncovky do 6</t>
  </si>
  <si>
    <t>Ukonč. vodičov v rozv. vč. zapoj. a vodič. koncovky do 25</t>
  </si>
  <si>
    <t>Spinac pod omietku 1 polovy</t>
  </si>
  <si>
    <t>Spinac pod omietku striedavy, sériový</t>
  </si>
  <si>
    <t>Spinac pod omietku krizovy</t>
  </si>
  <si>
    <t>Spinac pod omietku tlačidlový</t>
  </si>
  <si>
    <t>Snímač osvetlenia</t>
  </si>
  <si>
    <t>Zasuvka polozap. 10/16A, 250V</t>
  </si>
  <si>
    <t>Zasuvka do mokra 10/16A, 250V</t>
  </si>
  <si>
    <t>Zasuvka priem. CZ 1643,6345,H,S,Z,3P+Z</t>
  </si>
  <si>
    <t>Montaz rozvodnice do 20kg</t>
  </si>
  <si>
    <t>Montaz rozvodnice do 50kg</t>
  </si>
  <si>
    <t>Montaz ventilátora</t>
  </si>
  <si>
    <t>Montáž klimatiz. Jednotky pozostávajúcez z vonkajšej a vnútornej časti</t>
  </si>
  <si>
    <t>Sv. žiarovkové, žiarivkové - IP 20</t>
  </si>
  <si>
    <t>Sv. žiarovkové, žiarivkové - IP 54</t>
  </si>
  <si>
    <t>Sv. ziarivkove stropne 1 trubicové IP20</t>
  </si>
  <si>
    <t>Sv. ziarivkove stropne 1 trubicové leštené IP20</t>
  </si>
  <si>
    <t>Sv. nudzove 1x11W núdzový režím, IP22</t>
  </si>
  <si>
    <t>Sv. ziarivkové priemyselné 1x36W, IP65</t>
  </si>
  <si>
    <t>Svetelný pútač "POLÍCIA" na výložník</t>
  </si>
  <si>
    <t>Vodic FeZn na povrchu</t>
  </si>
  <si>
    <t>Vodic FeZn do 8-10mm v zemi</t>
  </si>
  <si>
    <t>Svorka ekvipotencialna EPS2 (KO125)</t>
  </si>
  <si>
    <t>Oznacovaci stitok zvodu</t>
  </si>
  <si>
    <t>Podpera vedenia PV21</t>
  </si>
  <si>
    <t>Podpera vedenia PV23 na plechové strechy</t>
  </si>
  <si>
    <t>Podpera vedenia PV17 na zateplené fasády</t>
  </si>
  <si>
    <t>Podpera vedenia PV16 na hrebeň</t>
  </si>
  <si>
    <t>Zachytávacia tyč bez osadenia a s osadením JP10-30</t>
  </si>
  <si>
    <t>Držiak zachytávacej tyče DJ1-8</t>
  </si>
  <si>
    <t>Svorka križová SK</t>
  </si>
  <si>
    <t>Svorka okapová SO</t>
  </si>
  <si>
    <t>Svorka skúšobná SZ</t>
  </si>
  <si>
    <t>Ochranná trubka OT</t>
  </si>
  <si>
    <t>Držiak ochrannj trubky DOT</t>
  </si>
  <si>
    <t>Ochranné pospájanie v práčovniach, kúpeľniach Cu 4-16</t>
  </si>
  <si>
    <t>Kabel CYKY 3x1,5 p.o.</t>
  </si>
  <si>
    <t>Kabel CYKY 3x2,5 p.o.</t>
  </si>
  <si>
    <t>Kabel CYKY 3x4 p.o.</t>
  </si>
  <si>
    <t>Kabel CYKY 5x1,5 p.o.</t>
  </si>
  <si>
    <t>Kabel CYKY 5x2,5 p.o.</t>
  </si>
  <si>
    <t>Kabel CYKY 5x6 p.o.</t>
  </si>
  <si>
    <t>Kabel AYKY 4x25 v.u.</t>
  </si>
  <si>
    <t>Zatahovanie kabla do 0,75kg do chranicky</t>
  </si>
  <si>
    <t>Vyburanie otvoru do 6cm v tehlovom mure 15cm</t>
  </si>
  <si>
    <t>Vyburanie otvoru do 6cm v tehlovom mure 30cm</t>
  </si>
  <si>
    <t>Vyburanie otvoru do 0,0225m2 v zelezobetón. strope 15cm</t>
  </si>
  <si>
    <t>Kapsa pre pristrojovu, odbocnu krabicu</t>
  </si>
  <si>
    <t xml:space="preserve">Spracovanie východiskovej revízie                                                             </t>
  </si>
  <si>
    <t>PPV</t>
  </si>
  <si>
    <t>ZEMNÉ PRÁCE</t>
  </si>
  <si>
    <t>460200154</t>
  </si>
  <si>
    <t>Vykop BLZ ryhy 35/70cm (s/h) - zemina tr.4</t>
  </si>
  <si>
    <t>Vykop NN ryhy 35/80cm (s/h) - zemina tr.4</t>
  </si>
  <si>
    <t>Vystrazna folia PVC 22cm</t>
  </si>
  <si>
    <t>Zahoz BLZ ryhy 35/70cm (s/h) - zemina tr.4</t>
  </si>
  <si>
    <t>Zahoz NN ryhy 35/80cm (s/h) - zemina tr.4</t>
  </si>
  <si>
    <t>460620013</t>
  </si>
  <si>
    <t>Provizorna uprava terenu v zemine tr.3</t>
  </si>
  <si>
    <t>Automatizácia kotolne - MaR a PRS</t>
  </si>
  <si>
    <t>Por.</t>
  </si>
  <si>
    <t>Názov</t>
  </si>
  <si>
    <t>Počet</t>
  </si>
  <si>
    <t>Jedn. cena</t>
  </si>
  <si>
    <t>Cena dodávka</t>
  </si>
  <si>
    <t>Cena montáž</t>
  </si>
  <si>
    <t>Riadiaci systém v RMS1</t>
  </si>
  <si>
    <t>DRS001221</t>
  </si>
  <si>
    <t>DIRAS-Ri, Riadiaci systém vrátane užív. programu  osadený v plastovej rozvodnici 3x18TE</t>
  </si>
  <si>
    <t>3580760385/1</t>
  </si>
  <si>
    <t>CKN6 16/1N/0,03, Prúdový chránič, 30mA, 16A, Char.: C, 2 p</t>
  </si>
  <si>
    <t>DRS002006</t>
  </si>
  <si>
    <t>Impl. SW, oživenie, kompl. a prev. skúšky, Ing.</t>
  </si>
  <si>
    <t>v/v</t>
  </si>
  <si>
    <t>DRS002017</t>
  </si>
  <si>
    <t>DIRAS-Ri, Užívateľská príručka pre konkrétnu aplikáciu s RS 2xAI, 6xNi1000, 8xDI, 16xRDO, 4xAO</t>
  </si>
  <si>
    <t>MPR000006</t>
  </si>
  <si>
    <t>Montáž plastovej rozvodnice do 20 kg</t>
  </si>
  <si>
    <t>PDO001001</t>
  </si>
  <si>
    <t>Mimostavenisková preprava a doprava</t>
  </si>
  <si>
    <t>PDO001004</t>
  </si>
  <si>
    <t>Presun</t>
  </si>
  <si>
    <t>Prístroje MaR + PRS</t>
  </si>
  <si>
    <t>863159-3-1/3, Flexo šnúra, 3x1, 3 m</t>
  </si>
  <si>
    <t>MEM000001</t>
  </si>
  <si>
    <t>Montáž Flexo šnúry</t>
  </si>
  <si>
    <t>4FN 150 84, Zásuvka nad omietku, 16A, 250V, IP44</t>
  </si>
  <si>
    <t>Domová zásuvka v krabici pre vonkajšie prostredie 10/16 A 250 V 2P + Z</t>
  </si>
  <si>
    <t>6455-11, Krabicová rozvodka malá (Acedur)</t>
  </si>
  <si>
    <t>Škatuľová rozvodka z lisov. izolantu vč. ukončenia káblov a zapojenia vodičov typ 6455-11 do 4 mm2</t>
  </si>
  <si>
    <t>511 26 02, Svietidlo žiarovkové 100W, 230 V, 100 W, IP65</t>
  </si>
  <si>
    <t>Svietidlo žiarovkové - typ 511 26 02 - 100 W, priem., stropné</t>
  </si>
  <si>
    <t>XALK178E, Jednotlačítkový ovládač s hlavicou typu J, 6A/240V, IP54, sp. aj rozp. jednotka</t>
  </si>
  <si>
    <t xml:space="preserve">MPR000004 </t>
  </si>
  <si>
    <t>Montáž jednotlačítkového ovládača s hlavicou typu J</t>
  </si>
  <si>
    <t>Montáž motorického spotrebiča,elektromotora (s prenesením do vzdialenosti 5 m) do   1 kW</t>
  </si>
  <si>
    <t>360430028/1</t>
  </si>
  <si>
    <t>Montáž servopohonu vrátane zoradenia</t>
  </si>
  <si>
    <t>DKO009021</t>
  </si>
  <si>
    <t>EM 10, Modul pre hlásenie porúch o ovládanie 0-10V, 230 V AC, Príkon.: 5 VA, IP40</t>
  </si>
  <si>
    <t>MPR000001</t>
  </si>
  <si>
    <t>Zapojenie ovládania kotla</t>
  </si>
  <si>
    <t>DSH001001</t>
  </si>
  <si>
    <t>DTH12A/K, Kontaktný regulátor hladiny kvapalín, 230 V AC, 2 VA, IP55</t>
  </si>
  <si>
    <t>360410181P</t>
  </si>
  <si>
    <t>Montáž regulátora hladiny</t>
  </si>
  <si>
    <t>DSH001002</t>
  </si>
  <si>
    <t>EP 901, Hladinová sonda, prevedenie zátka do drezu</t>
  </si>
  <si>
    <t>Montáž ponornej elektródy, typ EP 901</t>
  </si>
  <si>
    <t>DSI001002</t>
  </si>
  <si>
    <t>SIG2, Signalizačná jednotka havárie, 24 V DC, 2 W, IP43</t>
  </si>
  <si>
    <t>MSI000001</t>
  </si>
  <si>
    <t>Montáž signalizačnej jednotky SIG</t>
  </si>
  <si>
    <t>DSP004001</t>
  </si>
  <si>
    <t>MBS3000, Snímač tlaku, M20x1,5, 0-600 kPa, 4-20 mA, &lt;30 mA, IP68</t>
  </si>
  <si>
    <t>361410081/1</t>
  </si>
  <si>
    <t>Montáž snímača tlaku</t>
  </si>
  <si>
    <t>DSQ001001</t>
  </si>
  <si>
    <t>GI30N, Detektor pre zemný plyn, 12 V DC, 1 W, IP55</t>
  </si>
  <si>
    <t>DSQ001001A</t>
  </si>
  <si>
    <t>DRZ-GI30N, Držiak pre montáž GI30N</t>
  </si>
  <si>
    <t>DSQ001002</t>
  </si>
  <si>
    <t>GIC40, Detektor pre kysličník uhoľnatý, 12 V DC, 1 W, IP55</t>
  </si>
  <si>
    <t>MSQ000001</t>
  </si>
  <si>
    <t>Montáž detektora plynu vrátane preskúšania</t>
  </si>
  <si>
    <t>DID004030</t>
  </si>
  <si>
    <t>Protokol o poinštalačnej kontrole detektorov plynu</t>
  </si>
  <si>
    <t>sub</t>
  </si>
  <si>
    <t>DST003110</t>
  </si>
  <si>
    <t>P11S - Ni1000, Snímač teploty s konzolou, Ni1000, 6180 ppm, -30 až 80 °C, R, IP65</t>
  </si>
  <si>
    <t>360410027/1</t>
  </si>
  <si>
    <t>Montáž snímača teploty s konzolou</t>
  </si>
  <si>
    <t>DST003020B</t>
  </si>
  <si>
    <t>TG8J-40, Snímač teploty s kábl.vývodom, Ni 1000, 6180ppm, kábel 2 m, -60 až 200 C, R, IP67</t>
  </si>
  <si>
    <t>DST003140</t>
  </si>
  <si>
    <t>P14S - Ni1000, Snímač príložný, Ni1000, 6180 ppm, -30 až 120 °C, R, IP65</t>
  </si>
  <si>
    <t>360410028/1</t>
  </si>
  <si>
    <t>Montáž príložného snímača teploty</t>
  </si>
  <si>
    <t>DVS003001</t>
  </si>
  <si>
    <t>M20x1,5, Ventil tlakomerový skúšobný s čapom a nátrub. prípojkou, mosadz, PN 25, 200 °C</t>
  </si>
  <si>
    <t>MVS000001</t>
  </si>
  <si>
    <t>Montáž skúšobného tlakomerového ventilu</t>
  </si>
  <si>
    <t>DZD003001</t>
  </si>
  <si>
    <t>PSDP3K, Napájací zdroj pre detektory plynu v plastovej skrinke, AC 230 V, 50 Hz, 15 VA, IP55</t>
  </si>
  <si>
    <t>MZD000003</t>
  </si>
  <si>
    <t>Montáž ústredne pre detektory plynu</t>
  </si>
  <si>
    <t>PDO001003</t>
  </si>
  <si>
    <t>PMO001002</t>
  </si>
  <si>
    <t>Kabeláž</t>
  </si>
  <si>
    <t>8 mm, Hmoždina, dodávka vrátane podložky, skrutky 8 mm</t>
  </si>
  <si>
    <t>2830422500/2</t>
  </si>
  <si>
    <t>12x150, Hmoždina, dodávka vrátane podložky, skrutky 12x150</t>
  </si>
  <si>
    <t>CYKY-J 3x1,5, Celoplastový kábel</t>
  </si>
  <si>
    <t>CYKY-J 3x2,5, Celoplastový kábel</t>
  </si>
  <si>
    <t>CYKY-J 3x4, Celoplastový kábel</t>
  </si>
  <si>
    <t>JYTY 2x1, Tienený kábel</t>
  </si>
  <si>
    <t>JYTY 4x1, Tienený kábel</t>
  </si>
  <si>
    <t>H05VV-F 3X0,75, Šnúra medená</t>
  </si>
  <si>
    <t>H05VV-F 3G0,75, Šnúra medená</t>
  </si>
  <si>
    <t>H05VV-F 3G1,0, Šnúra medená</t>
  </si>
  <si>
    <t>H05VV-F 5G0,75, Šnúra medená</t>
  </si>
  <si>
    <t>FXP16, Tvrdená plast.trubka 750Nm, vnút. priemer 16mm</t>
  </si>
  <si>
    <t>FXP20, Tvrdená plast.trubka 750Nm, vnút. priemer 20mm</t>
  </si>
  <si>
    <t>3451100100/1</t>
  </si>
  <si>
    <t>CL 20, Príchytka pre plast. trubku FX20</t>
  </si>
  <si>
    <t>3451100100/2</t>
  </si>
  <si>
    <t>CL 16, Príchytka pre plast. trubku FX16</t>
  </si>
  <si>
    <t>LV 18X13, Lišta vkládacia 18x13</t>
  </si>
  <si>
    <t>LH 20X20, Lišta hranatá 20x20</t>
  </si>
  <si>
    <t>LH 40X40, Lišta hranatá 40x40</t>
  </si>
  <si>
    <t>LH 80X40, Lišta hranatá 80x40</t>
  </si>
  <si>
    <t>LVH120X40, Lišta hranatá 120x40</t>
  </si>
  <si>
    <t>120J, Štítok na označenie káblového vývodu</t>
  </si>
  <si>
    <t>Rúrka elektroinšt., pancierová z PH uložená voľne alebo pod omietkou typ 8013, 13 mm</t>
  </si>
  <si>
    <t>Rúrka elektroinšt., pancierová z PH uložená voľne alebo pod omietkou typ 8016, 16 mm</t>
  </si>
  <si>
    <t>Lišta elektroinšt. z PH vč. spojok, ohybov, rohov, bez krabíc, uložená pevne typ L 20 preťahovací</t>
  </si>
  <si>
    <t>Lišta elektroinšt. z PH vč. spojok, ohybov, rohov, bez krabíc, uložená pevne typ L 40 preťahovací</t>
  </si>
  <si>
    <t>Lišta elektroinšt. z PH vč. spojok, ohybov, rohov, bez krabíc, uložená pevne typ L 70 preťahovací</t>
  </si>
  <si>
    <t>Lišta elektroinšt. z PH vč. spojok, ohybov, rohov, bez krabíc, uložená pevne typ LV 80 - 2780</t>
  </si>
  <si>
    <t>Ukončenie vodičov v rozvádzač. vč. zapojenia a vodičovej koncovky do 2.5 mm2</t>
  </si>
  <si>
    <t>Ukončenie vodičov v rozvádzač. vč. zapojenia a vodičovej koncovky do 6 mm2</t>
  </si>
  <si>
    <t>Ukončenie šnúry v gumenej hadici s prierezom do 3 x 4 mm2</t>
  </si>
  <si>
    <t>Ukončenie šnúry v gumenej hadici s prierezom do 5 x 6 mm2</t>
  </si>
  <si>
    <t>Ukončenie celoplastových káblov zmrašť. záklopkou alebo páskou do 4 x 10 mm2</t>
  </si>
  <si>
    <t>Príplatok za ukončenie tienenia kábla (v plášti) vrátane zapojenia</t>
  </si>
  <si>
    <t>Ukončenie celoplastových káblov páskou SL alebo zmršťovacou záklopkou do 2 x 1 mm2</t>
  </si>
  <si>
    <t>Ukončenie celoplastových káblov páskou SL alebo zmršťovacou záklopkou do 4 x 1 mm2</t>
  </si>
  <si>
    <t>Šnúra a banský kábel /v mm2/ voľne uložené CYSY 3x0.75</t>
  </si>
  <si>
    <t>Šnúra a banský kábel /v mm2/ voľne uložené CYSY 3x1</t>
  </si>
  <si>
    <t>Šnúra a banský kábel /v mm2/ voľne uložené CYSY 5x0.75</t>
  </si>
  <si>
    <t>Silový kábel 750 - 1000 V /mm2/ pevne uložený CYKY-CYKYm 750 V 3x1.5</t>
  </si>
  <si>
    <t>Silový kábel 750 - 1000 V /mm2/ pevne uložený CYKY-CYKYm 750 V 3x2.5</t>
  </si>
  <si>
    <t>Silový kábel 750 - 1000 V /mm2/ pevne uložený CYKY-CYKYm 750 V 3x4</t>
  </si>
  <si>
    <t>Kábel pre riadiace a automatizačné systémy elektrární voľne uložený JYTY s Al fóliou 2x1 mm</t>
  </si>
  <si>
    <t>Kábel pre riadiace a automatizačné systémy elektrární pevne uložený JYTY s Al fóliou 4x1 mm</t>
  </si>
  <si>
    <t>Príplatok na zaťahovanie káblov, váha kábla do   4    kg</t>
  </si>
  <si>
    <t>Osadenie polyamidovej príchytky do tehlového muriva HM 8</t>
  </si>
  <si>
    <t>Osadenie polyamidovej príchytky do muriva z tvrdého kameňa, jednoduchého betónu a železobetónu HM 12</t>
  </si>
  <si>
    <t>Vybúranie otvoru 0,01-0,025m2, úprava omietky, v tehlovom múre s hrúbkou 45 cm</t>
  </si>
  <si>
    <t>PDO001002</t>
  </si>
  <si>
    <t>Stratné</t>
  </si>
  <si>
    <t>Pospájanie</t>
  </si>
  <si>
    <t>H07V-K 6, Silový vodič</t>
  </si>
  <si>
    <t>UZS 01, HR-svorka BERNARD</t>
  </si>
  <si>
    <t>DBL002020</t>
  </si>
  <si>
    <t>OBO-5015650, Ekvipotenciálna svorkovnica - mostík</t>
  </si>
  <si>
    <t>Svorka na potrub."Bernard" včít. pásika(bez vodiča a prípoj. vodiča)</t>
  </si>
  <si>
    <t>Ochranné pospájanie v práčovniach, kúpeľniach, voľne ulož.,alebo v omietke Cu 4-16mm2</t>
  </si>
  <si>
    <t>MBL000002</t>
  </si>
  <si>
    <t>Ekvipotenciálna svorkovnica EPS</t>
  </si>
  <si>
    <t>Hod.sadzby, skúšky, oživenie, školenie, prehliadky</t>
  </si>
  <si>
    <t>DID001005</t>
  </si>
  <si>
    <t>Porealizačná dokumentácia</t>
  </si>
  <si>
    <t>DRS002007</t>
  </si>
  <si>
    <t>Školenie obsluhy MaR</t>
  </si>
  <si>
    <t>HZS-002/1</t>
  </si>
  <si>
    <t>Demontáž existujúcich inštalácií</t>
  </si>
  <si>
    <t>HZS-004</t>
  </si>
  <si>
    <t>Nešpecifikované práce</t>
  </si>
  <si>
    <t>MOP001001</t>
  </si>
  <si>
    <t>Východzia odborná prehliadka a skúška (revízia)</t>
  </si>
  <si>
    <t>vývod</t>
  </si>
  <si>
    <t>MOZ000001</t>
  </si>
  <si>
    <t>Účasť montéra na oživení</t>
  </si>
  <si>
    <t>Dispečing</t>
  </si>
  <si>
    <t>DIZ0011015</t>
  </si>
  <si>
    <t>DispProg, Programovanie dispeč.systému</t>
  </si>
  <si>
    <t>V/V</t>
  </si>
  <si>
    <t>HZS-006</t>
  </si>
  <si>
    <t>Oživenie prepojenia s procesnou úrovňou</t>
  </si>
  <si>
    <t xml:space="preserve">Pospájanie </t>
  </si>
  <si>
    <t>Rozpočet spolu v €</t>
  </si>
  <si>
    <t>Pozn.: Ceny sú uvedené bez DPH.</t>
  </si>
  <si>
    <t>Štrukturovaná kabeláž - SLP</t>
  </si>
  <si>
    <t>Investor :</t>
  </si>
  <si>
    <t>Ministerstvo vnútra SR, Pribinova 2, 812 72 Bratislava</t>
  </si>
  <si>
    <t>Drienov OOPZ – Rekonštrukcia a prístavba objektu</t>
  </si>
  <si>
    <t xml:space="preserve">Diel :    </t>
  </si>
  <si>
    <t xml:space="preserve">SO 01 Štrukturovaná kabeláž </t>
  </si>
  <si>
    <t>Príloha :</t>
  </si>
  <si>
    <t>Technická špecifikácia a rozpočet</t>
  </si>
  <si>
    <t>P 01</t>
  </si>
  <si>
    <t>Dodávka zariadení</t>
  </si>
  <si>
    <t>P 02</t>
  </si>
  <si>
    <t>Dodávka elektroinštalačného materiálu</t>
  </si>
  <si>
    <t>P 03</t>
  </si>
  <si>
    <t>Montáž dodávok</t>
  </si>
  <si>
    <t>P 04</t>
  </si>
  <si>
    <t>Montáž elektroinštalačného materiálu</t>
  </si>
  <si>
    <t>P 05</t>
  </si>
  <si>
    <t>P 06</t>
  </si>
  <si>
    <t>Cena bez DPH celkom</t>
  </si>
  <si>
    <t>ZARIADENIA - POPIS POLOŽKY</t>
  </si>
  <si>
    <t>Typ</t>
  </si>
  <si>
    <t>Dodávka</t>
  </si>
  <si>
    <t>Montáž</t>
  </si>
  <si>
    <t>č.</t>
  </si>
  <si>
    <t>j.c. ( € )</t>
  </si>
  <si>
    <t>spolu ( € )</t>
  </si>
  <si>
    <t>P 07</t>
  </si>
  <si>
    <t>Audiohlásky</t>
  </si>
  <si>
    <t>P 08</t>
  </si>
  <si>
    <t>Montážny rám pre jeden modul. Montážny rám je nosný diel pre jednotlivé moduly elektrických vrátnikov a tlačidlových modulov GUARD pri ich montáži.</t>
  </si>
  <si>
    <t>P 09</t>
  </si>
  <si>
    <t>Elektroinštalačná krabica  255x205x68mm pod omietku - s viečkom</t>
  </si>
  <si>
    <t>Krone box</t>
  </si>
  <si>
    <t>P 11</t>
  </si>
  <si>
    <t>P 12</t>
  </si>
  <si>
    <t>Montážny držiak LSA LUS M3</t>
  </si>
  <si>
    <t>P 13</t>
  </si>
  <si>
    <t>Napojovacia lišta 2/10 šeda</t>
  </si>
  <si>
    <t>ZARIADENIA - CELKOM</t>
  </si>
  <si>
    <t>ELEKTROINŠTALAČNÝ MATERIÁL A PRÁCE - POPIS POLOŽKY</t>
  </si>
  <si>
    <t>Kábel inštalačný 2x0,8+6x0,3</t>
  </si>
  <si>
    <t>Kábel telefónny 20x2x0,5</t>
  </si>
  <si>
    <t>Kábel inštalačný 2x0,5</t>
  </si>
  <si>
    <t>Značenie trasy vedenia</t>
  </si>
  <si>
    <t>Ohybná rúrka 20 mm, 320N/5cm, -5až60°C, PVC</t>
  </si>
  <si>
    <t>Ohybná rúrka 25 mm, 320N/5cm, -5až60°C, PVC</t>
  </si>
  <si>
    <t>P 10</t>
  </si>
  <si>
    <t>Ohybná rúrka 40 mm, 750N/5cm, -5až60°C, PVC</t>
  </si>
  <si>
    <t>Ohybná rúrka 50 mm, 320N/5cm, -5až60°C, PVC</t>
  </si>
  <si>
    <t>Sekanie drážok</t>
  </si>
  <si>
    <t>P 14</t>
  </si>
  <si>
    <t>Elektroinštalačná krabička pod omietku</t>
  </si>
  <si>
    <t>P 15</t>
  </si>
  <si>
    <t>P 16</t>
  </si>
  <si>
    <t>Káblové ryhy - hĺbka 80cm</t>
  </si>
  <si>
    <t>P 17</t>
  </si>
  <si>
    <t>Zásyp ryhy - hĺbka 80</t>
  </si>
  <si>
    <t>P 18</t>
  </si>
  <si>
    <t>Pomocný montážny materiál a práce- káblové príchytky, hmoždinky, skrutky, sádra .....</t>
  </si>
  <si>
    <t>ELEKTROINŠTALAČNÝ MATERIÁL A PRÁCE - CELKOM</t>
  </si>
  <si>
    <t>DRIENOV  OOPZ - REKONŠTRUKCIA  A  PRÍSTAVBA  OBJEKTU</t>
  </si>
  <si>
    <t>1702-4-uk</t>
  </si>
  <si>
    <t>SO 01-OOPZ</t>
  </si>
  <si>
    <t xml:space="preserve"> Vykurovanie - ÚK</t>
  </si>
  <si>
    <t>MINISTERSTVO VNÚTRA SR, PRIBINOVA 2, 812 72 BRATIS</t>
  </si>
  <si>
    <t>Dodávky</t>
  </si>
  <si>
    <t>"M"</t>
  </si>
  <si>
    <t>REKAPITULÁCIA ROZPOČTU</t>
  </si>
  <si>
    <t xml:space="preserve">JKSO: </t>
  </si>
  <si>
    <t>Dátum:</t>
  </si>
  <si>
    <t>ROZPOČET</t>
  </si>
  <si>
    <t>713482122</t>
  </si>
  <si>
    <t>Montáž trubíc z PE,hr.15-20 mm,vnút.priemer 42-70</t>
  </si>
  <si>
    <t>283772134011</t>
  </si>
  <si>
    <t>izolácia 22x20mm</t>
  </si>
  <si>
    <t>283772134012</t>
  </si>
  <si>
    <t>izolácia 28x20mm</t>
  </si>
  <si>
    <t>28344444</t>
  </si>
  <si>
    <t>izolácia 40x20mm</t>
  </si>
  <si>
    <t>5</t>
  </si>
  <si>
    <t>998713201</t>
  </si>
  <si>
    <t>Presun hmôt pre izolácie tepelné v objektoch výšky do 6 m</t>
  </si>
  <si>
    <t>724</t>
  </si>
  <si>
    <t>Zdravotechnika - strojné vybavenie</t>
  </si>
  <si>
    <t>724399</t>
  </si>
  <si>
    <t>súb</t>
  </si>
  <si>
    <t>7</t>
  </si>
  <si>
    <t>998724201</t>
  </si>
  <si>
    <t>Presun hmôt pre strojné vybavenie v objektoch výšky do 6 m</t>
  </si>
  <si>
    <t>731</t>
  </si>
  <si>
    <t>Ústredné kúrenie, kotolne</t>
  </si>
  <si>
    <t>8</t>
  </si>
  <si>
    <t>731249123</t>
  </si>
  <si>
    <t>Montáž kotla oceľového teplovodného na kvap.a plynné palivá s výkonom nad 15 do 25 kW</t>
  </si>
  <si>
    <t>48478999</t>
  </si>
  <si>
    <t>10</t>
  </si>
  <si>
    <t>4847899911</t>
  </si>
  <si>
    <t xml:space="preserve">Odvod spalín koaxial potrubie + dymovod 80/125 </t>
  </si>
  <si>
    <t>11</t>
  </si>
  <si>
    <t>731341130</t>
  </si>
  <si>
    <t>Hadica napúšťacia gumená</t>
  </si>
  <si>
    <t>12</t>
  </si>
  <si>
    <t>998731201</t>
  </si>
  <si>
    <t>Presun hmôt pre kotolne umiestnené vo výške (hĺbke) do 6 m</t>
  </si>
  <si>
    <t>732</t>
  </si>
  <si>
    <t>Ústredné kúrenie, strojovne</t>
  </si>
  <si>
    <t>13</t>
  </si>
  <si>
    <t>732156</t>
  </si>
  <si>
    <t>14</t>
  </si>
  <si>
    <t>732219315</t>
  </si>
  <si>
    <t>Montáž ohrievača vody zásobníkového stojatého kombinovaného do PN 2,5/1,0 objemu 160 napr.SU160/6</t>
  </si>
  <si>
    <t>15</t>
  </si>
  <si>
    <t>732331515</t>
  </si>
  <si>
    <t>16</t>
  </si>
  <si>
    <t>732429111</t>
  </si>
  <si>
    <t>Montáž čerpadla (do potrubia) obehového špirálového DN 25</t>
  </si>
  <si>
    <t>17</t>
  </si>
  <si>
    <t>4261069300</t>
  </si>
  <si>
    <t>18</t>
  </si>
  <si>
    <t>426106930011</t>
  </si>
  <si>
    <t>19</t>
  </si>
  <si>
    <t>998732201</t>
  </si>
  <si>
    <t>Presun hmôt pre strojovne v objektoch výšky do 6 m</t>
  </si>
  <si>
    <t>733</t>
  </si>
  <si>
    <t>Ústredné kúrenie, rozvodné potrubie</t>
  </si>
  <si>
    <t>POZNAMKA - typ vod.potrubia ako napr. uhlik.ocelL - potrubie, tvarovky pomocný material, montáž</t>
  </si>
  <si>
    <t>21</t>
  </si>
  <si>
    <t>733111102</t>
  </si>
  <si>
    <t>Potrubie z rúrok závitových oceľových bezšvových bežných DN 10</t>
  </si>
  <si>
    <t>22</t>
  </si>
  <si>
    <t>733111103</t>
  </si>
  <si>
    <t>Potrubie z rúrok závitových oceľových bezšvových bežných DN 15</t>
  </si>
  <si>
    <t>23</t>
  </si>
  <si>
    <t>733111104</t>
  </si>
  <si>
    <t>Potrubie z rúrok závitových oceľových bezšvových bežných DN 20</t>
  </si>
  <si>
    <t>24</t>
  </si>
  <si>
    <t>733111105</t>
  </si>
  <si>
    <t>Potrubie z rúrok závitových oceľových bezšvových bežných DN 25</t>
  </si>
  <si>
    <t>25</t>
  </si>
  <si>
    <t>733111106</t>
  </si>
  <si>
    <t>Potrubie z rúrok závitových oceľových bezšvových bežných DN 32</t>
  </si>
  <si>
    <t>26</t>
  </si>
  <si>
    <t>7331123</t>
  </si>
  <si>
    <t>kus</t>
  </si>
  <si>
    <t>27</t>
  </si>
  <si>
    <t>73311234</t>
  </si>
  <si>
    <t>28</t>
  </si>
  <si>
    <t>7331123011</t>
  </si>
  <si>
    <t>29</t>
  </si>
  <si>
    <t>7331123012</t>
  </si>
  <si>
    <t>30</t>
  </si>
  <si>
    <t>73311230121</t>
  </si>
  <si>
    <t>31</t>
  </si>
  <si>
    <t>73311230125</t>
  </si>
  <si>
    <t>32</t>
  </si>
  <si>
    <t>733112301111</t>
  </si>
  <si>
    <t>33</t>
  </si>
  <si>
    <t>733151304</t>
  </si>
  <si>
    <t>Potrubie z medených rúrok tvrdých D 18x1 mm</t>
  </si>
  <si>
    <t>34</t>
  </si>
  <si>
    <t>733190107</t>
  </si>
  <si>
    <t>Tlaková skúška potrubia  z oceľových rúrok závitových</t>
  </si>
  <si>
    <t>35</t>
  </si>
  <si>
    <t>733191302</t>
  </si>
  <si>
    <t>Tlaková skúška plastového potrubia nad 32 do 63 mm</t>
  </si>
  <si>
    <t>36</t>
  </si>
  <si>
    <t>998733201</t>
  </si>
  <si>
    <t>Presun hmôt pre rozvody potrubia v objektoch výšky do 6 m</t>
  </si>
  <si>
    <t>734</t>
  </si>
  <si>
    <t>Ústredné kúrenie, armatúry.</t>
  </si>
  <si>
    <t>37</t>
  </si>
  <si>
    <t>734209101</t>
  </si>
  <si>
    <t>Montáž závitovej armatúry s 1 závitom do G 1/2</t>
  </si>
  <si>
    <t>38</t>
  </si>
  <si>
    <t>4225699</t>
  </si>
  <si>
    <t>Termostatická hlavica  pre VT s kvapalinovím snímačom, s automatickou protimrazovou poistkou (6-30 °C)</t>
  </si>
  <si>
    <t>39</t>
  </si>
  <si>
    <t>734209104</t>
  </si>
  <si>
    <t>Montáž závitovej armatúry s 1 závitom G 3/4</t>
  </si>
  <si>
    <t>40</t>
  </si>
  <si>
    <t>4847788</t>
  </si>
  <si>
    <t>Poistný ventil   1/2"</t>
  </si>
  <si>
    <t>41</t>
  </si>
  <si>
    <t>734209112</t>
  </si>
  <si>
    <t>Montáž závitovej armatúry s 2 závitmi do G 1/2</t>
  </si>
  <si>
    <t>42</t>
  </si>
  <si>
    <t>422846108711</t>
  </si>
  <si>
    <t>3/8" spiatočkový ventil, priamy - regulačný</t>
  </si>
  <si>
    <t>43</t>
  </si>
  <si>
    <t>422577</t>
  </si>
  <si>
    <t>3/8" ventil priamy</t>
  </si>
  <si>
    <t>44</t>
  </si>
  <si>
    <t>4228461087</t>
  </si>
  <si>
    <t>1/2" spiatočkový ventil, priamy -  regulačný</t>
  </si>
  <si>
    <t>45</t>
  </si>
  <si>
    <t>4228461003</t>
  </si>
  <si>
    <t xml:space="preserve">1/2" ventil , priamy    </t>
  </si>
  <si>
    <t>46</t>
  </si>
  <si>
    <t>422846100311</t>
  </si>
  <si>
    <t>1/2" regulačný ventil-vyvažovací</t>
  </si>
  <si>
    <t>47</t>
  </si>
  <si>
    <t>422545547</t>
  </si>
  <si>
    <t>Pripájací diel , rohový, pre 2-rúrkové sústavy</t>
  </si>
  <si>
    <t>48</t>
  </si>
  <si>
    <t>734209114</t>
  </si>
  <si>
    <t>Montáž závitovej armatúry s 2 závitmi G 3/4</t>
  </si>
  <si>
    <t>49</t>
  </si>
  <si>
    <t>42284610031</t>
  </si>
  <si>
    <t>3/4" regulačný ventil-vyvažovací</t>
  </si>
  <si>
    <t>50</t>
  </si>
  <si>
    <t>4228461003111</t>
  </si>
  <si>
    <t>3/4"uzatv.ventil</t>
  </si>
  <si>
    <t>51</t>
  </si>
  <si>
    <t>422846100</t>
  </si>
  <si>
    <t>3/4"spätná klapka</t>
  </si>
  <si>
    <t>52</t>
  </si>
  <si>
    <t>734209115</t>
  </si>
  <si>
    <t>Montáž závitovej armatúry s 2 závitmi G 1</t>
  </si>
  <si>
    <t>53</t>
  </si>
  <si>
    <t>484111</t>
  </si>
  <si>
    <t>Uzáver DN25 s plombou</t>
  </si>
  <si>
    <t>54</t>
  </si>
  <si>
    <t>734209116</t>
  </si>
  <si>
    <t>Montáž závitovej armatúry s 2 závitmi G 5/4</t>
  </si>
  <si>
    <t>55</t>
  </si>
  <si>
    <t>48411112</t>
  </si>
  <si>
    <t>Uzáver DN32</t>
  </si>
  <si>
    <t>56</t>
  </si>
  <si>
    <t>4841111255</t>
  </si>
  <si>
    <t>Filter  DN32</t>
  </si>
  <si>
    <t>57</t>
  </si>
  <si>
    <t>48411112551</t>
  </si>
  <si>
    <t>Spätná klapka  DN32</t>
  </si>
  <si>
    <t>58</t>
  </si>
  <si>
    <t>734212113</t>
  </si>
  <si>
    <t xml:space="preserve">Ventil odvzdušňovací závitový samočinný </t>
  </si>
  <si>
    <t>59</t>
  </si>
  <si>
    <t>734312113</t>
  </si>
  <si>
    <t xml:space="preserve">Ventil horúcovodný privarovací vypúšťací   </t>
  </si>
  <si>
    <t>60</t>
  </si>
  <si>
    <t>734411112</t>
  </si>
  <si>
    <t>Teplomer technický s ochranným púzdrom - priamy typ 250 prev."A"</t>
  </si>
  <si>
    <t>61</t>
  </si>
  <si>
    <t>734421</t>
  </si>
  <si>
    <t>Tlakomer deformačný kruhový 0-10 MPa  priem. 100</t>
  </si>
  <si>
    <t>62</t>
  </si>
  <si>
    <t>998734201</t>
  </si>
  <si>
    <t>Presun hmôt pre armatúry v objektoch výšky do 6 m</t>
  </si>
  <si>
    <t>735</t>
  </si>
  <si>
    <t>Ústredné kúrenie, vykurov. telesá</t>
  </si>
  <si>
    <t>63</t>
  </si>
  <si>
    <t>73511147011777</t>
  </si>
  <si>
    <t>Vykurovacie telesá panelové montáž  napr. USS KE</t>
  </si>
  <si>
    <t>KUS</t>
  </si>
  <si>
    <t>64</t>
  </si>
  <si>
    <t>4840</t>
  </si>
  <si>
    <t>POZNAMKA:Vykurovacie telesá doskové napr. Korad s prichytkami a odvzduš. ventilom</t>
  </si>
  <si>
    <t>65</t>
  </si>
  <si>
    <t>4845390004</t>
  </si>
  <si>
    <t>66</t>
  </si>
  <si>
    <t>4845390100</t>
  </si>
  <si>
    <t>67</t>
  </si>
  <si>
    <t>4845391900</t>
  </si>
  <si>
    <t>68</t>
  </si>
  <si>
    <t>4845392150</t>
  </si>
  <si>
    <t>69</t>
  </si>
  <si>
    <t>4845395100</t>
  </si>
  <si>
    <t>70</t>
  </si>
  <si>
    <t>4845395350</t>
  </si>
  <si>
    <t>71</t>
  </si>
  <si>
    <t>4845395450</t>
  </si>
  <si>
    <t>72</t>
  </si>
  <si>
    <t>4845395650</t>
  </si>
  <si>
    <t>73</t>
  </si>
  <si>
    <t>4845400300</t>
  </si>
  <si>
    <t>74</t>
  </si>
  <si>
    <t>4845400350</t>
  </si>
  <si>
    <t>75</t>
  </si>
  <si>
    <t>4845400400</t>
  </si>
  <si>
    <t>76</t>
  </si>
  <si>
    <t>4845400450</t>
  </si>
  <si>
    <t>77</t>
  </si>
  <si>
    <t>4845401400</t>
  </si>
  <si>
    <t>78</t>
  </si>
  <si>
    <t>4845366600</t>
  </si>
  <si>
    <t>79</t>
  </si>
  <si>
    <t>4845366610</t>
  </si>
  <si>
    <t>80</t>
  </si>
  <si>
    <t>4845374000</t>
  </si>
  <si>
    <t>81</t>
  </si>
  <si>
    <t>4845374100</t>
  </si>
  <si>
    <t>82</t>
  </si>
  <si>
    <t>4845374200</t>
  </si>
  <si>
    <t>83</t>
  </si>
  <si>
    <t>4845374300</t>
  </si>
  <si>
    <t>84</t>
  </si>
  <si>
    <t>4845376000</t>
  </si>
  <si>
    <t>85</t>
  </si>
  <si>
    <t>4845380450</t>
  </si>
  <si>
    <t>86</t>
  </si>
  <si>
    <t>4845380600</t>
  </si>
  <si>
    <t>87</t>
  </si>
  <si>
    <t>7351581</t>
  </si>
  <si>
    <t xml:space="preserve">Vykurovacie telesá,tlaková skúška telesa vodou  </t>
  </si>
  <si>
    <t>88</t>
  </si>
  <si>
    <t>735494811963</t>
  </si>
  <si>
    <t xml:space="preserve">Napúšťanie vody do vykurovacích sústav </t>
  </si>
  <si>
    <t>89</t>
  </si>
  <si>
    <t>998735201</t>
  </si>
  <si>
    <t>Presun hmôt pre vykurovacie telesá v objektoch výšky do 6 m</t>
  </si>
  <si>
    <t>1702-4ZTI</t>
  </si>
  <si>
    <t xml:space="preserve"> Zdravotechnika - ZTI</t>
  </si>
  <si>
    <t>PK</t>
  </si>
  <si>
    <t>POZNAMKA</t>
  </si>
  <si>
    <t xml:space="preserve">POZNÁMKA - DOPRAVA PRE ZEMNE PRÁCE - PODLA REÁLNEHO STAVU  !!!   </t>
  </si>
  <si>
    <t>Príplatok k cene za lepivosť horniny 3</t>
  </si>
  <si>
    <t>162601102</t>
  </si>
  <si>
    <t>Vodorovné premiestnenie výkopku tr.1-4 do 5000 m</t>
  </si>
  <si>
    <t>174101101</t>
  </si>
  <si>
    <t>Zásyp sypaninou so zhutnením jám, šachiet, rýh, zárezov alebo okolo objektov v týchto vykopávkach</t>
  </si>
  <si>
    <t>M3</t>
  </si>
  <si>
    <t>5833755100</t>
  </si>
  <si>
    <t>Štrkopiesok preddrvený 0-63 B   výkop v ceste</t>
  </si>
  <si>
    <t>175101101</t>
  </si>
  <si>
    <t>Obsyp potrubia sypaninou z vhodných hornín 1 až 4 bez prehodenia sypaniny</t>
  </si>
  <si>
    <t>5833743700</t>
  </si>
  <si>
    <t>Štrkopiesok preddrvený 0-16 N</t>
  </si>
  <si>
    <t>MAG 011</t>
  </si>
  <si>
    <t xml:space="preserve">Poplatok za skládkovanie zeminy </t>
  </si>
  <si>
    <t>271</t>
  </si>
  <si>
    <t>451572111</t>
  </si>
  <si>
    <t>Lôžko pod potrubie, stoky a drobné objekty, v otvorenom výkope z kameniva drobného ťaženého 0-4 mm</t>
  </si>
  <si>
    <t>998276101</t>
  </si>
  <si>
    <t>Presun hmôt pre rúrové vedenie hĺbené z rúr z plast. hmôt alebo sklolamin. v otvorenom výkope</t>
  </si>
  <si>
    <t>713482121</t>
  </si>
  <si>
    <t>Montáž trubíc z PE,hr.15-20 mm,vnút.priemer do 38</t>
  </si>
  <si>
    <t>2837741566</t>
  </si>
  <si>
    <t>713482141</t>
  </si>
  <si>
    <t>Montáž trubíc z EPDM,hr.25-32,vnút.priemer do 38</t>
  </si>
  <si>
    <t>28377415</t>
  </si>
  <si>
    <t>2837741542</t>
  </si>
  <si>
    <t>2837741555</t>
  </si>
  <si>
    <t>2837741571</t>
  </si>
  <si>
    <t>713482142</t>
  </si>
  <si>
    <t>Montáž trubíc z EPDM,hr.25-32,vnút.priemer 42-73</t>
  </si>
  <si>
    <t>2837741583</t>
  </si>
  <si>
    <t>2837741599</t>
  </si>
  <si>
    <t>998713203</t>
  </si>
  <si>
    <t>Presun hmôt pre izolácie tepelné v objektoch výšky nad 12 m do 24 m</t>
  </si>
  <si>
    <t>Zdravotech. vnútorná kanalizácia</t>
  </si>
  <si>
    <t>721171661</t>
  </si>
  <si>
    <t>Potrubie z rúr PP Poloplast 3S trojvrstv. odhlučnené  75/3.8  odpadné zvislé</t>
  </si>
  <si>
    <t>721171662</t>
  </si>
  <si>
    <t>Potrubie z rúr PP Poloplast 3S trojvrstv. odhlučnené  110/4.8  odpadné zvislé</t>
  </si>
  <si>
    <t>721171663</t>
  </si>
  <si>
    <t>Potrubie z rúr PP Poloplast 3S trojvrstv. odhlučnené  125/5.3  odpadné zvislé</t>
  </si>
  <si>
    <t>721194104</t>
  </si>
  <si>
    <t>Zriadenie prípojky na potrubí vyvedenie a upevnenie odpadových výpustiek D 40x1,8</t>
  </si>
  <si>
    <t>721194105</t>
  </si>
  <si>
    <t>Zriadenie prípojky na potrubí vyvedenie a upevnenie odpadových výpustiek D 50x1,8</t>
  </si>
  <si>
    <t>721194106</t>
  </si>
  <si>
    <t>Zriadenie prípojky na potrubí vyvedenie a upevnenie odpadových výpustiek D 63x1,8</t>
  </si>
  <si>
    <t>721194109</t>
  </si>
  <si>
    <t>Zriadenie prípojky na potrubí vyvedenie a upevnenie odpadových výpustiek D 110x2,3</t>
  </si>
  <si>
    <t>72121230511</t>
  </si>
  <si>
    <t>Podlahový vpust práčovní s bočným odpadom zo PVC DN75</t>
  </si>
  <si>
    <t>721173204</t>
  </si>
  <si>
    <t>Potrubie z novodurových rúr TPD 5-177-67 pripájacie D 40x1,8</t>
  </si>
  <si>
    <t>721173205</t>
  </si>
  <si>
    <t>Potrubie z novodurových rúr TPD 5-177-67 pripájacie D 50x1,8</t>
  </si>
  <si>
    <t>721173206</t>
  </si>
  <si>
    <t>Potrubie z novodurových rúr TPD 5-177-67 pripájacie D 63x1,8</t>
  </si>
  <si>
    <t>721171107</t>
  </si>
  <si>
    <t>Potrubie z novodurových rúr TPD 5-177-67 odpadové hrdlové D 75x1,8</t>
  </si>
  <si>
    <t>721171109</t>
  </si>
  <si>
    <t>Potrubie z novodurových rúr TPD 5-177-67 odpadové hrdlové D 110x2,2</t>
  </si>
  <si>
    <t>721171308</t>
  </si>
  <si>
    <t>Potrubie z rúr PVC 110/4,3 odpadné v zemi</t>
  </si>
  <si>
    <t>721171309</t>
  </si>
  <si>
    <t>Potrubie z rúr PVC 125/4,9 odpadné v zemi</t>
  </si>
  <si>
    <t>721171311</t>
  </si>
  <si>
    <t>Potrubie z rúr PVC 200/6,2 odpadné v zemi</t>
  </si>
  <si>
    <t>721273145</t>
  </si>
  <si>
    <t>Ventilačná hlavica novodurová TP 05-002.10.-68 D 110/600</t>
  </si>
  <si>
    <t>721273146</t>
  </si>
  <si>
    <t>Ventilačná hlavica novodurová TP 05-002.10.-68 D 140/600</t>
  </si>
  <si>
    <t>721290112</t>
  </si>
  <si>
    <t>Ostatné - skúška tesnosti kanalizácie v objektoch vodou DN 150 alebo DN 200</t>
  </si>
  <si>
    <t>721290123</t>
  </si>
  <si>
    <t>Ostatné - skúška tesnosti kanalizácie v objektoch dymom do DN 300</t>
  </si>
  <si>
    <t>998721203</t>
  </si>
  <si>
    <t>Presun hmôt pre vnútornú kanalizáciu v objektoch výšky nad 12 do 24 m</t>
  </si>
  <si>
    <t>722</t>
  </si>
  <si>
    <t>Zdravotechnika - vnútorný vodovod</t>
  </si>
  <si>
    <t>POZNAMKA - typ vod.potrubia ako napr. REHAU RAUTITAN STABIL - potrubie, tvarovky pomocný material, montáž</t>
  </si>
  <si>
    <t>722130214</t>
  </si>
  <si>
    <t>Potrubie z oceľ.rúr pozink.bezšvík.bežných-11 353.0,10 004.0 zvarov. bežných-11 343.00 DN 32</t>
  </si>
  <si>
    <t>722171210</t>
  </si>
  <si>
    <t>722171211</t>
  </si>
  <si>
    <t>722171212</t>
  </si>
  <si>
    <t>722171213</t>
  </si>
  <si>
    <t>722171214</t>
  </si>
  <si>
    <t>722171215</t>
  </si>
  <si>
    <t>722190401</t>
  </si>
  <si>
    <t>Vyvedenie a upevnenie výpustky   DN 15</t>
  </si>
  <si>
    <t>Montáž armatúry závitovej s jedným závitom,nástenka pre výtokový ventil G 1</t>
  </si>
  <si>
    <t>551090040955</t>
  </si>
  <si>
    <t>Poistný ventil, membránový, PN 3, DN 20</t>
  </si>
  <si>
    <t>722220112</t>
  </si>
  <si>
    <t>Montáž armatúry závitovej s jedným závitom,nástenka pre výtokový ventil G 1/2</t>
  </si>
  <si>
    <t>55174015701</t>
  </si>
  <si>
    <t>Armatúry a príslušenstvo     ventil vypúšťací  1/2"</t>
  </si>
  <si>
    <t>722231041</t>
  </si>
  <si>
    <t>Montáž armatúry s dvoma závitmi,posúvač klinový G 1/2</t>
  </si>
  <si>
    <t>551111587576</t>
  </si>
  <si>
    <t>Gulový uzáver 1/2"</t>
  </si>
  <si>
    <t>5514444</t>
  </si>
  <si>
    <t>Kohutiky ku zar.predmetom DN15</t>
  </si>
  <si>
    <t>55144448458866</t>
  </si>
  <si>
    <t>Termo zmieš ventil  DN15</t>
  </si>
  <si>
    <t>722231042</t>
  </si>
  <si>
    <t>Montáž armatúry s dvoma závitmi,posúvač klinový G 3/4</t>
  </si>
  <si>
    <t>551111</t>
  </si>
  <si>
    <t>Gulový uzáver 3/4"</t>
  </si>
  <si>
    <t>55111198898989</t>
  </si>
  <si>
    <t>Spätna klapka  3/4"</t>
  </si>
  <si>
    <t>722231043</t>
  </si>
  <si>
    <t>Montáž armatúry s dvoma závitmi,posúvač klinový G 1</t>
  </si>
  <si>
    <t>55126289</t>
  </si>
  <si>
    <t>Gulový uzáver 1"</t>
  </si>
  <si>
    <t>5510900429777</t>
  </si>
  <si>
    <t>Spätná klapka DN25</t>
  </si>
  <si>
    <t>722231044</t>
  </si>
  <si>
    <t>Montáž armatúry s dvoma závitmi,posúvač klinový G 5/4</t>
  </si>
  <si>
    <t>5512628911</t>
  </si>
  <si>
    <t>Gulový uzáver 5/4"</t>
  </si>
  <si>
    <t>5514444262891111</t>
  </si>
  <si>
    <t>Spätná klapka 5/4"</t>
  </si>
  <si>
    <t>55144442656111</t>
  </si>
  <si>
    <t>Spätná ventil 5/4"</t>
  </si>
  <si>
    <t>722231045</t>
  </si>
  <si>
    <t>Montáž armatúry s dvoma závitmi,posúvač klinový G 6/4</t>
  </si>
  <si>
    <t>55174006201</t>
  </si>
  <si>
    <t>Armatúry a príslušenstvo     guľový K ohút 6/4" vnútorný-vonkajší voda</t>
  </si>
  <si>
    <t>5518400345</t>
  </si>
  <si>
    <t xml:space="preserve">Armatúry závitové - voda  Filter závitový  6/4"  </t>
  </si>
  <si>
    <t>722254116</t>
  </si>
  <si>
    <t>Požiarné príslušenstvo,hydrantová skriňa vnútorná s výzbrojou C 52</t>
  </si>
  <si>
    <t>Kalové čerpadlo,  Hmax=4m/Qmax=3m3/hod dod. a montaž</t>
  </si>
  <si>
    <t>Čerpadlo cirkulačné + čas.spínač , Hmax=2m/Qmax=2m3/hod D+M</t>
  </si>
  <si>
    <t>44981678</t>
  </si>
  <si>
    <t>Hydrant nástenný s výstroj, navijak25-30 (25mm, dlžka hadice 30m)</t>
  </si>
  <si>
    <t>722290226</t>
  </si>
  <si>
    <t>Tlaková skúška vodovodného potrubia závitového do DN 50</t>
  </si>
  <si>
    <t>722290234</t>
  </si>
  <si>
    <t>Prepláchnutie a dezinfekcia vodovodného potrubia do DN 80</t>
  </si>
  <si>
    <t>998722203</t>
  </si>
  <si>
    <t>Presun hmôt pre vnútorný vodovod v objektoch  výšky nad 12 do 24 m</t>
  </si>
  <si>
    <t>725119106</t>
  </si>
  <si>
    <t>Montáž splachovacej nádržky s rohovým ventilom vysoko alebo nízkopoložených</t>
  </si>
  <si>
    <t>55211</t>
  </si>
  <si>
    <t>Záchod s nizkopoloženou nadžkou</t>
  </si>
  <si>
    <t>55211545454</t>
  </si>
  <si>
    <t>Záchod s nizkopoloženou nadžkou-imobilný</t>
  </si>
  <si>
    <t>725129201</t>
  </si>
  <si>
    <t>Montáž pisoárového záchodku z bieleho diturvitu bez splachovacej nádrže</t>
  </si>
  <si>
    <t>6425211400</t>
  </si>
  <si>
    <t xml:space="preserve">Pisoár </t>
  </si>
  <si>
    <t>725219201</t>
  </si>
  <si>
    <t>Montáž umývadla bez výtokovej armatúry z bieleho diturvitu so zápachovou uzávierkou na konzoly</t>
  </si>
  <si>
    <t>552114477</t>
  </si>
  <si>
    <t xml:space="preserve">Umývadlo </t>
  </si>
  <si>
    <t>55211447711</t>
  </si>
  <si>
    <t>Umývadlo - imobilný</t>
  </si>
  <si>
    <t>725249112</t>
  </si>
  <si>
    <t>Montáž sprchového žĺabu</t>
  </si>
  <si>
    <t>55288778</t>
  </si>
  <si>
    <t>Podlahový odtokový žĺab</t>
  </si>
  <si>
    <t>90</t>
  </si>
  <si>
    <t>725319201</t>
  </si>
  <si>
    <t>Montáž drezu veľkokuchynského</t>
  </si>
  <si>
    <t>91</t>
  </si>
  <si>
    <t>5525455454</t>
  </si>
  <si>
    <t xml:space="preserve">Drez </t>
  </si>
  <si>
    <t>92</t>
  </si>
  <si>
    <t>725332320</t>
  </si>
  <si>
    <t>Montáž výlevky bez výtokovej armatúry a splachovacej nádrže, diturvitová</t>
  </si>
  <si>
    <t>93</t>
  </si>
  <si>
    <t>5523083000445</t>
  </si>
  <si>
    <t xml:space="preserve">Vylevka </t>
  </si>
  <si>
    <t>94</t>
  </si>
  <si>
    <t>725829201</t>
  </si>
  <si>
    <t>Montáž batérie umývadlovej a drezovej nástennej chromovanej</t>
  </si>
  <si>
    <t>95</t>
  </si>
  <si>
    <t>5514427600</t>
  </si>
  <si>
    <t xml:space="preserve">Batéria umyvadlová </t>
  </si>
  <si>
    <t>96</t>
  </si>
  <si>
    <t>5514427600888</t>
  </si>
  <si>
    <t>Batéria umyvadlová - IMOBILNY</t>
  </si>
  <si>
    <t>97</t>
  </si>
  <si>
    <t>5514368600</t>
  </si>
  <si>
    <t xml:space="preserve">Drezová jednopáková batéria  </t>
  </si>
  <si>
    <t>98</t>
  </si>
  <si>
    <t>725849201</t>
  </si>
  <si>
    <t>Montáž batérie sprchovej nástennej s pevnou výškou sprchy</t>
  </si>
  <si>
    <t>5514513100</t>
  </si>
  <si>
    <t xml:space="preserve">Batéria sprchová </t>
  </si>
  <si>
    <t>100</t>
  </si>
  <si>
    <t>998725203</t>
  </si>
  <si>
    <t>Presun hmôt pre zariaďovacie predmety v objektoch výšky nad 12 do 24 m</t>
  </si>
  <si>
    <t>SO 03 spevnené plochy,terenne a sadové úpravy</t>
  </si>
  <si>
    <t>112101101</t>
  </si>
  <si>
    <t>Odstránenie listnatých stromov do priemeru 300 mm, motorovou pílou</t>
  </si>
  <si>
    <t>112101121</t>
  </si>
  <si>
    <t>Odstránenie ihličnatých stromov do priemeru 300 mm, motorovou pílou</t>
  </si>
  <si>
    <t>112201101</t>
  </si>
  <si>
    <t>Odstránenie pňov na vzdial. 50 m priemeru nad 100 do 300 mm</t>
  </si>
  <si>
    <t>122201102</t>
  </si>
  <si>
    <t>Odkopávka a prekopávka nezapažená v hornine 3, nad 100 do 1000 m3</t>
  </si>
  <si>
    <t>162201401</t>
  </si>
  <si>
    <t>Vodorovné premiestnenie konárov nad 100 do 300 mm do 1000 m</t>
  </si>
  <si>
    <t>162201411</t>
  </si>
  <si>
    <t>Vodorovné premiestnenie kmeňov nad 100 do 300 mm do 1000 m</t>
  </si>
  <si>
    <t>162201421</t>
  </si>
  <si>
    <t>Vodorovné premiestnenie pňov nad 100 do 300 mm do 1000 m</t>
  </si>
  <si>
    <t>162401411</t>
  </si>
  <si>
    <t>Vodorovné premiestnenie konárov stromov nad 100 do 300 mm do 3000 m</t>
  </si>
  <si>
    <t>162401421</t>
  </si>
  <si>
    <t>Príplatok za každých ďalších 1000 m premiest.,konárov stromov nad 100 do 300 mm po spevnenej ceste</t>
  </si>
  <si>
    <t>162501122</t>
  </si>
  <si>
    <t xml:space="preserve">Vodorovné premiestnenie výkopku po spevnenej ceste z horniny tr.1-4, nad 100 do 1000 m3 na vzdialenosť do 3000 m </t>
  </si>
  <si>
    <t>162501123</t>
  </si>
  <si>
    <t>Vodorovné premiestnenie výkopku po spevnenej ceste z horniny tr.1-4, nad 100 do 1000 m3, príplatok k cene za každých ďalšich a začatých 1000 m</t>
  </si>
  <si>
    <t>162501411</t>
  </si>
  <si>
    <t>Vodorovné premiestnenie kmeňov nad 100 do 300 mm do 3000 m</t>
  </si>
  <si>
    <t>162501421</t>
  </si>
  <si>
    <t>Príplatok za každých ďalších 1000 m premiest.,kmeňov stromov nad 100 do 300 mm po spevnenej ceste</t>
  </si>
  <si>
    <t>162601411</t>
  </si>
  <si>
    <t>Vodorovné premiestnenie pňov nad 100 do 300 mm do 3000 m</t>
  </si>
  <si>
    <t>162601421</t>
  </si>
  <si>
    <t>Príplatok za každých ďalších 1000 m premiest.,pňov nad 100 do 300 mm po spevnenej ceste</t>
  </si>
  <si>
    <t>171201101</t>
  </si>
  <si>
    <t>Uloženie sypaniny do násypov s rozprestretím sypaniny vo vrstvách a s hrubým urovnaním nezhutnených</t>
  </si>
  <si>
    <t>171201202</t>
  </si>
  <si>
    <t>Uloženie sypaniny na skládky nad 100 do 1000 m3</t>
  </si>
  <si>
    <t>174201201</t>
  </si>
  <si>
    <t>Zásyp jám po pňoch výkopkov nad 100 do 300 mm</t>
  </si>
  <si>
    <t>180402111</t>
  </si>
  <si>
    <t xml:space="preserve">Založenie trávnika </t>
  </si>
  <si>
    <t>0057211200</t>
  </si>
  <si>
    <t xml:space="preserve">Trávové semeno </t>
  </si>
  <si>
    <t>181101102</t>
  </si>
  <si>
    <t>Úprava pláne v zárezoch v hornine 1-4 so zhutnením</t>
  </si>
  <si>
    <t>181301102</t>
  </si>
  <si>
    <t xml:space="preserve">Rozprestretie ornice </t>
  </si>
  <si>
    <t>182001131</t>
  </si>
  <si>
    <t>Plošná úprava terénu pri nerovnostiach terénu nad 150-200 mm v rovine alebo na svahu do 1:5</t>
  </si>
  <si>
    <t>271573001</t>
  </si>
  <si>
    <t>Násyp pod základové  konštrukcie so zhutnením zo štrkopiesku fr.0-32 mm</t>
  </si>
  <si>
    <t>Murivo nosné z deb.tvarnic s betónovou výplňou hr. 300 mm</t>
  </si>
  <si>
    <t>Výstuž pre murivo nosné s betónovou výplňou z ocele 10505</t>
  </si>
  <si>
    <t>Komunikácie</t>
  </si>
  <si>
    <t>564261111</t>
  </si>
  <si>
    <t>Podklad alebo podsyp zo štrkopiesku s rozprestretím, vlhčením a zhutnením, po zhutnení hr. 200 mm</t>
  </si>
  <si>
    <t>564861111</t>
  </si>
  <si>
    <t>Podklad zo štrkodrviny s rozprestretím a zhutnením, po zhutnení hr. 200 mm</t>
  </si>
  <si>
    <t>596911112</t>
  </si>
  <si>
    <t>Kladenie zámkovej dlažby  hr. 6 cm pre peších nad 20 m2 so zriadením lôžka z kameniva hr. 4 cm</t>
  </si>
  <si>
    <t>5921952681</t>
  </si>
  <si>
    <t>Dlažba zamková hr.60 mm</t>
  </si>
  <si>
    <t>596911212</t>
  </si>
  <si>
    <t>Kladenie zámkovej dlažby  hr. 8 cm pre peších nad 20 m2 so zriadením lôžka z kameniva hr. 4 cm</t>
  </si>
  <si>
    <t>5921953051</t>
  </si>
  <si>
    <t>Dlažba zamková hr.80 mm</t>
  </si>
  <si>
    <t>Násyp zo štrkopiesku pod obrubniky</t>
  </si>
  <si>
    <t>632451021</t>
  </si>
  <si>
    <t>Vyrovnávací poter muriva  MC 15 zhotovený v páse hr. od 10 do 20 mm (podkladný)</t>
  </si>
  <si>
    <t>917732111</t>
  </si>
  <si>
    <t>Osadenie chodník. obrubníka betónového ležatého do lôžka z betónu prosteho tr. C 12/15 bez bočnej opory</t>
  </si>
  <si>
    <t>5921954410</t>
  </si>
  <si>
    <t>obrubník cestný so skosením</t>
  </si>
  <si>
    <t>917862111</t>
  </si>
  <si>
    <t>Osadenie chodník. obrubníka betónového stojatého do lôžka z betónu prosteho tr. C 12/15 s bočnou oporou</t>
  </si>
  <si>
    <t>5921954661</t>
  </si>
  <si>
    <t>obrubník parkový 100 cm</t>
  </si>
  <si>
    <t>998011001</t>
  </si>
  <si>
    <t>Presun hmôt pre budovy  (801, 803, 812), zvislá konštr. z tehál, tvárnic, z kovu výšky do 6 m</t>
  </si>
  <si>
    <t>998711201</t>
  </si>
  <si>
    <t>Presun hmôt pre izoláciu proti vode v objektoch výšky do 6 m</t>
  </si>
  <si>
    <t>765</t>
  </si>
  <si>
    <t>Konštrukcie - krytiny tvrdé</t>
  </si>
  <si>
    <t>765738333</t>
  </si>
  <si>
    <t>Pokrytie murov oplotenia zakryt doskou hr.40 mm  d+m</t>
  </si>
  <si>
    <t>998765201</t>
  </si>
  <si>
    <t>Presun hmôt pre tvrdé krytiny v objektoch výšky do 6 m</t>
  </si>
  <si>
    <t>SO 03 a dopravné značenie</t>
  </si>
  <si>
    <t>914001111</t>
  </si>
  <si>
    <t>Osadenie a montáž cestnej zvislej dopravnej značky na stľpik, stľp, konzolu alebo objekt</t>
  </si>
  <si>
    <t>4044777008</t>
  </si>
  <si>
    <t>Stĺpik</t>
  </si>
  <si>
    <t>4044790950</t>
  </si>
  <si>
    <t>IP16 „Parkovisko – pakovacie miesta s vyhradeným státím</t>
  </si>
  <si>
    <t>4044799603</t>
  </si>
  <si>
    <t xml:space="preserve">E1 „Počet “  dodatkové tabuľky </t>
  </si>
  <si>
    <t>4044799667</t>
  </si>
  <si>
    <t>E12 „Dodatková tabuľa s textom“</t>
  </si>
  <si>
    <t>4044799683</t>
  </si>
  <si>
    <t>E15 „Označenie vyhrad. parkovacieho miesta pre osobu s teles.postihnutím“</t>
  </si>
  <si>
    <t>4044781440</t>
  </si>
  <si>
    <t xml:space="preserve">P2 „Stoj daj prednosť v jazde !“ </t>
  </si>
  <si>
    <t>SO 04 oplotenie</t>
  </si>
  <si>
    <t>015</t>
  </si>
  <si>
    <t>338171122</t>
  </si>
  <si>
    <t>Osadenie stĺpika oceľového plotového do výšky 2.60m so zabetónovaním</t>
  </si>
  <si>
    <t>5535850006</t>
  </si>
  <si>
    <t>Stplik plotový pre opl.v= 1,90 m, pre osadenie do betónových pätiek</t>
  </si>
  <si>
    <t>962042321</t>
  </si>
  <si>
    <t>Búranie muriva z betónu prostého nadzákladného,  -2,20000t</t>
  </si>
  <si>
    <t>966067111</t>
  </si>
  <si>
    <t>Rozobratie plotov tyčových  -0,01000t</t>
  </si>
  <si>
    <t>966067112</t>
  </si>
  <si>
    <t>Rozobratie plotov výšky  z plechu,  -0,01000t</t>
  </si>
  <si>
    <t>Poplatok za skladovanie - iné odpady zo stavieb a demolácií, ostatné</t>
  </si>
  <si>
    <t>767916350</t>
  </si>
  <si>
    <t xml:space="preserve">Montáž oplotenia  na stĺpiky, výšky do 2,0 m   </t>
  </si>
  <si>
    <t>55358500PC</t>
  </si>
  <si>
    <t>767920140</t>
  </si>
  <si>
    <t>Montáž vrát a vrátok k oploteniu osadzovaných na stĺpiky murované alebo betónované, 6-8 m2</t>
  </si>
  <si>
    <t>55358500650</t>
  </si>
  <si>
    <t xml:space="preserve">Brána roz.5150x1900 mm posuvna na koľajniciach s automatickým ovládaním  ocel.pozin.poplast.pletiva </t>
  </si>
  <si>
    <t>767920210</t>
  </si>
  <si>
    <t>Montáž vrát a vrátok k oploteniu osadzovaných na stĺpiky oceľové, s plochou jednotlivo do 2 m2</t>
  </si>
  <si>
    <t>55358500550</t>
  </si>
  <si>
    <t xml:space="preserve">Bránka jednokrídlová roz.1000x1900 mm z ocel.pozin.poplast.pletiva </t>
  </si>
  <si>
    <t>767920810</t>
  </si>
  <si>
    <t>Demontáž vrát a vrátok na oplotenie s plochou jednotlivo do 2m2,  -0,19200t</t>
  </si>
  <si>
    <t>767920820</t>
  </si>
  <si>
    <t>Demontáž vrát a vrátok na oplotenie s plochou jednotlivo nad 2 do 6 m2,  -0,21000t</t>
  </si>
  <si>
    <t>998767201</t>
  </si>
  <si>
    <t>Presun hmôt pre kovové stavebné doplnkové konštrukcie v objektoch výšky do 6 m</t>
  </si>
  <si>
    <t>SO 05 Rekonštrukcia NN prípojky pre OOPZ</t>
  </si>
  <si>
    <t>OBJEKT:  SO 05 Rekonštrukcia NN prípojky pre OOPZ</t>
  </si>
  <si>
    <t xml:space="preserve">921AN01801  </t>
  </si>
  <si>
    <t>Kabel NAYY-J 4x25</t>
  </si>
  <si>
    <t xml:space="preserve">345653D514  </t>
  </si>
  <si>
    <t xml:space="preserve">Rúrka el-inšt plastová tuhá 32/28, bez hrdla, siva                                                                </t>
  </si>
  <si>
    <t>Chránička HDPE/LDPE kábelová ohybná 32/28</t>
  </si>
  <si>
    <t>357500H025</t>
  </si>
  <si>
    <t xml:space="preserve">Skriňa prípojková SPP 2 CD IV P21 (3x100A) IP44/00                                                    </t>
  </si>
  <si>
    <t xml:space="preserve">357539H004  </t>
  </si>
  <si>
    <t>Rozvádzač elmerový RE 2.0 F403 32A P0, IP44/20 - štandard VSD a.s.</t>
  </si>
  <si>
    <t xml:space="preserve">3585700O52  </t>
  </si>
  <si>
    <t xml:space="preserve">Poistka nožová PHN000 - 40A gG                                                                                  </t>
  </si>
  <si>
    <t>364311640</t>
  </si>
  <si>
    <t>Svorka univerzalna pre lano 25-90</t>
  </si>
  <si>
    <t>Stratné z metrového materiálu</t>
  </si>
  <si>
    <t>Trubka tuha PVC 32mm p.u.</t>
  </si>
  <si>
    <t>Trubka ochranna z PE, novoduru do 32mm v.u.</t>
  </si>
  <si>
    <t>Sabl. resp. prud. spoj skrut. svorkou do 70</t>
  </si>
  <si>
    <t>Montaz  SPP na stĺp</t>
  </si>
  <si>
    <t>Skriňa RE jednotarif, jeden odberateľ</t>
  </si>
  <si>
    <t>Kabel NAYY 4x25 p.u.</t>
  </si>
  <si>
    <t xml:space="preserve">Drobné elektroinštalačné práce                                                                                    </t>
  </si>
  <si>
    <t>Vykop ryhy 35/80cm (s/h) - zemina tr.4</t>
  </si>
  <si>
    <t>Zahoz ryhy 35/80cm (s/h) - zemina tr.4</t>
  </si>
  <si>
    <t>Provizorna uprava terenu v zemine tr.4</t>
  </si>
  <si>
    <t>1702-4PL</t>
  </si>
  <si>
    <t>SO 06 - PLYNOFIKÁCIA</t>
  </si>
  <si>
    <t>JKSO:</t>
  </si>
  <si>
    <t>Výkop ryhy do 100m3</t>
  </si>
  <si>
    <t>Poplatok za skládkovanie zeminy</t>
  </si>
  <si>
    <t>Rúrové vedenie</t>
  </si>
  <si>
    <t>871171121</t>
  </si>
  <si>
    <t>Montáž potrubia z tlakových polyetylénových rúrok priemeru 40 mm</t>
  </si>
  <si>
    <t>2861118100</t>
  </si>
  <si>
    <t>Rúrka novodurová ťahaná RPE 40x6,7 mm</t>
  </si>
  <si>
    <t>2865775</t>
  </si>
  <si>
    <t>Prepojenie D40 - DN32</t>
  </si>
  <si>
    <t>28657757757</t>
  </si>
  <si>
    <t>USTR PRECHOD 40/32</t>
  </si>
  <si>
    <t>28611</t>
  </si>
  <si>
    <t>Tlak. skúška do d 90PE</t>
  </si>
  <si>
    <t>723</t>
  </si>
  <si>
    <t>Zdravotechnika - plynovod</t>
  </si>
  <si>
    <t>723110203</t>
  </si>
  <si>
    <t>Potrubie z oceľových rúrok závitových čiernych spojovaných na závit - akosť 11 353.0 DN 20</t>
  </si>
  <si>
    <t>723110205</t>
  </si>
  <si>
    <t>Potrubie z oceľových rúrok závitových čiernych spojovaných na závit - akosť 11 353.0 DN 32</t>
  </si>
  <si>
    <t>723150369</t>
  </si>
  <si>
    <t>Potrubie z oceľových rúrok hladkých čiernych,chránička D 89/3,6</t>
  </si>
  <si>
    <t>723160205</t>
  </si>
  <si>
    <t>Prípojka k plynomeru spojená na závit bez obchádzky G 5/4</t>
  </si>
  <si>
    <t>723160335</t>
  </si>
  <si>
    <t>Prípojka k plynomeru zvarená,rozpierka prípojky do G 5/4</t>
  </si>
  <si>
    <t>723239102</t>
  </si>
  <si>
    <t>Montáž armatúry závitovej s dvoma závitmi,kohútik priamy,solenoidový ventil G 3/4</t>
  </si>
  <si>
    <t>551090031</t>
  </si>
  <si>
    <t>Guľový kohút plynovy DN20</t>
  </si>
  <si>
    <t>723239105</t>
  </si>
  <si>
    <t>Montáž armatúry závitovej s dvoma závitmi,kohútik priamy,solenoidový ventil G 6/4</t>
  </si>
  <si>
    <t>55109003131</t>
  </si>
  <si>
    <t>Guľový kohút plynovy DN 32</t>
  </si>
  <si>
    <t>551090031341</t>
  </si>
  <si>
    <t>Skrinka pre plynomer     dodavka a montáž</t>
  </si>
  <si>
    <t>998723202</t>
  </si>
  <si>
    <t>Presun hmôt pre vnútorný plynovod v objektoch výšky nad 6 do 12 m</t>
  </si>
  <si>
    <t>783421110</t>
  </si>
  <si>
    <t>Nátery kov.potr.a armatúr synteti. na vzduchu schnúce farby bielej armatúr do DN 100 mm dvojnásobné</t>
  </si>
  <si>
    <t>783422320</t>
  </si>
  <si>
    <t>Nátery kov.potr.a armatúr syntetické farby bielej armatúr do DN 200 mm dvojnás. 1x s emailovaním</t>
  </si>
  <si>
    <t xml:space="preserve">DRIENOV  OOPZ - REKONŠTRUKCIA  A  PRÍSTAVBA  OBJEKTU </t>
  </si>
  <si>
    <t>1702-4VV</t>
  </si>
  <si>
    <t>SO 07 - VODOVODNÁ PRÍPOJKA</t>
  </si>
  <si>
    <t>871181121</t>
  </si>
  <si>
    <t>Montáž potrubia z tlakových polyetylénových rúrok priemeru 50 mm</t>
  </si>
  <si>
    <t>2861118200</t>
  </si>
  <si>
    <t>Rúrka novodurová ťahaná RPE 50x8,3 mm</t>
  </si>
  <si>
    <t>2861625300</t>
  </si>
  <si>
    <t>286162530011</t>
  </si>
  <si>
    <t>Zemný uzáver s poklopom a teleskop.supravou DN40</t>
  </si>
  <si>
    <t>3194194</t>
  </si>
  <si>
    <t xml:space="preserve">prechod pozink /PE       </t>
  </si>
  <si>
    <t>89117311</t>
  </si>
  <si>
    <t>PLAST. arm. šachta. 0,9*1,2*1,9m, s plast..poklopom 0,6*0,6m, dodávka a montáž</t>
  </si>
  <si>
    <t>891183111</t>
  </si>
  <si>
    <t>Montáž vodovodnej armatúry na potrubí,ventil hlavný pre prípojky DN 40</t>
  </si>
  <si>
    <t>422899</t>
  </si>
  <si>
    <t>Vodárenské armatúry   - gulový uzáver  DN 40</t>
  </si>
  <si>
    <t>422899111111</t>
  </si>
  <si>
    <t>Vodárenské armatúry   - gulový uzáver  s vypuštanim DN 40</t>
  </si>
  <si>
    <t>4228991133</t>
  </si>
  <si>
    <t>Vodárenské armatúry   - spatná klapka  DN 40</t>
  </si>
  <si>
    <t>892241111</t>
  </si>
  <si>
    <t>Ostatné práce na rúrovom vedení, tlakové skúšky vodovodného potrubia DN do 80</t>
  </si>
  <si>
    <t>892273111</t>
  </si>
  <si>
    <t>Preplach a dezinfekcia vodovodného potrubia DN od 80 do 125</t>
  </si>
  <si>
    <t>89227311155</t>
  </si>
  <si>
    <t>Demontáž a zaslepenie jest. vodovodného potrubia DN 25</t>
  </si>
  <si>
    <t xml:space="preserve">DRIENOV  OOPZ - REKONŠTRUKCIA  A  PRÍSTAVBA  OBJEKTU   </t>
  </si>
  <si>
    <t>1702-4KK</t>
  </si>
  <si>
    <t>SO 08 - ZTI - VONKAJŠIA KANALIZÁCIA</t>
  </si>
  <si>
    <t>.</t>
  </si>
  <si>
    <t>871353121</t>
  </si>
  <si>
    <t>Montáž potrubia z kanalizačných rúr z tvrdého PVC tesn. gumovým krúžkom v skl. do 20% DN 200</t>
  </si>
  <si>
    <t>286110340</t>
  </si>
  <si>
    <t>Rúrka kanalizačná hrdlová z PVC 200x4,9x5000</t>
  </si>
  <si>
    <t>892351000</t>
  </si>
  <si>
    <t>Skúška tesnosti kanalizácie D 200</t>
  </si>
  <si>
    <t>SO 09 garáže- buracie práce</t>
  </si>
  <si>
    <t>Poplatok za skladovanie - iné odpady zo stavieb a demolácií ostatné</t>
  </si>
  <si>
    <t>006</t>
  </si>
  <si>
    <t>981011413</t>
  </si>
  <si>
    <t>Demolácia budov post., rozobr.- garáže,  -0,37000t</t>
  </si>
  <si>
    <t>Lak asfaltový penetračný v sudoch</t>
  </si>
  <si>
    <t>Asfaltovaný pás pre spodné vrstvy hydroizolačných systémov</t>
  </si>
  <si>
    <t>Pružná silikátová hydroizolácia proti povrchovej a podpovrchovej tlakovej vode hr. 2,5 mm na ploche vodorovnej</t>
  </si>
  <si>
    <t>Pružná silikátová hydroizolácia proti povrchovej a podpovrchovej tlakovej vode hr. 2,5 mm na ploche zvislej</t>
  </si>
  <si>
    <t>SDK podhľad  závesná  kca profil montažný CD a nosný UD, protipožiarne dosky hr. 12,5 mm</t>
  </si>
  <si>
    <t>Nátery tesárskych konštrukcií povrchová impregnácia (fungicídny a insekticídny prípravok)</t>
  </si>
  <si>
    <t xml:space="preserve">Asfaltovaný pás pre spodné vrstvy hydroizolačných systémov </t>
  </si>
  <si>
    <t>Pružná silikónová hydroizolácia proti povrchovej a podpovrchovej tlakovej vode hr. 2,5 mm na ploche vodorovnej</t>
  </si>
  <si>
    <t>Pružná silikónová hydroizolácia proti povrchovej a podpovrchovej tlakovej vode hr. 2,5 mm na ploche zvislej</t>
  </si>
  <si>
    <t>Priečka SDK hr. 100 mm jednoducho opláštená stavebnými doskami 12.5 mm s tep. Izoláciou,50 mm</t>
  </si>
  <si>
    <t>Nátery tesárskych konštrukcií povrchová impregnácia  (fungicídny a insekticídny prípravok)</t>
  </si>
  <si>
    <t xml:space="preserve">Žľab plechový pozinkovaný 62x50mm vč. prísluš. bez veka vč. podpery                                                                                   </t>
  </si>
  <si>
    <t>Svetlomet priemyselný 150 W, HPS, MH, IP 66, napr. TIGER 70 al. ekvivalent</t>
  </si>
  <si>
    <t>Svorka s pasikom, svorka ZS4</t>
  </si>
  <si>
    <t>Izolačná PE trubica 16/20</t>
  </si>
  <si>
    <t>Izolačná PE trubica 22/20</t>
  </si>
  <si>
    <t>Izolačná PE trubica 28/20</t>
  </si>
  <si>
    <t>Izolačná PE trubica 35/30</t>
  </si>
  <si>
    <t>Izolačná PE trubica 42/30-</t>
  </si>
  <si>
    <t>Izolačná PE trubica 54/30</t>
  </si>
  <si>
    <t>Izolačná PE trubica 35/13, DN32-POžIARNY</t>
  </si>
  <si>
    <t>Potrubie z plastických hmôt z PE rúrok, rad stredne ťažký z rPE D 20/2,0-16</t>
  </si>
  <si>
    <t>Potrubie z plastických hmôt z PE rúrok, rad stredne ťažký z rPE D 20/2,0</t>
  </si>
  <si>
    <t>Potrubie z plastických hmôt z PE rúrok, rad stredne ťažký z rPE D 25/2,7</t>
  </si>
  <si>
    <t>Potrubie z plastických hmôt z PE rúrok, rad stredne ťažký z rPE D 32/3,4</t>
  </si>
  <si>
    <t>Potrubie z plastických hmôt z PE rúrok, rad stredne ťažký z rPE D 40/4,3</t>
  </si>
  <si>
    <t>Potrubie z plastických hmôt z PE rúrok, rad stredne ťažký z rPE D 50/5,4</t>
  </si>
  <si>
    <t xml:space="preserve">Plynový závesný kondenzačný kotol 25 kW s čerpadlom, turbo odvod spalín, príslušenstvo, základna regulacia, prepoj.sada na ohriev.vody </t>
  </si>
  <si>
    <t>komb. rozdelovač/zberač, hydraulický vyrovnavač tlaku  montáž dodávka</t>
  </si>
  <si>
    <t>Nádoba expanzná tlaková s membránou bez poistného ventilu objemu 50 l</t>
  </si>
  <si>
    <t>Čerpadlová skupina 20/6 pre zmiešavaný okruh s trojcestným ventilom a zabudovaným EMS plus modulom MM100 uzávery, tlakomer, teplomer, mix</t>
  </si>
  <si>
    <t>Čerpadlová skupina 25/6 pre zmiešavaný okruh s trojcestným ventilom a zabudovaným EMS plus modulom MM100 uzávery, tlakomer, teplomer, mix</t>
  </si>
  <si>
    <t xml:space="preserve">Oplotenie z oc.pozink.poplastovaného pletiva v=1,9m  vr.kotv.a spoj prvkov </t>
  </si>
  <si>
    <t>Vodomer s menovitým prietokom 2,5 m3/hod, DN20</t>
  </si>
  <si>
    <t>Vykurovacie telesá doskové 600x0400, napr. KORAD VKP 10K al. ekvivalent</t>
  </si>
  <si>
    <t>Vykurovacie telesá doskové 600x0400, napr. KORAD VKP 11K al. ekvivalent</t>
  </si>
  <si>
    <t>Vykurovacie telesá doskové 600x0400, anpr. KORAD VKP 20K al. ekvivalent</t>
  </si>
  <si>
    <t>Vykurovacie telesá doskové 900x0400, napr. KORAD VKP 20K al. ekvivalent</t>
  </si>
  <si>
    <t>Vykurovacie telesá doskové 600x0400 úzke, napr. KORAD VKP 21K al. ekvivalent</t>
  </si>
  <si>
    <t>Vykurovacie telesá doskové 600x0700, napr. KORAD VKP 21K al. ekvivalent</t>
  </si>
  <si>
    <t>Vykurovacie telesá doskové 600x0800, napr. KORAD VKP 21K al. ekvivalent</t>
  </si>
  <si>
    <t>Vykurovacie telesá doskové 600x1000, napr. KORAD VKP 21K al. ekvivalent</t>
  </si>
  <si>
    <t>Vykurovacie telesá doskové 600x0500, napr. KORAD VKP 22K al. ekvivalent</t>
  </si>
  <si>
    <t>Vykurovacie telesá doskové 600x0600, napr. KORAD VKP 22K al. ekvivalent</t>
  </si>
  <si>
    <t>Vykurovacie telesá doskové 600x0700, napr. KORAD VKP 22K al. ekvivalent</t>
  </si>
  <si>
    <t>Vykurovacie telesá doskové 600x0800 AAA, napr. KORAD VKP 22K al. ekvivalent</t>
  </si>
  <si>
    <t>Vykurovacie telesá doskové 900x0600, napr. KORAD VKP 22K al. ekvivalent</t>
  </si>
  <si>
    <t>Vykurovacie telesá doskové 600x0400, napr. KORAD 11K al. ekvivalent</t>
  </si>
  <si>
    <t>Vykurovacie telesá doskové 600x0500, napr. KORAD 11K al. ekvivalent</t>
  </si>
  <si>
    <t>Vykurovacie telesá doskové 600x0400, napr. KORAD 21K al. ekvivalent</t>
  </si>
  <si>
    <t>Vykurovacie telesá doskové 600x0500, napr. KORAD 21K al. ekvivalent</t>
  </si>
  <si>
    <t>Vykurovacie telesá doskové 600x0600, napr.  KORAD 21K al. ekvivalent</t>
  </si>
  <si>
    <t>Vykurovacie telesá doskové 600x0700, napr. KORAD 21K al. ekvivalent</t>
  </si>
  <si>
    <t>Vykurovacie telesá doskové 900x0600, napr. KORAD 21K al. ekvivalent</t>
  </si>
  <si>
    <t>Vykurovacie telesá doskové 600x0800 AAA, napr. KORAD 22K al. ekvivalent</t>
  </si>
  <si>
    <t>Vykurovacie telesá doskové 600x1100, napr. KORAD 22K al. ekvivalent</t>
  </si>
  <si>
    <t>rúrka plasthliníková flex 16x2,2 ( 100 m kotúč )+tvarovky, montáž</t>
  </si>
  <si>
    <t>rúrka plasthliníková flex 20x2,9 ( 100 m kotúč )+tvarovky, montáž</t>
  </si>
  <si>
    <t>rúrka plasthliníková flex 25x3,5 ( 100 m kotúč )+tvarovky, montáž</t>
  </si>
  <si>
    <t>rúrka plasthliníková flex 32x4,4 ( 100 m kotúč )+tvarovky, montáž</t>
  </si>
  <si>
    <t>rúrka plasthliníková flex 40x5,5 ( 50 m kotúč )+tvarovky, montáž</t>
  </si>
  <si>
    <t>prípojková navŕtavacia armatúra  s predĺženou odbočkou DN 110/50 - bezpečnostné elekrotvarovky</t>
  </si>
  <si>
    <t>Kábel koaxiálny RG6</t>
  </si>
  <si>
    <t xml:space="preserve">Kábel Dátový Cat.5e F/UTP PVC Drôt </t>
  </si>
  <si>
    <t xml:space="preserve">Kábel Dátový Cat.5e F/UTP PVC+PE OUT Drôt  </t>
  </si>
  <si>
    <t>Bezhalogénová ohybná dvojplášťová korugovaná chránička, 450N/20cm - červená</t>
  </si>
  <si>
    <t>Upevňovací zväzkový držiak, M 15, oceľový pozinkovaný</t>
  </si>
  <si>
    <t>skrinka do 100 párov, zapojenie, napr. Krone box III al. ekvivalent</t>
  </si>
  <si>
    <t>DN400 PLAST. ŚACHTA S POKLOPOM DODAVKA A MONTaž</t>
  </si>
  <si>
    <t>LTK15x05a</t>
  </si>
  <si>
    <t>SO 02 - Smetník OH</t>
  </si>
  <si>
    <t>Drienov</t>
  </si>
  <si>
    <t>Ing. Ľ. Tkáč</t>
  </si>
  <si>
    <t>131201201</t>
  </si>
  <si>
    <t>Výkop zapaženej jamy v hornine 3,do 100 m3</t>
  </si>
  <si>
    <t>131201209</t>
  </si>
  <si>
    <t>Príplatok za lepivosť horniny 3</t>
  </si>
  <si>
    <t>162701105</t>
  </si>
  <si>
    <t>Vodorovné premiestnenie výkopku tr.1-4 do 10000 m</t>
  </si>
  <si>
    <t>002</t>
  </si>
  <si>
    <t>271571111</t>
  </si>
  <si>
    <t>Vankúše zhutnené pod základy zo štrkopiesku</t>
  </si>
  <si>
    <t>272362021</t>
  </si>
  <si>
    <t>Výstuž základových konštrukcií zo zvár. sietí KARI</t>
  </si>
  <si>
    <t>273321311</t>
  </si>
  <si>
    <t xml:space="preserve">Betón základových dosiek, železový (bez výstuže), tr.C 16/20 </t>
  </si>
  <si>
    <t>273351215</t>
  </si>
  <si>
    <t>Debnenie  základových dosiek, zhotovenie-dielce</t>
  </si>
  <si>
    <t>273351216</t>
  </si>
  <si>
    <t>Debnenie základových dosiek, odstránenie-dielce</t>
  </si>
  <si>
    <t>998012021</t>
  </si>
  <si>
    <t>Presun hmôt pre budovy JKSO 801,803,812,zvislá konštr.monolit.betónová výšky do 6 m</t>
  </si>
  <si>
    <t>Izolácia proti zemnej vlhkosti a tlakovej vode vodorovná NAIP pritavením</t>
  </si>
  <si>
    <t>6283228200</t>
  </si>
  <si>
    <t>711471051</t>
  </si>
  <si>
    <t xml:space="preserve">Zhotovenie izolácie proti vode fóliou PVC </t>
  </si>
  <si>
    <t>6288000640</t>
  </si>
  <si>
    <t xml:space="preserve">Nopová fólia proti vlhkostihkosti </t>
  </si>
  <si>
    <t>764251311</t>
  </si>
  <si>
    <t>Pododkvapový žľab d=110 z lakoplast. plechu hr. 0,8mm, r.š.250</t>
  </si>
  <si>
    <t>764359212</t>
  </si>
  <si>
    <t>Kotlík kónický pre rúry s priemerom do 125 mm z lakoplast. plechu</t>
  </si>
  <si>
    <t>764554302</t>
  </si>
  <si>
    <t>Odpadové rúry z lakoplast. plechu kruhové s priemerom 100 mm</t>
  </si>
  <si>
    <t>998764201</t>
  </si>
  <si>
    <t>Presun hmôt pre konštrukcie klampiarske v objektoch výšky do 6 m</t>
  </si>
  <si>
    <t>767131111</t>
  </si>
  <si>
    <t>Montáž opláštenia stien z plechu spojených skrutkovaním</t>
  </si>
  <si>
    <t>1383873514</t>
  </si>
  <si>
    <t>Trapézový lakoplastovaný plech T-50, hr.0,6 mm</t>
  </si>
  <si>
    <t>767131171</t>
  </si>
  <si>
    <t>Montáž opláštenia striech z plechu spojených skrutkovaním</t>
  </si>
  <si>
    <t>767995102</t>
  </si>
  <si>
    <t>Montáž oceľovej konštrukcie</t>
  </si>
  <si>
    <t>1321032012</t>
  </si>
  <si>
    <t>Dodávka a výroba oceľovej konštrukcie - JAKEL</t>
  </si>
  <si>
    <t>7679951x1</t>
  </si>
  <si>
    <t>Montáž kotvenia do betónu s vyvrtaním otvorov</t>
  </si>
  <si>
    <t>1351092075</t>
  </si>
  <si>
    <t>Kotva do betónu M12. dl. 250 s podložkou a maticou</t>
  </si>
  <si>
    <t>7679951x7</t>
  </si>
  <si>
    <t>Tesniací pás profilový pod strešnú krytinu</t>
  </si>
  <si>
    <t>7679951x9</t>
  </si>
  <si>
    <t>Tesniací povrazec pod JAKEL profíl</t>
  </si>
  <si>
    <t>SO 02 Smetník OH</t>
  </si>
  <si>
    <t>Rozdelovac 4-okruh so skrinkou pod omietku + tvarovky, dodávka + montáž, typ podľa použitého typu potrubia</t>
  </si>
  <si>
    <t>Rozdelovac 8-okruh so skrinkou pod omietku + tvarovky, dodávka + montáž, typ podľa použitého typu potrubia</t>
  </si>
  <si>
    <t>Dátum</t>
  </si>
  <si>
    <t>Upravovna vody,dodavka,montáž a fyzikálno-chemický rozbor vody</t>
  </si>
  <si>
    <t>Pásy ťažké asfaltované napr. Hydrobit v 60 s 35 al.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</si>
</sst>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0.00%;\-0.00%"/>
    <numFmt numFmtId="167" formatCode="#"/>
    <numFmt numFmtId="168" formatCode="#,##0\_x0000_"/>
    <numFmt numFmtId="169" formatCode="#,##0.0000"/>
    <numFmt numFmtId="170" formatCode="#,##0.000"/>
    <numFmt numFmtId="171" formatCode="#,##0.00000"/>
    <numFmt numFmtId="172" formatCode="#,##0.0"/>
    <numFmt numFmtId="173" formatCode="#,##0.00\ &quot;Sk&quot;;[Red]\-#,##0.00\ &quot;Sk&quot;"/>
    <numFmt numFmtId="174" formatCode="0.0"/>
    <numFmt numFmtId="175" formatCode="0.000"/>
    <numFmt numFmtId="176" formatCode="#,##0&quot; Sk&quot;;[Red]&quot;-&quot;#,##0&quot; Sk&quot;"/>
    <numFmt numFmtId="177" formatCode="_-* #,##0\ &quot;Sk&quot;_-;\-* #,##0\ &quot;Sk&quot;_-;_-* &quot;-&quot;\ &quot;Sk&quot;_-;_-@_-"/>
    <numFmt numFmtId="178" formatCode="_-* #,##0.00\ [$€-1]_-;\-* #,##0.00\ [$€-1]_-;_-* &quot;-&quot;??\ [$€-1]_-;_-@_-"/>
    <numFmt numFmtId="179" formatCode="#,##0\ _S_k"/>
    <numFmt numFmtId="180" formatCode="####;\-####"/>
    <numFmt numFmtId="181" formatCode="#,##0.000;\-#,##0.000"/>
    <numFmt numFmtId="182" formatCode="#,##0.00000;\-#,##0.00000"/>
    <numFmt numFmtId="183" formatCode="#,##0.0;\-#,##0.0"/>
    <numFmt numFmtId="184" formatCode="#,##0.00_ ;\-#,##0.00\ "/>
    <numFmt numFmtId="185" formatCode="#,##0.000_ ;\-#,##0.000\ 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Trebuchet MS"/>
      <family val="2"/>
      <charset val="238"/>
    </font>
    <font>
      <sz val="10"/>
      <color indexed="55"/>
      <name val="Trebuchet MS"/>
      <family val="2"/>
      <charset val="238"/>
    </font>
    <font>
      <b/>
      <sz val="10"/>
      <color indexed="63"/>
      <name val="Trebuchet MS"/>
      <family val="2"/>
      <charset val="238"/>
    </font>
    <font>
      <b/>
      <sz val="12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b/>
      <sz val="10"/>
      <name val="Trebuchet MS"/>
      <family val="2"/>
      <charset val="238"/>
    </font>
    <font>
      <sz val="10"/>
      <name val="Trebuchet MS"/>
      <family val="2"/>
      <charset val="238"/>
    </font>
    <font>
      <sz val="10"/>
      <color indexed="63"/>
      <name val="Trebuchet MS"/>
      <family val="2"/>
      <charset val="238"/>
    </font>
    <font>
      <sz val="9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8"/>
      <color indexed="48"/>
      <name val="Trebuchet MS"/>
      <family val="2"/>
      <charset val="238"/>
    </font>
    <font>
      <b/>
      <sz val="16"/>
      <name val="Trebuchet MS"/>
      <family val="2"/>
      <charset val="238"/>
    </font>
    <font>
      <sz val="8"/>
      <color indexed="43"/>
      <name val="Trebuchet MS"/>
      <family val="2"/>
      <charset val="238"/>
    </font>
    <font>
      <sz val="10"/>
      <name val="Trebuchet MS"/>
      <family val="2"/>
      <charset val="238"/>
    </font>
    <font>
      <u/>
      <sz val="8"/>
      <color theme="1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10"/>
      <color indexed="16"/>
      <name val="Trebuchet MS"/>
      <family val="2"/>
      <charset val="238"/>
    </font>
    <font>
      <sz val="11"/>
      <color rgb="FFFF0000"/>
      <name val="Calibri"/>
      <family val="2"/>
      <scheme val="minor"/>
    </font>
    <font>
      <sz val="10"/>
      <name val="Arial"/>
      <charset val="238"/>
    </font>
    <font>
      <b/>
      <sz val="1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rgb="FF0000FF"/>
      <name val="Arial"/>
      <family val="2"/>
      <charset val="238"/>
    </font>
    <font>
      <b/>
      <sz val="8"/>
      <color rgb="FF800080"/>
      <name val="Arial"/>
      <family val="2"/>
      <charset val="238"/>
    </font>
    <font>
      <b/>
      <u/>
      <sz val="8"/>
      <color rgb="FFFA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9"/>
      <color rgb="FF800080"/>
      <name val="Arial"/>
      <family val="2"/>
      <charset val="238"/>
    </font>
    <font>
      <sz val="9"/>
      <name val="Arial"/>
      <family val="2"/>
      <charset val="238"/>
    </font>
    <font>
      <sz val="9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b/>
      <u/>
      <sz val="9"/>
      <color rgb="FFFA0000"/>
      <name val="Arial"/>
      <family val="2"/>
      <charset val="238"/>
    </font>
    <font>
      <b/>
      <sz val="18"/>
      <color indexed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10"/>
      <name val="Arial CE"/>
      <charset val="238"/>
    </font>
    <font>
      <sz val="8"/>
      <color indexed="9"/>
      <name val="Arial CE"/>
      <charset val="238"/>
    </font>
    <font>
      <b/>
      <sz val="10"/>
      <name val="Arial CE"/>
      <charset val="238"/>
    </font>
    <font>
      <b/>
      <sz val="14"/>
      <color indexed="10"/>
      <name val="Arial CE"/>
      <charset val="238"/>
    </font>
    <font>
      <b/>
      <sz val="8"/>
      <name val="Arial CE"/>
      <charset val="238"/>
    </font>
    <font>
      <b/>
      <sz val="8"/>
      <color rgb="FF0000FF"/>
      <name val="Arial"/>
      <charset val="238"/>
    </font>
    <font>
      <b/>
      <sz val="8"/>
      <color rgb="FF800080"/>
      <name val="Arial"/>
      <charset val="238"/>
    </font>
    <font>
      <b/>
      <u/>
      <sz val="8"/>
      <color rgb="FFFA0000"/>
      <name val="Arial"/>
      <charset val="238"/>
    </font>
    <font>
      <b/>
      <sz val="9"/>
      <name val="Arial"/>
      <family val="2"/>
      <charset val="238"/>
    </font>
    <font>
      <sz val="8"/>
      <name val="Arial"/>
      <charset val="238"/>
    </font>
    <font>
      <sz val="9"/>
      <name val="Arial CE"/>
      <family val="2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 CE"/>
      <family val="2"/>
      <charset val="238"/>
    </font>
    <font>
      <b/>
      <sz val="7"/>
      <name val="Letter Gothic CE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sz val="11"/>
      <name val="Helv"/>
    </font>
    <font>
      <sz val="11"/>
      <name val="Arial CE"/>
      <charset val="238"/>
    </font>
    <font>
      <b/>
      <sz val="12"/>
      <name val="Arial CE"/>
      <charset val="238"/>
    </font>
    <font>
      <sz val="10"/>
      <name val="Helv"/>
    </font>
    <font>
      <b/>
      <sz val="10"/>
      <name val="Helv"/>
    </font>
    <font>
      <sz val="12"/>
      <name val="Arial CE"/>
      <charset val="238"/>
    </font>
    <font>
      <b/>
      <sz val="14"/>
      <name val="Arial"/>
      <family val="2"/>
      <charset val="238"/>
    </font>
    <font>
      <b/>
      <sz val="12"/>
      <color indexed="17"/>
      <name val="Arial CE"/>
      <charset val="238"/>
    </font>
    <font>
      <sz val="12"/>
      <color indexed="8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charset val="110"/>
    </font>
    <font>
      <b/>
      <sz val="18"/>
      <name val="Arial CE"/>
      <charset val="110"/>
    </font>
    <font>
      <sz val="8"/>
      <name val="Arial"/>
      <charset val="110"/>
    </font>
    <font>
      <sz val="8"/>
      <name val="Arial CE"/>
      <charset val="110"/>
    </font>
    <font>
      <sz val="7"/>
      <name val="Arial"/>
      <charset val="110"/>
    </font>
    <font>
      <sz val="7"/>
      <name val="Arial CE"/>
      <charset val="110"/>
    </font>
    <font>
      <b/>
      <sz val="10"/>
      <name val="Arial"/>
      <charset val="110"/>
    </font>
    <font>
      <sz val="10"/>
      <name val="Arial CE"/>
      <charset val="110"/>
    </font>
    <font>
      <b/>
      <sz val="12"/>
      <name val="Arial"/>
      <charset val="110"/>
    </font>
    <font>
      <b/>
      <sz val="8"/>
      <name val="Arial"/>
      <charset val="110"/>
    </font>
    <font>
      <b/>
      <sz val="10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12"/>
      <name val="Arial"/>
      <charset val="110"/>
    </font>
    <font>
      <b/>
      <sz val="8"/>
      <color indexed="20"/>
      <name val="Arial"/>
      <charset val="110"/>
    </font>
    <font>
      <b/>
      <u/>
      <sz val="8"/>
      <name val="Arial"/>
      <charset val="110"/>
    </font>
    <font>
      <b/>
      <u/>
      <sz val="8"/>
      <color indexed="10"/>
      <name val="Arial"/>
      <charset val="110"/>
    </font>
    <font>
      <b/>
      <sz val="14"/>
      <name val="Arial CE"/>
      <charset val="110"/>
    </font>
    <font>
      <sz val="8"/>
      <color rgb="FF0000FF"/>
      <name val="Arial"/>
      <charset val="238"/>
    </font>
    <font>
      <sz val="9"/>
      <name val="Arial CE"/>
      <charset val="238"/>
    </font>
    <font>
      <b/>
      <sz val="18"/>
      <color indexed="10"/>
      <name val="Arial CE"/>
      <charset val="110"/>
    </font>
    <font>
      <sz val="8"/>
      <color indexed="9"/>
      <name val="Arial CE"/>
      <charset val="110"/>
    </font>
    <font>
      <sz val="10"/>
      <color indexed="9"/>
      <name val="Arial CE"/>
      <charset val="110"/>
    </font>
    <font>
      <sz val="8"/>
      <color indexed="12"/>
      <name val="Arial"/>
      <charset val="110"/>
    </font>
    <font>
      <b/>
      <sz val="10"/>
      <color indexed="10"/>
      <name val="Arial"/>
      <family val="2"/>
      <charset val="238"/>
    </font>
    <font>
      <sz val="10"/>
      <color theme="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3">
    <xf numFmtId="0" fontId="0" fillId="0" borderId="0"/>
    <xf numFmtId="0" fontId="5" fillId="0" borderId="0" applyAlignment="0">
      <alignment vertical="top" wrapText="1"/>
      <protection locked="0"/>
    </xf>
    <xf numFmtId="0" fontId="20" fillId="0" borderId="0" applyNumberFormat="0" applyFill="0" applyBorder="0" applyAlignment="0" applyProtection="0">
      <alignment vertical="top" wrapText="1"/>
      <protection locked="0"/>
    </xf>
    <xf numFmtId="0" fontId="24" fillId="0" borderId="0"/>
    <xf numFmtId="0" fontId="50" fillId="0" borderId="0"/>
    <xf numFmtId="0" fontId="64" fillId="0" borderId="55">
      <alignment vertical="center"/>
    </xf>
    <xf numFmtId="0" fontId="64" fillId="0" borderId="55" applyFont="0" applyFill="0" applyBorder="0">
      <alignment vertical="center"/>
    </xf>
    <xf numFmtId="176" fontId="64" fillId="0" borderId="55"/>
    <xf numFmtId="0" fontId="64" fillId="0" borderId="55" applyFont="0" applyFill="0"/>
    <xf numFmtId="177" fontId="50" fillId="0" borderId="0" applyFont="0" applyFill="0" applyBorder="0" applyAlignment="0" applyProtection="0"/>
    <xf numFmtId="164" fontId="65" fillId="0" borderId="0" applyFont="0" applyFill="0" applyBorder="0" applyAlignment="0" applyProtection="0">
      <alignment vertical="top" wrapText="1"/>
      <protection locked="0"/>
    </xf>
    <xf numFmtId="165" fontId="65" fillId="0" borderId="0" applyFont="0" applyFill="0" applyBorder="0" applyAlignment="0" applyProtection="0">
      <alignment vertical="top" wrapText="1"/>
      <protection locked="0"/>
    </xf>
    <xf numFmtId="0" fontId="50" fillId="0" borderId="0"/>
    <xf numFmtId="44" fontId="65" fillId="0" borderId="0" applyFont="0" applyFill="0" applyBorder="0" applyAlignment="0" applyProtection="0">
      <alignment vertical="top" wrapText="1"/>
      <protection locked="0"/>
    </xf>
    <xf numFmtId="0" fontId="31" fillId="0" borderId="0" applyProtection="0"/>
    <xf numFmtId="0" fontId="50" fillId="0" borderId="0"/>
    <xf numFmtId="9" fontId="65" fillId="0" borderId="0" applyNumberFormat="0" applyFill="0" applyBorder="0" applyAlignment="0" applyProtection="0"/>
    <xf numFmtId="0" fontId="64" fillId="0" borderId="1" applyBorder="0">
      <alignment vertical="center"/>
    </xf>
    <xf numFmtId="0" fontId="64" fillId="0" borderId="1">
      <alignment vertical="center"/>
    </xf>
    <xf numFmtId="0" fontId="1" fillId="0" borderId="0"/>
    <xf numFmtId="0" fontId="74" fillId="0" borderId="0"/>
    <xf numFmtId="179" fontId="60" fillId="0" borderId="43">
      <alignment vertical="top" wrapText="1"/>
      <protection locked="0"/>
    </xf>
    <xf numFmtId="0" fontId="81" fillId="0" borderId="0" applyAlignment="0">
      <alignment vertical="top" wrapText="1"/>
      <protection locked="0"/>
    </xf>
  </cellStyleXfs>
  <cellXfs count="121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2" fillId="0" borderId="1" xfId="0" applyFont="1" applyBorder="1"/>
    <xf numFmtId="4" fontId="0" fillId="0" borderId="1" xfId="0" applyNumberForma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5" fillId="0" borderId="0" xfId="1" applyAlignment="1">
      <alignment horizontal="left" vertical="top"/>
      <protection locked="0"/>
    </xf>
    <xf numFmtId="0" fontId="5" fillId="0" borderId="0" xfId="1" applyAlignment="1">
      <alignment horizontal="left" vertical="center"/>
      <protection locked="0"/>
    </xf>
    <xf numFmtId="0" fontId="5" fillId="0" borderId="2" xfId="1" applyBorder="1" applyAlignment="1">
      <alignment horizontal="left" vertical="center"/>
      <protection locked="0"/>
    </xf>
    <xf numFmtId="0" fontId="5" fillId="0" borderId="3" xfId="1" applyBorder="1" applyAlignment="1">
      <alignment horizontal="left" vertical="center"/>
      <protection locked="0"/>
    </xf>
    <xf numFmtId="0" fontId="5" fillId="0" borderId="4" xfId="1" applyBorder="1" applyAlignment="1">
      <alignment horizontal="left" vertical="center"/>
      <protection locked="0"/>
    </xf>
    <xf numFmtId="0" fontId="5" fillId="0" borderId="5" xfId="1" applyBorder="1" applyAlignment="1">
      <alignment horizontal="left" vertical="center"/>
      <protection locked="0"/>
    </xf>
    <xf numFmtId="0" fontId="5" fillId="0" borderId="6" xfId="1" applyBorder="1" applyAlignment="1">
      <alignment horizontal="left" vertical="center"/>
      <protection locked="0"/>
    </xf>
    <xf numFmtId="0" fontId="5" fillId="0" borderId="7" xfId="1" applyBorder="1" applyAlignment="1">
      <alignment horizontal="left" vertical="center"/>
      <protection locked="0"/>
    </xf>
    <xf numFmtId="0" fontId="5" fillId="0" borderId="8" xfId="1" applyBorder="1" applyAlignment="1">
      <alignment horizontal="left" vertical="center"/>
      <protection locked="0"/>
    </xf>
    <xf numFmtId="0" fontId="6" fillId="0" borderId="8" xfId="1" applyFont="1" applyBorder="1" applyAlignment="1">
      <alignment horizontal="left" vertical="center"/>
      <protection locked="0"/>
    </xf>
    <xf numFmtId="0" fontId="6" fillId="0" borderId="9" xfId="1" applyFont="1" applyBorder="1" applyAlignment="1">
      <alignment horizontal="left" vertical="center"/>
      <protection locked="0"/>
    </xf>
    <xf numFmtId="0" fontId="5" fillId="0" borderId="5" xfId="1" applyBorder="1" applyAlignment="1">
      <alignment horizontal="left" vertical="top"/>
      <protection locked="0"/>
    </xf>
    <xf numFmtId="0" fontId="5" fillId="0" borderId="10" xfId="1" applyBorder="1" applyAlignment="1">
      <alignment horizontal="left" vertical="top"/>
      <protection locked="0"/>
    </xf>
    <xf numFmtId="0" fontId="5" fillId="0" borderId="11" xfId="1" applyBorder="1" applyAlignment="1">
      <alignment horizontal="left" vertical="top"/>
      <protection locked="0"/>
    </xf>
    <xf numFmtId="0" fontId="5" fillId="0" borderId="6" xfId="1" applyBorder="1" applyAlignment="1">
      <alignment horizontal="left" vertical="top"/>
      <protection locked="0"/>
    </xf>
    <xf numFmtId="0" fontId="5" fillId="0" borderId="12" xfId="1" applyBorder="1" applyAlignment="1">
      <alignment horizontal="left" vertical="center"/>
      <protection locked="0"/>
    </xf>
    <xf numFmtId="0" fontId="5" fillId="0" borderId="13" xfId="1" applyBorder="1" applyAlignment="1">
      <alignment horizontal="left" vertical="center"/>
      <protection locked="0"/>
    </xf>
    <xf numFmtId="0" fontId="7" fillId="0" borderId="14" xfId="1" applyFont="1" applyBorder="1" applyAlignment="1">
      <alignment horizontal="left" vertical="center"/>
      <protection locked="0"/>
    </xf>
    <xf numFmtId="0" fontId="5" fillId="2" borderId="0" xfId="1" applyFill="1" applyAlignment="1">
      <alignment horizontal="left" vertical="center"/>
      <protection locked="0"/>
    </xf>
    <xf numFmtId="0" fontId="5" fillId="2" borderId="16" xfId="1" applyFill="1" applyBorder="1" applyAlignment="1">
      <alignment horizontal="left" vertical="center"/>
      <protection locked="0"/>
    </xf>
    <xf numFmtId="0" fontId="8" fillId="2" borderId="16" xfId="1" applyFont="1" applyFill="1" applyBorder="1" applyAlignment="1">
      <alignment horizontal="center" vertical="center"/>
      <protection locked="0"/>
    </xf>
    <xf numFmtId="0" fontId="8" fillId="2" borderId="17" xfId="1" applyFont="1" applyFill="1" applyBorder="1" applyAlignment="1">
      <alignment horizontal="left" vertical="center"/>
      <protection locked="0"/>
    </xf>
    <xf numFmtId="0" fontId="9" fillId="0" borderId="5" xfId="1" applyFont="1" applyBorder="1" applyAlignment="1">
      <alignment horizontal="left" vertical="center"/>
      <protection locked="0"/>
    </xf>
    <xf numFmtId="0" fontId="9" fillId="0" borderId="0" xfId="1" applyFont="1" applyAlignment="1">
      <alignment horizontal="center" vertical="center"/>
      <protection locked="0"/>
    </xf>
    <xf numFmtId="0" fontId="9" fillId="0" borderId="0" xfId="1" applyFont="1" applyAlignment="1">
      <alignment horizontal="left" vertical="center"/>
      <protection locked="0"/>
    </xf>
    <xf numFmtId="0" fontId="9" fillId="0" borderId="6" xfId="1" applyFont="1" applyBorder="1" applyAlignment="1">
      <alignment horizontal="left" vertical="center"/>
      <protection locked="0"/>
    </xf>
    <xf numFmtId="0" fontId="5" fillId="0" borderId="18" xfId="1" applyBorder="1" applyAlignment="1">
      <alignment horizontal="left" vertical="center"/>
      <protection locked="0"/>
    </xf>
    <xf numFmtId="0" fontId="11" fillId="0" borderId="18" xfId="1" applyFont="1" applyBorder="1" applyAlignment="1">
      <alignment horizontal="left" vertical="center"/>
      <protection locked="0"/>
    </xf>
    <xf numFmtId="0" fontId="13" fillId="0" borderId="0" xfId="1" applyFont="1" applyAlignment="1">
      <alignment horizontal="left" vertical="center"/>
      <protection locked="0"/>
    </xf>
    <xf numFmtId="0" fontId="5" fillId="0" borderId="19" xfId="1" applyBorder="1" applyAlignment="1">
      <alignment horizontal="left" vertical="top"/>
      <protection locked="0"/>
    </xf>
    <xf numFmtId="0" fontId="15" fillId="0" borderId="0" xfId="1" applyFont="1" applyAlignment="1">
      <alignment horizontal="left" vertical="center"/>
      <protection locked="0"/>
    </xf>
    <xf numFmtId="0" fontId="14" fillId="0" borderId="0" xfId="1" applyFont="1" applyAlignment="1">
      <alignment horizontal="left" vertical="center"/>
      <protection locked="0"/>
    </xf>
    <xf numFmtId="0" fontId="8" fillId="0" borderId="0" xfId="1" applyFont="1" applyAlignment="1">
      <alignment horizontal="left" vertical="top"/>
      <protection locked="0"/>
    </xf>
    <xf numFmtId="0" fontId="15" fillId="0" borderId="0" xfId="1" applyFont="1" applyAlignment="1">
      <alignment horizontal="left" vertical="top"/>
      <protection locked="0"/>
    </xf>
    <xf numFmtId="0" fontId="16" fillId="0" borderId="0" xfId="1" applyFont="1" applyAlignment="1">
      <alignment horizontal="left" vertical="center"/>
      <protection locked="0"/>
    </xf>
    <xf numFmtId="0" fontId="5" fillId="0" borderId="20" xfId="1" applyBorder="1" applyAlignment="1">
      <alignment horizontal="left" vertical="top"/>
      <protection locked="0"/>
    </xf>
    <xf numFmtId="0" fontId="5" fillId="0" borderId="21" xfId="1" applyBorder="1" applyAlignment="1">
      <alignment horizontal="left" vertical="top"/>
      <protection locked="0"/>
    </xf>
    <xf numFmtId="0" fontId="5" fillId="0" borderId="22" xfId="1" applyBorder="1" applyAlignment="1">
      <alignment horizontal="left" vertical="top"/>
      <protection locked="0"/>
    </xf>
    <xf numFmtId="0" fontId="5" fillId="3" borderId="0" xfId="1" applyFill="1" applyAlignment="1">
      <alignment horizontal="left" vertical="top"/>
      <protection locked="0"/>
    </xf>
    <xf numFmtId="0" fontId="18" fillId="3" borderId="0" xfId="1" applyFont="1" applyFill="1" applyAlignment="1">
      <alignment horizontal="left" vertical="center"/>
      <protection locked="0"/>
    </xf>
    <xf numFmtId="0" fontId="19" fillId="3" borderId="0" xfId="1" applyFont="1" applyFill="1" applyAlignment="1" applyProtection="1">
      <alignment horizontal="left" vertical="center"/>
    </xf>
    <xf numFmtId="0" fontId="21" fillId="3" borderId="0" xfId="2" applyFont="1" applyFill="1" applyAlignment="1" applyProtection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18" fillId="3" borderId="0" xfId="1" applyFont="1" applyFill="1" applyAlignment="1" applyProtection="1">
      <alignment horizontal="left" vertical="center"/>
    </xf>
    <xf numFmtId="0" fontId="23" fillId="0" borderId="1" xfId="0" applyFont="1" applyBorder="1"/>
    <xf numFmtId="14" fontId="5" fillId="0" borderId="0" xfId="1" applyNumberFormat="1" applyAlignment="1">
      <alignment horizontal="left" vertical="top"/>
      <protection locked="0"/>
    </xf>
    <xf numFmtId="4" fontId="23" fillId="0" borderId="1" xfId="0" applyNumberFormat="1" applyFont="1" applyBorder="1"/>
    <xf numFmtId="14" fontId="0" fillId="0" borderId="0" xfId="0" applyNumberFormat="1"/>
    <xf numFmtId="0" fontId="24" fillId="0" borderId="23" xfId="3" applyBorder="1"/>
    <xf numFmtId="0" fontId="24" fillId="0" borderId="24" xfId="3" applyBorder="1"/>
    <xf numFmtId="0" fontId="24" fillId="0" borderId="25" xfId="3" applyBorder="1"/>
    <xf numFmtId="0" fontId="24" fillId="0" borderId="0" xfId="3" applyProtection="1">
      <protection locked="0"/>
    </xf>
    <xf numFmtId="0" fontId="25" fillId="0" borderId="24" xfId="3" applyFont="1" applyBorder="1"/>
    <xf numFmtId="0" fontId="24" fillId="0" borderId="26" xfId="3" applyBorder="1"/>
    <xf numFmtId="0" fontId="24" fillId="0" borderId="27" xfId="3" applyBorder="1"/>
    <xf numFmtId="0" fontId="24" fillId="0" borderId="28" xfId="3" applyBorder="1"/>
    <xf numFmtId="0" fontId="26" fillId="0" borderId="23" xfId="3" applyFont="1" applyBorder="1" applyAlignment="1">
      <alignment vertical="center"/>
    </xf>
    <xf numFmtId="0" fontId="26" fillId="0" borderId="24" xfId="3" applyFont="1" applyBorder="1" applyAlignment="1">
      <alignment vertical="center"/>
    </xf>
    <xf numFmtId="0" fontId="26" fillId="0" borderId="25" xfId="3" applyFont="1" applyBorder="1" applyAlignment="1">
      <alignment vertical="center"/>
    </xf>
    <xf numFmtId="0" fontId="26" fillId="0" borderId="29" xfId="3" applyFont="1" applyBorder="1" applyAlignment="1">
      <alignment vertical="center"/>
    </xf>
    <xf numFmtId="0" fontId="26" fillId="0" borderId="0" xfId="3" applyFont="1" applyAlignment="1">
      <alignment vertical="center"/>
    </xf>
    <xf numFmtId="167" fontId="27" fillId="0" borderId="30" xfId="3" applyNumberFormat="1" applyFont="1" applyBorder="1" applyAlignment="1">
      <alignment vertical="center"/>
    </xf>
    <xf numFmtId="167" fontId="27" fillId="0" borderId="31" xfId="3" applyNumberFormat="1" applyFont="1" applyBorder="1" applyAlignment="1">
      <alignment vertical="center"/>
    </xf>
    <xf numFmtId="0" fontId="26" fillId="0" borderId="32" xfId="3" applyFont="1" applyBorder="1" applyAlignment="1">
      <alignment vertical="center"/>
    </xf>
    <xf numFmtId="0" fontId="26" fillId="0" borderId="33" xfId="3" applyFont="1" applyBorder="1" applyAlignment="1">
      <alignment vertical="center"/>
    </xf>
    <xf numFmtId="0" fontId="27" fillId="0" borderId="34" xfId="3" applyFont="1" applyBorder="1" applyAlignment="1">
      <alignment vertical="center"/>
    </xf>
    <xf numFmtId="0" fontId="26" fillId="0" borderId="35" xfId="3" applyFont="1" applyBorder="1" applyAlignment="1">
      <alignment vertical="center"/>
    </xf>
    <xf numFmtId="167" fontId="27" fillId="0" borderId="34" xfId="3" applyNumberFormat="1" applyFont="1" applyBorder="1" applyAlignment="1">
      <alignment vertical="center"/>
    </xf>
    <xf numFmtId="167" fontId="27" fillId="0" borderId="0" xfId="3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26" fillId="0" borderId="31" xfId="3" applyFont="1" applyBorder="1" applyAlignment="1">
      <alignment vertical="center"/>
    </xf>
    <xf numFmtId="167" fontId="27" fillId="0" borderId="1" xfId="3" applyNumberFormat="1" applyFont="1" applyBorder="1" applyAlignment="1">
      <alignment vertical="center"/>
    </xf>
    <xf numFmtId="167" fontId="27" fillId="0" borderId="39" xfId="3" applyNumberFormat="1" applyFont="1" applyBorder="1" applyAlignment="1">
      <alignment vertical="center"/>
    </xf>
    <xf numFmtId="167" fontId="27" fillId="0" borderId="40" xfId="3" applyNumberFormat="1" applyFont="1" applyBorder="1" applyAlignment="1">
      <alignment vertical="center"/>
    </xf>
    <xf numFmtId="0" fontId="26" fillId="0" borderId="41" xfId="3" applyFont="1" applyBorder="1" applyAlignment="1">
      <alignment vertical="center"/>
    </xf>
    <xf numFmtId="167" fontId="27" fillId="0" borderId="36" xfId="3" applyNumberFormat="1" applyFont="1" applyBorder="1" applyAlignment="1">
      <alignment vertical="center"/>
    </xf>
    <xf numFmtId="0" fontId="26" fillId="0" borderId="37" xfId="3" applyFont="1" applyBorder="1" applyAlignment="1">
      <alignment vertical="center"/>
    </xf>
    <xf numFmtId="0" fontId="26" fillId="0" borderId="38" xfId="3" applyFont="1" applyBorder="1" applyAlignment="1">
      <alignment vertical="center"/>
    </xf>
    <xf numFmtId="0" fontId="28" fillId="0" borderId="0" xfId="3" applyFont="1" applyAlignment="1">
      <alignment vertical="center"/>
    </xf>
    <xf numFmtId="0" fontId="26" fillId="0" borderId="40" xfId="3" applyFont="1" applyBorder="1" applyAlignment="1">
      <alignment vertical="center"/>
    </xf>
    <xf numFmtId="167" fontId="27" fillId="0" borderId="41" xfId="3" applyNumberFormat="1" applyFont="1" applyBorder="1" applyAlignment="1">
      <alignment vertical="center"/>
    </xf>
    <xf numFmtId="49" fontId="27" fillId="0" borderId="1" xfId="3" applyNumberFormat="1" applyFont="1" applyBorder="1" applyAlignment="1">
      <alignment vertical="center"/>
    </xf>
    <xf numFmtId="0" fontId="29" fillId="0" borderId="0" xfId="3" applyFont="1" applyAlignment="1">
      <alignment vertical="center"/>
    </xf>
    <xf numFmtId="0" fontId="26" fillId="0" borderId="26" xfId="3" applyFont="1" applyBorder="1" applyAlignment="1">
      <alignment vertical="center"/>
    </xf>
    <xf numFmtId="0" fontId="26" fillId="0" borderId="27" xfId="3" applyFont="1" applyBorder="1" applyAlignment="1">
      <alignment vertical="center"/>
    </xf>
    <xf numFmtId="0" fontId="26" fillId="0" borderId="28" xfId="3" applyFont="1" applyBorder="1" applyAlignment="1">
      <alignment vertical="center"/>
    </xf>
    <xf numFmtId="0" fontId="26" fillId="0" borderId="42" xfId="3" applyFont="1" applyBorder="1" applyAlignment="1">
      <alignment vertical="center"/>
    </xf>
    <xf numFmtId="0" fontId="26" fillId="0" borderId="43" xfId="3" applyFont="1" applyBorder="1" applyAlignment="1">
      <alignment vertical="center"/>
    </xf>
    <xf numFmtId="0" fontId="30" fillId="0" borderId="43" xfId="3" applyFont="1" applyBorder="1" applyAlignment="1">
      <alignment vertical="center"/>
    </xf>
    <xf numFmtId="0" fontId="26" fillId="0" borderId="44" xfId="3" applyFont="1" applyBorder="1" applyAlignment="1">
      <alignment vertical="center"/>
    </xf>
    <xf numFmtId="0" fontId="26" fillId="0" borderId="45" xfId="3" applyFont="1" applyBorder="1" applyAlignment="1">
      <alignment vertical="center"/>
    </xf>
    <xf numFmtId="0" fontId="26" fillId="0" borderId="46" xfId="3" applyFont="1" applyBorder="1" applyAlignment="1">
      <alignment vertical="center"/>
    </xf>
    <xf numFmtId="0" fontId="26" fillId="0" borderId="47" xfId="3" applyFont="1" applyBorder="1" applyAlignment="1">
      <alignment vertical="center"/>
    </xf>
    <xf numFmtId="0" fontId="26" fillId="0" borderId="48" xfId="3" applyFont="1" applyBorder="1" applyAlignment="1">
      <alignment vertical="center"/>
    </xf>
    <xf numFmtId="0" fontId="26" fillId="0" borderId="49" xfId="3" applyFont="1" applyBorder="1" applyAlignment="1">
      <alignment vertical="center"/>
    </xf>
    <xf numFmtId="3" fontId="24" fillId="0" borderId="50" xfId="3" applyNumberFormat="1" applyBorder="1" applyAlignment="1">
      <alignment vertical="center"/>
    </xf>
    <xf numFmtId="3" fontId="24" fillId="0" borderId="51" xfId="3" applyNumberFormat="1" applyBorder="1" applyAlignment="1">
      <alignment vertical="center"/>
    </xf>
    <xf numFmtId="168" fontId="31" fillId="0" borderId="52" xfId="3" applyNumberFormat="1" applyFont="1" applyBorder="1" applyAlignment="1">
      <alignment horizontal="right" vertical="center" wrapText="1"/>
    </xf>
    <xf numFmtId="4" fontId="31" fillId="0" borderId="53" xfId="3" applyNumberFormat="1" applyFont="1" applyBorder="1" applyAlignment="1">
      <alignment horizontal="right" vertical="center" wrapText="1"/>
    </xf>
    <xf numFmtId="3" fontId="24" fillId="0" borderId="52" xfId="3" applyNumberFormat="1" applyBorder="1" applyAlignment="1">
      <alignment vertical="center"/>
    </xf>
    <xf numFmtId="3" fontId="24" fillId="0" borderId="53" xfId="3" applyNumberFormat="1" applyBorder="1" applyAlignment="1">
      <alignment vertical="center"/>
    </xf>
    <xf numFmtId="3" fontId="31" fillId="0" borderId="51" xfId="3" applyNumberFormat="1" applyFont="1" applyBorder="1" applyAlignment="1">
      <alignment vertical="center" wrapText="1"/>
    </xf>
    <xf numFmtId="4" fontId="31" fillId="0" borderId="51" xfId="3" applyNumberFormat="1" applyFont="1" applyBorder="1" applyAlignment="1">
      <alignment horizontal="right" vertical="center" wrapText="1"/>
    </xf>
    <xf numFmtId="3" fontId="24" fillId="0" borderId="54" xfId="3" applyNumberFormat="1" applyBorder="1" applyAlignment="1">
      <alignment vertical="center"/>
    </xf>
    <xf numFmtId="167" fontId="30" fillId="0" borderId="43" xfId="3" applyNumberFormat="1" applyFont="1" applyBorder="1" applyAlignment="1">
      <alignment vertical="center" wrapText="1"/>
    </xf>
    <xf numFmtId="0" fontId="32" fillId="0" borderId="45" xfId="3" applyFont="1" applyBorder="1" applyAlignment="1">
      <alignment vertical="center"/>
    </xf>
    <xf numFmtId="0" fontId="32" fillId="0" borderId="47" xfId="3" applyFont="1" applyBorder="1" applyAlignment="1">
      <alignment vertical="center"/>
    </xf>
    <xf numFmtId="0" fontId="30" fillId="0" borderId="48" xfId="3" applyFont="1" applyBorder="1" applyAlignment="1">
      <alignment vertical="center"/>
    </xf>
    <xf numFmtId="0" fontId="30" fillId="0" borderId="46" xfId="3" applyFont="1" applyBorder="1" applyAlignment="1">
      <alignment vertical="center"/>
    </xf>
    <xf numFmtId="0" fontId="30" fillId="0" borderId="49" xfId="3" applyFont="1" applyBorder="1" applyAlignment="1">
      <alignment vertical="center"/>
    </xf>
    <xf numFmtId="0" fontId="30" fillId="0" borderId="47" xfId="3" applyFont="1" applyBorder="1" applyAlignment="1">
      <alignment vertical="center"/>
    </xf>
    <xf numFmtId="1" fontId="26" fillId="0" borderId="55" xfId="3" applyNumberFormat="1" applyFont="1" applyBorder="1" applyAlignment="1">
      <alignment horizontal="center" vertical="center"/>
    </xf>
    <xf numFmtId="0" fontId="33" fillId="0" borderId="30" xfId="3" applyFont="1" applyBorder="1" applyAlignment="1">
      <alignment vertical="center"/>
    </xf>
    <xf numFmtId="0" fontId="26" fillId="0" borderId="1" xfId="3" applyFont="1" applyBorder="1" applyAlignment="1">
      <alignment vertical="center"/>
    </xf>
    <xf numFmtId="4" fontId="31" fillId="0" borderId="39" xfId="3" applyNumberFormat="1" applyFont="1" applyBorder="1" applyAlignment="1">
      <alignment horizontal="right" vertical="center" wrapText="1"/>
    </xf>
    <xf numFmtId="49" fontId="26" fillId="0" borderId="56" xfId="3" applyNumberFormat="1" applyFont="1" applyBorder="1" applyAlignment="1">
      <alignment vertical="center"/>
    </xf>
    <xf numFmtId="0" fontId="26" fillId="0" borderId="39" xfId="3" applyFont="1" applyBorder="1" applyAlignment="1">
      <alignment vertical="center"/>
    </xf>
    <xf numFmtId="4" fontId="24" fillId="0" borderId="39" xfId="3" applyNumberFormat="1" applyBorder="1" applyAlignment="1">
      <alignment horizontal="right" vertical="center"/>
    </xf>
    <xf numFmtId="3" fontId="24" fillId="0" borderId="40" xfId="3" applyNumberFormat="1" applyBorder="1" applyAlignment="1">
      <alignment vertical="center"/>
    </xf>
    <xf numFmtId="0" fontId="34" fillId="0" borderId="40" xfId="3" applyFont="1" applyBorder="1" applyAlignment="1">
      <alignment horizontal="right" vertical="center"/>
    </xf>
    <xf numFmtId="10" fontId="34" fillId="0" borderId="41" xfId="3" applyNumberFormat="1" applyFont="1" applyBorder="1" applyAlignment="1">
      <alignment horizontal="left" vertical="center" wrapText="1"/>
    </xf>
    <xf numFmtId="0" fontId="26" fillId="0" borderId="56" xfId="3" applyFont="1" applyBorder="1" applyAlignment="1">
      <alignment vertical="center"/>
    </xf>
    <xf numFmtId="0" fontId="26" fillId="0" borderId="36" xfId="3" applyFont="1" applyBorder="1" applyAlignment="1">
      <alignment vertical="center"/>
    </xf>
    <xf numFmtId="1" fontId="26" fillId="0" borderId="57" xfId="3" applyNumberFormat="1" applyFont="1" applyBorder="1" applyAlignment="1">
      <alignment horizontal="center" vertical="center"/>
    </xf>
    <xf numFmtId="3" fontId="24" fillId="0" borderId="39" xfId="3" applyNumberFormat="1" applyBorder="1" applyAlignment="1">
      <alignment vertical="center"/>
    </xf>
    <xf numFmtId="0" fontId="33" fillId="0" borderId="39" xfId="3" applyFont="1" applyBorder="1" applyAlignment="1">
      <alignment vertical="center"/>
    </xf>
    <xf numFmtId="4" fontId="31" fillId="0" borderId="42" xfId="3" applyNumberFormat="1" applyFont="1" applyBorder="1" applyAlignment="1">
      <alignment horizontal="right" vertical="center" wrapText="1"/>
    </xf>
    <xf numFmtId="49" fontId="26" fillId="0" borderId="44" xfId="3" applyNumberFormat="1" applyFont="1" applyBorder="1" applyAlignment="1">
      <alignment vertical="center"/>
    </xf>
    <xf numFmtId="4" fontId="24" fillId="0" borderId="42" xfId="3" applyNumberFormat="1" applyBorder="1" applyAlignment="1">
      <alignment horizontal="right" vertical="center"/>
    </xf>
    <xf numFmtId="3" fontId="24" fillId="0" borderId="44" xfId="3" applyNumberFormat="1" applyBorder="1" applyAlignment="1">
      <alignment vertical="center"/>
    </xf>
    <xf numFmtId="1" fontId="26" fillId="0" borderId="58" xfId="3" applyNumberFormat="1" applyFont="1" applyBorder="1" applyAlignment="1">
      <alignment horizontal="center" vertical="center"/>
    </xf>
    <xf numFmtId="0" fontId="26" fillId="0" borderId="53" xfId="3" applyFont="1" applyBorder="1" applyAlignment="1">
      <alignment vertical="center"/>
    </xf>
    <xf numFmtId="0" fontId="26" fillId="0" borderId="51" xfId="3" applyFont="1" applyBorder="1" applyAlignment="1">
      <alignment vertical="center"/>
    </xf>
    <xf numFmtId="0" fontId="26" fillId="0" borderId="52" xfId="3" applyFont="1" applyBorder="1" applyAlignment="1">
      <alignment vertical="center"/>
    </xf>
    <xf numFmtId="4" fontId="31" fillId="0" borderId="59" xfId="3" applyNumberFormat="1" applyFont="1" applyBorder="1" applyAlignment="1">
      <alignment horizontal="right" vertical="center" wrapText="1"/>
    </xf>
    <xf numFmtId="49" fontId="26" fillId="0" borderId="28" xfId="3" applyNumberFormat="1" applyFont="1" applyBorder="1" applyAlignment="1">
      <alignment vertical="center"/>
    </xf>
    <xf numFmtId="4" fontId="31" fillId="0" borderId="43" xfId="3" applyNumberFormat="1" applyFont="1" applyBorder="1" applyAlignment="1">
      <alignment horizontal="right" vertical="center" wrapText="1"/>
    </xf>
    <xf numFmtId="3" fontId="31" fillId="0" borderId="27" xfId="3" applyNumberFormat="1" applyFont="1" applyBorder="1" applyAlignment="1">
      <alignment vertical="center" wrapText="1"/>
    </xf>
    <xf numFmtId="0" fontId="30" fillId="0" borderId="23" xfId="3" applyFont="1" applyBorder="1" applyAlignment="1">
      <alignment vertical="top"/>
    </xf>
    <xf numFmtId="0" fontId="26" fillId="0" borderId="60" xfId="3" applyFont="1" applyBorder="1" applyAlignment="1">
      <alignment vertical="center"/>
    </xf>
    <xf numFmtId="0" fontId="26" fillId="0" borderId="61" xfId="3" applyFont="1" applyBorder="1" applyAlignment="1">
      <alignment vertical="center"/>
    </xf>
    <xf numFmtId="1" fontId="32" fillId="0" borderId="45" xfId="3" applyNumberFormat="1" applyFont="1" applyBorder="1" applyAlignment="1">
      <alignment vertical="center"/>
    </xf>
    <xf numFmtId="0" fontId="26" fillId="0" borderId="34" xfId="3" applyFont="1" applyBorder="1" applyAlignment="1">
      <alignment vertical="center"/>
    </xf>
    <xf numFmtId="169" fontId="26" fillId="0" borderId="44" xfId="3" applyNumberFormat="1" applyFont="1" applyBorder="1" applyAlignment="1">
      <alignment horizontal="right" vertical="center"/>
    </xf>
    <xf numFmtId="0" fontId="26" fillId="0" borderId="62" xfId="3" applyFont="1" applyBorder="1"/>
    <xf numFmtId="0" fontId="26" fillId="0" borderId="36" xfId="3" applyFont="1" applyBorder="1"/>
    <xf numFmtId="3" fontId="27" fillId="0" borderId="39" xfId="3" applyNumberFormat="1" applyFont="1" applyBorder="1" applyAlignment="1">
      <alignment horizontal="right" vertical="center" wrapText="1"/>
    </xf>
    <xf numFmtId="4" fontId="27" fillId="0" borderId="40" xfId="3" applyNumberFormat="1" applyFont="1" applyBorder="1" applyAlignment="1">
      <alignment horizontal="right" vertical="center" wrapText="1"/>
    </xf>
    <xf numFmtId="4" fontId="31" fillId="0" borderId="36" xfId="3" applyNumberFormat="1" applyFont="1" applyBorder="1" applyAlignment="1">
      <alignment horizontal="right" vertical="center" wrapText="1"/>
    </xf>
    <xf numFmtId="169" fontId="26" fillId="0" borderId="63" xfId="3" applyNumberFormat="1" applyFont="1" applyBorder="1" applyAlignment="1">
      <alignment horizontal="right" vertical="center"/>
    </xf>
    <xf numFmtId="0" fontId="30" fillId="0" borderId="64" xfId="3" applyFont="1" applyBorder="1" applyAlignment="1">
      <alignment vertical="top"/>
    </xf>
    <xf numFmtId="0" fontId="26" fillId="0" borderId="30" xfId="3" applyFont="1" applyBorder="1" applyAlignment="1">
      <alignment vertical="center"/>
    </xf>
    <xf numFmtId="169" fontId="26" fillId="0" borderId="56" xfId="3" applyNumberFormat="1" applyFont="1" applyBorder="1" applyAlignment="1">
      <alignment horizontal="right" vertical="center"/>
    </xf>
    <xf numFmtId="0" fontId="30" fillId="0" borderId="53" xfId="3" applyFont="1" applyBorder="1" applyAlignment="1">
      <alignment vertical="center"/>
    </xf>
    <xf numFmtId="4" fontId="35" fillId="0" borderId="65" xfId="3" applyNumberFormat="1" applyFont="1" applyBorder="1" applyAlignment="1">
      <alignment horizontal="right" vertical="center" wrapText="1"/>
    </xf>
    <xf numFmtId="0" fontId="26" fillId="0" borderId="66" xfId="3" applyFont="1" applyBorder="1" applyAlignment="1">
      <alignment vertical="center"/>
    </xf>
    <xf numFmtId="0" fontId="24" fillId="0" borderId="46" xfId="3" applyBorder="1" applyAlignment="1">
      <alignment vertical="center"/>
    </xf>
    <xf numFmtId="0" fontId="26" fillId="0" borderId="26" xfId="3" applyFont="1" applyBorder="1"/>
    <xf numFmtId="0" fontId="26" fillId="0" borderId="67" xfId="3" applyFont="1" applyBorder="1" applyAlignment="1">
      <alignment vertical="center"/>
    </xf>
    <xf numFmtId="0" fontId="26" fillId="0" borderId="59" xfId="3" applyFont="1" applyBorder="1"/>
    <xf numFmtId="0" fontId="26" fillId="0" borderId="54" xfId="3" applyFont="1" applyBorder="1" applyAlignment="1">
      <alignment vertical="center"/>
    </xf>
    <xf numFmtId="49" fontId="36" fillId="4" borderId="0" xfId="3" applyNumberFormat="1" applyFont="1" applyFill="1"/>
    <xf numFmtId="49" fontId="29" fillId="4" borderId="0" xfId="3" applyNumberFormat="1" applyFont="1" applyFill="1"/>
    <xf numFmtId="2" fontId="24" fillId="0" borderId="0" xfId="3" applyNumberFormat="1" applyProtection="1">
      <protection locked="0"/>
    </xf>
    <xf numFmtId="49" fontId="37" fillId="4" borderId="0" xfId="3" applyNumberFormat="1" applyFont="1" applyFill="1" applyAlignment="1">
      <alignment vertical="center"/>
    </xf>
    <xf numFmtId="0" fontId="27" fillId="5" borderId="0" xfId="3" applyFont="1" applyFill="1" applyAlignment="1">
      <alignment horizontal="left" vertical="center"/>
    </xf>
    <xf numFmtId="49" fontId="29" fillId="4" borderId="0" xfId="3" applyNumberFormat="1" applyFont="1" applyFill="1" applyAlignment="1">
      <alignment vertical="center"/>
    </xf>
    <xf numFmtId="49" fontId="27" fillId="4" borderId="0" xfId="3" applyNumberFormat="1" applyFont="1" applyFill="1" applyAlignment="1">
      <alignment horizontal="center" vertical="center"/>
    </xf>
    <xf numFmtId="0" fontId="27" fillId="5" borderId="0" xfId="3" applyFont="1" applyFill="1" applyAlignment="1">
      <alignment vertical="center"/>
    </xf>
    <xf numFmtId="0" fontId="24" fillId="5" borderId="0" xfId="3" applyFill="1" applyAlignment="1">
      <alignment vertical="center"/>
    </xf>
    <xf numFmtId="49" fontId="27" fillId="4" borderId="0" xfId="3" applyNumberFormat="1" applyFont="1" applyFill="1" applyAlignment="1">
      <alignment vertical="center"/>
    </xf>
    <xf numFmtId="49" fontId="27" fillId="5" borderId="0" xfId="3" applyNumberFormat="1" applyFont="1" applyFill="1" applyAlignment="1">
      <alignment vertical="center"/>
    </xf>
    <xf numFmtId="49" fontId="27" fillId="4" borderId="0" xfId="3" applyNumberFormat="1" applyFont="1" applyFill="1" applyAlignment="1">
      <alignment horizontal="left" vertical="center"/>
    </xf>
    <xf numFmtId="49" fontId="27" fillId="6" borderId="68" xfId="3" applyNumberFormat="1" applyFont="1" applyFill="1" applyBorder="1" applyAlignment="1">
      <alignment horizontal="center" vertical="center" wrapText="1"/>
    </xf>
    <xf numFmtId="49" fontId="27" fillId="6" borderId="69" xfId="3" applyNumberFormat="1" applyFont="1" applyFill="1" applyBorder="1" applyAlignment="1">
      <alignment horizontal="center" vertical="center" wrapText="1"/>
    </xf>
    <xf numFmtId="49" fontId="27" fillId="6" borderId="70" xfId="3" applyNumberFormat="1" applyFont="1" applyFill="1" applyBorder="1" applyAlignment="1">
      <alignment horizontal="center" vertical="center" wrapText="1"/>
    </xf>
    <xf numFmtId="49" fontId="27" fillId="6" borderId="47" xfId="3" applyNumberFormat="1" applyFont="1" applyFill="1" applyBorder="1" applyAlignment="1">
      <alignment horizontal="center" vertical="center" wrapText="1"/>
    </xf>
    <xf numFmtId="1" fontId="27" fillId="6" borderId="58" xfId="3" applyNumberFormat="1" applyFont="1" applyFill="1" applyBorder="1" applyAlignment="1">
      <alignment horizontal="center" vertical="center" wrapText="1"/>
    </xf>
    <xf numFmtId="1" fontId="27" fillId="6" borderId="71" xfId="3" applyNumberFormat="1" applyFont="1" applyFill="1" applyBorder="1" applyAlignment="1">
      <alignment horizontal="center" vertical="center" wrapText="1"/>
    </xf>
    <xf numFmtId="1" fontId="27" fillId="6" borderId="72" xfId="3" applyNumberFormat="1" applyFont="1" applyFill="1" applyBorder="1" applyAlignment="1">
      <alignment horizontal="center" vertical="center" wrapText="1"/>
    </xf>
    <xf numFmtId="1" fontId="27" fillId="6" borderId="52" xfId="3" applyNumberFormat="1" applyFont="1" applyFill="1" applyBorder="1" applyAlignment="1">
      <alignment horizontal="center" vertical="center" wrapText="1"/>
    </xf>
    <xf numFmtId="0" fontId="24" fillId="5" borderId="0" xfId="3" applyFill="1"/>
    <xf numFmtId="168" fontId="38" fillId="0" borderId="0" xfId="3" applyNumberFormat="1" applyFont="1" applyAlignment="1">
      <alignment horizontal="center" vertical="center"/>
    </xf>
    <xf numFmtId="0" fontId="38" fillId="0" borderId="0" xfId="3" applyFont="1" applyAlignment="1">
      <alignment vertical="center"/>
    </xf>
    <xf numFmtId="4" fontId="38" fillId="0" borderId="0" xfId="3" applyNumberFormat="1" applyFont="1" applyAlignment="1">
      <alignment horizontal="right" vertical="center"/>
    </xf>
    <xf numFmtId="170" fontId="38" fillId="0" borderId="0" xfId="3" applyNumberFormat="1" applyFont="1" applyAlignment="1">
      <alignment horizontal="right" vertical="center"/>
    </xf>
    <xf numFmtId="168" fontId="39" fillId="0" borderId="0" xfId="3" applyNumberFormat="1" applyFont="1" applyAlignment="1">
      <alignment horizontal="center" vertical="center"/>
    </xf>
    <xf numFmtId="0" fontId="39" fillId="0" borderId="0" xfId="3" applyFont="1" applyAlignment="1">
      <alignment vertical="center"/>
    </xf>
    <xf numFmtId="4" fontId="39" fillId="0" borderId="0" xfId="3" applyNumberFormat="1" applyFont="1" applyAlignment="1">
      <alignment horizontal="right" vertical="center"/>
    </xf>
    <xf numFmtId="170" fontId="39" fillId="0" borderId="0" xfId="3" applyNumberFormat="1" applyFont="1" applyAlignment="1">
      <alignment horizontal="right" vertical="center"/>
    </xf>
    <xf numFmtId="0" fontId="40" fillId="0" borderId="0" xfId="3" applyFont="1" applyAlignment="1">
      <alignment vertical="center"/>
    </xf>
    <xf numFmtId="4" fontId="40" fillId="0" borderId="0" xfId="3" applyNumberFormat="1" applyFont="1" applyAlignment="1">
      <alignment horizontal="right" vertical="center"/>
    </xf>
    <xf numFmtId="170" fontId="40" fillId="0" borderId="0" xfId="3" applyNumberFormat="1" applyFont="1" applyAlignment="1">
      <alignment horizontal="right" vertical="center"/>
    </xf>
    <xf numFmtId="49" fontId="27" fillId="4" borderId="0" xfId="3" applyNumberFormat="1" applyFont="1" applyFill="1"/>
    <xf numFmtId="0" fontId="26" fillId="5" borderId="0" xfId="3" applyFont="1" applyFill="1"/>
    <xf numFmtId="0" fontId="26" fillId="0" borderId="0" xfId="3" applyFont="1" applyProtection="1">
      <protection locked="0"/>
    </xf>
    <xf numFmtId="49" fontId="27" fillId="5" borderId="0" xfId="3" applyNumberFormat="1" applyFont="1" applyFill="1" applyAlignment="1">
      <alignment horizontal="left" vertical="center"/>
    </xf>
    <xf numFmtId="49" fontId="26" fillId="7" borderId="69" xfId="3" applyNumberFormat="1" applyFont="1" applyFill="1" applyBorder="1" applyAlignment="1">
      <alignment horizontal="center" vertical="center" wrapText="1"/>
    </xf>
    <xf numFmtId="49" fontId="27" fillId="6" borderId="48" xfId="3" applyNumberFormat="1" applyFont="1" applyFill="1" applyBorder="1" applyAlignment="1">
      <alignment horizontal="center" vertical="center" wrapText="1"/>
    </xf>
    <xf numFmtId="0" fontId="26" fillId="0" borderId="29" xfId="3" applyFont="1" applyBorder="1" applyProtection="1">
      <protection locked="0"/>
    </xf>
    <xf numFmtId="1" fontId="26" fillId="7" borderId="71" xfId="3" applyNumberFormat="1" applyFont="1" applyFill="1" applyBorder="1" applyAlignment="1">
      <alignment horizontal="center" vertical="center" wrapText="1"/>
    </xf>
    <xf numFmtId="1" fontId="27" fillId="6" borderId="53" xfId="3" applyNumberFormat="1" applyFont="1" applyFill="1" applyBorder="1" applyAlignment="1">
      <alignment horizontal="center" vertical="center" wrapText="1"/>
    </xf>
    <xf numFmtId="49" fontId="27" fillId="4" borderId="43" xfId="3" applyNumberFormat="1" applyFont="1" applyFill="1" applyBorder="1"/>
    <xf numFmtId="0" fontId="26" fillId="5" borderId="43" xfId="3" applyFont="1" applyFill="1" applyBorder="1"/>
    <xf numFmtId="0" fontId="26" fillId="5" borderId="44" xfId="3" applyFont="1" applyFill="1" applyBorder="1"/>
    <xf numFmtId="0" fontId="41" fillId="0" borderId="24" xfId="3" applyFont="1" applyBorder="1" applyAlignment="1">
      <alignment vertical="center"/>
    </xf>
    <xf numFmtId="168" fontId="41" fillId="0" borderId="24" xfId="3" applyNumberFormat="1" applyFont="1" applyBorder="1" applyAlignment="1">
      <alignment horizontal="center" vertical="center"/>
    </xf>
    <xf numFmtId="4" fontId="41" fillId="0" borderId="24" xfId="3" applyNumberFormat="1" applyFont="1" applyBorder="1" applyAlignment="1">
      <alignment horizontal="right" vertical="center"/>
    </xf>
    <xf numFmtId="0" fontId="38" fillId="0" borderId="24" xfId="3" applyFont="1" applyBorder="1" applyAlignment="1">
      <alignment vertical="center"/>
    </xf>
    <xf numFmtId="170" fontId="38" fillId="0" borderId="24" xfId="3" applyNumberFormat="1" applyFont="1" applyBorder="1" applyAlignment="1">
      <alignment horizontal="right" vertical="center"/>
    </xf>
    <xf numFmtId="0" fontId="42" fillId="0" borderId="0" xfId="3" applyFont="1" applyAlignment="1">
      <alignment vertical="center"/>
    </xf>
    <xf numFmtId="168" fontId="42" fillId="0" borderId="0" xfId="3" applyNumberFormat="1" applyFont="1" applyAlignment="1">
      <alignment horizontal="center" vertical="center"/>
    </xf>
    <xf numFmtId="4" fontId="42" fillId="0" borderId="0" xfId="3" applyNumberFormat="1" applyFont="1" applyAlignment="1">
      <alignment horizontal="right" vertical="center"/>
    </xf>
    <xf numFmtId="168" fontId="43" fillId="0" borderId="0" xfId="3" applyNumberFormat="1" applyFont="1" applyAlignment="1">
      <alignment horizontal="center" vertical="center"/>
    </xf>
    <xf numFmtId="49" fontId="43" fillId="0" borderId="0" xfId="3" applyNumberFormat="1" applyFont="1" applyAlignment="1">
      <alignment vertical="top"/>
    </xf>
    <xf numFmtId="0" fontId="43" fillId="0" borderId="0" xfId="3" applyFont="1" applyAlignment="1">
      <alignment vertical="center" wrapText="1"/>
    </xf>
    <xf numFmtId="170" fontId="43" fillId="0" borderId="0" xfId="3" applyNumberFormat="1" applyFont="1" applyAlignment="1">
      <alignment horizontal="right" vertical="center"/>
    </xf>
    <xf numFmtId="4" fontId="43" fillId="0" borderId="0" xfId="3" applyNumberFormat="1" applyFont="1" applyAlignment="1">
      <alignment horizontal="right" vertical="center"/>
    </xf>
    <xf numFmtId="171" fontId="26" fillId="0" borderId="0" xfId="3" applyNumberFormat="1" applyFont="1" applyAlignment="1">
      <alignment horizontal="right" vertical="center"/>
    </xf>
    <xf numFmtId="170" fontId="26" fillId="0" borderId="0" xfId="3" applyNumberFormat="1" applyFont="1" applyAlignment="1">
      <alignment horizontal="right" vertical="center"/>
    </xf>
    <xf numFmtId="172" fontId="26" fillId="0" borderId="0" xfId="3" applyNumberFormat="1" applyFont="1" applyAlignment="1">
      <alignment horizontal="right" vertical="center"/>
    </xf>
    <xf numFmtId="168" fontId="26" fillId="0" borderId="0" xfId="3" applyNumberFormat="1" applyFont="1" applyAlignment="1">
      <alignment horizontal="right" vertical="center"/>
    </xf>
    <xf numFmtId="168" fontId="44" fillId="0" borderId="0" xfId="3" applyNumberFormat="1" applyFont="1" applyAlignment="1">
      <alignment horizontal="center" vertical="center"/>
    </xf>
    <xf numFmtId="49" fontId="44" fillId="0" borderId="0" xfId="3" applyNumberFormat="1" applyFont="1" applyAlignment="1">
      <alignment vertical="top"/>
    </xf>
    <xf numFmtId="0" fontId="44" fillId="0" borderId="0" xfId="3" applyFont="1" applyAlignment="1">
      <alignment vertical="center" wrapText="1"/>
    </xf>
    <xf numFmtId="170" fontId="44" fillId="0" borderId="0" xfId="3" applyNumberFormat="1" applyFont="1" applyAlignment="1">
      <alignment horizontal="right" vertical="center"/>
    </xf>
    <xf numFmtId="4" fontId="44" fillId="0" borderId="0" xfId="3" applyNumberFormat="1" applyFont="1" applyAlignment="1">
      <alignment horizontal="right" vertical="center"/>
    </xf>
    <xf numFmtId="171" fontId="45" fillId="0" borderId="0" xfId="3" applyNumberFormat="1" applyFont="1" applyAlignment="1">
      <alignment horizontal="right" vertical="center"/>
    </xf>
    <xf numFmtId="170" fontId="45" fillId="0" borderId="0" xfId="3" applyNumberFormat="1" applyFont="1" applyAlignment="1">
      <alignment horizontal="right" vertical="center"/>
    </xf>
    <xf numFmtId="172" fontId="45" fillId="0" borderId="0" xfId="3" applyNumberFormat="1" applyFont="1" applyAlignment="1">
      <alignment horizontal="right" vertical="center"/>
    </xf>
    <xf numFmtId="168" fontId="45" fillId="0" borderId="0" xfId="3" applyNumberFormat="1" applyFont="1" applyAlignment="1">
      <alignment horizontal="right" vertical="center"/>
    </xf>
    <xf numFmtId="0" fontId="45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168" fontId="41" fillId="0" borderId="0" xfId="3" applyNumberFormat="1" applyFont="1" applyAlignment="1">
      <alignment horizontal="center" vertical="center"/>
    </xf>
    <xf numFmtId="4" fontId="41" fillId="0" borderId="0" xfId="3" applyNumberFormat="1" applyFont="1" applyAlignment="1">
      <alignment horizontal="right" vertical="center"/>
    </xf>
    <xf numFmtId="0" fontId="46" fillId="0" borderId="0" xfId="3" applyFont="1" applyAlignment="1">
      <alignment vertical="center"/>
    </xf>
    <xf numFmtId="4" fontId="46" fillId="0" borderId="0" xfId="3" applyNumberFormat="1" applyFont="1" applyAlignment="1">
      <alignment horizontal="right" vertical="center"/>
    </xf>
    <xf numFmtId="0" fontId="47" fillId="0" borderId="24" xfId="3" applyFont="1" applyBorder="1"/>
    <xf numFmtId="167" fontId="48" fillId="0" borderId="30" xfId="3" applyNumberFormat="1" applyFont="1" applyBorder="1" applyAlignment="1">
      <alignment vertical="center"/>
    </xf>
    <xf numFmtId="167" fontId="48" fillId="0" borderId="31" xfId="3" applyNumberFormat="1" applyFont="1" applyBorder="1" applyAlignment="1">
      <alignment vertical="center"/>
    </xf>
    <xf numFmtId="0" fontId="48" fillId="0" borderId="34" xfId="3" applyFont="1" applyBorder="1" applyAlignment="1">
      <alignment vertical="center"/>
    </xf>
    <xf numFmtId="167" fontId="48" fillId="0" borderId="34" xfId="3" applyNumberFormat="1" applyFont="1" applyBorder="1" applyAlignment="1">
      <alignment vertical="center"/>
    </xf>
    <xf numFmtId="167" fontId="48" fillId="0" borderId="0" xfId="3" applyNumberFormat="1" applyFont="1" applyAlignment="1">
      <alignment vertical="center"/>
    </xf>
    <xf numFmtId="0" fontId="48" fillId="0" borderId="0" xfId="3" applyFont="1" applyAlignment="1">
      <alignment vertical="center"/>
    </xf>
    <xf numFmtId="167" fontId="48" fillId="0" borderId="1" xfId="3" applyNumberFormat="1" applyFont="1" applyBorder="1" applyAlignment="1">
      <alignment vertical="center"/>
    </xf>
    <xf numFmtId="167" fontId="48" fillId="0" borderId="39" xfId="3" applyNumberFormat="1" applyFont="1" applyBorder="1" applyAlignment="1">
      <alignment vertical="center"/>
    </xf>
    <xf numFmtId="167" fontId="48" fillId="0" borderId="40" xfId="3" applyNumberFormat="1" applyFont="1" applyBorder="1" applyAlignment="1">
      <alignment vertical="center"/>
    </xf>
    <xf numFmtId="167" fontId="48" fillId="0" borderId="36" xfId="3" applyNumberFormat="1" applyFont="1" applyBorder="1" applyAlignment="1">
      <alignment vertical="center"/>
    </xf>
    <xf numFmtId="167" fontId="48" fillId="0" borderId="41" xfId="3" applyNumberFormat="1" applyFont="1" applyBorder="1" applyAlignment="1">
      <alignment vertical="center"/>
    </xf>
    <xf numFmtId="49" fontId="48" fillId="0" borderId="1" xfId="3" applyNumberFormat="1" applyFont="1" applyBorder="1" applyAlignment="1">
      <alignment vertical="center"/>
    </xf>
    <xf numFmtId="0" fontId="49" fillId="0" borderId="0" xfId="3" applyFont="1" applyAlignment="1">
      <alignment vertical="center"/>
    </xf>
    <xf numFmtId="168" fontId="50" fillId="0" borderId="52" xfId="3" applyNumberFormat="1" applyFont="1" applyBorder="1" applyAlignment="1">
      <alignment horizontal="right" vertical="center" wrapText="1"/>
    </xf>
    <xf numFmtId="4" fontId="50" fillId="0" borderId="53" xfId="3" applyNumberFormat="1" applyFont="1" applyBorder="1" applyAlignment="1">
      <alignment horizontal="right" vertical="center" wrapText="1"/>
    </xf>
    <xf numFmtId="3" fontId="50" fillId="0" borderId="51" xfId="3" applyNumberFormat="1" applyFont="1" applyBorder="1" applyAlignment="1">
      <alignment vertical="center" wrapText="1"/>
    </xf>
    <xf numFmtId="4" fontId="50" fillId="0" borderId="51" xfId="3" applyNumberFormat="1" applyFont="1" applyBorder="1" applyAlignment="1">
      <alignment horizontal="right" vertical="center" wrapText="1"/>
    </xf>
    <xf numFmtId="4" fontId="50" fillId="0" borderId="39" xfId="3" applyNumberFormat="1" applyFont="1" applyBorder="1" applyAlignment="1">
      <alignment horizontal="right" vertical="center" wrapText="1"/>
    </xf>
    <xf numFmtId="0" fontId="51" fillId="0" borderId="40" xfId="3" applyFont="1" applyBorder="1" applyAlignment="1">
      <alignment horizontal="right" vertical="center"/>
    </xf>
    <xf numFmtId="10" fontId="51" fillId="0" borderId="41" xfId="3" applyNumberFormat="1" applyFont="1" applyBorder="1" applyAlignment="1">
      <alignment horizontal="left" vertical="center" wrapText="1"/>
    </xf>
    <xf numFmtId="4" fontId="50" fillId="0" borderId="42" xfId="3" applyNumberFormat="1" applyFont="1" applyBorder="1" applyAlignment="1">
      <alignment horizontal="right" vertical="center" wrapText="1"/>
    </xf>
    <xf numFmtId="4" fontId="50" fillId="0" borderId="59" xfId="3" applyNumberFormat="1" applyFont="1" applyBorder="1" applyAlignment="1">
      <alignment horizontal="right" vertical="center" wrapText="1"/>
    </xf>
    <xf numFmtId="4" fontId="50" fillId="0" borderId="43" xfId="3" applyNumberFormat="1" applyFont="1" applyBorder="1" applyAlignment="1">
      <alignment horizontal="right" vertical="center" wrapText="1"/>
    </xf>
    <xf numFmtId="3" fontId="50" fillId="0" borderId="27" xfId="3" applyNumberFormat="1" applyFont="1" applyBorder="1" applyAlignment="1">
      <alignment vertical="center" wrapText="1"/>
    </xf>
    <xf numFmtId="3" fontId="48" fillId="0" borderId="39" xfId="3" applyNumberFormat="1" applyFont="1" applyBorder="1" applyAlignment="1">
      <alignment horizontal="right" vertical="center" wrapText="1"/>
    </xf>
    <xf numFmtId="4" fontId="48" fillId="0" borderId="40" xfId="3" applyNumberFormat="1" applyFont="1" applyBorder="1" applyAlignment="1">
      <alignment horizontal="right" vertical="center" wrapText="1"/>
    </xf>
    <xf numFmtId="4" fontId="50" fillId="0" borderId="36" xfId="3" applyNumberFormat="1" applyFont="1" applyBorder="1" applyAlignment="1">
      <alignment horizontal="right" vertical="center" wrapText="1"/>
    </xf>
    <xf numFmtId="4" fontId="52" fillId="0" borderId="65" xfId="3" applyNumberFormat="1" applyFont="1" applyBorder="1" applyAlignment="1">
      <alignment horizontal="right" vertical="center" wrapText="1"/>
    </xf>
    <xf numFmtId="49" fontId="53" fillId="4" borderId="0" xfId="3" applyNumberFormat="1" applyFont="1" applyFill="1"/>
    <xf numFmtId="49" fontId="49" fillId="4" borderId="0" xfId="3" applyNumberFormat="1" applyFont="1" applyFill="1"/>
    <xf numFmtId="49" fontId="54" fillId="4" borderId="0" xfId="3" applyNumberFormat="1" applyFont="1" applyFill="1" applyAlignment="1">
      <alignment vertical="center"/>
    </xf>
    <xf numFmtId="0" fontId="48" fillId="5" borderId="0" xfId="3" applyFont="1" applyFill="1" applyAlignment="1">
      <alignment horizontal="left" vertical="center"/>
    </xf>
    <xf numFmtId="49" fontId="49" fillId="4" borderId="0" xfId="3" applyNumberFormat="1" applyFont="1" applyFill="1" applyAlignment="1">
      <alignment vertical="center"/>
    </xf>
    <xf numFmtId="49" fontId="48" fillId="4" borderId="0" xfId="3" applyNumberFormat="1" applyFont="1" applyFill="1" applyAlignment="1">
      <alignment horizontal="center" vertical="center"/>
    </xf>
    <xf numFmtId="0" fontId="48" fillId="5" borderId="0" xfId="3" applyFont="1" applyFill="1" applyAlignment="1">
      <alignment vertical="center"/>
    </xf>
    <xf numFmtId="49" fontId="48" fillId="4" borderId="0" xfId="3" applyNumberFormat="1" applyFont="1" applyFill="1" applyAlignment="1">
      <alignment vertical="center"/>
    </xf>
    <xf numFmtId="49" fontId="48" fillId="5" borderId="0" xfId="3" applyNumberFormat="1" applyFont="1" applyFill="1" applyAlignment="1">
      <alignment vertical="center"/>
    </xf>
    <xf numFmtId="49" fontId="48" fillId="4" borderId="0" xfId="3" applyNumberFormat="1" applyFont="1" applyFill="1" applyAlignment="1">
      <alignment horizontal="left" vertical="center"/>
    </xf>
    <xf numFmtId="49" fontId="48" fillId="6" borderId="68" xfId="3" applyNumberFormat="1" applyFont="1" applyFill="1" applyBorder="1" applyAlignment="1">
      <alignment horizontal="center" vertical="center" wrapText="1"/>
    </xf>
    <xf numFmtId="49" fontId="48" fillId="6" borderId="69" xfId="3" applyNumberFormat="1" applyFont="1" applyFill="1" applyBorder="1" applyAlignment="1">
      <alignment horizontal="center" vertical="center" wrapText="1"/>
    </xf>
    <xf numFmtId="49" fontId="48" fillId="6" borderId="70" xfId="3" applyNumberFormat="1" applyFont="1" applyFill="1" applyBorder="1" applyAlignment="1">
      <alignment horizontal="center" vertical="center" wrapText="1"/>
    </xf>
    <xf numFmtId="49" fontId="48" fillId="6" borderId="47" xfId="3" applyNumberFormat="1" applyFont="1" applyFill="1" applyBorder="1" applyAlignment="1">
      <alignment horizontal="center" vertical="center" wrapText="1"/>
    </xf>
    <xf numFmtId="1" fontId="48" fillId="6" borderId="58" xfId="3" applyNumberFormat="1" applyFont="1" applyFill="1" applyBorder="1" applyAlignment="1">
      <alignment horizontal="center" vertical="center" wrapText="1"/>
    </xf>
    <xf numFmtId="1" fontId="48" fillId="6" borderId="71" xfId="3" applyNumberFormat="1" applyFont="1" applyFill="1" applyBorder="1" applyAlignment="1">
      <alignment horizontal="center" vertical="center" wrapText="1"/>
    </xf>
    <xf numFmtId="1" fontId="48" fillId="6" borderId="72" xfId="3" applyNumberFormat="1" applyFont="1" applyFill="1" applyBorder="1" applyAlignment="1">
      <alignment horizontal="center" vertical="center" wrapText="1"/>
    </xf>
    <xf numFmtId="1" fontId="48" fillId="6" borderId="52" xfId="3" applyNumberFormat="1" applyFont="1" applyFill="1" applyBorder="1" applyAlignment="1">
      <alignment horizontal="center" vertical="center" wrapText="1"/>
    </xf>
    <xf numFmtId="168" fontId="55" fillId="0" borderId="0" xfId="3" applyNumberFormat="1" applyFont="1" applyAlignment="1">
      <alignment horizontal="center" vertical="center"/>
    </xf>
    <xf numFmtId="0" fontId="55" fillId="0" borderId="0" xfId="3" applyFont="1" applyAlignment="1">
      <alignment vertical="center"/>
    </xf>
    <xf numFmtId="4" fontId="55" fillId="0" borderId="0" xfId="3" applyNumberFormat="1" applyFont="1" applyAlignment="1">
      <alignment horizontal="right" vertical="center"/>
    </xf>
    <xf numFmtId="170" fontId="55" fillId="0" borderId="0" xfId="3" applyNumberFormat="1" applyFont="1" applyAlignment="1">
      <alignment horizontal="right" vertical="center"/>
    </xf>
    <xf numFmtId="168" fontId="56" fillId="0" borderId="0" xfId="3" applyNumberFormat="1" applyFont="1" applyAlignment="1">
      <alignment horizontal="center" vertical="center"/>
    </xf>
    <xf numFmtId="0" fontId="56" fillId="0" borderId="0" xfId="3" applyFont="1" applyAlignment="1">
      <alignment vertical="center"/>
    </xf>
    <xf numFmtId="4" fontId="56" fillId="0" borderId="0" xfId="3" applyNumberFormat="1" applyFont="1" applyAlignment="1">
      <alignment horizontal="right" vertical="center"/>
    </xf>
    <xf numFmtId="170" fontId="56" fillId="0" borderId="0" xfId="3" applyNumberFormat="1" applyFont="1" applyAlignment="1">
      <alignment horizontal="right" vertical="center"/>
    </xf>
    <xf numFmtId="0" fontId="57" fillId="0" borderId="0" xfId="3" applyFont="1" applyAlignment="1">
      <alignment vertical="center"/>
    </xf>
    <xf numFmtId="4" fontId="57" fillId="0" borderId="0" xfId="3" applyNumberFormat="1" applyFont="1" applyAlignment="1">
      <alignment horizontal="right" vertical="center"/>
    </xf>
    <xf numFmtId="170" fontId="57" fillId="0" borderId="0" xfId="3" applyNumberFormat="1" applyFont="1" applyAlignment="1">
      <alignment horizontal="right" vertical="center"/>
    </xf>
    <xf numFmtId="49" fontId="48" fillId="4" borderId="0" xfId="3" applyNumberFormat="1" applyFont="1" applyFill="1"/>
    <xf numFmtId="49" fontId="48" fillId="5" borderId="0" xfId="3" applyNumberFormat="1" applyFont="1" applyFill="1" applyAlignment="1">
      <alignment horizontal="left" vertical="center"/>
    </xf>
    <xf numFmtId="49" fontId="48" fillId="6" borderId="48" xfId="3" applyNumberFormat="1" applyFont="1" applyFill="1" applyBorder="1" applyAlignment="1">
      <alignment horizontal="center" vertical="center" wrapText="1"/>
    </xf>
    <xf numFmtId="1" fontId="48" fillId="6" borderId="53" xfId="3" applyNumberFormat="1" applyFont="1" applyFill="1" applyBorder="1" applyAlignment="1">
      <alignment horizontal="center" vertical="center" wrapText="1"/>
    </xf>
    <xf numFmtId="49" fontId="48" fillId="4" borderId="43" xfId="3" applyNumberFormat="1" applyFont="1" applyFill="1" applyBorder="1"/>
    <xf numFmtId="0" fontId="41" fillId="0" borderId="1" xfId="3" applyFont="1" applyBorder="1" applyAlignment="1">
      <alignment vertical="center"/>
    </xf>
    <xf numFmtId="168" fontId="41" fillId="0" borderId="1" xfId="3" applyNumberFormat="1" applyFont="1" applyBorder="1" applyAlignment="1">
      <alignment horizontal="center" vertical="center"/>
    </xf>
    <xf numFmtId="4" fontId="41" fillId="0" borderId="1" xfId="3" applyNumberFormat="1" applyFont="1" applyBorder="1" applyAlignment="1">
      <alignment horizontal="right" vertical="center"/>
    </xf>
    <xf numFmtId="0" fontId="42" fillId="0" borderId="1" xfId="3" applyFont="1" applyBorder="1" applyAlignment="1">
      <alignment vertical="center"/>
    </xf>
    <xf numFmtId="168" fontId="42" fillId="0" borderId="1" xfId="3" applyNumberFormat="1" applyFont="1" applyBorder="1" applyAlignment="1">
      <alignment horizontal="center" vertical="center"/>
    </xf>
    <xf numFmtId="4" fontId="42" fillId="0" borderId="1" xfId="3" applyNumberFormat="1" applyFont="1" applyBorder="1" applyAlignment="1">
      <alignment horizontal="right" vertical="center"/>
    </xf>
    <xf numFmtId="168" fontId="43" fillId="0" borderId="1" xfId="3" applyNumberFormat="1" applyFont="1" applyBorder="1" applyAlignment="1">
      <alignment horizontal="center" vertical="center"/>
    </xf>
    <xf numFmtId="49" fontId="43" fillId="0" borderId="1" xfId="3" applyNumberFormat="1" applyFont="1" applyBorder="1" applyAlignment="1">
      <alignment vertical="top"/>
    </xf>
    <xf numFmtId="0" fontId="43" fillId="0" borderId="1" xfId="3" applyFont="1" applyBorder="1" applyAlignment="1">
      <alignment vertical="center" wrapText="1"/>
    </xf>
    <xf numFmtId="170" fontId="43" fillId="0" borderId="1" xfId="3" applyNumberFormat="1" applyFont="1" applyBorder="1" applyAlignment="1">
      <alignment horizontal="right" vertical="center"/>
    </xf>
    <xf numFmtId="4" fontId="43" fillId="0" borderId="1" xfId="3" applyNumberFormat="1" applyFont="1" applyBorder="1" applyAlignment="1">
      <alignment horizontal="right" vertical="center"/>
    </xf>
    <xf numFmtId="171" fontId="59" fillId="0" borderId="0" xfId="3" applyNumberFormat="1" applyFont="1" applyAlignment="1">
      <alignment horizontal="right" vertical="center"/>
    </xf>
    <xf numFmtId="170" fontId="59" fillId="0" borderId="0" xfId="3" applyNumberFormat="1" applyFont="1" applyAlignment="1">
      <alignment horizontal="right" vertical="center"/>
    </xf>
    <xf numFmtId="172" fontId="59" fillId="0" borderId="0" xfId="3" applyNumberFormat="1" applyFont="1" applyAlignment="1">
      <alignment horizontal="right" vertical="center"/>
    </xf>
    <xf numFmtId="168" fontId="59" fillId="0" borderId="0" xfId="3" applyNumberFormat="1" applyFont="1" applyAlignment="1">
      <alignment horizontal="right" vertical="center"/>
    </xf>
    <xf numFmtId="0" fontId="59" fillId="0" borderId="0" xfId="3" applyFont="1" applyAlignment="1">
      <alignment vertical="center"/>
    </xf>
    <xf numFmtId="0" fontId="46" fillId="0" borderId="1" xfId="3" applyFont="1" applyBorder="1" applyAlignment="1">
      <alignment vertical="center"/>
    </xf>
    <xf numFmtId="4" fontId="46" fillId="0" borderId="1" xfId="3" applyNumberFormat="1" applyFont="1" applyBorder="1" applyAlignment="1">
      <alignment horizontal="right" vertical="center"/>
    </xf>
    <xf numFmtId="0" fontId="50" fillId="0" borderId="23" xfId="4" applyBorder="1"/>
    <xf numFmtId="0" fontId="50" fillId="0" borderId="24" xfId="4" applyBorder="1"/>
    <xf numFmtId="0" fontId="50" fillId="0" borderId="25" xfId="4" applyBorder="1"/>
    <xf numFmtId="0" fontId="50" fillId="0" borderId="0" xfId="4" applyProtection="1">
      <protection locked="0"/>
    </xf>
    <xf numFmtId="0" fontId="25" fillId="0" borderId="24" xfId="4" applyFont="1" applyBorder="1"/>
    <xf numFmtId="0" fontId="50" fillId="0" borderId="26" xfId="4" applyBorder="1"/>
    <xf numFmtId="0" fontId="50" fillId="0" borderId="27" xfId="4" applyBorder="1"/>
    <xf numFmtId="0" fontId="50" fillId="0" borderId="28" xfId="4" applyBorder="1"/>
    <xf numFmtId="0" fontId="26" fillId="0" borderId="23" xfId="4" applyFont="1" applyBorder="1" applyAlignment="1">
      <alignment vertical="center"/>
    </xf>
    <xf numFmtId="0" fontId="26" fillId="0" borderId="24" xfId="4" applyFont="1" applyBorder="1" applyAlignment="1">
      <alignment vertical="center"/>
    </xf>
    <xf numFmtId="0" fontId="26" fillId="0" borderId="25" xfId="4" applyFont="1" applyBorder="1" applyAlignment="1">
      <alignment vertical="center"/>
    </xf>
    <xf numFmtId="0" fontId="26" fillId="0" borderId="29" xfId="4" applyFont="1" applyBorder="1" applyAlignment="1">
      <alignment vertical="center"/>
    </xf>
    <xf numFmtId="0" fontId="26" fillId="0" borderId="0" xfId="4" applyFont="1" applyAlignment="1">
      <alignment vertical="center"/>
    </xf>
    <xf numFmtId="167" fontId="27" fillId="0" borderId="30" xfId="4" applyNumberFormat="1" applyFont="1" applyBorder="1" applyAlignment="1">
      <alignment vertical="center"/>
    </xf>
    <xf numFmtId="167" fontId="27" fillId="0" borderId="31" xfId="4" applyNumberFormat="1" applyFont="1" applyBorder="1" applyAlignment="1">
      <alignment vertical="center"/>
    </xf>
    <xf numFmtId="0" fontId="26" fillId="0" borderId="32" xfId="4" applyFont="1" applyBorder="1" applyAlignment="1">
      <alignment vertical="center"/>
    </xf>
    <xf numFmtId="0" fontId="26" fillId="0" borderId="33" xfId="4" applyFont="1" applyBorder="1" applyAlignment="1">
      <alignment vertical="center"/>
    </xf>
    <xf numFmtId="0" fontId="27" fillId="0" borderId="34" xfId="4" applyFont="1" applyBorder="1" applyAlignment="1">
      <alignment vertical="center"/>
    </xf>
    <xf numFmtId="0" fontId="26" fillId="0" borderId="35" xfId="4" applyFont="1" applyBorder="1" applyAlignment="1">
      <alignment vertical="center"/>
    </xf>
    <xf numFmtId="167" fontId="27" fillId="0" borderId="34" xfId="4" applyNumberFormat="1" applyFont="1" applyBorder="1" applyAlignment="1">
      <alignment vertical="center"/>
    </xf>
    <xf numFmtId="167" fontId="27" fillId="0" borderId="0" xfId="4" applyNumberFormat="1" applyFont="1" applyAlignment="1">
      <alignment vertical="center"/>
    </xf>
    <xf numFmtId="0" fontId="27" fillId="0" borderId="0" xfId="4" applyFont="1" applyAlignment="1">
      <alignment vertical="center"/>
    </xf>
    <xf numFmtId="0" fontId="26" fillId="0" borderId="31" xfId="4" applyFont="1" applyBorder="1" applyAlignment="1">
      <alignment vertical="center"/>
    </xf>
    <xf numFmtId="167" fontId="27" fillId="0" borderId="1" xfId="4" applyNumberFormat="1" applyFont="1" applyBorder="1" applyAlignment="1">
      <alignment vertical="center"/>
    </xf>
    <xf numFmtId="167" fontId="27" fillId="0" borderId="39" xfId="4" applyNumberFormat="1" applyFont="1" applyBorder="1" applyAlignment="1">
      <alignment vertical="center"/>
    </xf>
    <xf numFmtId="167" fontId="27" fillId="0" borderId="40" xfId="4" applyNumberFormat="1" applyFont="1" applyBorder="1" applyAlignment="1">
      <alignment vertical="center"/>
    </xf>
    <xf numFmtId="0" fontId="26" fillId="0" borderId="41" xfId="4" applyFont="1" applyBorder="1" applyAlignment="1">
      <alignment vertical="center"/>
    </xf>
    <xf numFmtId="167" fontId="27" fillId="0" borderId="36" xfId="4" applyNumberFormat="1" applyFont="1" applyBorder="1" applyAlignment="1">
      <alignment vertical="center"/>
    </xf>
    <xf numFmtId="0" fontId="26" fillId="0" borderId="37" xfId="4" applyFont="1" applyBorder="1" applyAlignment="1">
      <alignment vertical="center"/>
    </xf>
    <xf numFmtId="0" fontId="26" fillId="0" borderId="38" xfId="4" applyFont="1" applyBorder="1" applyAlignment="1">
      <alignment vertical="center"/>
    </xf>
    <xf numFmtId="0" fontId="28" fillId="0" borderId="0" xfId="4" applyFont="1" applyAlignment="1">
      <alignment vertical="center"/>
    </xf>
    <xf numFmtId="0" fontId="26" fillId="0" borderId="40" xfId="4" applyFont="1" applyBorder="1" applyAlignment="1">
      <alignment vertical="center"/>
    </xf>
    <xf numFmtId="167" fontId="27" fillId="0" borderId="41" xfId="4" applyNumberFormat="1" applyFont="1" applyBorder="1" applyAlignment="1">
      <alignment vertical="center"/>
    </xf>
    <xf numFmtId="49" fontId="27" fillId="0" borderId="1" xfId="4" applyNumberFormat="1" applyFont="1" applyBorder="1" applyAlignment="1">
      <alignment vertical="center"/>
    </xf>
    <xf numFmtId="0" fontId="29" fillId="0" borderId="0" xfId="4" applyFont="1" applyAlignment="1">
      <alignment vertical="center"/>
    </xf>
    <xf numFmtId="0" fontId="26" fillId="0" borderId="26" xfId="4" applyFont="1" applyBorder="1" applyAlignment="1">
      <alignment vertical="center"/>
    </xf>
    <xf numFmtId="0" fontId="26" fillId="0" borderId="27" xfId="4" applyFont="1" applyBorder="1" applyAlignment="1">
      <alignment vertical="center"/>
    </xf>
    <xf numFmtId="0" fontId="26" fillId="0" borderId="28" xfId="4" applyFont="1" applyBorder="1" applyAlignment="1">
      <alignment vertical="center"/>
    </xf>
    <xf numFmtId="0" fontId="26" fillId="0" borderId="42" xfId="4" applyFont="1" applyBorder="1" applyAlignment="1">
      <alignment vertical="center"/>
    </xf>
    <xf numFmtId="0" fontId="26" fillId="0" borderId="43" xfId="4" applyFont="1" applyBorder="1" applyAlignment="1">
      <alignment vertical="center"/>
    </xf>
    <xf numFmtId="0" fontId="30" fillId="0" borderId="43" xfId="4" applyFont="1" applyBorder="1" applyAlignment="1">
      <alignment vertical="center"/>
    </xf>
    <xf numFmtId="0" fontId="26" fillId="0" borderId="44" xfId="4" applyFont="1" applyBorder="1" applyAlignment="1">
      <alignment vertical="center"/>
    </xf>
    <xf numFmtId="0" fontId="26" fillId="0" borderId="45" xfId="4" applyFont="1" applyBorder="1" applyAlignment="1">
      <alignment vertical="center"/>
    </xf>
    <xf numFmtId="0" fontId="26" fillId="0" borderId="46" xfId="4" applyFont="1" applyBorder="1" applyAlignment="1">
      <alignment vertical="center"/>
    </xf>
    <xf numFmtId="0" fontId="26" fillId="0" borderId="47" xfId="4" applyFont="1" applyBorder="1" applyAlignment="1">
      <alignment vertical="center"/>
    </xf>
    <xf numFmtId="0" fontId="26" fillId="0" borderId="48" xfId="4" applyFont="1" applyBorder="1" applyAlignment="1">
      <alignment vertical="center"/>
    </xf>
    <xf numFmtId="0" fontId="26" fillId="0" borderId="49" xfId="4" applyFont="1" applyBorder="1" applyAlignment="1">
      <alignment vertical="center"/>
    </xf>
    <xf numFmtId="3" fontId="50" fillId="0" borderId="50" xfId="4" applyNumberFormat="1" applyBorder="1" applyAlignment="1">
      <alignment vertical="center"/>
    </xf>
    <xf numFmtId="3" fontId="50" fillId="0" borderId="51" xfId="4" applyNumberFormat="1" applyBorder="1" applyAlignment="1">
      <alignment vertical="center"/>
    </xf>
    <xf numFmtId="168" fontId="31" fillId="0" borderId="52" xfId="4" applyNumberFormat="1" applyFont="1" applyBorder="1" applyAlignment="1">
      <alignment horizontal="right" vertical="center" wrapText="1"/>
    </xf>
    <xf numFmtId="4" fontId="31" fillId="0" borderId="53" xfId="4" applyNumberFormat="1" applyFont="1" applyBorder="1" applyAlignment="1">
      <alignment horizontal="right" vertical="center" wrapText="1"/>
    </xf>
    <xf numFmtId="3" fontId="50" fillId="0" borderId="52" xfId="4" applyNumberFormat="1" applyBorder="1" applyAlignment="1">
      <alignment vertical="center"/>
    </xf>
    <xf numFmtId="3" fontId="50" fillId="0" borderId="53" xfId="4" applyNumberFormat="1" applyBorder="1" applyAlignment="1">
      <alignment vertical="center"/>
    </xf>
    <xf numFmtId="3" fontId="31" fillId="0" borderId="51" xfId="4" applyNumberFormat="1" applyFont="1" applyBorder="1" applyAlignment="1">
      <alignment vertical="center" wrapText="1"/>
    </xf>
    <xf numFmtId="4" fontId="31" fillId="0" borderId="51" xfId="4" applyNumberFormat="1" applyFont="1" applyBorder="1" applyAlignment="1">
      <alignment horizontal="right" vertical="center" wrapText="1"/>
    </xf>
    <xf numFmtId="3" fontId="50" fillId="0" borderId="54" xfId="4" applyNumberFormat="1" applyBorder="1" applyAlignment="1">
      <alignment vertical="center"/>
    </xf>
    <xf numFmtId="167" fontId="30" fillId="0" borderId="43" xfId="4" applyNumberFormat="1" applyFont="1" applyBorder="1" applyAlignment="1">
      <alignment vertical="center" wrapText="1"/>
    </xf>
    <xf numFmtId="0" fontId="32" fillId="0" borderId="45" xfId="4" applyFont="1" applyBorder="1" applyAlignment="1">
      <alignment vertical="center"/>
    </xf>
    <xf numFmtId="0" fontId="32" fillId="0" borderId="47" xfId="4" applyFont="1" applyBorder="1" applyAlignment="1">
      <alignment vertical="center"/>
    </xf>
    <xf numFmtId="0" fontId="30" fillId="0" borderId="48" xfId="4" applyFont="1" applyBorder="1" applyAlignment="1">
      <alignment vertical="center"/>
    </xf>
    <xf numFmtId="0" fontId="30" fillId="0" borderId="46" xfId="4" applyFont="1" applyBorder="1" applyAlignment="1">
      <alignment vertical="center"/>
    </xf>
    <xf numFmtId="0" fontId="30" fillId="0" borderId="49" xfId="4" applyFont="1" applyBorder="1" applyAlignment="1">
      <alignment vertical="center"/>
    </xf>
    <xf numFmtId="0" fontId="30" fillId="0" borderId="47" xfId="4" applyFont="1" applyBorder="1" applyAlignment="1">
      <alignment vertical="center"/>
    </xf>
    <xf numFmtId="1" fontId="26" fillId="0" borderId="55" xfId="4" applyNumberFormat="1" applyFont="1" applyBorder="1" applyAlignment="1">
      <alignment horizontal="center" vertical="center"/>
    </xf>
    <xf numFmtId="0" fontId="33" fillId="0" borderId="30" xfId="4" applyFont="1" applyBorder="1" applyAlignment="1">
      <alignment vertical="center"/>
    </xf>
    <xf numFmtId="0" fontId="26" fillId="0" borderId="1" xfId="4" applyFont="1" applyBorder="1" applyAlignment="1">
      <alignment vertical="center"/>
    </xf>
    <xf numFmtId="4" fontId="31" fillId="0" borderId="39" xfId="4" applyNumberFormat="1" applyFont="1" applyBorder="1" applyAlignment="1">
      <alignment horizontal="right" vertical="center" wrapText="1"/>
    </xf>
    <xf numFmtId="49" fontId="26" fillId="0" borderId="56" xfId="4" applyNumberFormat="1" applyFont="1" applyBorder="1" applyAlignment="1">
      <alignment vertical="center"/>
    </xf>
    <xf numFmtId="0" fontId="26" fillId="0" borderId="39" xfId="4" applyFont="1" applyBorder="1" applyAlignment="1">
      <alignment vertical="center"/>
    </xf>
    <xf numFmtId="4" fontId="50" fillId="0" borderId="39" xfId="4" applyNumberFormat="1" applyBorder="1" applyAlignment="1">
      <alignment horizontal="right" vertical="center"/>
    </xf>
    <xf numFmtId="3" fontId="50" fillId="0" borderId="40" xfId="4" applyNumberFormat="1" applyBorder="1" applyAlignment="1">
      <alignment vertical="center"/>
    </xf>
    <xf numFmtId="0" fontId="34" fillId="0" borderId="40" xfId="4" applyFont="1" applyBorder="1" applyAlignment="1">
      <alignment horizontal="right" vertical="center"/>
    </xf>
    <xf numFmtId="10" fontId="34" fillId="0" borderId="41" xfId="4" applyNumberFormat="1" applyFont="1" applyBorder="1" applyAlignment="1">
      <alignment horizontal="left" vertical="center" wrapText="1"/>
    </xf>
    <xf numFmtId="0" fontId="26" fillId="0" borderId="56" xfId="4" applyFont="1" applyBorder="1" applyAlignment="1">
      <alignment vertical="center"/>
    </xf>
    <xf numFmtId="0" fontId="26" fillId="0" borderId="36" xfId="4" applyFont="1" applyBorder="1" applyAlignment="1">
      <alignment vertical="center"/>
    </xf>
    <xf numFmtId="1" fontId="26" fillId="0" borderId="57" xfId="4" applyNumberFormat="1" applyFont="1" applyBorder="1" applyAlignment="1">
      <alignment horizontal="center" vertical="center"/>
    </xf>
    <xf numFmtId="3" fontId="50" fillId="0" borderId="39" xfId="4" applyNumberFormat="1" applyBorder="1" applyAlignment="1">
      <alignment vertical="center"/>
    </xf>
    <xf numFmtId="0" fontId="33" fillId="0" borderId="39" xfId="4" applyFont="1" applyBorder="1" applyAlignment="1">
      <alignment vertical="center"/>
    </xf>
    <xf numFmtId="4" fontId="31" fillId="0" borderId="42" xfId="4" applyNumberFormat="1" applyFont="1" applyBorder="1" applyAlignment="1">
      <alignment horizontal="right" vertical="center" wrapText="1"/>
    </xf>
    <xf numFmtId="49" fontId="26" fillId="0" borderId="44" xfId="4" applyNumberFormat="1" applyFont="1" applyBorder="1" applyAlignment="1">
      <alignment vertical="center"/>
    </xf>
    <xf numFmtId="4" fontId="50" fillId="0" borderId="42" xfId="4" applyNumberFormat="1" applyBorder="1" applyAlignment="1">
      <alignment horizontal="right" vertical="center"/>
    </xf>
    <xf numFmtId="3" fontId="50" fillId="0" borderId="44" xfId="4" applyNumberFormat="1" applyBorder="1" applyAlignment="1">
      <alignment vertical="center"/>
    </xf>
    <xf numFmtId="1" fontId="26" fillId="0" borderId="58" xfId="4" applyNumberFormat="1" applyFont="1" applyBorder="1" applyAlignment="1">
      <alignment horizontal="center" vertical="center"/>
    </xf>
    <xf numFmtId="0" fontId="26" fillId="0" borderId="53" xfId="4" applyFont="1" applyBorder="1" applyAlignment="1">
      <alignment vertical="center"/>
    </xf>
    <xf numFmtId="0" fontId="26" fillId="0" borderId="51" xfId="4" applyFont="1" applyBorder="1" applyAlignment="1">
      <alignment vertical="center"/>
    </xf>
    <xf numFmtId="0" fontId="26" fillId="0" borderId="52" xfId="4" applyFont="1" applyBorder="1" applyAlignment="1">
      <alignment vertical="center"/>
    </xf>
    <xf numFmtId="4" fontId="31" fillId="0" borderId="59" xfId="4" applyNumberFormat="1" applyFont="1" applyBorder="1" applyAlignment="1">
      <alignment horizontal="right" vertical="center" wrapText="1"/>
    </xf>
    <xf numFmtId="49" fontId="26" fillId="0" borderId="28" xfId="4" applyNumberFormat="1" applyFont="1" applyBorder="1" applyAlignment="1">
      <alignment vertical="center"/>
    </xf>
    <xf numFmtId="4" fontId="31" fillId="0" borderId="43" xfId="4" applyNumberFormat="1" applyFont="1" applyBorder="1" applyAlignment="1">
      <alignment horizontal="right" vertical="center" wrapText="1"/>
    </xf>
    <xf numFmtId="3" fontId="31" fillId="0" borderId="27" xfId="4" applyNumberFormat="1" applyFont="1" applyBorder="1" applyAlignment="1">
      <alignment vertical="center" wrapText="1"/>
    </xf>
    <xf numFmtId="0" fontId="30" fillId="0" borderId="23" xfId="4" applyFont="1" applyBorder="1" applyAlignment="1">
      <alignment vertical="top"/>
    </xf>
    <xf numFmtId="0" fontId="26" fillId="0" borderId="60" xfId="4" applyFont="1" applyBorder="1" applyAlignment="1">
      <alignment vertical="center"/>
    </xf>
    <xf numFmtId="0" fontId="26" fillId="0" borderId="61" xfId="4" applyFont="1" applyBorder="1" applyAlignment="1">
      <alignment vertical="center"/>
    </xf>
    <xf numFmtId="1" fontId="32" fillId="0" borderId="45" xfId="4" applyNumberFormat="1" applyFont="1" applyBorder="1" applyAlignment="1">
      <alignment vertical="center"/>
    </xf>
    <xf numFmtId="0" fontId="26" fillId="0" borderId="34" xfId="4" applyFont="1" applyBorder="1" applyAlignment="1">
      <alignment vertical="center"/>
    </xf>
    <xf numFmtId="169" fontId="26" fillId="0" borderId="44" xfId="4" applyNumberFormat="1" applyFont="1" applyBorder="1" applyAlignment="1">
      <alignment horizontal="right" vertical="center"/>
    </xf>
    <xf numFmtId="0" fontId="26" fillId="0" borderId="62" xfId="4" applyFont="1" applyBorder="1"/>
    <xf numFmtId="0" fontId="26" fillId="0" borderId="36" xfId="4" applyFont="1" applyBorder="1"/>
    <xf numFmtId="3" fontId="27" fillId="0" borderId="39" xfId="4" applyNumberFormat="1" applyFont="1" applyBorder="1" applyAlignment="1">
      <alignment horizontal="right" vertical="center" wrapText="1"/>
    </xf>
    <xf numFmtId="4" fontId="27" fillId="0" borderId="40" xfId="4" applyNumberFormat="1" applyFont="1" applyBorder="1" applyAlignment="1">
      <alignment horizontal="right" vertical="center" wrapText="1"/>
    </xf>
    <xf numFmtId="4" fontId="31" fillId="0" borderId="36" xfId="4" applyNumberFormat="1" applyFont="1" applyBorder="1" applyAlignment="1">
      <alignment horizontal="right" vertical="center" wrapText="1"/>
    </xf>
    <xf numFmtId="169" fontId="26" fillId="0" borderId="63" xfId="4" applyNumberFormat="1" applyFont="1" applyBorder="1" applyAlignment="1">
      <alignment horizontal="right" vertical="center"/>
    </xf>
    <xf numFmtId="0" fontId="30" fillId="0" borderId="64" xfId="4" applyFont="1" applyBorder="1" applyAlignment="1">
      <alignment vertical="top"/>
    </xf>
    <xf numFmtId="0" fontId="26" fillId="0" borderId="30" xfId="4" applyFont="1" applyBorder="1" applyAlignment="1">
      <alignment vertical="center"/>
    </xf>
    <xf numFmtId="169" fontId="26" fillId="0" borderId="56" xfId="4" applyNumberFormat="1" applyFont="1" applyBorder="1" applyAlignment="1">
      <alignment horizontal="right" vertical="center"/>
    </xf>
    <xf numFmtId="0" fontId="30" fillId="0" borderId="53" xfId="4" applyFont="1" applyBorder="1" applyAlignment="1">
      <alignment vertical="center"/>
    </xf>
    <xf numFmtId="4" fontId="35" fillId="0" borderId="65" xfId="4" applyNumberFormat="1" applyFont="1" applyBorder="1" applyAlignment="1">
      <alignment horizontal="right" vertical="center" wrapText="1"/>
    </xf>
    <xf numFmtId="0" fontId="26" fillId="0" borderId="66" xfId="4" applyFont="1" applyBorder="1" applyAlignment="1">
      <alignment vertical="center"/>
    </xf>
    <xf numFmtId="0" fontId="50" fillId="0" borderId="46" xfId="4" applyBorder="1" applyAlignment="1">
      <alignment vertical="center"/>
    </xf>
    <xf numFmtId="0" fontId="26" fillId="0" borderId="26" xfId="4" applyFont="1" applyBorder="1"/>
    <xf numFmtId="0" fontId="26" fillId="0" borderId="67" xfId="4" applyFont="1" applyBorder="1" applyAlignment="1">
      <alignment vertical="center"/>
    </xf>
    <xf numFmtId="0" fontId="26" fillId="0" borderId="59" xfId="4" applyFont="1" applyBorder="1"/>
    <xf numFmtId="0" fontId="26" fillId="0" borderId="54" xfId="4" applyFont="1" applyBorder="1" applyAlignment="1">
      <alignment vertical="center"/>
    </xf>
    <xf numFmtId="0" fontId="60" fillId="0" borderId="0" xfId="4" applyFont="1"/>
    <xf numFmtId="0" fontId="61" fillId="0" borderId="0" xfId="4" applyFont="1"/>
    <xf numFmtId="0" fontId="62" fillId="0" borderId="0" xfId="4" applyFont="1"/>
    <xf numFmtId="0" fontId="50" fillId="0" borderId="0" xfId="4"/>
    <xf numFmtId="0" fontId="63" fillId="0" borderId="0" xfId="4" applyFont="1" applyAlignment="1">
      <alignment horizontal="right"/>
    </xf>
    <xf numFmtId="0" fontId="60" fillId="0" borderId="0" xfId="4" applyFont="1" applyAlignment="1">
      <alignment horizontal="right"/>
    </xf>
    <xf numFmtId="2" fontId="60" fillId="0" borderId="0" xfId="4" applyNumberFormat="1" applyFont="1" applyAlignment="1">
      <alignment horizontal="right"/>
    </xf>
    <xf numFmtId="0" fontId="60" fillId="0" borderId="27" xfId="4" applyFont="1" applyBorder="1"/>
    <xf numFmtId="2" fontId="60" fillId="0" borderId="27" xfId="4" applyNumberFormat="1" applyFont="1" applyBorder="1" applyAlignment="1">
      <alignment horizontal="right"/>
    </xf>
    <xf numFmtId="0" fontId="62" fillId="0" borderId="0" xfId="4" applyFont="1" applyAlignment="1">
      <alignment horizontal="right"/>
    </xf>
    <xf numFmtId="2" fontId="60" fillId="0" borderId="0" xfId="4" applyNumberFormat="1" applyFont="1"/>
    <xf numFmtId="0" fontId="63" fillId="0" borderId="0" xfId="4" applyFont="1"/>
    <xf numFmtId="0" fontId="31" fillId="0" borderId="0" xfId="4" applyFont="1"/>
    <xf numFmtId="0" fontId="60" fillId="0" borderId="0" xfId="4" applyFont="1" applyAlignment="1">
      <alignment horizontal="center"/>
    </xf>
    <xf numFmtId="173" fontId="62" fillId="0" borderId="0" xfId="4" applyNumberFormat="1" applyFont="1" applyAlignment="1">
      <alignment horizontal="right"/>
    </xf>
    <xf numFmtId="0" fontId="62" fillId="0" borderId="0" xfId="4" applyFont="1" applyAlignment="1">
      <alignment horizontal="center"/>
    </xf>
    <xf numFmtId="0" fontId="50" fillId="0" borderId="0" xfId="4" applyAlignment="1">
      <alignment horizontal="right"/>
    </xf>
    <xf numFmtId="1" fontId="60" fillId="0" borderId="0" xfId="4" applyNumberFormat="1" applyFont="1"/>
    <xf numFmtId="1" fontId="50" fillId="0" borderId="0" xfId="4" applyNumberFormat="1"/>
    <xf numFmtId="2" fontId="50" fillId="0" borderId="0" xfId="4" applyNumberFormat="1"/>
    <xf numFmtId="1" fontId="37" fillId="0" borderId="0" xfId="4" applyNumberFormat="1" applyFont="1"/>
    <xf numFmtId="1" fontId="27" fillId="0" borderId="0" xfId="4" applyNumberFormat="1" applyFont="1"/>
    <xf numFmtId="2" fontId="27" fillId="0" borderId="0" xfId="4" applyNumberFormat="1" applyFont="1"/>
    <xf numFmtId="1" fontId="27" fillId="0" borderId="27" xfId="4" applyNumberFormat="1" applyFont="1" applyBorder="1"/>
    <xf numFmtId="2" fontId="27" fillId="0" borderId="27" xfId="4" applyNumberFormat="1" applyFont="1" applyBorder="1"/>
    <xf numFmtId="1" fontId="27" fillId="0" borderId="27" xfId="4" applyNumberFormat="1" applyFont="1" applyBorder="1" applyAlignment="1">
      <alignment horizontal="right"/>
    </xf>
    <xf numFmtId="1" fontId="27" fillId="0" borderId="0" xfId="4" applyNumberFormat="1" applyFont="1" applyAlignment="1">
      <alignment horizontal="left"/>
    </xf>
    <xf numFmtId="2" fontId="27" fillId="0" borderId="0" xfId="4" applyNumberFormat="1" applyFont="1" applyAlignment="1">
      <alignment horizontal="right"/>
    </xf>
    <xf numFmtId="0" fontId="27" fillId="0" borderId="0" xfId="4" applyFont="1" applyAlignment="1">
      <alignment horizontal="left"/>
    </xf>
    <xf numFmtId="0" fontId="27" fillId="0" borderId="0" xfId="4" applyFont="1"/>
    <xf numFmtId="49" fontId="27" fillId="0" borderId="0" xfId="4" applyNumberFormat="1" applyFont="1"/>
    <xf numFmtId="0" fontId="27" fillId="0" borderId="27" xfId="4" applyFont="1" applyBorder="1" applyAlignment="1">
      <alignment horizontal="left"/>
    </xf>
    <xf numFmtId="2" fontId="27" fillId="0" borderId="27" xfId="4" applyNumberFormat="1" applyFont="1" applyBorder="1" applyAlignment="1">
      <alignment horizontal="right"/>
    </xf>
    <xf numFmtId="1" fontId="27" fillId="0" borderId="27" xfId="4" applyNumberFormat="1" applyFont="1" applyBorder="1" applyAlignment="1">
      <alignment horizontal="left"/>
    </xf>
    <xf numFmtId="0" fontId="27" fillId="0" borderId="27" xfId="4" applyFont="1" applyBorder="1"/>
    <xf numFmtId="1" fontId="27" fillId="0" borderId="43" xfId="4" applyNumberFormat="1" applyFont="1" applyBorder="1" applyAlignment="1">
      <alignment horizontal="left"/>
    </xf>
    <xf numFmtId="1" fontId="27" fillId="0" borderId="43" xfId="4" applyNumberFormat="1" applyFont="1" applyBorder="1"/>
    <xf numFmtId="0" fontId="27" fillId="0" borderId="43" xfId="4" applyFont="1" applyBorder="1"/>
    <xf numFmtId="2" fontId="27" fillId="0" borderId="43" xfId="4" applyNumberFormat="1" applyFont="1" applyBorder="1"/>
    <xf numFmtId="49" fontId="27" fillId="0" borderId="0" xfId="4" applyNumberFormat="1" applyFont="1" applyAlignment="1">
      <alignment horizontal="left"/>
    </xf>
    <xf numFmtId="49" fontId="27" fillId="0" borderId="27" xfId="4" applyNumberFormat="1" applyFont="1" applyBorder="1" applyAlignment="1">
      <alignment horizontal="left"/>
    </xf>
    <xf numFmtId="0" fontId="60" fillId="0" borderId="0" xfId="4" applyFont="1" applyAlignment="1">
      <alignment horizontal="left"/>
    </xf>
    <xf numFmtId="1" fontId="63" fillId="0" borderId="0" xfId="4" applyNumberFormat="1" applyFont="1"/>
    <xf numFmtId="1" fontId="60" fillId="0" borderId="0" xfId="4" applyNumberFormat="1" applyFont="1" applyAlignment="1">
      <alignment horizontal="right"/>
    </xf>
    <xf numFmtId="1" fontId="60" fillId="0" borderId="0" xfId="4" applyNumberFormat="1" applyFont="1" applyAlignment="1">
      <alignment horizontal="left"/>
    </xf>
    <xf numFmtId="174" fontId="60" fillId="0" borderId="0" xfId="4" applyNumberFormat="1" applyFont="1"/>
    <xf numFmtId="49" fontId="60" fillId="0" borderId="0" xfId="4" applyNumberFormat="1" applyFont="1" applyAlignment="1">
      <alignment horizontal="left"/>
    </xf>
    <xf numFmtId="175" fontId="60" fillId="0" borderId="0" xfId="4" applyNumberFormat="1" applyFont="1"/>
    <xf numFmtId="0" fontId="1" fillId="0" borderId="23" xfId="19" applyBorder="1"/>
    <xf numFmtId="0" fontId="1" fillId="0" borderId="24" xfId="19" applyBorder="1"/>
    <xf numFmtId="0" fontId="1" fillId="0" borderId="25" xfId="19" applyBorder="1"/>
    <xf numFmtId="0" fontId="1" fillId="0" borderId="0" xfId="19" applyProtection="1">
      <protection locked="0"/>
    </xf>
    <xf numFmtId="0" fontId="47" fillId="0" borderId="24" xfId="19" applyFont="1" applyBorder="1"/>
    <xf numFmtId="0" fontId="1" fillId="0" borderId="26" xfId="19" applyBorder="1"/>
    <xf numFmtId="0" fontId="1" fillId="0" borderId="27" xfId="19" applyBorder="1"/>
    <xf numFmtId="0" fontId="1" fillId="0" borderId="28" xfId="19" applyBorder="1"/>
    <xf numFmtId="0" fontId="26" fillId="0" borderId="23" xfId="19" applyFont="1" applyBorder="1" applyAlignment="1">
      <alignment vertical="center"/>
    </xf>
    <xf numFmtId="0" fontId="26" fillId="0" borderId="24" xfId="19" applyFont="1" applyBorder="1" applyAlignment="1">
      <alignment vertical="center"/>
    </xf>
    <xf numFmtId="0" fontId="26" fillId="0" borderId="25" xfId="19" applyFont="1" applyBorder="1" applyAlignment="1">
      <alignment vertical="center"/>
    </xf>
    <xf numFmtId="0" fontId="26" fillId="0" borderId="29" xfId="19" applyFont="1" applyBorder="1" applyAlignment="1">
      <alignment vertical="center"/>
    </xf>
    <xf numFmtId="0" fontId="26" fillId="0" borderId="0" xfId="19" applyFont="1" applyAlignment="1">
      <alignment vertical="center"/>
    </xf>
    <xf numFmtId="167" fontId="48" fillId="0" borderId="30" xfId="19" applyNumberFormat="1" applyFont="1" applyBorder="1" applyAlignment="1">
      <alignment vertical="center"/>
    </xf>
    <xf numFmtId="167" fontId="48" fillId="0" borderId="31" xfId="19" applyNumberFormat="1" applyFont="1" applyBorder="1" applyAlignment="1">
      <alignment vertical="center"/>
    </xf>
    <xf numFmtId="0" fontId="26" fillId="0" borderId="32" xfId="19" applyFont="1" applyBorder="1" applyAlignment="1">
      <alignment vertical="center"/>
    </xf>
    <xf numFmtId="0" fontId="26" fillId="0" borderId="33" xfId="19" applyFont="1" applyBorder="1" applyAlignment="1">
      <alignment vertical="center"/>
    </xf>
    <xf numFmtId="0" fontId="48" fillId="0" borderId="34" xfId="19" applyFont="1" applyBorder="1" applyAlignment="1">
      <alignment vertical="center"/>
    </xf>
    <xf numFmtId="0" fontId="26" fillId="0" borderId="35" xfId="19" applyFont="1" applyBorder="1" applyAlignment="1">
      <alignment vertical="center"/>
    </xf>
    <xf numFmtId="167" fontId="48" fillId="0" borderId="34" xfId="19" applyNumberFormat="1" applyFont="1" applyBorder="1" applyAlignment="1">
      <alignment vertical="center"/>
    </xf>
    <xf numFmtId="167" fontId="48" fillId="0" borderId="0" xfId="19" applyNumberFormat="1" applyFont="1" applyAlignment="1">
      <alignment vertical="center"/>
    </xf>
    <xf numFmtId="0" fontId="48" fillId="0" borderId="0" xfId="19" applyFont="1" applyAlignment="1">
      <alignment vertical="center"/>
    </xf>
    <xf numFmtId="0" fontId="26" fillId="0" borderId="31" xfId="19" applyFont="1" applyBorder="1" applyAlignment="1">
      <alignment vertical="center"/>
    </xf>
    <xf numFmtId="167" fontId="48" fillId="0" borderId="1" xfId="19" applyNumberFormat="1" applyFont="1" applyBorder="1" applyAlignment="1">
      <alignment vertical="center"/>
    </xf>
    <xf numFmtId="167" fontId="48" fillId="0" borderId="39" xfId="19" applyNumberFormat="1" applyFont="1" applyBorder="1" applyAlignment="1">
      <alignment vertical="center"/>
    </xf>
    <xf numFmtId="167" fontId="48" fillId="0" borderId="40" xfId="19" applyNumberFormat="1" applyFont="1" applyBorder="1" applyAlignment="1">
      <alignment vertical="center"/>
    </xf>
    <xf numFmtId="0" fontId="26" fillId="0" borderId="41" xfId="19" applyFont="1" applyBorder="1" applyAlignment="1">
      <alignment vertical="center"/>
    </xf>
    <xf numFmtId="167" fontId="48" fillId="0" borderId="36" xfId="19" applyNumberFormat="1" applyFont="1" applyBorder="1" applyAlignment="1">
      <alignment vertical="center"/>
    </xf>
    <xf numFmtId="0" fontId="26" fillId="0" borderId="37" xfId="19" applyFont="1" applyBorder="1" applyAlignment="1">
      <alignment vertical="center"/>
    </xf>
    <xf numFmtId="0" fontId="26" fillId="0" borderId="38" xfId="19" applyFont="1" applyBorder="1" applyAlignment="1">
      <alignment vertical="center"/>
    </xf>
    <xf numFmtId="0" fontId="28" fillId="0" borderId="0" xfId="19" applyFont="1" applyAlignment="1">
      <alignment vertical="center"/>
    </xf>
    <xf numFmtId="0" fontId="26" fillId="0" borderId="40" xfId="19" applyFont="1" applyBorder="1" applyAlignment="1">
      <alignment vertical="center"/>
    </xf>
    <xf numFmtId="167" fontId="48" fillId="0" borderId="41" xfId="19" applyNumberFormat="1" applyFont="1" applyBorder="1" applyAlignment="1">
      <alignment vertical="center"/>
    </xf>
    <xf numFmtId="49" fontId="48" fillId="0" borderId="1" xfId="19" applyNumberFormat="1" applyFont="1" applyBorder="1" applyAlignment="1">
      <alignment vertical="center"/>
    </xf>
    <xf numFmtId="0" fontId="49" fillId="0" borderId="0" xfId="19" applyFont="1" applyAlignment="1">
      <alignment vertical="center"/>
    </xf>
    <xf numFmtId="0" fontId="26" fillId="0" borderId="26" xfId="19" applyFont="1" applyBorder="1" applyAlignment="1">
      <alignment vertical="center"/>
    </xf>
    <xf numFmtId="0" fontId="26" fillId="0" borderId="27" xfId="19" applyFont="1" applyBorder="1" applyAlignment="1">
      <alignment vertical="center"/>
    </xf>
    <xf numFmtId="0" fontId="26" fillId="0" borderId="28" xfId="19" applyFont="1" applyBorder="1" applyAlignment="1">
      <alignment vertical="center"/>
    </xf>
    <xf numFmtId="0" fontId="26" fillId="0" borderId="42" xfId="19" applyFont="1" applyBorder="1" applyAlignment="1">
      <alignment vertical="center"/>
    </xf>
    <xf numFmtId="0" fontId="26" fillId="0" borderId="43" xfId="19" applyFont="1" applyBorder="1" applyAlignment="1">
      <alignment vertical="center"/>
    </xf>
    <xf numFmtId="0" fontId="30" fillId="0" borderId="43" xfId="19" applyFont="1" applyBorder="1" applyAlignment="1">
      <alignment vertical="center"/>
    </xf>
    <xf numFmtId="0" fontId="26" fillId="0" borderId="44" xfId="19" applyFont="1" applyBorder="1" applyAlignment="1">
      <alignment vertical="center"/>
    </xf>
    <xf numFmtId="0" fontId="26" fillId="0" borderId="45" xfId="19" applyFont="1" applyBorder="1" applyAlignment="1">
      <alignment vertical="center"/>
    </xf>
    <xf numFmtId="0" fontId="26" fillId="0" borderId="46" xfId="19" applyFont="1" applyBorder="1" applyAlignment="1">
      <alignment vertical="center"/>
    </xf>
    <xf numFmtId="0" fontId="26" fillId="0" borderId="47" xfId="19" applyFont="1" applyBorder="1" applyAlignment="1">
      <alignment vertical="center"/>
    </xf>
    <xf numFmtId="0" fontId="26" fillId="0" borderId="48" xfId="19" applyFont="1" applyBorder="1" applyAlignment="1">
      <alignment vertical="center"/>
    </xf>
    <xf numFmtId="0" fontId="26" fillId="0" borderId="49" xfId="19" applyFont="1" applyBorder="1" applyAlignment="1">
      <alignment vertical="center"/>
    </xf>
    <xf numFmtId="3" fontId="1" fillId="0" borderId="50" xfId="19" applyNumberFormat="1" applyBorder="1" applyAlignment="1">
      <alignment vertical="center"/>
    </xf>
    <xf numFmtId="3" fontId="1" fillId="0" borderId="51" xfId="19" applyNumberFormat="1" applyBorder="1" applyAlignment="1">
      <alignment vertical="center"/>
    </xf>
    <xf numFmtId="168" fontId="50" fillId="0" borderId="52" xfId="19" applyNumberFormat="1" applyFont="1" applyBorder="1" applyAlignment="1">
      <alignment horizontal="right" vertical="center" wrapText="1"/>
    </xf>
    <xf numFmtId="4" fontId="50" fillId="0" borderId="53" xfId="19" applyNumberFormat="1" applyFont="1" applyBorder="1" applyAlignment="1">
      <alignment horizontal="right" vertical="center" wrapText="1"/>
    </xf>
    <xf numFmtId="3" fontId="1" fillId="0" borderId="52" xfId="19" applyNumberFormat="1" applyBorder="1" applyAlignment="1">
      <alignment vertical="center"/>
    </xf>
    <xf numFmtId="3" fontId="1" fillId="0" borderId="53" xfId="19" applyNumberFormat="1" applyBorder="1" applyAlignment="1">
      <alignment vertical="center"/>
    </xf>
    <xf numFmtId="3" fontId="50" fillId="0" borderId="51" xfId="19" applyNumberFormat="1" applyFont="1" applyBorder="1" applyAlignment="1">
      <alignment vertical="center" wrapText="1"/>
    </xf>
    <xf numFmtId="4" fontId="50" fillId="0" borderId="51" xfId="19" applyNumberFormat="1" applyFont="1" applyBorder="1" applyAlignment="1">
      <alignment horizontal="right" vertical="center" wrapText="1"/>
    </xf>
    <xf numFmtId="3" fontId="1" fillId="0" borderId="54" xfId="19" applyNumberFormat="1" applyBorder="1" applyAlignment="1">
      <alignment vertical="center"/>
    </xf>
    <xf numFmtId="167" fontId="30" fillId="0" borderId="43" xfId="19" applyNumberFormat="1" applyFont="1" applyBorder="1" applyAlignment="1">
      <alignment vertical="center" wrapText="1"/>
    </xf>
    <xf numFmtId="0" fontId="32" fillId="0" borderId="45" xfId="19" applyFont="1" applyBorder="1" applyAlignment="1">
      <alignment vertical="center"/>
    </xf>
    <xf numFmtId="0" fontId="32" fillId="0" borderId="47" xfId="19" applyFont="1" applyBorder="1" applyAlignment="1">
      <alignment vertical="center"/>
    </xf>
    <xf numFmtId="0" fontId="30" fillId="0" borderId="48" xfId="19" applyFont="1" applyBorder="1" applyAlignment="1">
      <alignment vertical="center"/>
    </xf>
    <xf numFmtId="0" fontId="30" fillId="0" borderId="46" xfId="19" applyFont="1" applyBorder="1" applyAlignment="1">
      <alignment vertical="center"/>
    </xf>
    <xf numFmtId="0" fontId="30" fillId="0" borderId="49" xfId="19" applyFont="1" applyBorder="1" applyAlignment="1">
      <alignment vertical="center"/>
    </xf>
    <xf numFmtId="0" fontId="30" fillId="0" borderId="47" xfId="19" applyFont="1" applyBorder="1" applyAlignment="1">
      <alignment vertical="center"/>
    </xf>
    <xf numFmtId="1" fontId="26" fillId="0" borderId="55" xfId="19" applyNumberFormat="1" applyFont="1" applyBorder="1" applyAlignment="1">
      <alignment horizontal="center" vertical="center"/>
    </xf>
    <xf numFmtId="0" fontId="33" fillId="0" borderId="30" xfId="19" applyFont="1" applyBorder="1" applyAlignment="1">
      <alignment vertical="center"/>
    </xf>
    <xf numFmtId="0" fontId="26" fillId="0" borderId="1" xfId="19" applyFont="1" applyBorder="1" applyAlignment="1">
      <alignment vertical="center"/>
    </xf>
    <xf numFmtId="4" fontId="50" fillId="0" borderId="39" xfId="19" applyNumberFormat="1" applyFont="1" applyBorder="1" applyAlignment="1">
      <alignment horizontal="right" vertical="center" wrapText="1"/>
    </xf>
    <xf numFmtId="49" fontId="26" fillId="0" borderId="56" xfId="19" applyNumberFormat="1" applyFont="1" applyBorder="1" applyAlignment="1">
      <alignment vertical="center"/>
    </xf>
    <xf numFmtId="0" fontId="26" fillId="0" borderId="39" xfId="19" applyFont="1" applyBorder="1" applyAlignment="1">
      <alignment vertical="center"/>
    </xf>
    <xf numFmtId="4" fontId="1" fillId="0" borderId="39" xfId="19" applyNumberFormat="1" applyBorder="1" applyAlignment="1">
      <alignment horizontal="right" vertical="center"/>
    </xf>
    <xf numFmtId="3" fontId="1" fillId="0" borderId="40" xfId="19" applyNumberFormat="1" applyBorder="1" applyAlignment="1">
      <alignment vertical="center"/>
    </xf>
    <xf numFmtId="0" fontId="51" fillId="0" borderId="40" xfId="19" applyFont="1" applyBorder="1" applyAlignment="1">
      <alignment horizontal="right" vertical="center"/>
    </xf>
    <xf numFmtId="10" fontId="51" fillId="0" borderId="41" xfId="19" applyNumberFormat="1" applyFont="1" applyBorder="1" applyAlignment="1">
      <alignment horizontal="left" vertical="center" wrapText="1"/>
    </xf>
    <xf numFmtId="0" fontId="26" fillId="0" borderId="56" xfId="19" applyFont="1" applyBorder="1" applyAlignment="1">
      <alignment vertical="center"/>
    </xf>
    <xf numFmtId="0" fontId="26" fillId="0" borderId="36" xfId="19" applyFont="1" applyBorder="1" applyAlignment="1">
      <alignment vertical="center"/>
    </xf>
    <xf numFmtId="1" fontId="26" fillId="0" borderId="57" xfId="19" applyNumberFormat="1" applyFont="1" applyBorder="1" applyAlignment="1">
      <alignment horizontal="center" vertical="center"/>
    </xf>
    <xf numFmtId="3" fontId="1" fillId="0" borderId="39" xfId="19" applyNumberFormat="1" applyBorder="1" applyAlignment="1">
      <alignment vertical="center"/>
    </xf>
    <xf numFmtId="0" fontId="33" fillId="0" borderId="39" xfId="19" applyFont="1" applyBorder="1" applyAlignment="1">
      <alignment vertical="center"/>
    </xf>
    <xf numFmtId="4" fontId="50" fillId="0" borderId="42" xfId="19" applyNumberFormat="1" applyFont="1" applyBorder="1" applyAlignment="1">
      <alignment horizontal="right" vertical="center" wrapText="1"/>
    </xf>
    <xf numFmtId="49" fontId="26" fillId="0" borderId="44" xfId="19" applyNumberFormat="1" applyFont="1" applyBorder="1" applyAlignment="1">
      <alignment vertical="center"/>
    </xf>
    <xf numFmtId="4" fontId="1" fillId="0" borderId="42" xfId="19" applyNumberFormat="1" applyBorder="1" applyAlignment="1">
      <alignment horizontal="right" vertical="center"/>
    </xf>
    <xf numFmtId="3" fontId="1" fillId="0" borderId="44" xfId="19" applyNumberFormat="1" applyBorder="1" applyAlignment="1">
      <alignment vertical="center"/>
    </xf>
    <xf numFmtId="1" fontId="26" fillId="0" borderId="58" xfId="19" applyNumberFormat="1" applyFont="1" applyBorder="1" applyAlignment="1">
      <alignment horizontal="center" vertical="center"/>
    </xf>
    <xf numFmtId="0" fontId="26" fillId="0" borderId="53" xfId="19" applyFont="1" applyBorder="1" applyAlignment="1">
      <alignment vertical="center"/>
    </xf>
    <xf numFmtId="0" fontId="26" fillId="0" borderId="51" xfId="19" applyFont="1" applyBorder="1" applyAlignment="1">
      <alignment vertical="center"/>
    </xf>
    <xf numFmtId="0" fontId="26" fillId="0" borderId="52" xfId="19" applyFont="1" applyBorder="1" applyAlignment="1">
      <alignment vertical="center"/>
    </xf>
    <xf numFmtId="4" fontId="50" fillId="0" borderId="59" xfId="19" applyNumberFormat="1" applyFont="1" applyBorder="1" applyAlignment="1">
      <alignment horizontal="right" vertical="center" wrapText="1"/>
    </xf>
    <xf numFmtId="49" fontId="26" fillId="0" borderId="28" xfId="19" applyNumberFormat="1" applyFont="1" applyBorder="1" applyAlignment="1">
      <alignment vertical="center"/>
    </xf>
    <xf numFmtId="4" fontId="50" fillId="0" borderId="43" xfId="19" applyNumberFormat="1" applyFont="1" applyBorder="1" applyAlignment="1">
      <alignment horizontal="right" vertical="center" wrapText="1"/>
    </xf>
    <xf numFmtId="3" fontId="50" fillId="0" borderId="27" xfId="19" applyNumberFormat="1" applyFont="1" applyBorder="1" applyAlignment="1">
      <alignment vertical="center" wrapText="1"/>
    </xf>
    <xf numFmtId="0" fontId="30" fillId="0" borderId="23" xfId="19" applyFont="1" applyBorder="1" applyAlignment="1">
      <alignment vertical="top"/>
    </xf>
    <xf numFmtId="0" fontId="26" fillId="0" borderId="60" xfId="19" applyFont="1" applyBorder="1" applyAlignment="1">
      <alignment vertical="center"/>
    </xf>
    <xf numFmtId="0" fontId="26" fillId="0" borderId="61" xfId="19" applyFont="1" applyBorder="1" applyAlignment="1">
      <alignment vertical="center"/>
    </xf>
    <xf numFmtId="1" fontId="32" fillId="0" borderId="45" xfId="19" applyNumberFormat="1" applyFont="1" applyBorder="1" applyAlignment="1">
      <alignment vertical="center"/>
    </xf>
    <xf numFmtId="0" fontId="26" fillId="0" borderId="34" xfId="19" applyFont="1" applyBorder="1" applyAlignment="1">
      <alignment vertical="center"/>
    </xf>
    <xf numFmtId="169" fontId="26" fillId="0" borderId="44" xfId="19" applyNumberFormat="1" applyFont="1" applyBorder="1" applyAlignment="1">
      <alignment horizontal="right" vertical="center"/>
    </xf>
    <xf numFmtId="0" fontId="26" fillId="0" borderId="62" xfId="19" applyFont="1" applyBorder="1"/>
    <xf numFmtId="0" fontId="26" fillId="0" borderId="36" xfId="19" applyFont="1" applyBorder="1"/>
    <xf numFmtId="3" fontId="48" fillId="0" borderId="39" xfId="19" applyNumberFormat="1" applyFont="1" applyBorder="1" applyAlignment="1">
      <alignment horizontal="right" vertical="center" wrapText="1"/>
    </xf>
    <xf numFmtId="4" fontId="48" fillId="0" borderId="40" xfId="19" applyNumberFormat="1" applyFont="1" applyBorder="1" applyAlignment="1">
      <alignment horizontal="right" vertical="center" wrapText="1"/>
    </xf>
    <xf numFmtId="4" fontId="50" fillId="0" borderId="36" xfId="19" applyNumberFormat="1" applyFont="1" applyBorder="1" applyAlignment="1">
      <alignment horizontal="right" vertical="center" wrapText="1"/>
    </xf>
    <xf numFmtId="169" fontId="26" fillId="0" borderId="63" xfId="19" applyNumberFormat="1" applyFont="1" applyBorder="1" applyAlignment="1">
      <alignment horizontal="right" vertical="center"/>
    </xf>
    <xf numFmtId="0" fontId="30" fillId="0" borderId="64" xfId="19" applyFont="1" applyBorder="1" applyAlignment="1">
      <alignment vertical="top"/>
    </xf>
    <xf numFmtId="0" fontId="26" fillId="0" borderId="30" xfId="19" applyFont="1" applyBorder="1" applyAlignment="1">
      <alignment vertical="center"/>
    </xf>
    <xf numFmtId="169" fontId="26" fillId="0" borderId="56" xfId="19" applyNumberFormat="1" applyFont="1" applyBorder="1" applyAlignment="1">
      <alignment horizontal="right" vertical="center"/>
    </xf>
    <xf numFmtId="0" fontId="30" fillId="0" borderId="53" xfId="19" applyFont="1" applyBorder="1" applyAlignment="1">
      <alignment vertical="center"/>
    </xf>
    <xf numFmtId="4" fontId="52" fillId="0" borderId="65" xfId="19" applyNumberFormat="1" applyFont="1" applyBorder="1" applyAlignment="1">
      <alignment horizontal="right" vertical="center" wrapText="1"/>
    </xf>
    <xf numFmtId="0" fontId="26" fillId="0" borderId="66" xfId="19" applyFont="1" applyBorder="1" applyAlignment="1">
      <alignment vertical="center"/>
    </xf>
    <xf numFmtId="0" fontId="1" fillId="0" borderId="46" xfId="19" applyBorder="1" applyAlignment="1">
      <alignment vertical="center"/>
    </xf>
    <xf numFmtId="0" fontId="26" fillId="0" borderId="26" xfId="19" applyFont="1" applyBorder="1"/>
    <xf numFmtId="0" fontId="26" fillId="0" borderId="67" xfId="19" applyFont="1" applyBorder="1" applyAlignment="1">
      <alignment vertical="center"/>
    </xf>
    <xf numFmtId="0" fontId="26" fillId="0" borderId="59" xfId="19" applyFont="1" applyBorder="1"/>
    <xf numFmtId="0" fontId="26" fillId="0" borderId="54" xfId="19" applyFont="1" applyBorder="1" applyAlignment="1">
      <alignment vertical="center"/>
    </xf>
    <xf numFmtId="0" fontId="66" fillId="0" borderId="0" xfId="19" applyFont="1" applyAlignment="1">
      <alignment vertical="top"/>
    </xf>
    <xf numFmtId="49" fontId="66" fillId="0" borderId="0" xfId="19" applyNumberFormat="1" applyFont="1" applyAlignment="1">
      <alignment vertical="top"/>
    </xf>
    <xf numFmtId="49" fontId="66" fillId="0" borderId="0" xfId="19" applyNumberFormat="1" applyFont="1" applyAlignment="1">
      <alignment vertical="top" wrapText="1"/>
    </xf>
    <xf numFmtId="175" fontId="66" fillId="0" borderId="0" xfId="19" applyNumberFormat="1" applyFont="1" applyAlignment="1">
      <alignment horizontal="right" vertical="top"/>
    </xf>
    <xf numFmtId="2" fontId="66" fillId="0" borderId="0" xfId="19" applyNumberFormat="1" applyFont="1" applyAlignment="1">
      <alignment horizontal="right" vertical="top"/>
    </xf>
    <xf numFmtId="0" fontId="67" fillId="0" borderId="0" xfId="19" applyFont="1" applyAlignment="1">
      <alignment vertical="top"/>
    </xf>
    <xf numFmtId="0" fontId="68" fillId="0" borderId="43" xfId="19" applyFont="1" applyBorder="1" applyAlignment="1">
      <alignment vertical="center"/>
    </xf>
    <xf numFmtId="49" fontId="68" fillId="0" borderId="43" xfId="19" applyNumberFormat="1" applyFont="1" applyBorder="1" applyAlignment="1">
      <alignment vertical="center"/>
    </xf>
    <xf numFmtId="49" fontId="68" fillId="0" borderId="43" xfId="19" applyNumberFormat="1" applyFont="1" applyBorder="1" applyAlignment="1">
      <alignment vertical="center" wrapText="1"/>
    </xf>
    <xf numFmtId="175" fontId="68" fillId="0" borderId="43" xfId="19" applyNumberFormat="1" applyFont="1" applyBorder="1" applyAlignment="1">
      <alignment horizontal="right" vertical="center"/>
    </xf>
    <xf numFmtId="2" fontId="68" fillId="0" borderId="43" xfId="19" applyNumberFormat="1" applyFont="1" applyBorder="1" applyAlignment="1">
      <alignment horizontal="right" vertical="center"/>
    </xf>
    <xf numFmtId="0" fontId="69" fillId="0" borderId="43" xfId="19" applyFont="1" applyBorder="1" applyAlignment="1">
      <alignment vertical="center"/>
    </xf>
    <xf numFmtId="0" fontId="66" fillId="0" borderId="0" xfId="19" applyFont="1" applyAlignment="1">
      <alignment horizontal="center" vertical="top" wrapText="1"/>
    </xf>
    <xf numFmtId="49" fontId="66" fillId="0" borderId="0" xfId="19" applyNumberFormat="1" applyFont="1" applyAlignment="1">
      <alignment horizontal="center" vertical="top" wrapText="1"/>
    </xf>
    <xf numFmtId="175" fontId="66" fillId="0" borderId="0" xfId="19" applyNumberFormat="1" applyFont="1" applyAlignment="1">
      <alignment horizontal="right" vertical="top" wrapText="1"/>
    </xf>
    <xf numFmtId="2" fontId="66" fillId="0" borderId="0" xfId="19" applyNumberFormat="1" applyFont="1" applyAlignment="1">
      <alignment horizontal="right" vertical="top" wrapText="1"/>
    </xf>
    <xf numFmtId="0" fontId="67" fillId="0" borderId="0" xfId="19" applyFont="1" applyAlignment="1">
      <alignment horizontal="center" vertical="top" wrapText="1"/>
    </xf>
    <xf numFmtId="0" fontId="47" fillId="0" borderId="24" xfId="4" applyFont="1" applyBorder="1"/>
    <xf numFmtId="167" fontId="48" fillId="0" borderId="30" xfId="4" applyNumberFormat="1" applyFont="1" applyBorder="1" applyAlignment="1">
      <alignment vertical="center"/>
    </xf>
    <xf numFmtId="167" fontId="48" fillId="0" borderId="31" xfId="4" applyNumberFormat="1" applyFont="1" applyBorder="1" applyAlignment="1">
      <alignment vertical="center"/>
    </xf>
    <xf numFmtId="0" fontId="48" fillId="0" borderId="34" xfId="4" applyFont="1" applyBorder="1" applyAlignment="1">
      <alignment vertical="center"/>
    </xf>
    <xf numFmtId="167" fontId="48" fillId="0" borderId="34" xfId="4" applyNumberFormat="1" applyFont="1" applyBorder="1" applyAlignment="1">
      <alignment vertical="center"/>
    </xf>
    <xf numFmtId="167" fontId="48" fillId="0" borderId="0" xfId="4" applyNumberFormat="1" applyFont="1" applyAlignment="1">
      <alignment vertical="center"/>
    </xf>
    <xf numFmtId="0" fontId="48" fillId="0" borderId="0" xfId="4" applyFont="1" applyAlignment="1">
      <alignment vertical="center"/>
    </xf>
    <xf numFmtId="167" fontId="48" fillId="0" borderId="1" xfId="4" applyNumberFormat="1" applyFont="1" applyBorder="1" applyAlignment="1">
      <alignment vertical="center"/>
    </xf>
    <xf numFmtId="167" fontId="48" fillId="0" borderId="39" xfId="4" applyNumberFormat="1" applyFont="1" applyBorder="1" applyAlignment="1">
      <alignment vertical="center"/>
    </xf>
    <xf numFmtId="167" fontId="48" fillId="0" borderId="40" xfId="4" applyNumberFormat="1" applyFont="1" applyBorder="1" applyAlignment="1">
      <alignment vertical="center"/>
    </xf>
    <xf numFmtId="167" fontId="48" fillId="0" borderId="36" xfId="4" applyNumberFormat="1" applyFont="1" applyBorder="1" applyAlignment="1">
      <alignment vertical="center"/>
    </xf>
    <xf numFmtId="167" fontId="48" fillId="0" borderId="41" xfId="4" applyNumberFormat="1" applyFont="1" applyBorder="1" applyAlignment="1">
      <alignment vertical="center"/>
    </xf>
    <xf numFmtId="49" fontId="48" fillId="0" borderId="1" xfId="4" applyNumberFormat="1" applyFont="1" applyBorder="1" applyAlignment="1">
      <alignment vertical="center"/>
    </xf>
    <xf numFmtId="0" fontId="49" fillId="0" borderId="0" xfId="4" applyFont="1" applyAlignment="1">
      <alignment vertical="center"/>
    </xf>
    <xf numFmtId="168" fontId="50" fillId="0" borderId="52" xfId="4" applyNumberFormat="1" applyBorder="1" applyAlignment="1">
      <alignment horizontal="right" vertical="center" wrapText="1"/>
    </xf>
    <xf numFmtId="4" fontId="50" fillId="0" borderId="53" xfId="4" applyNumberFormat="1" applyBorder="1" applyAlignment="1">
      <alignment horizontal="right" vertical="center" wrapText="1"/>
    </xf>
    <xf numFmtId="3" fontId="50" fillId="0" borderId="51" xfId="4" applyNumberFormat="1" applyBorder="1" applyAlignment="1">
      <alignment vertical="center" wrapText="1"/>
    </xf>
    <xf numFmtId="4" fontId="50" fillId="0" borderId="51" xfId="4" applyNumberFormat="1" applyBorder="1" applyAlignment="1">
      <alignment horizontal="right" vertical="center" wrapText="1"/>
    </xf>
    <xf numFmtId="4" fontId="50" fillId="0" borderId="39" xfId="4" applyNumberFormat="1" applyBorder="1" applyAlignment="1">
      <alignment horizontal="right" vertical="center" wrapText="1"/>
    </xf>
    <xf numFmtId="0" fontId="51" fillId="0" borderId="40" xfId="4" applyFont="1" applyBorder="1" applyAlignment="1">
      <alignment horizontal="right" vertical="center"/>
    </xf>
    <xf numFmtId="10" fontId="51" fillId="0" borderId="41" xfId="4" applyNumberFormat="1" applyFont="1" applyBorder="1" applyAlignment="1">
      <alignment horizontal="left" vertical="center" wrapText="1"/>
    </xf>
    <xf numFmtId="4" fontId="50" fillId="0" borderId="42" xfId="4" applyNumberFormat="1" applyBorder="1" applyAlignment="1">
      <alignment horizontal="right" vertical="center" wrapText="1"/>
    </xf>
    <xf numFmtId="4" fontId="50" fillId="0" borderId="59" xfId="4" applyNumberFormat="1" applyBorder="1" applyAlignment="1">
      <alignment horizontal="right" vertical="center" wrapText="1"/>
    </xf>
    <xf numFmtId="4" fontId="50" fillId="0" borderId="43" xfId="4" applyNumberFormat="1" applyBorder="1" applyAlignment="1">
      <alignment horizontal="right" vertical="center" wrapText="1"/>
    </xf>
    <xf numFmtId="3" fontId="50" fillId="0" borderId="27" xfId="4" applyNumberFormat="1" applyBorder="1" applyAlignment="1">
      <alignment vertical="center" wrapText="1"/>
    </xf>
    <xf numFmtId="3" fontId="48" fillId="0" borderId="39" xfId="4" applyNumberFormat="1" applyFont="1" applyBorder="1" applyAlignment="1">
      <alignment horizontal="right" vertical="center" wrapText="1"/>
    </xf>
    <xf numFmtId="4" fontId="48" fillId="0" borderId="40" xfId="4" applyNumberFormat="1" applyFont="1" applyBorder="1" applyAlignment="1">
      <alignment horizontal="right" vertical="center" wrapText="1"/>
    </xf>
    <xf numFmtId="4" fontId="50" fillId="0" borderId="36" xfId="4" applyNumberFormat="1" applyBorder="1" applyAlignment="1">
      <alignment horizontal="right" vertical="center" wrapText="1"/>
    </xf>
    <xf numFmtId="4" fontId="52" fillId="0" borderId="65" xfId="4" applyNumberFormat="1" applyFont="1" applyBorder="1" applyAlignment="1">
      <alignment horizontal="right" vertical="center" wrapText="1"/>
    </xf>
    <xf numFmtId="0" fontId="70" fillId="0" borderId="0" xfId="4" applyFont="1"/>
    <xf numFmtId="0" fontId="71" fillId="0" borderId="0" xfId="4" applyFont="1" applyAlignment="1">
      <alignment horizontal="center"/>
    </xf>
    <xf numFmtId="0" fontId="71" fillId="0" borderId="0" xfId="4" applyFont="1"/>
    <xf numFmtId="0" fontId="72" fillId="0" borderId="0" xfId="4" applyFont="1"/>
    <xf numFmtId="0" fontId="73" fillId="0" borderId="0" xfId="4" applyFont="1"/>
    <xf numFmtId="0" fontId="74" fillId="0" borderId="0" xfId="4" applyFont="1" applyAlignment="1">
      <alignment horizontal="center"/>
    </xf>
    <xf numFmtId="0" fontId="74" fillId="0" borderId="0" xfId="4" applyFont="1"/>
    <xf numFmtId="0" fontId="73" fillId="0" borderId="0" xfId="4" applyFont="1" applyAlignment="1">
      <alignment vertical="center"/>
    </xf>
    <xf numFmtId="0" fontId="74" fillId="0" borderId="0" xfId="4" applyFont="1" applyAlignment="1">
      <alignment horizontal="center" vertical="center"/>
    </xf>
    <xf numFmtId="0" fontId="74" fillId="0" borderId="0" xfId="4" applyFont="1" applyAlignment="1">
      <alignment vertical="center"/>
    </xf>
    <xf numFmtId="0" fontId="73" fillId="0" borderId="0" xfId="4" applyFont="1" applyAlignment="1">
      <alignment horizontal="left" vertical="center"/>
    </xf>
    <xf numFmtId="0" fontId="58" fillId="0" borderId="73" xfId="4" applyFont="1" applyBorder="1" applyAlignment="1">
      <alignment horizontal="center" vertical="center"/>
    </xf>
    <xf numFmtId="0" fontId="58" fillId="0" borderId="74" xfId="4" applyFont="1" applyBorder="1" applyAlignment="1">
      <alignment horizontal="center" vertical="center"/>
    </xf>
    <xf numFmtId="0" fontId="65" fillId="0" borderId="76" xfId="4" applyFont="1" applyBorder="1" applyAlignment="1">
      <alignment horizontal="center" vertical="center"/>
    </xf>
    <xf numFmtId="0" fontId="65" fillId="0" borderId="80" xfId="4" applyFont="1" applyBorder="1" applyAlignment="1">
      <alignment horizontal="center" vertical="center"/>
    </xf>
    <xf numFmtId="0" fontId="76" fillId="0" borderId="73" xfId="4" applyFont="1" applyBorder="1"/>
    <xf numFmtId="0" fontId="32" fillId="0" borderId="74" xfId="4" applyFont="1" applyBorder="1" applyAlignment="1">
      <alignment vertical="center"/>
    </xf>
    <xf numFmtId="0" fontId="32" fillId="0" borderId="74" xfId="4" applyFont="1" applyBorder="1" applyAlignment="1">
      <alignment horizontal="center" vertical="center"/>
    </xf>
    <xf numFmtId="4" fontId="32" fillId="0" borderId="74" xfId="4" applyNumberFormat="1" applyFont="1" applyBorder="1" applyAlignment="1">
      <alignment horizontal="right" vertical="center"/>
    </xf>
    <xf numFmtId="0" fontId="76" fillId="0" borderId="0" xfId="4" applyFont="1"/>
    <xf numFmtId="0" fontId="32" fillId="0" borderId="0" xfId="4" applyFont="1" applyAlignment="1">
      <alignment horizontal="left" vertical="center"/>
    </xf>
    <xf numFmtId="178" fontId="77" fillId="0" borderId="0" xfId="4" applyNumberFormat="1" applyFont="1" applyAlignment="1">
      <alignment horizontal="right" vertical="center" indent="3"/>
    </xf>
    <xf numFmtId="0" fontId="77" fillId="0" borderId="0" xfId="4" applyFont="1" applyAlignment="1">
      <alignment horizontal="right" indent="3"/>
    </xf>
    <xf numFmtId="0" fontId="78" fillId="0" borderId="0" xfId="4" applyFont="1" applyAlignment="1">
      <alignment vertical="center"/>
    </xf>
    <xf numFmtId="0" fontId="79" fillId="0" borderId="0" xfId="4" applyFont="1" applyAlignment="1">
      <alignment horizontal="center" vertical="center"/>
    </xf>
    <xf numFmtId="0" fontId="58" fillId="0" borderId="83" xfId="4" applyFont="1" applyBorder="1" applyAlignment="1">
      <alignment horizontal="center" vertical="center"/>
    </xf>
    <xf numFmtId="0" fontId="58" fillId="0" borderId="84" xfId="4" applyFont="1" applyBorder="1" applyAlignment="1">
      <alignment horizontal="center" vertical="center"/>
    </xf>
    <xf numFmtId="0" fontId="58" fillId="0" borderId="0" xfId="4" applyFont="1" applyAlignment="1">
      <alignment horizontal="center" vertical="center"/>
    </xf>
    <xf numFmtId="0" fontId="58" fillId="0" borderId="85" xfId="4" applyFont="1" applyBorder="1" applyAlignment="1">
      <alignment horizontal="center" vertical="center"/>
    </xf>
    <xf numFmtId="0" fontId="65" fillId="0" borderId="86" xfId="4" applyFont="1" applyBorder="1" applyAlignment="1">
      <alignment horizontal="center" vertical="center"/>
    </xf>
    <xf numFmtId="0" fontId="80" fillId="0" borderId="81" xfId="20" applyFont="1" applyBorder="1" applyAlignment="1">
      <alignment horizontal="left" vertical="center" wrapText="1"/>
    </xf>
    <xf numFmtId="0" fontId="30" fillId="0" borderId="81" xfId="20" applyFont="1" applyBorder="1" applyAlignment="1">
      <alignment horizontal="center" vertical="center"/>
    </xf>
    <xf numFmtId="0" fontId="65" fillId="0" borderId="44" xfId="4" applyFont="1" applyBorder="1" applyAlignment="1">
      <alignment horizontal="center" vertical="center"/>
    </xf>
    <xf numFmtId="4" fontId="65" fillId="0" borderId="81" xfId="4" applyNumberFormat="1" applyFont="1" applyBorder="1" applyAlignment="1">
      <alignment vertical="center"/>
    </xf>
    <xf numFmtId="4" fontId="65" fillId="0" borderId="82" xfId="4" applyNumberFormat="1" applyFont="1" applyBorder="1" applyAlignment="1">
      <alignment vertical="center"/>
    </xf>
    <xf numFmtId="0" fontId="65" fillId="0" borderId="0" xfId="4" applyFont="1" applyAlignment="1">
      <alignment vertical="center"/>
    </xf>
    <xf numFmtId="4" fontId="30" fillId="0" borderId="81" xfId="20" applyNumberFormat="1" applyFont="1" applyBorder="1" applyAlignment="1">
      <alignment horizontal="center" vertical="center"/>
    </xf>
    <xf numFmtId="0" fontId="65" fillId="0" borderId="81" xfId="4" applyFont="1" applyBorder="1" applyAlignment="1">
      <alignment horizontal="center" vertical="center"/>
    </xf>
    <xf numFmtId="0" fontId="50" fillId="0" borderId="0" xfId="4" applyAlignment="1">
      <alignment vertical="center"/>
    </xf>
    <xf numFmtId="0" fontId="65" fillId="0" borderId="42" xfId="20" applyFont="1" applyBorder="1" applyAlignment="1">
      <alignment horizontal="left" vertical="center" wrapText="1"/>
    </xf>
    <xf numFmtId="0" fontId="65" fillId="0" borderId="81" xfId="20" applyFont="1" applyBorder="1" applyAlignment="1">
      <alignment horizontal="left" vertical="center" wrapText="1"/>
    </xf>
    <xf numFmtId="0" fontId="30" fillId="0" borderId="43" xfId="4" applyFont="1" applyBorder="1" applyAlignment="1">
      <alignment horizontal="center" vertical="center" wrapText="1"/>
    </xf>
    <xf numFmtId="0" fontId="30" fillId="9" borderId="73" xfId="4" applyFont="1" applyFill="1" applyBorder="1" applyAlignment="1">
      <alignment horizontal="center" vertical="center"/>
    </xf>
    <xf numFmtId="0" fontId="30" fillId="9" borderId="74" xfId="14" applyFont="1" applyFill="1" applyBorder="1" applyAlignment="1">
      <alignment horizontal="justify" vertical="center" wrapText="1"/>
    </xf>
    <xf numFmtId="0" fontId="30" fillId="9" borderId="74" xfId="4" applyFont="1" applyFill="1" applyBorder="1" applyAlignment="1">
      <alignment horizontal="center" vertical="center"/>
    </xf>
    <xf numFmtId="0" fontId="52" fillId="0" borderId="0" xfId="4" applyFont="1"/>
    <xf numFmtId="0" fontId="65" fillId="0" borderId="0" xfId="4" applyFont="1" applyAlignment="1">
      <alignment horizontal="center" vertical="center"/>
    </xf>
    <xf numFmtId="0" fontId="30" fillId="0" borderId="0" xfId="14" applyFont="1" applyAlignment="1">
      <alignment horizontal="justify" vertical="center" wrapText="1"/>
    </xf>
    <xf numFmtId="0" fontId="30" fillId="0" borderId="0" xfId="4" applyFont="1" applyAlignment="1">
      <alignment horizontal="center" vertical="center"/>
    </xf>
    <xf numFmtId="4" fontId="65" fillId="0" borderId="0" xfId="4" applyNumberFormat="1" applyFont="1" applyAlignment="1">
      <alignment vertical="center"/>
    </xf>
    <xf numFmtId="3" fontId="65" fillId="0" borderId="81" xfId="4" applyNumberFormat="1" applyFont="1" applyBorder="1" applyAlignment="1">
      <alignment horizontal="center" vertical="center"/>
    </xf>
    <xf numFmtId="1" fontId="65" fillId="0" borderId="81" xfId="4" applyNumberFormat="1" applyFont="1" applyBorder="1" applyAlignment="1">
      <alignment vertical="center" wrapText="1"/>
    </xf>
    <xf numFmtId="49" fontId="30" fillId="0" borderId="81" xfId="4" applyNumberFormat="1" applyFont="1" applyBorder="1" applyAlignment="1">
      <alignment horizontal="center" vertical="center"/>
    </xf>
    <xf numFmtId="1" fontId="65" fillId="0" borderId="81" xfId="4" applyNumberFormat="1" applyFont="1" applyBorder="1"/>
    <xf numFmtId="1" fontId="65" fillId="0" borderId="42" xfId="4" applyNumberFormat="1" applyFont="1" applyBorder="1"/>
    <xf numFmtId="0" fontId="65" fillId="0" borderId="81" xfId="4" applyFont="1" applyBorder="1" applyAlignment="1">
      <alignment vertical="center"/>
    </xf>
    <xf numFmtId="4" fontId="80" fillId="0" borderId="81" xfId="4" applyNumberFormat="1" applyFont="1" applyBorder="1" applyAlignment="1">
      <alignment vertical="center"/>
    </xf>
    <xf numFmtId="1" fontId="65" fillId="0" borderId="42" xfId="4" applyNumberFormat="1" applyFont="1" applyBorder="1" applyAlignment="1">
      <alignment vertical="center" wrapText="1"/>
    </xf>
    <xf numFmtId="4" fontId="30" fillId="0" borderId="81" xfId="20" applyNumberFormat="1" applyFont="1" applyBorder="1" applyAlignment="1">
      <alignment horizontal="center" vertical="center" wrapText="1"/>
    </xf>
    <xf numFmtId="0" fontId="65" fillId="0" borderId="44" xfId="4" applyFont="1" applyBorder="1" applyAlignment="1">
      <alignment horizontal="center" vertical="center" wrapText="1"/>
    </xf>
    <xf numFmtId="4" fontId="65" fillId="0" borderId="81" xfId="4" applyNumberFormat="1" applyFont="1" applyBorder="1" applyAlignment="1">
      <alignment vertical="center" wrapText="1"/>
    </xf>
    <xf numFmtId="0" fontId="65" fillId="0" borderId="0" xfId="4" applyFont="1" applyAlignment="1">
      <alignment vertical="center" wrapText="1"/>
    </xf>
    <xf numFmtId="178" fontId="30" fillId="0" borderId="0" xfId="14" applyNumberFormat="1" applyFont="1" applyAlignment="1">
      <alignment horizontal="justify" vertical="center" wrapText="1"/>
    </xf>
    <xf numFmtId="0" fontId="80" fillId="0" borderId="0" xfId="20" applyFont="1" applyAlignment="1">
      <alignment horizontal="left" vertical="center" wrapText="1"/>
    </xf>
    <xf numFmtId="0" fontId="81" fillId="0" borderId="22" xfId="22" applyBorder="1" applyAlignment="1" applyProtection="1">
      <alignment horizontal="left"/>
    </xf>
    <xf numFmtId="0" fontId="81" fillId="0" borderId="21" xfId="22" applyBorder="1" applyAlignment="1" applyProtection="1">
      <alignment horizontal="left"/>
    </xf>
    <xf numFmtId="0" fontId="81" fillId="0" borderId="20" xfId="22" applyBorder="1" applyAlignment="1" applyProtection="1">
      <alignment horizontal="left"/>
    </xf>
    <xf numFmtId="0" fontId="81" fillId="0" borderId="0" xfId="22" applyAlignment="1" applyProtection="1">
      <alignment horizontal="left" vertical="top"/>
    </xf>
    <xf numFmtId="0" fontId="81" fillId="0" borderId="6" xfId="22" applyBorder="1" applyAlignment="1" applyProtection="1">
      <alignment horizontal="left"/>
    </xf>
    <xf numFmtId="0" fontId="81" fillId="0" borderId="0" xfId="22" applyAlignment="1" applyProtection="1">
      <alignment horizontal="left"/>
    </xf>
    <xf numFmtId="0" fontId="82" fillId="0" borderId="0" xfId="22" applyFont="1" applyAlignment="1" applyProtection="1">
      <alignment horizontal="left"/>
    </xf>
    <xf numFmtId="0" fontId="81" fillId="0" borderId="5" xfId="22" applyBorder="1" applyAlignment="1" applyProtection="1">
      <alignment horizontal="left"/>
    </xf>
    <xf numFmtId="0" fontId="81" fillId="0" borderId="4" xfId="22" applyBorder="1" applyAlignment="1" applyProtection="1">
      <alignment horizontal="left"/>
    </xf>
    <xf numFmtId="0" fontId="81" fillId="0" borderId="3" xfId="22" applyBorder="1" applyAlignment="1" applyProtection="1">
      <alignment horizontal="left"/>
    </xf>
    <xf numFmtId="0" fontId="81" fillId="0" borderId="2" xfId="22" applyBorder="1" applyAlignment="1" applyProtection="1">
      <alignment horizontal="left"/>
    </xf>
    <xf numFmtId="0" fontId="83" fillId="0" borderId="22" xfId="22" applyFont="1" applyBorder="1" applyAlignment="1" applyProtection="1">
      <alignment horizontal="left" vertical="center"/>
    </xf>
    <xf numFmtId="0" fontId="83" fillId="0" borderId="21" xfId="22" applyFont="1" applyBorder="1" applyAlignment="1" applyProtection="1">
      <alignment horizontal="left" vertical="center"/>
    </xf>
    <xf numFmtId="0" fontId="83" fillId="0" borderId="20" xfId="22" applyFont="1" applyBorder="1" applyAlignment="1" applyProtection="1">
      <alignment horizontal="left" vertical="center"/>
    </xf>
    <xf numFmtId="0" fontId="83" fillId="0" borderId="6" xfId="22" applyFont="1" applyBorder="1" applyAlignment="1" applyProtection="1">
      <alignment horizontal="left" vertical="center"/>
    </xf>
    <xf numFmtId="0" fontId="83" fillId="0" borderId="0" xfId="22" applyFont="1" applyAlignment="1" applyProtection="1">
      <alignment horizontal="left" vertical="center"/>
    </xf>
    <xf numFmtId="0" fontId="84" fillId="0" borderId="87" xfId="22" applyFont="1" applyBorder="1" applyAlignment="1" applyProtection="1">
      <alignment horizontal="left" vertical="center"/>
    </xf>
    <xf numFmtId="0" fontId="83" fillId="0" borderId="88" xfId="22" applyFont="1" applyBorder="1" applyAlignment="1" applyProtection="1">
      <alignment horizontal="left" vertical="center"/>
    </xf>
    <xf numFmtId="0" fontId="83" fillId="0" borderId="89" xfId="22" applyFont="1" applyBorder="1" applyAlignment="1" applyProtection="1">
      <alignment horizontal="left" vertical="center"/>
    </xf>
    <xf numFmtId="180" fontId="84" fillId="0" borderId="88" xfId="22" applyNumberFormat="1" applyFont="1" applyBorder="1" applyAlignment="1" applyProtection="1">
      <alignment horizontal="right" vertical="center"/>
    </xf>
    <xf numFmtId="0" fontId="83" fillId="0" borderId="5" xfId="22" applyFont="1" applyBorder="1" applyAlignment="1" applyProtection="1">
      <alignment horizontal="left" vertical="center"/>
    </xf>
    <xf numFmtId="0" fontId="84" fillId="0" borderId="90" xfId="22" applyFont="1" applyBorder="1" applyAlignment="1" applyProtection="1">
      <alignment horizontal="left" vertical="center"/>
    </xf>
    <xf numFmtId="0" fontId="83" fillId="0" borderId="91" xfId="22" applyFont="1" applyBorder="1" applyAlignment="1" applyProtection="1">
      <alignment horizontal="left" vertical="center"/>
    </xf>
    <xf numFmtId="180" fontId="84" fillId="0" borderId="90" xfId="22" applyNumberFormat="1" applyFont="1" applyBorder="1" applyAlignment="1" applyProtection="1">
      <alignment horizontal="right" vertical="center"/>
    </xf>
    <xf numFmtId="180" fontId="84" fillId="0" borderId="0" xfId="22" applyNumberFormat="1" applyFont="1" applyAlignment="1" applyProtection="1">
      <alignment horizontal="right" vertical="center"/>
    </xf>
    <xf numFmtId="0" fontId="84" fillId="0" borderId="90" xfId="22" applyFont="1" applyBorder="1" applyAlignment="1" applyProtection="1">
      <alignment horizontal="left" vertical="top"/>
    </xf>
    <xf numFmtId="0" fontId="84" fillId="0" borderId="92" xfId="22" applyFont="1" applyBorder="1" applyAlignment="1" applyProtection="1">
      <alignment horizontal="left" vertical="top"/>
    </xf>
    <xf numFmtId="0" fontId="83" fillId="0" borderId="18" xfId="22" applyFont="1" applyBorder="1" applyAlignment="1" applyProtection="1">
      <alignment horizontal="left" vertical="center"/>
    </xf>
    <xf numFmtId="0" fontId="83" fillId="0" borderId="93" xfId="22" applyFont="1" applyBorder="1" applyAlignment="1" applyProtection="1">
      <alignment horizontal="left" vertical="center"/>
    </xf>
    <xf numFmtId="0" fontId="84" fillId="0" borderId="92" xfId="22" applyFont="1" applyBorder="1" applyAlignment="1" applyProtection="1">
      <alignment horizontal="left" vertical="center"/>
    </xf>
    <xf numFmtId="180" fontId="84" fillId="0" borderId="18" xfId="22" applyNumberFormat="1" applyFont="1" applyBorder="1" applyAlignment="1" applyProtection="1">
      <alignment horizontal="right" vertical="center"/>
    </xf>
    <xf numFmtId="0" fontId="84" fillId="0" borderId="0" xfId="22" applyFont="1" applyAlignment="1" applyProtection="1">
      <alignment horizontal="left" vertical="top"/>
    </xf>
    <xf numFmtId="0" fontId="84" fillId="0" borderId="94" xfId="22" applyFont="1" applyBorder="1" applyAlignment="1" applyProtection="1">
      <alignment horizontal="left" vertical="center"/>
    </xf>
    <xf numFmtId="0" fontId="84" fillId="0" borderId="95" xfId="22" applyFont="1" applyBorder="1" applyAlignment="1" applyProtection="1">
      <alignment horizontal="left" vertical="center"/>
    </xf>
    <xf numFmtId="180" fontId="84" fillId="0" borderId="96" xfId="22" applyNumberFormat="1" applyFont="1" applyBorder="1" applyAlignment="1" applyProtection="1">
      <alignment horizontal="right" vertical="center"/>
    </xf>
    <xf numFmtId="0" fontId="83" fillId="0" borderId="97" xfId="22" applyFont="1" applyBorder="1" applyAlignment="1" applyProtection="1">
      <alignment horizontal="left" vertical="center"/>
    </xf>
    <xf numFmtId="0" fontId="84" fillId="0" borderId="0" xfId="22" applyFont="1" applyAlignment="1" applyProtection="1">
      <alignment horizontal="left" vertical="center"/>
    </xf>
    <xf numFmtId="0" fontId="85" fillId="0" borderId="0" xfId="22" applyFont="1" applyAlignment="1" applyProtection="1">
      <alignment horizontal="left" vertical="center"/>
    </xf>
    <xf numFmtId="0" fontId="83" fillId="0" borderId="96" xfId="22" applyFont="1" applyBorder="1" applyAlignment="1" applyProtection="1">
      <alignment horizontal="left" vertical="center"/>
    </xf>
    <xf numFmtId="180" fontId="84" fillId="0" borderId="97" xfId="22" applyNumberFormat="1" applyFont="1" applyBorder="1" applyAlignment="1" applyProtection="1">
      <alignment horizontal="right" vertical="center"/>
    </xf>
    <xf numFmtId="49" fontId="84" fillId="0" borderId="94" xfId="22" applyNumberFormat="1" applyFont="1" applyBorder="1" applyAlignment="1" applyProtection="1">
      <alignment horizontal="left" vertical="center"/>
    </xf>
    <xf numFmtId="0" fontId="86" fillId="0" borderId="0" xfId="22" applyFont="1" applyAlignment="1" applyProtection="1">
      <alignment horizontal="left" vertical="center"/>
    </xf>
    <xf numFmtId="0" fontId="83" fillId="0" borderId="4" xfId="22" applyFont="1" applyBorder="1" applyAlignment="1" applyProtection="1">
      <alignment horizontal="left" vertical="center"/>
    </xf>
    <xf numFmtId="0" fontId="83" fillId="0" borderId="3" xfId="22" applyFont="1" applyBorder="1" applyAlignment="1" applyProtection="1">
      <alignment horizontal="left" vertical="center"/>
    </xf>
    <xf numFmtId="0" fontId="83" fillId="0" borderId="2" xfId="22" applyFont="1" applyBorder="1" applyAlignment="1" applyProtection="1">
      <alignment horizontal="left" vertical="center"/>
    </xf>
    <xf numFmtId="0" fontId="83" fillId="0" borderId="98" xfId="22" applyFont="1" applyBorder="1" applyAlignment="1" applyProtection="1">
      <alignment horizontal="left" vertical="center"/>
    </xf>
    <xf numFmtId="0" fontId="83" fillId="0" borderId="99" xfId="22" applyFont="1" applyBorder="1" applyAlignment="1" applyProtection="1">
      <alignment horizontal="left" vertical="center"/>
    </xf>
    <xf numFmtId="0" fontId="87" fillId="0" borderId="99" xfId="22" applyFont="1" applyBorder="1" applyAlignment="1" applyProtection="1">
      <alignment horizontal="left" vertical="center"/>
    </xf>
    <xf numFmtId="0" fontId="83" fillId="0" borderId="100" xfId="22" applyFont="1" applyBorder="1" applyAlignment="1" applyProtection="1">
      <alignment horizontal="left" vertical="center"/>
    </xf>
    <xf numFmtId="0" fontId="83" fillId="0" borderId="101" xfId="22" applyFont="1" applyBorder="1" applyAlignment="1" applyProtection="1">
      <alignment horizontal="left" vertical="center"/>
    </xf>
    <xf numFmtId="0" fontId="83" fillId="0" borderId="102" xfId="22" applyFont="1" applyBorder="1" applyAlignment="1" applyProtection="1">
      <alignment horizontal="left" vertical="center"/>
    </xf>
    <xf numFmtId="0" fontId="83" fillId="0" borderId="103" xfId="22" applyFont="1" applyBorder="1" applyAlignment="1" applyProtection="1">
      <alignment horizontal="left" vertical="center"/>
    </xf>
    <xf numFmtId="0" fontId="83" fillId="0" borderId="104" xfId="22" applyFont="1" applyBorder="1" applyAlignment="1" applyProtection="1">
      <alignment horizontal="left" vertical="center"/>
    </xf>
    <xf numFmtId="0" fontId="83" fillId="0" borderId="105" xfId="22" applyFont="1" applyBorder="1" applyAlignment="1" applyProtection="1">
      <alignment horizontal="left" vertical="center"/>
    </xf>
    <xf numFmtId="37" fontId="81" fillId="0" borderId="106" xfId="22" applyNumberFormat="1" applyBorder="1" applyAlignment="1" applyProtection="1">
      <alignment horizontal="right" vertical="center"/>
    </xf>
    <xf numFmtId="37" fontId="81" fillId="0" borderId="107" xfId="22" applyNumberFormat="1" applyBorder="1" applyAlignment="1" applyProtection="1">
      <alignment horizontal="right" vertical="center"/>
    </xf>
    <xf numFmtId="37" fontId="88" fillId="0" borderId="108" xfId="22" applyNumberFormat="1" applyFont="1" applyBorder="1" applyAlignment="1" applyProtection="1">
      <alignment horizontal="right" vertical="center"/>
    </xf>
    <xf numFmtId="39" fontId="88" fillId="0" borderId="109" xfId="22" applyNumberFormat="1" applyFont="1" applyBorder="1" applyAlignment="1" applyProtection="1">
      <alignment horizontal="right" vertical="center"/>
    </xf>
    <xf numFmtId="37" fontId="81" fillId="0" borderId="108" xfId="22" applyNumberFormat="1" applyBorder="1" applyAlignment="1" applyProtection="1">
      <alignment horizontal="right" vertical="center"/>
    </xf>
    <xf numFmtId="37" fontId="81" fillId="0" borderId="109" xfId="22" applyNumberFormat="1" applyBorder="1" applyAlignment="1" applyProtection="1">
      <alignment horizontal="right" vertical="center"/>
    </xf>
    <xf numFmtId="37" fontId="88" fillId="0" borderId="107" xfId="22" applyNumberFormat="1" applyFont="1" applyBorder="1" applyAlignment="1" applyProtection="1">
      <alignment horizontal="right" vertical="center"/>
    </xf>
    <xf numFmtId="39" fontId="88" fillId="0" borderId="107" xfId="22" applyNumberFormat="1" applyFont="1" applyBorder="1" applyAlignment="1" applyProtection="1">
      <alignment horizontal="right" vertical="center"/>
    </xf>
    <xf numFmtId="37" fontId="81" fillId="0" borderId="110" xfId="22" applyNumberFormat="1" applyBorder="1" applyAlignment="1" applyProtection="1">
      <alignment horizontal="right" vertical="center"/>
    </xf>
    <xf numFmtId="0" fontId="87" fillId="0" borderId="99" xfId="22" applyFont="1" applyBorder="1" applyAlignment="1" applyProtection="1">
      <alignment horizontal="left" vertical="center" wrapText="1"/>
    </xf>
    <xf numFmtId="0" fontId="89" fillId="0" borderId="101" xfId="22" applyFont="1" applyBorder="1" applyAlignment="1" applyProtection="1">
      <alignment horizontal="left" vertical="center"/>
    </xf>
    <xf numFmtId="0" fontId="89" fillId="0" borderId="103" xfId="22" applyFont="1" applyBorder="1" applyAlignment="1" applyProtection="1">
      <alignment horizontal="left" vertical="center"/>
    </xf>
    <xf numFmtId="0" fontId="87" fillId="0" borderId="104" xfId="22" applyFont="1" applyBorder="1" applyAlignment="1" applyProtection="1">
      <alignment horizontal="left" vertical="center"/>
    </xf>
    <xf numFmtId="0" fontId="87" fillId="0" borderId="102" xfId="22" applyFont="1" applyBorder="1" applyAlignment="1" applyProtection="1">
      <alignment horizontal="left" vertical="center"/>
    </xf>
    <xf numFmtId="0" fontId="87" fillId="0" borderId="105" xfId="22" applyFont="1" applyBorder="1" applyAlignment="1" applyProtection="1">
      <alignment horizontal="left" vertical="center"/>
    </xf>
    <xf numFmtId="0" fontId="87" fillId="0" borderId="103" xfId="22" applyFont="1" applyBorder="1" applyAlignment="1" applyProtection="1">
      <alignment horizontal="left" vertical="center"/>
    </xf>
    <xf numFmtId="180" fontId="83" fillId="0" borderId="111" xfId="22" applyNumberFormat="1" applyFont="1" applyBorder="1" applyAlignment="1" applyProtection="1">
      <alignment horizontal="center" vertical="center"/>
    </xf>
    <xf numFmtId="0" fontId="90" fillId="0" borderId="87" xfId="22" applyFont="1" applyBorder="1" applyAlignment="1" applyProtection="1">
      <alignment horizontal="left" vertical="center"/>
    </xf>
    <xf numFmtId="0" fontId="83" fillId="0" borderId="94" xfId="22" applyFont="1" applyBorder="1" applyAlignment="1" applyProtection="1">
      <alignment horizontal="left" vertical="center"/>
    </xf>
    <xf numFmtId="39" fontId="88" fillId="0" borderId="95" xfId="22" applyNumberFormat="1" applyFont="1" applyBorder="1" applyAlignment="1" applyProtection="1">
      <alignment horizontal="right" vertical="center"/>
    </xf>
    <xf numFmtId="0" fontId="83" fillId="0" borderId="112" xfId="22" applyFont="1" applyBorder="1" applyAlignment="1" applyProtection="1">
      <alignment horizontal="left" vertical="center"/>
    </xf>
    <xf numFmtId="0" fontId="83" fillId="0" borderId="95" xfId="22" applyFont="1" applyBorder="1" applyAlignment="1" applyProtection="1">
      <alignment horizontal="left" vertical="center"/>
    </xf>
    <xf numFmtId="39" fontId="81" fillId="0" borderId="95" xfId="22" applyNumberFormat="1" applyBorder="1" applyAlignment="1" applyProtection="1">
      <alignment horizontal="right" vertical="center"/>
    </xf>
    <xf numFmtId="37" fontId="81" fillId="0" borderId="96" xfId="22" applyNumberFormat="1" applyBorder="1" applyAlignment="1" applyProtection="1">
      <alignment horizontal="right" vertical="center"/>
    </xf>
    <xf numFmtId="0" fontId="84" fillId="0" borderId="96" xfId="22" applyFont="1" applyBorder="1" applyAlignment="1" applyProtection="1">
      <alignment horizontal="right" vertical="center"/>
    </xf>
    <xf numFmtId="0" fontId="84" fillId="0" borderId="97" xfId="22" applyFont="1" applyBorder="1" applyAlignment="1" applyProtection="1">
      <alignment horizontal="left" vertical="center" wrapText="1"/>
    </xf>
    <xf numFmtId="0" fontId="83" fillId="0" borderId="92" xfId="22" applyFont="1" applyBorder="1" applyAlignment="1" applyProtection="1">
      <alignment horizontal="left" vertical="center"/>
    </xf>
    <xf numFmtId="180" fontId="83" fillId="0" borderId="113" xfId="22" applyNumberFormat="1" applyFont="1" applyBorder="1" applyAlignment="1" applyProtection="1">
      <alignment horizontal="center" vertical="center"/>
    </xf>
    <xf numFmtId="37" fontId="81" fillId="0" borderId="95" xfId="22" applyNumberFormat="1" applyBorder="1" applyAlignment="1" applyProtection="1">
      <alignment horizontal="right" vertical="center"/>
    </xf>
    <xf numFmtId="0" fontId="90" fillId="0" borderId="95" xfId="22" applyFont="1" applyBorder="1" applyAlignment="1" applyProtection="1">
      <alignment horizontal="left" vertical="center"/>
    </xf>
    <xf numFmtId="39" fontId="88" fillId="0" borderId="98" xfId="22" applyNumberFormat="1" applyFont="1" applyBorder="1" applyAlignment="1" applyProtection="1">
      <alignment horizontal="right" vertical="center"/>
    </xf>
    <xf numFmtId="39" fontId="81" fillId="0" borderId="98" xfId="22" applyNumberFormat="1" applyBorder="1" applyAlignment="1" applyProtection="1">
      <alignment horizontal="right" vertical="center"/>
    </xf>
    <xf numFmtId="37" fontId="81" fillId="0" borderId="100" xfId="22" applyNumberFormat="1" applyBorder="1" applyAlignment="1" applyProtection="1">
      <alignment horizontal="right" vertical="center"/>
    </xf>
    <xf numFmtId="180" fontId="83" fillId="0" borderId="114" xfId="22" applyNumberFormat="1" applyFont="1" applyBorder="1" applyAlignment="1" applyProtection="1">
      <alignment horizontal="center" vertical="center"/>
    </xf>
    <xf numFmtId="0" fontId="83" fillId="0" borderId="109" xfId="22" applyFont="1" applyBorder="1" applyAlignment="1" applyProtection="1">
      <alignment horizontal="left" vertical="center"/>
    </xf>
    <xf numFmtId="0" fontId="83" fillId="0" borderId="107" xfId="22" applyFont="1" applyBorder="1" applyAlignment="1" applyProtection="1">
      <alignment horizontal="left" vertical="center"/>
    </xf>
    <xf numFmtId="0" fontId="83" fillId="0" borderId="108" xfId="22" applyFont="1" applyBorder="1" applyAlignment="1" applyProtection="1">
      <alignment horizontal="left" vertical="center"/>
    </xf>
    <xf numFmtId="39" fontId="88" fillId="0" borderId="115" xfId="22" applyNumberFormat="1" applyFont="1" applyBorder="1" applyAlignment="1" applyProtection="1">
      <alignment horizontal="right" vertical="center"/>
    </xf>
    <xf numFmtId="39" fontId="88" fillId="0" borderId="99" xfId="22" applyNumberFormat="1" applyFont="1" applyBorder="1" applyAlignment="1" applyProtection="1">
      <alignment horizontal="right" vertical="center"/>
    </xf>
    <xf numFmtId="37" fontId="88" fillId="0" borderId="3" xfId="22" applyNumberFormat="1" applyFont="1" applyBorder="1" applyAlignment="1" applyProtection="1">
      <alignment horizontal="right" vertical="center"/>
    </xf>
    <xf numFmtId="0" fontId="87" fillId="0" borderId="22" xfId="22" applyFont="1" applyBorder="1" applyAlignment="1" applyProtection="1">
      <alignment horizontal="left" vertical="top"/>
    </xf>
    <xf numFmtId="0" fontId="83" fillId="0" borderId="116" xfId="22" applyFont="1" applyBorder="1" applyAlignment="1" applyProtection="1">
      <alignment horizontal="left" vertical="center"/>
    </xf>
    <xf numFmtId="0" fontId="83" fillId="0" borderId="117" xfId="22" applyFont="1" applyBorder="1" applyAlignment="1" applyProtection="1">
      <alignment horizontal="left" vertical="center"/>
    </xf>
    <xf numFmtId="0" fontId="83" fillId="0" borderId="90" xfId="22" applyFont="1" applyBorder="1" applyAlignment="1" applyProtection="1">
      <alignment horizontal="left" vertical="center"/>
    </xf>
    <xf numFmtId="0" fontId="83" fillId="0" borderId="118" xfId="22" applyFont="1" applyBorder="1" applyAlignment="1" applyProtection="1">
      <alignment horizontal="left"/>
    </xf>
    <xf numFmtId="0" fontId="83" fillId="0" borderId="92" xfId="22" applyFont="1" applyBorder="1" applyAlignment="1" applyProtection="1">
      <alignment horizontal="left"/>
    </xf>
    <xf numFmtId="37" fontId="84" fillId="0" borderId="95" xfId="22" applyNumberFormat="1" applyFont="1" applyBorder="1" applyAlignment="1" applyProtection="1">
      <alignment horizontal="right" vertical="center"/>
    </xf>
    <xf numFmtId="39" fontId="84" fillId="0" borderId="96" xfId="22" applyNumberFormat="1" applyFont="1" applyBorder="1" applyAlignment="1" applyProtection="1">
      <alignment horizontal="right" vertical="center"/>
    </xf>
    <xf numFmtId="39" fontId="88" fillId="0" borderId="92" xfId="22" applyNumberFormat="1" applyFont="1" applyBorder="1" applyAlignment="1" applyProtection="1">
      <alignment horizontal="right" vertical="center"/>
    </xf>
    <xf numFmtId="0" fontId="83" fillId="0" borderId="119" xfId="22" applyFont="1" applyBorder="1" applyAlignment="1" applyProtection="1">
      <alignment horizontal="left" vertical="center"/>
    </xf>
    <xf numFmtId="0" fontId="87" fillId="0" borderId="120" xfId="22" applyFont="1" applyBorder="1" applyAlignment="1" applyProtection="1">
      <alignment horizontal="left" vertical="top"/>
    </xf>
    <xf numFmtId="0" fontId="83" fillId="0" borderId="87" xfId="22" applyFont="1" applyBorder="1" applyAlignment="1" applyProtection="1">
      <alignment horizontal="left" vertical="center"/>
    </xf>
    <xf numFmtId="0" fontId="87" fillId="0" borderId="109" xfId="22" applyFont="1" applyBorder="1" applyAlignment="1" applyProtection="1">
      <alignment horizontal="left" vertical="center"/>
    </xf>
    <xf numFmtId="39" fontId="91" fillId="0" borderId="121" xfId="22" applyNumberFormat="1" applyFont="1" applyBorder="1" applyAlignment="1" applyProtection="1">
      <alignment horizontal="right" vertical="center"/>
    </xf>
    <xf numFmtId="0" fontId="83" fillId="0" borderId="122" xfId="22" applyFont="1" applyBorder="1" applyAlignment="1" applyProtection="1">
      <alignment horizontal="left" vertical="center"/>
    </xf>
    <xf numFmtId="0" fontId="81" fillId="0" borderId="102" xfId="22" applyBorder="1" applyAlignment="1" applyProtection="1">
      <alignment horizontal="left" vertical="center"/>
    </xf>
    <xf numFmtId="0" fontId="83" fillId="0" borderId="4" xfId="22" applyFont="1" applyBorder="1" applyAlignment="1" applyProtection="1">
      <alignment horizontal="left"/>
    </xf>
    <xf numFmtId="0" fontId="83" fillId="0" borderId="123" xfId="22" applyFont="1" applyBorder="1" applyAlignment="1" applyProtection="1">
      <alignment horizontal="left" vertical="center"/>
    </xf>
    <xf numFmtId="0" fontId="83" fillId="0" borderId="115" xfId="22" applyFont="1" applyBorder="1" applyAlignment="1" applyProtection="1">
      <alignment horizontal="left"/>
    </xf>
    <xf numFmtId="0" fontId="83" fillId="0" borderId="110" xfId="22" applyFont="1" applyBorder="1" applyAlignment="1" applyProtection="1">
      <alignment horizontal="left" vertical="center"/>
    </xf>
    <xf numFmtId="0" fontId="92" fillId="4" borderId="0" xfId="22" applyFont="1" applyFill="1" applyAlignment="1" applyProtection="1">
      <alignment horizontal="left"/>
    </xf>
    <xf numFmtId="0" fontId="86" fillId="4" borderId="0" xfId="22" applyFont="1" applyFill="1" applyAlignment="1" applyProtection="1">
      <alignment horizontal="left"/>
    </xf>
    <xf numFmtId="0" fontId="93" fillId="4" borderId="0" xfId="22" applyFont="1" applyFill="1" applyAlignment="1" applyProtection="1">
      <alignment horizontal="left" vertical="center"/>
    </xf>
    <xf numFmtId="0" fontId="84" fillId="4" borderId="0" xfId="22" applyFont="1" applyFill="1" applyAlignment="1" applyProtection="1">
      <alignment horizontal="left" vertical="center"/>
    </xf>
    <xf numFmtId="0" fontId="86" fillId="4" borderId="0" xfId="22" applyFont="1" applyFill="1" applyAlignment="1" applyProtection="1">
      <alignment horizontal="left" vertical="center"/>
    </xf>
    <xf numFmtId="0" fontId="84" fillId="4" borderId="0" xfId="22" applyFont="1" applyFill="1" applyAlignment="1" applyProtection="1">
      <alignment horizontal="center" vertical="center"/>
    </xf>
    <xf numFmtId="0" fontId="81" fillId="4" borderId="0" xfId="22" applyFill="1" applyAlignment="1" applyProtection="1">
      <alignment horizontal="left" vertical="center"/>
    </xf>
    <xf numFmtId="0" fontId="84" fillId="6" borderId="124" xfId="22" applyFont="1" applyFill="1" applyBorder="1" applyAlignment="1" applyProtection="1">
      <alignment horizontal="center" vertical="center" wrapText="1"/>
    </xf>
    <xf numFmtId="0" fontId="84" fillId="6" borderId="125" xfId="22" applyFont="1" applyFill="1" applyBorder="1" applyAlignment="1" applyProtection="1">
      <alignment horizontal="center" vertical="center" wrapText="1"/>
    </xf>
    <xf numFmtId="0" fontId="84" fillId="6" borderId="126" xfId="22" applyFont="1" applyFill="1" applyBorder="1" applyAlignment="1" applyProtection="1">
      <alignment horizontal="center" vertical="center" wrapText="1"/>
    </xf>
    <xf numFmtId="0" fontId="84" fillId="6" borderId="103" xfId="22" applyFont="1" applyFill="1" applyBorder="1" applyAlignment="1" applyProtection="1">
      <alignment horizontal="center" vertical="center" wrapText="1"/>
    </xf>
    <xf numFmtId="180" fontId="84" fillId="6" borderId="114" xfId="22" applyNumberFormat="1" applyFont="1" applyFill="1" applyBorder="1" applyAlignment="1" applyProtection="1">
      <alignment horizontal="center" vertical="center"/>
    </xf>
    <xf numFmtId="180" fontId="84" fillId="6" borderId="127" xfId="22" applyNumberFormat="1" applyFont="1" applyFill="1" applyBorder="1" applyAlignment="1" applyProtection="1">
      <alignment horizontal="center" vertical="center"/>
    </xf>
    <xf numFmtId="180" fontId="84" fillId="6" borderId="128" xfId="22" applyNumberFormat="1" applyFont="1" applyFill="1" applyBorder="1" applyAlignment="1" applyProtection="1">
      <alignment horizontal="center" vertical="center"/>
    </xf>
    <xf numFmtId="180" fontId="84" fillId="6" borderId="108" xfId="22" applyNumberFormat="1" applyFont="1" applyFill="1" applyBorder="1" applyAlignment="1" applyProtection="1">
      <alignment horizontal="center" vertical="center"/>
    </xf>
    <xf numFmtId="0" fontId="81" fillId="4" borderId="0" xfId="22" applyFill="1" applyAlignment="1" applyProtection="1">
      <alignment horizontal="left"/>
    </xf>
    <xf numFmtId="0" fontId="94" fillId="0" borderId="0" xfId="22" applyFont="1" applyAlignment="1" applyProtection="1">
      <alignment horizontal="center" vertical="center"/>
    </xf>
    <xf numFmtId="0" fontId="94" fillId="0" borderId="0" xfId="22" applyFont="1" applyAlignment="1" applyProtection="1">
      <alignment horizontal="left" vertical="center"/>
    </xf>
    <xf numFmtId="39" fontId="94" fillId="0" borderId="0" xfId="22" applyNumberFormat="1" applyFont="1" applyAlignment="1" applyProtection="1">
      <alignment horizontal="right" vertical="center"/>
    </xf>
    <xf numFmtId="181" fontId="94" fillId="0" borderId="0" xfId="22" applyNumberFormat="1" applyFont="1" applyAlignment="1" applyProtection="1">
      <alignment horizontal="right" vertical="center"/>
    </xf>
    <xf numFmtId="0" fontId="90" fillId="0" borderId="0" xfId="22" applyFont="1" applyAlignment="1" applyProtection="1">
      <alignment horizontal="left" vertical="center"/>
    </xf>
    <xf numFmtId="0" fontId="95" fillId="0" borderId="0" xfId="22" applyFont="1" applyAlignment="1" applyProtection="1">
      <alignment horizontal="center" vertical="center"/>
    </xf>
    <xf numFmtId="0" fontId="95" fillId="0" borderId="0" xfId="22" applyFont="1" applyAlignment="1" applyProtection="1">
      <alignment horizontal="left" vertical="center"/>
    </xf>
    <xf numFmtId="39" fontId="95" fillId="0" borderId="0" xfId="22" applyNumberFormat="1" applyFont="1" applyAlignment="1" applyProtection="1">
      <alignment horizontal="right" vertical="center"/>
    </xf>
    <xf numFmtId="181" fontId="95" fillId="0" borderId="0" xfId="22" applyNumberFormat="1" applyFont="1" applyAlignment="1" applyProtection="1">
      <alignment horizontal="right" vertical="center"/>
    </xf>
    <xf numFmtId="0" fontId="96" fillId="0" borderId="0" xfId="22" applyFont="1" applyAlignment="1" applyProtection="1">
      <alignment horizontal="left" vertical="center"/>
    </xf>
    <xf numFmtId="0" fontId="97" fillId="0" borderId="0" xfId="22" applyFont="1" applyAlignment="1" applyProtection="1">
      <alignment horizontal="left" vertical="center"/>
    </xf>
    <xf numFmtId="39" fontId="97" fillId="0" borderId="0" xfId="22" applyNumberFormat="1" applyFont="1" applyAlignment="1" applyProtection="1">
      <alignment horizontal="right" vertical="center"/>
    </xf>
    <xf numFmtId="181" fontId="97" fillId="0" borderId="0" xfId="22" applyNumberFormat="1" applyFont="1" applyAlignment="1" applyProtection="1">
      <alignment horizontal="right" vertical="center"/>
    </xf>
    <xf numFmtId="0" fontId="98" fillId="0" borderId="0" xfId="22" applyFont="1" applyAlignment="1" applyProtection="1">
      <alignment horizontal="left"/>
    </xf>
    <xf numFmtId="0" fontId="84" fillId="0" borderId="0" xfId="22" applyFont="1" applyAlignment="1" applyProtection="1">
      <alignment horizontal="left"/>
    </xf>
    <xf numFmtId="0" fontId="83" fillId="0" borderId="0" xfId="22" applyFont="1" applyAlignment="1" applyProtection="1">
      <alignment horizontal="left"/>
    </xf>
    <xf numFmtId="0" fontId="93" fillId="0" borderId="0" xfId="22" applyFont="1" applyAlignment="1" applyProtection="1">
      <alignment horizontal="left" vertical="center"/>
    </xf>
    <xf numFmtId="0" fontId="84" fillId="0" borderId="124" xfId="22" applyFont="1" applyBorder="1" applyAlignment="1" applyProtection="1">
      <alignment horizontal="center" vertical="center" wrapText="1"/>
    </xf>
    <xf numFmtId="0" fontId="84" fillId="0" borderId="125" xfId="22" applyFont="1" applyBorder="1" applyAlignment="1" applyProtection="1">
      <alignment horizontal="center" vertical="center" wrapText="1"/>
    </xf>
    <xf numFmtId="0" fontId="84" fillId="0" borderId="126" xfId="22" applyFont="1" applyBorder="1" applyAlignment="1" applyProtection="1">
      <alignment horizontal="center" vertical="center" wrapText="1"/>
    </xf>
    <xf numFmtId="0" fontId="83" fillId="0" borderId="103" xfId="22" applyFont="1" applyBorder="1" applyAlignment="1" applyProtection="1">
      <alignment horizontal="center" vertical="center" wrapText="1"/>
    </xf>
    <xf numFmtId="0" fontId="83" fillId="0" borderId="126" xfId="22" applyFont="1" applyBorder="1" applyAlignment="1" applyProtection="1">
      <alignment horizontal="center" vertical="center" wrapText="1"/>
    </xf>
    <xf numFmtId="180" fontId="84" fillId="0" borderId="114" xfId="22" applyNumberFormat="1" applyFont="1" applyBorder="1" applyAlignment="1" applyProtection="1">
      <alignment horizontal="center" vertical="center"/>
    </xf>
    <xf numFmtId="180" fontId="84" fillId="0" borderId="127" xfId="22" applyNumberFormat="1" applyFont="1" applyBorder="1" applyAlignment="1" applyProtection="1">
      <alignment horizontal="center" vertical="center"/>
    </xf>
    <xf numFmtId="180" fontId="84" fillId="0" borderId="128" xfId="22" applyNumberFormat="1" applyFont="1" applyBorder="1" applyAlignment="1" applyProtection="1">
      <alignment horizontal="center" vertical="center"/>
    </xf>
    <xf numFmtId="180" fontId="83" fillId="0" borderId="108" xfId="22" applyNumberFormat="1" applyFont="1" applyBorder="1" applyAlignment="1" applyProtection="1">
      <alignment horizontal="center" vertical="center"/>
    </xf>
    <xf numFmtId="180" fontId="83" fillId="0" borderId="128" xfId="22" applyNumberFormat="1" applyFont="1" applyBorder="1" applyAlignment="1" applyProtection="1">
      <alignment horizontal="center" vertical="center"/>
    </xf>
    <xf numFmtId="0" fontId="84" fillId="0" borderId="99" xfId="22" applyFont="1" applyBorder="1" applyAlignment="1" applyProtection="1">
      <alignment horizontal="left"/>
    </xf>
    <xf numFmtId="0" fontId="83" fillId="0" borderId="99" xfId="22" applyFont="1" applyBorder="1" applyAlignment="1" applyProtection="1">
      <alignment horizontal="left"/>
    </xf>
    <xf numFmtId="0" fontId="83" fillId="0" borderId="100" xfId="22" applyFont="1" applyBorder="1" applyAlignment="1" applyProtection="1">
      <alignment horizontal="left"/>
    </xf>
    <xf numFmtId="0" fontId="90" fillId="0" borderId="21" xfId="22" applyFont="1" applyBorder="1" applyAlignment="1" applyProtection="1">
      <alignment horizontal="left" vertical="center"/>
    </xf>
    <xf numFmtId="181" fontId="90" fillId="0" borderId="21" xfId="22" applyNumberFormat="1" applyFont="1" applyBorder="1" applyAlignment="1" applyProtection="1">
      <alignment horizontal="right" vertical="center"/>
    </xf>
    <xf numFmtId="0" fontId="83" fillId="0" borderId="0" xfId="22" applyFont="1" applyAlignment="1" applyProtection="1">
      <alignment horizontal="center" vertical="center"/>
    </xf>
    <xf numFmtId="181" fontId="83" fillId="0" borderId="0" xfId="22" applyNumberFormat="1" applyFont="1" applyAlignment="1" applyProtection="1">
      <alignment horizontal="right" vertical="center"/>
    </xf>
    <xf numFmtId="39" fontId="83" fillId="0" borderId="0" xfId="22" applyNumberFormat="1" applyFont="1" applyAlignment="1" applyProtection="1">
      <alignment horizontal="right" vertical="center"/>
    </xf>
    <xf numFmtId="182" fontId="83" fillId="0" borderId="0" xfId="22" applyNumberFormat="1" applyFont="1" applyAlignment="1" applyProtection="1">
      <alignment horizontal="right" vertical="center"/>
    </xf>
    <xf numFmtId="183" fontId="83" fillId="0" borderId="0" xfId="22" applyNumberFormat="1" applyFont="1" applyAlignment="1" applyProtection="1">
      <alignment horizontal="right" vertical="center"/>
    </xf>
    <xf numFmtId="37" fontId="83" fillId="0" borderId="0" xfId="22" applyNumberFormat="1" applyFont="1" applyAlignment="1" applyProtection="1">
      <alignment horizontal="right" vertical="center"/>
    </xf>
    <xf numFmtId="181" fontId="96" fillId="0" borderId="0" xfId="22" applyNumberFormat="1" applyFont="1" applyAlignment="1" applyProtection="1">
      <alignment horizontal="right" vertical="center"/>
    </xf>
    <xf numFmtId="181" fontId="26" fillId="0" borderId="0" xfId="22" applyNumberFormat="1" applyFont="1" applyAlignment="1" applyProtection="1">
      <alignment horizontal="right" vertical="center"/>
    </xf>
    <xf numFmtId="171" fontId="99" fillId="0" borderId="0" xfId="3" applyNumberFormat="1" applyFont="1" applyAlignment="1">
      <alignment horizontal="right" vertical="center"/>
    </xf>
    <xf numFmtId="170" fontId="99" fillId="0" borderId="0" xfId="3" applyNumberFormat="1" applyFont="1" applyAlignment="1">
      <alignment horizontal="right" vertical="center"/>
    </xf>
    <xf numFmtId="172" fontId="99" fillId="0" borderId="0" xfId="3" applyNumberFormat="1" applyFont="1" applyAlignment="1">
      <alignment horizontal="right" vertical="center"/>
    </xf>
    <xf numFmtId="168" fontId="99" fillId="0" borderId="0" xfId="3" applyNumberFormat="1" applyFont="1" applyAlignment="1">
      <alignment horizontal="right" vertical="center"/>
    </xf>
    <xf numFmtId="0" fontId="99" fillId="0" borderId="0" xfId="3" applyFont="1" applyAlignment="1">
      <alignment vertical="center"/>
    </xf>
    <xf numFmtId="49" fontId="53" fillId="8" borderId="0" xfId="3" applyNumberFormat="1" applyFont="1" applyFill="1"/>
    <xf numFmtId="49" fontId="49" fillId="8" borderId="0" xfId="3" applyNumberFormat="1" applyFont="1" applyFill="1"/>
    <xf numFmtId="49" fontId="54" fillId="8" borderId="0" xfId="3" applyNumberFormat="1" applyFont="1" applyFill="1" applyAlignment="1">
      <alignment vertical="center"/>
    </xf>
    <xf numFmtId="0" fontId="48" fillId="8" borderId="0" xfId="3" applyFont="1" applyFill="1" applyAlignment="1">
      <alignment horizontal="left" vertical="center"/>
    </xf>
    <xf numFmtId="49" fontId="49" fillId="8" borderId="0" xfId="3" applyNumberFormat="1" applyFont="1" applyFill="1" applyAlignment="1">
      <alignment vertical="center"/>
    </xf>
    <xf numFmtId="49" fontId="48" fillId="8" borderId="0" xfId="3" applyNumberFormat="1" applyFont="1" applyFill="1" applyAlignment="1">
      <alignment horizontal="center" vertical="center"/>
    </xf>
    <xf numFmtId="49" fontId="48" fillId="8" borderId="0" xfId="3" applyNumberFormat="1" applyFont="1" applyFill="1" applyAlignment="1">
      <alignment vertical="center"/>
    </xf>
    <xf numFmtId="49" fontId="48" fillId="8" borderId="0" xfId="3" applyNumberFormat="1" applyFont="1" applyFill="1" applyAlignment="1">
      <alignment horizontal="left" vertical="center"/>
    </xf>
    <xf numFmtId="49" fontId="48" fillId="8" borderId="68" xfId="3" applyNumberFormat="1" applyFont="1" applyFill="1" applyBorder="1" applyAlignment="1">
      <alignment horizontal="center" vertical="center" wrapText="1"/>
    </xf>
    <xf numFmtId="49" fontId="48" fillId="8" borderId="69" xfId="3" applyNumberFormat="1" applyFont="1" applyFill="1" applyBorder="1" applyAlignment="1">
      <alignment horizontal="center" vertical="center" wrapText="1"/>
    </xf>
    <xf numFmtId="49" fontId="48" fillId="8" borderId="70" xfId="3" applyNumberFormat="1" applyFont="1" applyFill="1" applyBorder="1" applyAlignment="1">
      <alignment horizontal="center" vertical="center" wrapText="1"/>
    </xf>
    <xf numFmtId="1" fontId="48" fillId="8" borderId="58" xfId="3" applyNumberFormat="1" applyFont="1" applyFill="1" applyBorder="1" applyAlignment="1">
      <alignment horizontal="center" vertical="center" wrapText="1"/>
    </xf>
    <xf numFmtId="1" fontId="48" fillId="8" borderId="71" xfId="3" applyNumberFormat="1" applyFont="1" applyFill="1" applyBorder="1" applyAlignment="1">
      <alignment horizontal="center" vertical="center" wrapText="1"/>
    </xf>
    <xf numFmtId="1" fontId="48" fillId="8" borderId="72" xfId="3" applyNumberFormat="1" applyFont="1" applyFill="1" applyBorder="1" applyAlignment="1">
      <alignment horizontal="center" vertical="center" wrapText="1"/>
    </xf>
    <xf numFmtId="0" fontId="24" fillId="8" borderId="0" xfId="3" applyFill="1"/>
    <xf numFmtId="49" fontId="60" fillId="4" borderId="0" xfId="3" applyNumberFormat="1" applyFont="1" applyFill="1"/>
    <xf numFmtId="0" fontId="43" fillId="0" borderId="0" xfId="3" applyFont="1" applyProtection="1">
      <protection locked="0"/>
    </xf>
    <xf numFmtId="0" fontId="100" fillId="0" borderId="0" xfId="4" applyFont="1"/>
    <xf numFmtId="0" fontId="101" fillId="0" borderId="0" xfId="22" applyFont="1" applyAlignment="1" applyProtection="1">
      <alignment horizontal="left"/>
    </xf>
    <xf numFmtId="0" fontId="102" fillId="0" borderId="96" xfId="22" applyFont="1" applyBorder="1" applyAlignment="1" applyProtection="1">
      <alignment horizontal="right" vertical="center"/>
    </xf>
    <xf numFmtId="0" fontId="102" fillId="0" borderId="97" xfId="22" applyFont="1" applyBorder="1" applyAlignment="1" applyProtection="1">
      <alignment horizontal="left" vertical="center" wrapText="1"/>
    </xf>
    <xf numFmtId="37" fontId="103" fillId="0" borderId="3" xfId="22" applyNumberFormat="1" applyFont="1" applyBorder="1" applyAlignment="1" applyProtection="1">
      <alignment horizontal="right" vertical="center"/>
    </xf>
    <xf numFmtId="0" fontId="84" fillId="4" borderId="0" xfId="22" applyFont="1" applyFill="1" applyAlignment="1" applyProtection="1">
      <alignment horizontal="left"/>
    </xf>
    <xf numFmtId="0" fontId="83" fillId="4" borderId="0" xfId="22" applyFont="1" applyFill="1" applyAlignment="1" applyProtection="1">
      <alignment horizontal="left"/>
    </xf>
    <xf numFmtId="0" fontId="83" fillId="6" borderId="103" xfId="22" applyFont="1" applyFill="1" applyBorder="1" applyAlignment="1" applyProtection="1">
      <alignment horizontal="center" vertical="center" wrapText="1"/>
    </xf>
    <xf numFmtId="0" fontId="83" fillId="6" borderId="126" xfId="22" applyFont="1" applyFill="1" applyBorder="1" applyAlignment="1" applyProtection="1">
      <alignment horizontal="center" vertical="center" wrapText="1"/>
    </xf>
    <xf numFmtId="180" fontId="83" fillId="6" borderId="108" xfId="22" applyNumberFormat="1" applyFont="1" applyFill="1" applyBorder="1" applyAlignment="1" applyProtection="1">
      <alignment horizontal="center" vertical="center"/>
    </xf>
    <xf numFmtId="180" fontId="83" fillId="6" borderId="128" xfId="22" applyNumberFormat="1" applyFont="1" applyFill="1" applyBorder="1" applyAlignment="1" applyProtection="1">
      <alignment horizontal="center" vertical="center"/>
    </xf>
    <xf numFmtId="0" fontId="84" fillId="4" borderId="99" xfId="22" applyFont="1" applyFill="1" applyBorder="1" applyAlignment="1" applyProtection="1">
      <alignment horizontal="left"/>
    </xf>
    <xf numFmtId="0" fontId="83" fillId="4" borderId="99" xfId="22" applyFont="1" applyFill="1" applyBorder="1" applyAlignment="1" applyProtection="1">
      <alignment horizontal="left"/>
    </xf>
    <xf numFmtId="0" fontId="83" fillId="4" borderId="100" xfId="22" applyFont="1" applyFill="1" applyBorder="1" applyAlignment="1" applyProtection="1">
      <alignment horizontal="left"/>
    </xf>
    <xf numFmtId="0" fontId="94" fillId="0" borderId="21" xfId="22" applyFont="1" applyBorder="1" applyAlignment="1" applyProtection="1">
      <alignment horizontal="left" vertical="center"/>
    </xf>
    <xf numFmtId="0" fontId="94" fillId="0" borderId="21" xfId="22" applyFont="1" applyBorder="1" applyAlignment="1" applyProtection="1">
      <alignment horizontal="center" vertical="center"/>
    </xf>
    <xf numFmtId="39" fontId="94" fillId="0" borderId="21" xfId="22" applyNumberFormat="1" applyFont="1" applyBorder="1" applyAlignment="1" applyProtection="1">
      <alignment horizontal="right" vertical="center"/>
    </xf>
    <xf numFmtId="181" fontId="94" fillId="0" borderId="21" xfId="22" applyNumberFormat="1" applyFont="1" applyBorder="1" applyAlignment="1" applyProtection="1">
      <alignment horizontal="right" vertical="center"/>
    </xf>
    <xf numFmtId="0" fontId="104" fillId="0" borderId="0" xfId="22" applyFont="1" applyAlignment="1" applyProtection="1">
      <alignment horizontal="center" vertical="center"/>
    </xf>
    <xf numFmtId="0" fontId="104" fillId="0" borderId="0" xfId="22" applyFont="1" applyAlignment="1" applyProtection="1">
      <alignment horizontal="left" vertical="center"/>
    </xf>
    <xf numFmtId="181" fontId="104" fillId="0" borderId="0" xfId="22" applyNumberFormat="1" applyFont="1" applyAlignment="1" applyProtection="1">
      <alignment horizontal="right" vertical="center"/>
    </xf>
    <xf numFmtId="39" fontId="104" fillId="0" borderId="0" xfId="22" applyNumberFormat="1" applyFont="1" applyAlignment="1" applyProtection="1">
      <alignment horizontal="right" vertical="center"/>
    </xf>
    <xf numFmtId="182" fontId="104" fillId="0" borderId="0" xfId="22" applyNumberFormat="1" applyFont="1" applyAlignment="1" applyProtection="1">
      <alignment horizontal="right" vertical="center"/>
    </xf>
    <xf numFmtId="183" fontId="104" fillId="0" borderId="0" xfId="22" applyNumberFormat="1" applyFont="1" applyAlignment="1" applyProtection="1">
      <alignment horizontal="right" vertical="center"/>
    </xf>
    <xf numFmtId="37" fontId="104" fillId="0" borderId="0" xfId="22" applyNumberFormat="1" applyFont="1" applyAlignment="1" applyProtection="1">
      <alignment horizontal="right" vertical="center"/>
    </xf>
    <xf numFmtId="0" fontId="105" fillId="0" borderId="0" xfId="22" applyFont="1" applyAlignment="1" applyProtection="1">
      <alignment horizontal="left" vertical="top"/>
    </xf>
    <xf numFmtId="14" fontId="84" fillId="4" borderId="0" xfId="22" applyNumberFormat="1" applyFont="1" applyFill="1" applyAlignment="1" applyProtection="1">
      <alignment horizontal="left" vertical="center"/>
    </xf>
    <xf numFmtId="4" fontId="0" fillId="0" borderId="0" xfId="0" applyNumberFormat="1"/>
    <xf numFmtId="0" fontId="45" fillId="0" borderId="0" xfId="3" applyFont="1" applyAlignment="1">
      <alignment vertical="center" wrapText="1"/>
    </xf>
    <xf numFmtId="0" fontId="45" fillId="0" borderId="0" xfId="3" applyFont="1" applyAlignment="1">
      <alignment horizontal="center" vertical="center" wrapText="1"/>
    </xf>
    <xf numFmtId="4" fontId="45" fillId="0" borderId="0" xfId="3" applyNumberFormat="1" applyFont="1" applyAlignment="1">
      <alignment vertical="center" wrapText="1"/>
    </xf>
    <xf numFmtId="172" fontId="45" fillId="0" borderId="0" xfId="3" applyNumberFormat="1" applyFont="1" applyAlignment="1">
      <alignment vertical="center" wrapText="1"/>
    </xf>
    <xf numFmtId="0" fontId="83" fillId="0" borderId="0" xfId="22" applyFont="1" applyAlignment="1" applyProtection="1">
      <alignment horizontal="left" vertical="center" wrapText="1"/>
    </xf>
    <xf numFmtId="170" fontId="45" fillId="0" borderId="0" xfId="3" applyNumberFormat="1" applyFont="1" applyAlignment="1">
      <alignment vertical="center" wrapText="1"/>
    </xf>
    <xf numFmtId="170" fontId="83" fillId="0" borderId="0" xfId="22" applyNumberFormat="1" applyFont="1" applyAlignment="1" applyProtection="1">
      <alignment horizontal="right" vertical="center"/>
    </xf>
    <xf numFmtId="175" fontId="45" fillId="0" borderId="0" xfId="3" applyNumberFormat="1" applyFont="1" applyAlignment="1">
      <alignment vertical="center" wrapText="1"/>
    </xf>
    <xf numFmtId="4" fontId="83" fillId="0" borderId="0" xfId="22" applyNumberFormat="1" applyFont="1" applyAlignment="1" applyProtection="1">
      <alignment horizontal="right" vertical="center"/>
    </xf>
    <xf numFmtId="184" fontId="83" fillId="0" borderId="0" xfId="22" applyNumberFormat="1" applyFont="1" applyAlignment="1" applyProtection="1">
      <alignment horizontal="right" vertical="center"/>
    </xf>
    <xf numFmtId="185" fontId="83" fillId="0" borderId="0" xfId="22" applyNumberFormat="1" applyFont="1" applyAlignment="1" applyProtection="1">
      <alignment horizontal="right" vertical="center"/>
    </xf>
    <xf numFmtId="4" fontId="41" fillId="0" borderId="24" xfId="3" applyNumberFormat="1" applyFont="1" applyBorder="1" applyAlignment="1">
      <alignment vertical="center"/>
    </xf>
    <xf numFmtId="4" fontId="42" fillId="0" borderId="0" xfId="3" applyNumberFormat="1" applyFont="1" applyAlignment="1">
      <alignment vertical="center"/>
    </xf>
    <xf numFmtId="4" fontId="41" fillId="0" borderId="0" xfId="3" applyNumberFormat="1" applyFont="1" applyAlignment="1">
      <alignment vertical="center"/>
    </xf>
    <xf numFmtId="4" fontId="106" fillId="0" borderId="0" xfId="4" applyNumberFormat="1" applyFont="1" applyAlignment="1">
      <alignment vertical="center"/>
    </xf>
    <xf numFmtId="49" fontId="26" fillId="0" borderId="0" xfId="3" applyNumberFormat="1" applyFont="1" applyAlignment="1">
      <alignment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/>
    </xf>
    <xf numFmtId="181" fontId="83" fillId="0" borderId="0" xfId="0" applyNumberFormat="1" applyFont="1" applyAlignment="1">
      <alignment horizontal="right" vertical="center"/>
    </xf>
    <xf numFmtId="39" fontId="83" fillId="0" borderId="0" xfId="0" applyNumberFormat="1" applyFont="1" applyAlignment="1">
      <alignment horizontal="right" vertical="center"/>
    </xf>
    <xf numFmtId="182" fontId="83" fillId="0" borderId="0" xfId="0" applyNumberFormat="1" applyFont="1" applyAlignment="1">
      <alignment horizontal="right" vertical="center"/>
    </xf>
    <xf numFmtId="183" fontId="83" fillId="0" borderId="0" xfId="0" applyNumberFormat="1" applyFont="1" applyAlignment="1">
      <alignment horizontal="right" vertical="center"/>
    </xf>
    <xf numFmtId="37" fontId="83" fillId="0" borderId="0" xfId="0" applyNumberFormat="1" applyFont="1" applyAlignment="1">
      <alignment horizontal="right" vertical="center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101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83" fillId="0" borderId="22" xfId="0" applyFont="1" applyBorder="1" applyAlignment="1">
      <alignment horizontal="left" vertical="center"/>
    </xf>
    <xf numFmtId="0" fontId="83" fillId="0" borderId="21" xfId="0" applyFont="1" applyBorder="1" applyAlignment="1">
      <alignment horizontal="left" vertical="center"/>
    </xf>
    <xf numFmtId="0" fontId="83" fillId="0" borderId="20" xfId="0" applyFont="1" applyBorder="1" applyAlignment="1">
      <alignment horizontal="left" vertical="center"/>
    </xf>
    <xf numFmtId="0" fontId="83" fillId="0" borderId="6" xfId="0" applyFont="1" applyBorder="1" applyAlignment="1">
      <alignment horizontal="left" vertical="center"/>
    </xf>
    <xf numFmtId="0" fontId="84" fillId="0" borderId="87" xfId="0" applyFont="1" applyBorder="1" applyAlignment="1">
      <alignment horizontal="left" vertical="center"/>
    </xf>
    <xf numFmtId="0" fontId="83" fillId="0" borderId="88" xfId="0" applyFont="1" applyBorder="1" applyAlignment="1">
      <alignment horizontal="left" vertical="center"/>
    </xf>
    <xf numFmtId="0" fontId="83" fillId="0" borderId="89" xfId="0" applyFont="1" applyBorder="1" applyAlignment="1">
      <alignment horizontal="left" vertical="center"/>
    </xf>
    <xf numFmtId="180" fontId="84" fillId="0" borderId="88" xfId="0" applyNumberFormat="1" applyFont="1" applyBorder="1" applyAlignment="1">
      <alignment horizontal="right" vertical="center"/>
    </xf>
    <xf numFmtId="0" fontId="83" fillId="0" borderId="5" xfId="0" applyFont="1" applyBorder="1" applyAlignment="1">
      <alignment horizontal="left" vertical="center"/>
    </xf>
    <xf numFmtId="0" fontId="84" fillId="0" borderId="90" xfId="0" applyFont="1" applyBorder="1" applyAlignment="1">
      <alignment horizontal="left" vertical="center"/>
    </xf>
    <xf numFmtId="0" fontId="83" fillId="0" borderId="91" xfId="0" applyFont="1" applyBorder="1" applyAlignment="1">
      <alignment horizontal="left" vertical="center"/>
    </xf>
    <xf numFmtId="180" fontId="84" fillId="0" borderId="90" xfId="0" applyNumberFormat="1" applyFont="1" applyBorder="1" applyAlignment="1">
      <alignment horizontal="right" vertical="center"/>
    </xf>
    <xf numFmtId="180" fontId="84" fillId="0" borderId="0" xfId="0" applyNumberFormat="1" applyFont="1" applyAlignment="1">
      <alignment horizontal="right" vertical="center"/>
    </xf>
    <xf numFmtId="0" fontId="84" fillId="0" borderId="92" xfId="0" applyFont="1" applyBorder="1" applyAlignment="1">
      <alignment horizontal="left" vertical="top"/>
    </xf>
    <xf numFmtId="0" fontId="83" fillId="0" borderId="18" xfId="0" applyFont="1" applyBorder="1" applyAlignment="1">
      <alignment horizontal="left" vertical="center"/>
    </xf>
    <xf numFmtId="0" fontId="83" fillId="0" borderId="93" xfId="0" applyFont="1" applyBorder="1" applyAlignment="1">
      <alignment horizontal="left" vertical="center"/>
    </xf>
    <xf numFmtId="0" fontId="84" fillId="0" borderId="92" xfId="0" applyFont="1" applyBorder="1" applyAlignment="1">
      <alignment horizontal="left" vertical="center"/>
    </xf>
    <xf numFmtId="180" fontId="84" fillId="0" borderId="18" xfId="0" applyNumberFormat="1" applyFont="1" applyBorder="1" applyAlignment="1">
      <alignment horizontal="right" vertical="center"/>
    </xf>
    <xf numFmtId="0" fontId="84" fillId="0" borderId="0" xfId="0" applyFont="1" applyAlignment="1">
      <alignment horizontal="left" vertical="top"/>
    </xf>
    <xf numFmtId="0" fontId="84" fillId="0" borderId="94" xfId="0" applyFont="1" applyBorder="1" applyAlignment="1">
      <alignment horizontal="left" vertical="center"/>
    </xf>
    <xf numFmtId="0" fontId="84" fillId="0" borderId="95" xfId="0" applyFont="1" applyBorder="1" applyAlignment="1">
      <alignment horizontal="left" vertical="center"/>
    </xf>
    <xf numFmtId="180" fontId="84" fillId="0" borderId="96" xfId="0" applyNumberFormat="1" applyFont="1" applyBorder="1" applyAlignment="1">
      <alignment horizontal="right" vertical="center"/>
    </xf>
    <xf numFmtId="0" fontId="83" fillId="0" borderId="97" xfId="0" applyFont="1" applyBorder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85" fillId="0" borderId="0" xfId="0" applyFont="1" applyAlignment="1">
      <alignment horizontal="left" vertical="center"/>
    </xf>
    <xf numFmtId="0" fontId="83" fillId="0" borderId="96" xfId="0" applyFont="1" applyBorder="1" applyAlignment="1">
      <alignment horizontal="left" vertical="center"/>
    </xf>
    <xf numFmtId="180" fontId="84" fillId="0" borderId="97" xfId="0" applyNumberFormat="1" applyFont="1" applyBorder="1" applyAlignment="1">
      <alignment horizontal="right" vertical="center"/>
    </xf>
    <xf numFmtId="49" fontId="84" fillId="0" borderId="94" xfId="0" applyNumberFormat="1" applyFont="1" applyBorder="1" applyAlignment="1">
      <alignment horizontal="left" vertical="center"/>
    </xf>
    <xf numFmtId="0" fontId="86" fillId="0" borderId="0" xfId="0" applyFont="1" applyAlignment="1">
      <alignment horizontal="left" vertical="center"/>
    </xf>
    <xf numFmtId="0" fontId="83" fillId="0" borderId="4" xfId="0" applyFont="1" applyBorder="1" applyAlignment="1">
      <alignment horizontal="left" vertical="center"/>
    </xf>
    <xf numFmtId="0" fontId="83" fillId="0" borderId="3" xfId="0" applyFont="1" applyBorder="1" applyAlignment="1">
      <alignment horizontal="left" vertical="center"/>
    </xf>
    <xf numFmtId="0" fontId="83" fillId="0" borderId="2" xfId="0" applyFont="1" applyBorder="1" applyAlignment="1">
      <alignment horizontal="left" vertical="center"/>
    </xf>
    <xf numFmtId="0" fontId="83" fillId="0" borderId="98" xfId="0" applyFont="1" applyBorder="1" applyAlignment="1">
      <alignment horizontal="left" vertical="center"/>
    </xf>
    <xf numFmtId="0" fontId="83" fillId="0" borderId="99" xfId="0" applyFont="1" applyBorder="1" applyAlignment="1">
      <alignment horizontal="left" vertical="center"/>
    </xf>
    <xf numFmtId="0" fontId="87" fillId="0" borderId="99" xfId="0" applyFont="1" applyBorder="1" applyAlignment="1">
      <alignment horizontal="left" vertical="center"/>
    </xf>
    <xf numFmtId="0" fontId="83" fillId="0" borderId="100" xfId="0" applyFont="1" applyBorder="1" applyAlignment="1">
      <alignment horizontal="left" vertical="center"/>
    </xf>
    <xf numFmtId="0" fontId="83" fillId="0" borderId="101" xfId="0" applyFont="1" applyBorder="1" applyAlignment="1">
      <alignment horizontal="left" vertical="center"/>
    </xf>
    <xf numFmtId="0" fontId="83" fillId="0" borderId="102" xfId="0" applyFont="1" applyBorder="1" applyAlignment="1">
      <alignment horizontal="left" vertical="center"/>
    </xf>
    <xf numFmtId="0" fontId="83" fillId="0" borderId="103" xfId="0" applyFont="1" applyBorder="1" applyAlignment="1">
      <alignment horizontal="left" vertical="center"/>
    </xf>
    <xf numFmtId="0" fontId="83" fillId="0" borderId="104" xfId="0" applyFont="1" applyBorder="1" applyAlignment="1">
      <alignment horizontal="left" vertical="center"/>
    </xf>
    <xf numFmtId="0" fontId="83" fillId="0" borderId="105" xfId="0" applyFont="1" applyBorder="1" applyAlignment="1">
      <alignment horizontal="left" vertical="center"/>
    </xf>
    <xf numFmtId="37" fontId="0" fillId="0" borderId="106" xfId="0" applyNumberFormat="1" applyBorder="1" applyAlignment="1">
      <alignment horizontal="right" vertical="center"/>
    </xf>
    <xf numFmtId="37" fontId="0" fillId="0" borderId="107" xfId="0" applyNumberFormat="1" applyBorder="1" applyAlignment="1">
      <alignment horizontal="right" vertical="center"/>
    </xf>
    <xf numFmtId="37" fontId="88" fillId="0" borderId="108" xfId="0" applyNumberFormat="1" applyFont="1" applyBorder="1" applyAlignment="1">
      <alignment horizontal="right" vertical="center"/>
    </xf>
    <xf numFmtId="39" fontId="88" fillId="0" borderId="109" xfId="0" applyNumberFormat="1" applyFont="1" applyBorder="1" applyAlignment="1">
      <alignment horizontal="right" vertical="center"/>
    </xf>
    <xf numFmtId="37" fontId="0" fillId="0" borderId="108" xfId="0" applyNumberFormat="1" applyBorder="1" applyAlignment="1">
      <alignment horizontal="right" vertical="center"/>
    </xf>
    <xf numFmtId="37" fontId="0" fillId="0" borderId="109" xfId="0" applyNumberFormat="1" applyBorder="1" applyAlignment="1">
      <alignment horizontal="right" vertical="center"/>
    </xf>
    <xf numFmtId="37" fontId="88" fillId="0" borderId="107" xfId="0" applyNumberFormat="1" applyFont="1" applyBorder="1" applyAlignment="1">
      <alignment horizontal="right" vertical="center"/>
    </xf>
    <xf numFmtId="39" fontId="88" fillId="0" borderId="107" xfId="0" applyNumberFormat="1" applyFont="1" applyBorder="1" applyAlignment="1">
      <alignment horizontal="right" vertical="center"/>
    </xf>
    <xf numFmtId="37" fontId="0" fillId="0" borderId="110" xfId="0" applyNumberFormat="1" applyBorder="1" applyAlignment="1">
      <alignment horizontal="right" vertical="center"/>
    </xf>
    <xf numFmtId="0" fontId="87" fillId="0" borderId="99" xfId="0" applyFont="1" applyBorder="1" applyAlignment="1">
      <alignment horizontal="left" vertical="center" wrapText="1"/>
    </xf>
    <xf numFmtId="0" fontId="89" fillId="0" borderId="101" xfId="0" applyFont="1" applyBorder="1" applyAlignment="1">
      <alignment horizontal="left" vertical="center"/>
    </xf>
    <xf numFmtId="0" fontId="89" fillId="0" borderId="103" xfId="0" applyFont="1" applyBorder="1" applyAlignment="1">
      <alignment horizontal="left" vertical="center"/>
    </xf>
    <xf numFmtId="0" fontId="87" fillId="0" borderId="104" xfId="0" applyFont="1" applyBorder="1" applyAlignment="1">
      <alignment horizontal="left" vertical="center"/>
    </xf>
    <xf numFmtId="0" fontId="87" fillId="0" borderId="102" xfId="0" applyFont="1" applyBorder="1" applyAlignment="1">
      <alignment horizontal="left" vertical="center"/>
    </xf>
    <xf numFmtId="0" fontId="87" fillId="0" borderId="105" xfId="0" applyFont="1" applyBorder="1" applyAlignment="1">
      <alignment horizontal="left" vertical="center"/>
    </xf>
    <xf numFmtId="0" fontId="87" fillId="0" borderId="103" xfId="0" applyFont="1" applyBorder="1" applyAlignment="1">
      <alignment horizontal="left" vertical="center"/>
    </xf>
    <xf numFmtId="180" fontId="83" fillId="0" borderId="111" xfId="0" applyNumberFormat="1" applyFont="1" applyBorder="1" applyAlignment="1">
      <alignment horizontal="center" vertical="center"/>
    </xf>
    <xf numFmtId="0" fontId="90" fillId="0" borderId="87" xfId="0" applyFont="1" applyBorder="1" applyAlignment="1">
      <alignment horizontal="left" vertical="center"/>
    </xf>
    <xf numFmtId="0" fontId="83" fillId="0" borderId="94" xfId="0" applyFont="1" applyBorder="1" applyAlignment="1">
      <alignment horizontal="left" vertical="center"/>
    </xf>
    <xf numFmtId="39" fontId="88" fillId="0" borderId="95" xfId="0" applyNumberFormat="1" applyFont="1" applyBorder="1" applyAlignment="1">
      <alignment horizontal="right" vertical="center"/>
    </xf>
    <xf numFmtId="0" fontId="83" fillId="0" borderId="112" xfId="0" applyFont="1" applyBorder="1" applyAlignment="1">
      <alignment horizontal="left" vertical="center"/>
    </xf>
    <xf numFmtId="0" fontId="83" fillId="0" borderId="95" xfId="0" applyFont="1" applyBorder="1" applyAlignment="1">
      <alignment horizontal="left" vertical="center"/>
    </xf>
    <xf numFmtId="39" fontId="0" fillId="0" borderId="95" xfId="0" applyNumberFormat="1" applyBorder="1" applyAlignment="1">
      <alignment horizontal="right" vertical="center"/>
    </xf>
    <xf numFmtId="37" fontId="0" fillId="0" borderId="96" xfId="0" applyNumberFormat="1" applyBorder="1" applyAlignment="1">
      <alignment horizontal="right" vertical="center"/>
    </xf>
    <xf numFmtId="0" fontId="102" fillId="0" borderId="96" xfId="0" applyFont="1" applyBorder="1" applyAlignment="1">
      <alignment horizontal="right" vertical="center"/>
    </xf>
    <xf numFmtId="0" fontId="102" fillId="0" borderId="97" xfId="0" applyFont="1" applyBorder="1" applyAlignment="1">
      <alignment horizontal="left" vertical="center" wrapText="1"/>
    </xf>
    <xf numFmtId="0" fontId="83" fillId="0" borderId="92" xfId="0" applyFont="1" applyBorder="1" applyAlignment="1">
      <alignment horizontal="left" vertical="center"/>
    </xf>
    <xf numFmtId="180" fontId="83" fillId="0" borderId="113" xfId="0" applyNumberFormat="1" applyFont="1" applyBorder="1" applyAlignment="1">
      <alignment horizontal="center" vertical="center"/>
    </xf>
    <xf numFmtId="37" fontId="0" fillId="0" borderId="95" xfId="0" applyNumberFormat="1" applyBorder="1" applyAlignment="1">
      <alignment horizontal="right" vertical="center"/>
    </xf>
    <xf numFmtId="0" fontId="90" fillId="0" borderId="95" xfId="0" applyFont="1" applyBorder="1" applyAlignment="1">
      <alignment horizontal="left" vertical="center"/>
    </xf>
    <xf numFmtId="39" fontId="88" fillId="0" borderId="98" xfId="0" applyNumberFormat="1" applyFont="1" applyBorder="1" applyAlignment="1">
      <alignment horizontal="right" vertical="center"/>
    </xf>
    <xf numFmtId="39" fontId="0" fillId="0" borderId="98" xfId="0" applyNumberFormat="1" applyBorder="1" applyAlignment="1">
      <alignment horizontal="right" vertical="center"/>
    </xf>
    <xf numFmtId="37" fontId="0" fillId="0" borderId="100" xfId="0" applyNumberFormat="1" applyBorder="1" applyAlignment="1">
      <alignment horizontal="right" vertical="center"/>
    </xf>
    <xf numFmtId="180" fontId="83" fillId="0" borderId="114" xfId="0" applyNumberFormat="1" applyFont="1" applyBorder="1" applyAlignment="1">
      <alignment horizontal="center" vertical="center"/>
    </xf>
    <xf numFmtId="0" fontId="83" fillId="0" borderId="109" xfId="0" applyFont="1" applyBorder="1" applyAlignment="1">
      <alignment horizontal="left" vertical="center"/>
    </xf>
    <xf numFmtId="0" fontId="83" fillId="0" borderId="107" xfId="0" applyFont="1" applyBorder="1" applyAlignment="1">
      <alignment horizontal="left" vertical="center"/>
    </xf>
    <xf numFmtId="0" fontId="83" fillId="0" borderId="108" xfId="0" applyFont="1" applyBorder="1" applyAlignment="1">
      <alignment horizontal="left" vertical="center"/>
    </xf>
    <xf numFmtId="39" fontId="88" fillId="0" borderId="115" xfId="0" applyNumberFormat="1" applyFont="1" applyBorder="1" applyAlignment="1">
      <alignment horizontal="right" vertical="center"/>
    </xf>
    <xf numFmtId="39" fontId="88" fillId="0" borderId="99" xfId="0" applyNumberFormat="1" applyFont="1" applyBorder="1" applyAlignment="1">
      <alignment horizontal="right" vertical="center"/>
    </xf>
    <xf numFmtId="37" fontId="103" fillId="0" borderId="3" xfId="0" applyNumberFormat="1" applyFont="1" applyBorder="1" applyAlignment="1">
      <alignment horizontal="right" vertical="center"/>
    </xf>
    <xf numFmtId="0" fontId="87" fillId="0" borderId="22" xfId="0" applyFont="1" applyBorder="1" applyAlignment="1">
      <alignment horizontal="left" vertical="top"/>
    </xf>
    <xf numFmtId="0" fontId="83" fillId="0" borderId="116" xfId="0" applyFont="1" applyBorder="1" applyAlignment="1">
      <alignment horizontal="left" vertical="center"/>
    </xf>
    <xf numFmtId="0" fontId="83" fillId="0" borderId="117" xfId="0" applyFont="1" applyBorder="1" applyAlignment="1">
      <alignment horizontal="left" vertical="center"/>
    </xf>
    <xf numFmtId="0" fontId="83" fillId="0" borderId="90" xfId="0" applyFont="1" applyBorder="1" applyAlignment="1">
      <alignment horizontal="left" vertical="center"/>
    </xf>
    <xf numFmtId="0" fontId="83" fillId="0" borderId="118" xfId="0" applyFont="1" applyBorder="1" applyAlignment="1">
      <alignment horizontal="left"/>
    </xf>
    <xf numFmtId="0" fontId="83" fillId="0" borderId="92" xfId="0" applyFont="1" applyBorder="1" applyAlignment="1">
      <alignment horizontal="left"/>
    </xf>
    <xf numFmtId="37" fontId="84" fillId="0" borderId="95" xfId="0" applyNumberFormat="1" applyFont="1" applyBorder="1" applyAlignment="1">
      <alignment horizontal="right" vertical="center"/>
    </xf>
    <xf numFmtId="39" fontId="84" fillId="0" borderId="96" xfId="0" applyNumberFormat="1" applyFont="1" applyBorder="1" applyAlignment="1">
      <alignment horizontal="right" vertical="center"/>
    </xf>
    <xf numFmtId="39" fontId="88" fillId="0" borderId="92" xfId="0" applyNumberFormat="1" applyFont="1" applyBorder="1" applyAlignment="1">
      <alignment horizontal="right" vertical="center"/>
    </xf>
    <xf numFmtId="0" fontId="83" fillId="0" borderId="119" xfId="0" applyFont="1" applyBorder="1" applyAlignment="1">
      <alignment horizontal="left" vertical="center"/>
    </xf>
    <xf numFmtId="0" fontId="87" fillId="0" borderId="120" xfId="0" applyFont="1" applyBorder="1" applyAlignment="1">
      <alignment horizontal="left" vertical="top"/>
    </xf>
    <xf numFmtId="0" fontId="83" fillId="0" borderId="87" xfId="0" applyFont="1" applyBorder="1" applyAlignment="1">
      <alignment horizontal="left" vertical="center"/>
    </xf>
    <xf numFmtId="0" fontId="87" fillId="0" borderId="109" xfId="0" applyFont="1" applyBorder="1" applyAlignment="1">
      <alignment horizontal="left" vertical="center"/>
    </xf>
    <xf numFmtId="39" fontId="91" fillId="0" borderId="121" xfId="0" applyNumberFormat="1" applyFont="1" applyBorder="1" applyAlignment="1">
      <alignment horizontal="right" vertical="center"/>
    </xf>
    <xf numFmtId="0" fontId="83" fillId="0" borderId="122" xfId="0" applyFont="1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0" fontId="83" fillId="0" borderId="4" xfId="0" applyFont="1" applyBorder="1" applyAlignment="1">
      <alignment horizontal="left"/>
    </xf>
    <xf numFmtId="0" fontId="83" fillId="0" borderId="123" xfId="0" applyFont="1" applyBorder="1" applyAlignment="1">
      <alignment horizontal="left" vertical="center"/>
    </xf>
    <xf numFmtId="0" fontId="83" fillId="0" borderId="115" xfId="0" applyFont="1" applyBorder="1" applyAlignment="1">
      <alignment horizontal="left"/>
    </xf>
    <xf numFmtId="0" fontId="83" fillId="0" borderId="110" xfId="0" applyFont="1" applyBorder="1" applyAlignment="1">
      <alignment horizontal="left" vertical="center"/>
    </xf>
    <xf numFmtId="0" fontId="92" fillId="4" borderId="0" xfId="0" applyFont="1" applyFill="1" applyAlignment="1">
      <alignment horizontal="left"/>
    </xf>
    <xf numFmtId="0" fontId="86" fillId="4" borderId="0" xfId="0" applyFont="1" applyFill="1" applyAlignment="1">
      <alignment horizontal="left"/>
    </xf>
    <xf numFmtId="0" fontId="93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left" vertical="center"/>
    </xf>
    <xf numFmtId="0" fontId="86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14" fontId="84" fillId="4" borderId="0" xfId="0" applyNumberFormat="1" applyFont="1" applyFill="1" applyAlignment="1">
      <alignment horizontal="left" vertical="center"/>
    </xf>
    <xf numFmtId="0" fontId="84" fillId="6" borderId="124" xfId="0" applyFont="1" applyFill="1" applyBorder="1" applyAlignment="1">
      <alignment horizontal="center" vertical="center" wrapText="1"/>
    </xf>
    <xf numFmtId="0" fontId="84" fillId="6" borderId="125" xfId="0" applyFont="1" applyFill="1" applyBorder="1" applyAlignment="1">
      <alignment horizontal="center" vertical="center" wrapText="1"/>
    </xf>
    <xf numFmtId="0" fontId="84" fillId="6" borderId="126" xfId="0" applyFont="1" applyFill="1" applyBorder="1" applyAlignment="1">
      <alignment horizontal="center" vertical="center" wrapText="1"/>
    </xf>
    <xf numFmtId="0" fontId="84" fillId="6" borderId="103" xfId="0" applyFont="1" applyFill="1" applyBorder="1" applyAlignment="1">
      <alignment horizontal="center" vertical="center" wrapText="1"/>
    </xf>
    <xf numFmtId="180" fontId="84" fillId="6" borderId="114" xfId="0" applyNumberFormat="1" applyFont="1" applyFill="1" applyBorder="1" applyAlignment="1">
      <alignment horizontal="center" vertical="center"/>
    </xf>
    <xf numFmtId="180" fontId="84" fillId="6" borderId="127" xfId="0" applyNumberFormat="1" applyFont="1" applyFill="1" applyBorder="1" applyAlignment="1">
      <alignment horizontal="center" vertical="center"/>
    </xf>
    <xf numFmtId="180" fontId="84" fillId="6" borderId="128" xfId="0" applyNumberFormat="1" applyFont="1" applyFill="1" applyBorder="1" applyAlignment="1">
      <alignment horizontal="center" vertical="center"/>
    </xf>
    <xf numFmtId="180" fontId="84" fillId="6" borderId="108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left" vertical="center"/>
    </xf>
    <xf numFmtId="39" fontId="94" fillId="0" borderId="0" xfId="0" applyNumberFormat="1" applyFont="1" applyAlignment="1">
      <alignment horizontal="right" vertical="center"/>
    </xf>
    <xf numFmtId="181" fontId="94" fillId="0" borderId="0" xfId="0" applyNumberFormat="1" applyFont="1" applyAlignment="1">
      <alignment horizontal="right" vertical="center"/>
    </xf>
    <xf numFmtId="0" fontId="90" fillId="0" borderId="0" xfId="0" applyFont="1" applyAlignment="1">
      <alignment horizontal="left" vertical="center"/>
    </xf>
    <xf numFmtId="0" fontId="95" fillId="0" borderId="0" xfId="0" applyFont="1" applyAlignment="1">
      <alignment horizontal="center" vertical="center"/>
    </xf>
    <xf numFmtId="0" fontId="95" fillId="0" borderId="0" xfId="0" applyFont="1" applyAlignment="1">
      <alignment horizontal="left" vertical="center"/>
    </xf>
    <xf numFmtId="39" fontId="95" fillId="0" borderId="0" xfId="0" applyNumberFormat="1" applyFont="1" applyAlignment="1">
      <alignment horizontal="right" vertical="center"/>
    </xf>
    <xf numFmtId="181" fontId="95" fillId="0" borderId="0" xfId="0" applyNumberFormat="1" applyFont="1" applyAlignment="1">
      <alignment horizontal="right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9" fontId="97" fillId="0" borderId="0" xfId="0" applyNumberFormat="1" applyFont="1" applyAlignment="1">
      <alignment horizontal="right" vertical="center"/>
    </xf>
    <xf numFmtId="181" fontId="97" fillId="0" borderId="0" xfId="0" applyNumberFormat="1" applyFont="1" applyAlignment="1">
      <alignment horizontal="right" vertical="center"/>
    </xf>
    <xf numFmtId="0" fontId="84" fillId="4" borderId="0" xfId="0" applyFont="1" applyFill="1" applyAlignment="1">
      <alignment horizontal="left"/>
    </xf>
    <xf numFmtId="0" fontId="83" fillId="4" borderId="0" xfId="0" applyFont="1" applyFill="1" applyAlignment="1">
      <alignment horizontal="left"/>
    </xf>
    <xf numFmtId="0" fontId="83" fillId="6" borderId="103" xfId="0" applyFont="1" applyFill="1" applyBorder="1" applyAlignment="1">
      <alignment horizontal="center" vertical="center" wrapText="1"/>
    </xf>
    <xf numFmtId="0" fontId="83" fillId="6" borderId="126" xfId="0" applyFont="1" applyFill="1" applyBorder="1" applyAlignment="1">
      <alignment horizontal="center" vertical="center" wrapText="1"/>
    </xf>
    <xf numFmtId="180" fontId="83" fillId="6" borderId="108" xfId="0" applyNumberFormat="1" applyFont="1" applyFill="1" applyBorder="1" applyAlignment="1">
      <alignment horizontal="center" vertical="center"/>
    </xf>
    <xf numFmtId="180" fontId="83" fillId="6" borderId="128" xfId="0" applyNumberFormat="1" applyFont="1" applyFill="1" applyBorder="1" applyAlignment="1">
      <alignment horizontal="center" vertical="center"/>
    </xf>
    <xf numFmtId="0" fontId="84" fillId="4" borderId="99" xfId="0" applyFont="1" applyFill="1" applyBorder="1" applyAlignment="1">
      <alignment horizontal="left"/>
    </xf>
    <xf numFmtId="0" fontId="83" fillId="4" borderId="99" xfId="0" applyFont="1" applyFill="1" applyBorder="1" applyAlignment="1">
      <alignment horizontal="left"/>
    </xf>
    <xf numFmtId="0" fontId="83" fillId="4" borderId="100" xfId="0" applyFont="1" applyFill="1" applyBorder="1" applyAlignment="1">
      <alignment horizontal="left"/>
    </xf>
    <xf numFmtId="0" fontId="94" fillId="0" borderId="21" xfId="0" applyFont="1" applyBorder="1" applyAlignment="1">
      <alignment horizontal="left" vertical="center"/>
    </xf>
    <xf numFmtId="0" fontId="94" fillId="0" borderId="21" xfId="0" applyFont="1" applyBorder="1" applyAlignment="1">
      <alignment horizontal="center" vertical="center"/>
    </xf>
    <xf numFmtId="39" fontId="94" fillId="0" borderId="21" xfId="0" applyNumberFormat="1" applyFont="1" applyBorder="1" applyAlignment="1">
      <alignment horizontal="right" vertical="center"/>
    </xf>
    <xf numFmtId="181" fontId="94" fillId="0" borderId="21" xfId="0" applyNumberFormat="1" applyFont="1" applyBorder="1" applyAlignment="1">
      <alignment horizontal="right" vertical="center"/>
    </xf>
    <xf numFmtId="0" fontId="104" fillId="0" borderId="0" xfId="0" applyFont="1" applyAlignment="1">
      <alignment horizontal="center" vertical="center"/>
    </xf>
    <xf numFmtId="0" fontId="104" fillId="0" borderId="0" xfId="0" applyFont="1" applyAlignment="1">
      <alignment horizontal="left" vertical="center"/>
    </xf>
    <xf numFmtId="181" fontId="104" fillId="0" borderId="0" xfId="0" applyNumberFormat="1" applyFont="1" applyAlignment="1">
      <alignment horizontal="right" vertical="center"/>
    </xf>
    <xf numFmtId="39" fontId="104" fillId="0" borderId="0" xfId="0" applyNumberFormat="1" applyFont="1" applyAlignment="1">
      <alignment horizontal="right" vertical="center"/>
    </xf>
    <xf numFmtId="182" fontId="104" fillId="0" borderId="0" xfId="0" applyNumberFormat="1" applyFont="1" applyAlignment="1">
      <alignment horizontal="right" vertical="center"/>
    </xf>
    <xf numFmtId="183" fontId="104" fillId="0" borderId="0" xfId="0" applyNumberFormat="1" applyFont="1" applyAlignment="1">
      <alignment horizontal="right" vertical="center"/>
    </xf>
    <xf numFmtId="37" fontId="104" fillId="0" borderId="0" xfId="0" applyNumberFormat="1" applyFont="1" applyAlignment="1">
      <alignment horizontal="right" vertical="center"/>
    </xf>
    <xf numFmtId="0" fontId="8" fillId="2" borderId="16" xfId="1" applyFont="1" applyFill="1" applyBorder="1" applyAlignment="1">
      <alignment horizontal="left" vertical="center"/>
      <protection locked="0"/>
    </xf>
    <xf numFmtId="0" fontId="5" fillId="2" borderId="16" xfId="1" applyFill="1" applyBorder="1" applyAlignment="1">
      <alignment horizontal="left" vertical="center"/>
      <protection locked="0"/>
    </xf>
    <xf numFmtId="39" fontId="8" fillId="2" borderId="16" xfId="1" applyNumberFormat="1" applyFont="1" applyFill="1" applyBorder="1" applyAlignment="1">
      <alignment horizontal="right" vertical="center"/>
      <protection locked="0"/>
    </xf>
    <xf numFmtId="0" fontId="5" fillId="2" borderId="15" xfId="1" applyFill="1" applyBorder="1" applyAlignment="1">
      <alignment horizontal="left" vertical="center"/>
      <protection locked="0"/>
    </xf>
    <xf numFmtId="0" fontId="16" fillId="2" borderId="0" xfId="1" applyFont="1" applyFill="1" applyAlignment="1">
      <alignment horizontal="center" vertical="center"/>
      <protection locked="0"/>
    </xf>
    <xf numFmtId="0" fontId="5" fillId="0" borderId="0" xfId="1" applyAlignment="1">
      <alignment horizontal="left" vertical="top"/>
      <protection locked="0"/>
    </xf>
    <xf numFmtId="39" fontId="12" fillId="0" borderId="0" xfId="1" applyNumberFormat="1" applyFont="1" applyAlignment="1">
      <alignment horizontal="right" vertical="center"/>
      <protection locked="0"/>
    </xf>
    <xf numFmtId="39" fontId="11" fillId="0" borderId="18" xfId="1" applyNumberFormat="1" applyFont="1" applyBorder="1" applyAlignment="1">
      <alignment horizontal="right" vertical="center"/>
      <protection locked="0"/>
    </xf>
    <xf numFmtId="0" fontId="5" fillId="0" borderId="18" xfId="1" applyBorder="1" applyAlignment="1">
      <alignment horizontal="left" vertical="center"/>
      <protection locked="0"/>
    </xf>
    <xf numFmtId="0" fontId="16" fillId="0" borderId="0" xfId="1" applyFont="1" applyAlignment="1">
      <alignment horizontal="center" vertical="center"/>
      <protection locked="0"/>
    </xf>
    <xf numFmtId="166" fontId="9" fillId="0" borderId="0" xfId="1" applyNumberFormat="1" applyFont="1" applyAlignment="1">
      <alignment horizontal="right" vertical="center"/>
      <protection locked="0"/>
    </xf>
    <xf numFmtId="0" fontId="9" fillId="0" borderId="0" xfId="1" applyFont="1" applyAlignment="1">
      <alignment horizontal="left" vertical="center"/>
      <protection locked="0"/>
    </xf>
    <xf numFmtId="39" fontId="10" fillId="0" borderId="0" xfId="1" applyNumberFormat="1" applyFont="1" applyAlignment="1">
      <alignment horizontal="right" vertical="center"/>
      <protection locked="0"/>
    </xf>
    <xf numFmtId="0" fontId="17" fillId="0" borderId="0" xfId="1" applyFont="1" applyAlignment="1">
      <alignment horizontal="center" vertical="center"/>
      <protection locked="0"/>
    </xf>
    <xf numFmtId="0" fontId="14" fillId="0" borderId="0" xfId="1" applyFont="1" applyAlignment="1">
      <alignment horizontal="left" vertical="center"/>
      <protection locked="0"/>
    </xf>
    <xf numFmtId="0" fontId="8" fillId="0" borderId="0" xfId="1" applyFont="1" applyAlignment="1">
      <alignment horizontal="left" vertical="top" wrapText="1"/>
      <protection locked="0"/>
    </xf>
    <xf numFmtId="0" fontId="14" fillId="0" borderId="0" xfId="1" applyFont="1" applyAlignment="1">
      <alignment horizontal="left" vertical="center" wrapText="1"/>
      <protection locked="0"/>
    </xf>
    <xf numFmtId="0" fontId="27" fillId="0" borderId="30" xfId="3" applyFont="1" applyBorder="1" applyAlignment="1">
      <alignment horizontal="left" vertical="center" wrapText="1"/>
    </xf>
    <xf numFmtId="0" fontId="27" fillId="0" borderId="31" xfId="3" applyFont="1" applyBorder="1" applyAlignment="1">
      <alignment horizontal="left" vertical="center" wrapText="1"/>
    </xf>
    <xf numFmtId="0" fontId="27" fillId="0" borderId="32" xfId="3" applyFont="1" applyBorder="1" applyAlignment="1">
      <alignment horizontal="left" vertical="center" wrapText="1"/>
    </xf>
    <xf numFmtId="0" fontId="27" fillId="0" borderId="34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27" fillId="0" borderId="35" xfId="3" applyFont="1" applyBorder="1" applyAlignment="1">
      <alignment horizontal="left" vertical="center" wrapText="1"/>
    </xf>
    <xf numFmtId="0" fontId="27" fillId="0" borderId="36" xfId="3" applyFont="1" applyBorder="1" applyAlignment="1">
      <alignment horizontal="left" vertical="center" wrapText="1"/>
    </xf>
    <xf numFmtId="0" fontId="27" fillId="0" borderId="37" xfId="3" applyFont="1" applyBorder="1" applyAlignment="1">
      <alignment horizontal="left" vertical="center" wrapText="1"/>
    </xf>
    <xf numFmtId="0" fontId="27" fillId="0" borderId="38" xfId="3" applyFont="1" applyBorder="1" applyAlignment="1">
      <alignment horizontal="left" vertical="center" wrapText="1"/>
    </xf>
    <xf numFmtId="167" fontId="27" fillId="0" borderId="36" xfId="3" applyNumberFormat="1" applyFont="1" applyBorder="1" applyAlignment="1">
      <alignment horizontal="left" vertical="center" wrapText="1"/>
    </xf>
    <xf numFmtId="167" fontId="27" fillId="0" borderId="37" xfId="3" applyNumberFormat="1" applyFont="1" applyBorder="1" applyAlignment="1">
      <alignment horizontal="left" vertical="center" wrapText="1"/>
    </xf>
    <xf numFmtId="167" fontId="27" fillId="0" borderId="38" xfId="3" applyNumberFormat="1" applyFont="1" applyBorder="1" applyAlignment="1">
      <alignment horizontal="left" vertical="center" wrapText="1"/>
    </xf>
    <xf numFmtId="0" fontId="48" fillId="0" borderId="30" xfId="3" applyFont="1" applyBorder="1" applyAlignment="1">
      <alignment horizontal="left" vertical="center" wrapText="1"/>
    </xf>
    <xf numFmtId="0" fontId="48" fillId="0" borderId="31" xfId="3" applyFont="1" applyBorder="1" applyAlignment="1">
      <alignment horizontal="left" vertical="center" wrapText="1"/>
    </xf>
    <xf numFmtId="0" fontId="48" fillId="0" borderId="32" xfId="3" applyFont="1" applyBorder="1" applyAlignment="1">
      <alignment horizontal="left" vertical="center" wrapText="1"/>
    </xf>
    <xf numFmtId="0" fontId="48" fillId="0" borderId="34" xfId="3" applyFont="1" applyBorder="1" applyAlignment="1">
      <alignment horizontal="left" vertical="center" wrapText="1"/>
    </xf>
    <xf numFmtId="0" fontId="48" fillId="0" borderId="0" xfId="3" applyFont="1" applyAlignment="1">
      <alignment horizontal="left" vertical="center" wrapText="1"/>
    </xf>
    <xf numFmtId="0" fontId="48" fillId="0" borderId="35" xfId="3" applyFont="1" applyBorder="1" applyAlignment="1">
      <alignment horizontal="left" vertical="center" wrapText="1"/>
    </xf>
    <xf numFmtId="0" fontId="48" fillId="0" borderId="36" xfId="3" applyFont="1" applyBorder="1" applyAlignment="1">
      <alignment horizontal="left" vertical="center" wrapText="1"/>
    </xf>
    <xf numFmtId="0" fontId="48" fillId="0" borderId="37" xfId="3" applyFont="1" applyBorder="1" applyAlignment="1">
      <alignment horizontal="left" vertical="center" wrapText="1"/>
    </xf>
    <xf numFmtId="0" fontId="48" fillId="0" borderId="38" xfId="3" applyFont="1" applyBorder="1" applyAlignment="1">
      <alignment horizontal="left" vertical="center" wrapText="1"/>
    </xf>
    <xf numFmtId="167" fontId="48" fillId="0" borderId="36" xfId="3" applyNumberFormat="1" applyFont="1" applyBorder="1" applyAlignment="1">
      <alignment horizontal="left" vertical="center" wrapText="1"/>
    </xf>
    <xf numFmtId="167" fontId="48" fillId="0" borderId="37" xfId="3" applyNumberFormat="1" applyFont="1" applyBorder="1" applyAlignment="1">
      <alignment horizontal="left" vertical="center" wrapText="1"/>
    </xf>
    <xf numFmtId="167" fontId="48" fillId="0" borderId="38" xfId="3" applyNumberFormat="1" applyFont="1" applyBorder="1" applyAlignment="1">
      <alignment horizontal="left" vertical="center" wrapText="1"/>
    </xf>
    <xf numFmtId="0" fontId="27" fillId="0" borderId="30" xfId="4" applyFont="1" applyBorder="1" applyAlignment="1">
      <alignment horizontal="left" vertical="center" wrapText="1"/>
    </xf>
    <xf numFmtId="0" fontId="27" fillId="0" borderId="31" xfId="4" applyFont="1" applyBorder="1" applyAlignment="1">
      <alignment horizontal="left" vertical="center" wrapText="1"/>
    </xf>
    <xf numFmtId="0" fontId="27" fillId="0" borderId="32" xfId="4" applyFont="1" applyBorder="1" applyAlignment="1">
      <alignment horizontal="left" vertical="center" wrapText="1"/>
    </xf>
    <xf numFmtId="0" fontId="27" fillId="0" borderId="34" xfId="4" applyFont="1" applyBorder="1" applyAlignment="1">
      <alignment horizontal="left" vertical="center" wrapText="1"/>
    </xf>
    <xf numFmtId="0" fontId="27" fillId="0" borderId="0" xfId="4" applyFont="1" applyAlignment="1">
      <alignment horizontal="left" vertical="center" wrapText="1"/>
    </xf>
    <xf numFmtId="0" fontId="27" fillId="0" borderId="35" xfId="4" applyFont="1" applyBorder="1" applyAlignment="1">
      <alignment horizontal="left" vertical="center" wrapText="1"/>
    </xf>
    <xf numFmtId="0" fontId="27" fillId="0" borderId="36" xfId="4" applyFont="1" applyBorder="1" applyAlignment="1">
      <alignment horizontal="left" vertical="center" wrapText="1"/>
    </xf>
    <xf numFmtId="0" fontId="27" fillId="0" borderId="37" xfId="4" applyFont="1" applyBorder="1" applyAlignment="1">
      <alignment horizontal="left" vertical="center" wrapText="1"/>
    </xf>
    <xf numFmtId="0" fontId="27" fillId="0" borderId="38" xfId="4" applyFont="1" applyBorder="1" applyAlignment="1">
      <alignment horizontal="left" vertical="center" wrapText="1"/>
    </xf>
    <xf numFmtId="167" fontId="27" fillId="0" borderId="36" xfId="4" applyNumberFormat="1" applyFont="1" applyBorder="1" applyAlignment="1">
      <alignment horizontal="left" vertical="center" wrapText="1"/>
    </xf>
    <xf numFmtId="167" fontId="27" fillId="0" borderId="37" xfId="4" applyNumberFormat="1" applyFont="1" applyBorder="1" applyAlignment="1">
      <alignment horizontal="left" vertical="center" wrapText="1"/>
    </xf>
    <xf numFmtId="167" fontId="27" fillId="0" borderId="38" xfId="4" applyNumberFormat="1" applyFont="1" applyBorder="1" applyAlignment="1">
      <alignment horizontal="left" vertical="center" wrapText="1"/>
    </xf>
    <xf numFmtId="0" fontId="63" fillId="0" borderId="0" xfId="4" applyFont="1" applyAlignment="1">
      <alignment horizontal="left"/>
    </xf>
    <xf numFmtId="0" fontId="48" fillId="0" borderId="30" xfId="19" applyFont="1" applyBorder="1" applyAlignment="1">
      <alignment horizontal="left" vertical="center" wrapText="1"/>
    </xf>
    <xf numFmtId="0" fontId="48" fillId="0" borderId="31" xfId="19" applyFont="1" applyBorder="1" applyAlignment="1">
      <alignment horizontal="left" vertical="center" wrapText="1"/>
    </xf>
    <xf numFmtId="0" fontId="48" fillId="0" borderId="32" xfId="19" applyFont="1" applyBorder="1" applyAlignment="1">
      <alignment horizontal="left" vertical="center" wrapText="1"/>
    </xf>
    <xf numFmtId="0" fontId="48" fillId="0" borderId="34" xfId="19" applyFont="1" applyBorder="1" applyAlignment="1">
      <alignment horizontal="left" vertical="center" wrapText="1"/>
    </xf>
    <xf numFmtId="0" fontId="48" fillId="0" borderId="0" xfId="19" applyFont="1" applyAlignment="1">
      <alignment horizontal="left" vertical="center" wrapText="1"/>
    </xf>
    <xf numFmtId="0" fontId="48" fillId="0" borderId="35" xfId="19" applyFont="1" applyBorder="1" applyAlignment="1">
      <alignment horizontal="left" vertical="center" wrapText="1"/>
    </xf>
    <xf numFmtId="0" fontId="48" fillId="0" borderId="36" xfId="19" applyFont="1" applyBorder="1" applyAlignment="1">
      <alignment horizontal="left" vertical="center" wrapText="1"/>
    </xf>
    <xf numFmtId="0" fontId="48" fillId="0" borderId="37" xfId="19" applyFont="1" applyBorder="1" applyAlignment="1">
      <alignment horizontal="left" vertical="center" wrapText="1"/>
    </xf>
    <xf numFmtId="0" fontId="48" fillId="0" borderId="38" xfId="19" applyFont="1" applyBorder="1" applyAlignment="1">
      <alignment horizontal="left" vertical="center" wrapText="1"/>
    </xf>
    <xf numFmtId="167" fontId="48" fillId="0" borderId="36" xfId="19" applyNumberFormat="1" applyFont="1" applyBorder="1" applyAlignment="1">
      <alignment horizontal="left" vertical="center" wrapText="1"/>
    </xf>
    <xf numFmtId="167" fontId="48" fillId="0" borderId="37" xfId="19" applyNumberFormat="1" applyFont="1" applyBorder="1" applyAlignment="1">
      <alignment horizontal="left" vertical="center" wrapText="1"/>
    </xf>
    <xf numFmtId="167" fontId="48" fillId="0" borderId="38" xfId="19" applyNumberFormat="1" applyFont="1" applyBorder="1" applyAlignment="1">
      <alignment horizontal="left" vertical="center" wrapText="1"/>
    </xf>
    <xf numFmtId="0" fontId="48" fillId="0" borderId="30" xfId="4" applyFont="1" applyBorder="1" applyAlignment="1">
      <alignment horizontal="left" vertical="center" wrapText="1"/>
    </xf>
    <xf numFmtId="0" fontId="48" fillId="0" borderId="31" xfId="4" applyFont="1" applyBorder="1" applyAlignment="1">
      <alignment horizontal="left" vertical="center" wrapText="1"/>
    </xf>
    <xf numFmtId="0" fontId="48" fillId="0" borderId="32" xfId="4" applyFont="1" applyBorder="1" applyAlignment="1">
      <alignment horizontal="left" vertical="center" wrapText="1"/>
    </xf>
    <xf numFmtId="0" fontId="48" fillId="0" borderId="34" xfId="4" applyFont="1" applyBorder="1" applyAlignment="1">
      <alignment horizontal="left" vertical="center" wrapText="1"/>
    </xf>
    <xf numFmtId="0" fontId="48" fillId="0" borderId="0" xfId="4" applyFont="1" applyAlignment="1">
      <alignment horizontal="left" vertical="center" wrapText="1"/>
    </xf>
    <xf numFmtId="0" fontId="48" fillId="0" borderId="35" xfId="4" applyFont="1" applyBorder="1" applyAlignment="1">
      <alignment horizontal="left" vertical="center" wrapText="1"/>
    </xf>
    <xf numFmtId="0" fontId="48" fillId="0" borderId="36" xfId="4" applyFont="1" applyBorder="1" applyAlignment="1">
      <alignment horizontal="left" vertical="center" wrapText="1"/>
    </xf>
    <xf numFmtId="0" fontId="48" fillId="0" borderId="37" xfId="4" applyFont="1" applyBorder="1" applyAlignment="1">
      <alignment horizontal="left" vertical="center" wrapText="1"/>
    </xf>
    <xf numFmtId="0" fontId="48" fillId="0" borderId="38" xfId="4" applyFont="1" applyBorder="1" applyAlignment="1">
      <alignment horizontal="left" vertical="center" wrapText="1"/>
    </xf>
    <xf numFmtId="167" fontId="48" fillId="0" borderId="36" xfId="4" applyNumberFormat="1" applyFont="1" applyBorder="1" applyAlignment="1">
      <alignment horizontal="left" vertical="center" wrapText="1"/>
    </xf>
    <xf numFmtId="167" fontId="48" fillId="0" borderId="37" xfId="4" applyNumberFormat="1" applyFont="1" applyBorder="1" applyAlignment="1">
      <alignment horizontal="left" vertical="center" wrapText="1"/>
    </xf>
    <xf numFmtId="167" fontId="48" fillId="0" borderId="38" xfId="4" applyNumberFormat="1" applyFont="1" applyBorder="1" applyAlignment="1">
      <alignment horizontal="left" vertical="center" wrapText="1"/>
    </xf>
    <xf numFmtId="0" fontId="50" fillId="0" borderId="43" xfId="4" applyBorder="1" applyAlignment="1">
      <alignment horizontal="left" vertical="center"/>
    </xf>
    <xf numFmtId="0" fontId="50" fillId="0" borderId="43" xfId="4" applyBorder="1" applyAlignment="1">
      <alignment vertical="center"/>
    </xf>
    <xf numFmtId="0" fontId="50" fillId="0" borderId="44" xfId="4" applyBorder="1" applyAlignment="1">
      <alignment vertical="center"/>
    </xf>
    <xf numFmtId="4" fontId="75" fillId="0" borderId="81" xfId="4" applyNumberFormat="1" applyFont="1" applyBorder="1" applyAlignment="1">
      <alignment horizontal="right" vertical="center" indent="3"/>
    </xf>
    <xf numFmtId="4" fontId="52" fillId="0" borderId="81" xfId="4" applyNumberFormat="1" applyFont="1" applyBorder="1" applyAlignment="1">
      <alignment horizontal="right" indent="3"/>
    </xf>
    <xf numFmtId="4" fontId="52" fillId="0" borderId="82" xfId="4" applyNumberFormat="1" applyFont="1" applyBorder="1" applyAlignment="1">
      <alignment horizontal="right" indent="3"/>
    </xf>
    <xf numFmtId="0" fontId="58" fillId="0" borderId="73" xfId="4" applyFont="1" applyBorder="1" applyAlignment="1">
      <alignment horizontal="center" vertical="center"/>
    </xf>
    <xf numFmtId="0" fontId="50" fillId="0" borderId="74" xfId="4" applyBorder="1" applyAlignment="1">
      <alignment horizontal="center" vertical="center"/>
    </xf>
    <xf numFmtId="0" fontId="50" fillId="0" borderId="75" xfId="4" applyBorder="1" applyAlignment="1">
      <alignment horizontal="center" vertical="center"/>
    </xf>
    <xf numFmtId="0" fontId="50" fillId="0" borderId="77" xfId="4" applyBorder="1" applyAlignment="1">
      <alignment horizontal="left" vertical="center"/>
    </xf>
    <xf numFmtId="0" fontId="50" fillId="0" borderId="77" xfId="4" applyBorder="1" applyAlignment="1">
      <alignment vertical="center"/>
    </xf>
    <xf numFmtId="4" fontId="75" fillId="0" borderId="78" xfId="4" applyNumberFormat="1" applyFont="1" applyBorder="1" applyAlignment="1">
      <alignment horizontal="right" vertical="center" indent="3"/>
    </xf>
    <xf numFmtId="4" fontId="52" fillId="0" borderId="77" xfId="4" applyNumberFormat="1" applyFont="1" applyBorder="1" applyAlignment="1">
      <alignment horizontal="right" indent="3"/>
    </xf>
    <xf numFmtId="4" fontId="52" fillId="0" borderId="79" xfId="4" applyNumberFormat="1" applyFont="1" applyBorder="1" applyAlignment="1">
      <alignment horizontal="right" indent="3"/>
    </xf>
    <xf numFmtId="4" fontId="30" fillId="9" borderId="73" xfId="4" applyNumberFormat="1" applyFont="1" applyFill="1" applyBorder="1" applyAlignment="1">
      <alignment vertical="center"/>
    </xf>
    <xf numFmtId="4" fontId="30" fillId="9" borderId="75" xfId="4" applyNumberFormat="1" applyFont="1" applyFill="1" applyBorder="1" applyAlignment="1">
      <alignment vertical="center"/>
    </xf>
    <xf numFmtId="4" fontId="30" fillId="9" borderId="74" xfId="4" applyNumberFormat="1" applyFont="1" applyFill="1" applyBorder="1" applyAlignment="1">
      <alignment vertical="center"/>
    </xf>
    <xf numFmtId="0" fontId="52" fillId="9" borderId="75" xfId="4" applyFont="1" applyFill="1" applyBorder="1" applyAlignment="1">
      <alignment vertical="center"/>
    </xf>
    <xf numFmtId="178" fontId="32" fillId="0" borderId="74" xfId="4" applyNumberFormat="1" applyFont="1" applyBorder="1" applyAlignment="1">
      <alignment horizontal="right" vertical="center" indent="2"/>
    </xf>
    <xf numFmtId="0" fontId="76" fillId="0" borderId="74" xfId="4" applyFont="1" applyBorder="1" applyAlignment="1">
      <alignment horizontal="right" vertical="center" indent="2"/>
    </xf>
    <xf numFmtId="0" fontId="76" fillId="0" borderId="75" xfId="4" applyFont="1" applyBorder="1" applyAlignment="1">
      <alignment horizontal="right" vertical="center" indent="2"/>
    </xf>
    <xf numFmtId="0" fontId="58" fillId="0" borderId="83" xfId="4" applyFont="1" applyBorder="1" applyAlignment="1">
      <alignment horizontal="center" vertical="center"/>
    </xf>
    <xf numFmtId="0" fontId="50" fillId="0" borderId="84" xfId="4" applyBorder="1" applyAlignment="1">
      <alignment horizontal="center" vertical="center"/>
    </xf>
    <xf numFmtId="0" fontId="83" fillId="0" borderId="0" xfId="0" applyFont="1" applyAlignment="1">
      <alignment horizontal="left" vertical="center" wrapText="1"/>
    </xf>
  </cellXfs>
  <cellStyles count="23">
    <cellStyle name="1 000 Sk" xfId="5"/>
    <cellStyle name="1 000,-  Sk" xfId="6"/>
    <cellStyle name="1 000,- Kč" xfId="7"/>
    <cellStyle name="1 000,- Sk" xfId="8"/>
    <cellStyle name="1000 Sk_fakturuj99" xfId="9"/>
    <cellStyle name="čárky [0]_MS_Cergovska_Rozpocet Vzor_I.NP_asr" xfId="10"/>
    <cellStyle name="čárky_MS_Cergovska_Rozpocet Vzor_I.NP_asr" xfId="11"/>
    <cellStyle name="data" xfId="12"/>
    <cellStyle name="Hypertextové prepojenie" xfId="2" builtinId="8"/>
    <cellStyle name="měny_MS_Cergovska_Rozpocet Vzor_I.NP_asr" xfId="13"/>
    <cellStyle name="Normálna" xfId="0" builtinId="0"/>
    <cellStyle name="Normálna 2" xfId="1"/>
    <cellStyle name="Normálna 3" xfId="3"/>
    <cellStyle name="Normálna 4" xfId="4"/>
    <cellStyle name="Normálna 5" xfId="19"/>
    <cellStyle name="Normálna 6" xfId="22"/>
    <cellStyle name="Normálna 96" xfId="14"/>
    <cellStyle name="normální_07_ELI_Rozpocet_Magura" xfId="15"/>
    <cellStyle name="Normalny_Arkusz1" xfId="20"/>
    <cellStyle name="procent_Rozpočet_NN_ČS_Abranovce" xfId="16"/>
    <cellStyle name="tabulka cenník" xfId="21"/>
    <cellStyle name="TEXT" xfId="17"/>
    <cellStyle name="TEXT1" xfId="1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CENKROSplusData\System\Temp\rad2DBC6.tm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kros.sk/111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0050" cy="285750"/>
    <xdr:pic>
      <xdr:nvPicPr>
        <xdr:cNvPr id="2" name="Obrázok 1" descr="C:\CENKROSplusData\System\Temp\rad2DBC6.tmp">
          <a:hlinkClick xmlns:r="http://schemas.openxmlformats.org/officeDocument/2006/relationships" r:id="rId1" tooltip="www.kros.s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00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vasova2851530\AppData\Local\Microsoft\Windows\INetCache\Content.Outlook\1KHYKP6C\ROZPO&#268;TY_XLS1%20uprava\RO_02_Smetn&#237;k_O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>
        <row r="5">
          <cell r="E5" t="str">
            <v>Drienov OOPZ - rekonštrukcia a prístavba objektu</v>
          </cell>
          <cell r="P5" t="str">
            <v xml:space="preserve"> </v>
          </cell>
        </row>
        <row r="7">
          <cell r="E7" t="str">
            <v>SO 02 - Smetník OH</v>
          </cell>
        </row>
        <row r="9">
          <cell r="E9" t="str">
            <v xml:space="preserve"> </v>
          </cell>
        </row>
        <row r="26">
          <cell r="E26" t="str">
            <v xml:space="preserve"> </v>
          </cell>
        </row>
        <row r="28">
          <cell r="E28" t="str">
            <v xml:space="preserve"> </v>
          </cell>
        </row>
      </sheetData>
      <sheetData sheetId="1"/>
      <sheetData sheetId="2">
        <row r="11">
          <cell r="I11" t="str">
            <v>Cena celkom</v>
          </cell>
        </row>
        <row r="14">
          <cell r="D14" t="str">
            <v>HSV</v>
          </cell>
          <cell r="E14" t="str">
            <v>Práce a dodávky HSV</v>
          </cell>
          <cell r="K14">
            <v>4.2424322180159999</v>
          </cell>
          <cell r="M14">
            <v>0</v>
          </cell>
        </row>
        <row r="15">
          <cell r="D15" t="str">
            <v>1</v>
          </cell>
          <cell r="E15" t="str">
            <v>Zemné práce</v>
          </cell>
          <cell r="K15">
            <v>0</v>
          </cell>
          <cell r="M15">
            <v>0</v>
          </cell>
        </row>
        <row r="24">
          <cell r="D24" t="str">
            <v>2</v>
          </cell>
          <cell r="E24" t="str">
            <v>Zakladanie</v>
          </cell>
          <cell r="K24">
            <v>3.5480462180160002</v>
          </cell>
          <cell r="M24">
            <v>0</v>
          </cell>
        </row>
        <row r="30">
          <cell r="D30" t="str">
            <v>6</v>
          </cell>
          <cell r="E30" t="str">
            <v>Úpravy povrchov, podlahy, osadenie</v>
          </cell>
          <cell r="K30">
            <v>0.69438599999999995</v>
          </cell>
          <cell r="M30">
            <v>0</v>
          </cell>
        </row>
        <row r="32">
          <cell r="D32" t="str">
            <v>99</v>
          </cell>
          <cell r="E32" t="str">
            <v>Presun hmôt HSV</v>
          </cell>
          <cell r="K32">
            <v>0</v>
          </cell>
          <cell r="M32">
            <v>0</v>
          </cell>
        </row>
        <row r="34">
          <cell r="D34" t="str">
            <v>PSV</v>
          </cell>
          <cell r="E34" t="str">
            <v>Práce a dodávky PSV</v>
          </cell>
          <cell r="K34">
            <v>243.00746952062002</v>
          </cell>
          <cell r="M34">
            <v>0</v>
          </cell>
        </row>
        <row r="35">
          <cell r="D35" t="str">
            <v>711</v>
          </cell>
          <cell r="E35" t="str">
            <v>Izolácie proti vode a vlhkosti</v>
          </cell>
          <cell r="K35">
            <v>1.4129488000000001E-2</v>
          </cell>
          <cell r="M35">
            <v>0</v>
          </cell>
        </row>
        <row r="41">
          <cell r="D41" t="str">
            <v>764</v>
          </cell>
          <cell r="E41" t="str">
            <v>Konštrukcie klampiarske</v>
          </cell>
          <cell r="K41">
            <v>1.4111109399999999E-2</v>
          </cell>
          <cell r="M41">
            <v>0</v>
          </cell>
        </row>
        <row r="46">
          <cell r="D46" t="str">
            <v>767</v>
          </cell>
          <cell r="E46" t="str">
            <v>Konštrukcie doplnkové kovové</v>
          </cell>
          <cell r="K46">
            <v>242.97922892322001</v>
          </cell>
          <cell r="M46">
            <v>0</v>
          </cell>
        </row>
        <row r="58">
          <cell r="K58">
            <v>247.24990173863603</v>
          </cell>
          <cell r="M5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73"/>
  <sheetViews>
    <sheetView showGridLines="0" workbookViewId="0">
      <pane ySplit="1" topLeftCell="A75" activePane="bottomLeft" state="frozenSplit"/>
      <selection pane="bottomLeft" activeCell="BE94" sqref="BE94"/>
    </sheetView>
  </sheetViews>
  <sheetFormatPr defaultColWidth="9.140625" defaultRowHeight="14.25" customHeight="1"/>
  <cols>
    <col min="1" max="1" width="7.140625" style="8" customWidth="1"/>
    <col min="2" max="2" width="1.42578125" style="8" customWidth="1"/>
    <col min="3" max="3" width="3.5703125" style="8" customWidth="1"/>
    <col min="4" max="33" width="2.140625" style="8" customWidth="1"/>
    <col min="34" max="34" width="2.85546875" style="8" customWidth="1"/>
    <col min="35" max="37" width="2.140625" style="8" customWidth="1"/>
    <col min="38" max="38" width="7.140625" style="8" customWidth="1"/>
    <col min="39" max="39" width="2.85546875" style="8" customWidth="1"/>
    <col min="40" max="40" width="11.42578125" style="8" customWidth="1"/>
    <col min="41" max="41" width="6.42578125" style="8" customWidth="1"/>
    <col min="42" max="42" width="3.5703125" style="8" customWidth="1"/>
    <col min="43" max="43" width="1.42578125" style="8" customWidth="1"/>
    <col min="44" max="44" width="9.140625" style="8" customWidth="1"/>
    <col min="45" max="46" width="22.140625" style="8" hidden="1" customWidth="1"/>
    <col min="47" max="47" width="21.42578125" style="8" hidden="1" customWidth="1"/>
    <col min="48" max="52" width="18.5703125" style="8" hidden="1" customWidth="1"/>
    <col min="53" max="53" width="16.42578125" style="8" hidden="1" customWidth="1"/>
    <col min="54" max="54" width="21.42578125" style="8" hidden="1" customWidth="1"/>
    <col min="55" max="56" width="16.42578125" style="8" hidden="1" customWidth="1"/>
    <col min="57" max="57" width="57" style="8" customWidth="1"/>
    <col min="58" max="70" width="9.140625" style="8" customWidth="1"/>
    <col min="71" max="89" width="9.140625" style="8" hidden="1" customWidth="1"/>
    <col min="90" max="16384" width="9.140625" style="8"/>
  </cols>
  <sheetData>
    <row r="1" spans="1:73" s="46" customFormat="1" ht="22.5" customHeight="1">
      <c r="A1" s="51" t="s">
        <v>48</v>
      </c>
      <c r="B1" s="48"/>
      <c r="C1" s="48"/>
      <c r="D1" s="50" t="s">
        <v>47</v>
      </c>
      <c r="E1" s="48"/>
      <c r="F1" s="48"/>
      <c r="G1" s="48"/>
      <c r="H1" s="48"/>
      <c r="I1" s="48"/>
      <c r="J1" s="48"/>
      <c r="K1" s="49" t="s">
        <v>46</v>
      </c>
      <c r="L1" s="49"/>
      <c r="M1" s="49"/>
      <c r="N1" s="49"/>
      <c r="O1" s="49"/>
      <c r="P1" s="49"/>
      <c r="Q1" s="49"/>
      <c r="R1" s="49"/>
      <c r="S1" s="49"/>
      <c r="T1" s="48"/>
      <c r="U1" s="48"/>
      <c r="V1" s="48"/>
      <c r="W1" s="49" t="s">
        <v>45</v>
      </c>
      <c r="X1" s="49"/>
      <c r="Y1" s="49"/>
      <c r="Z1" s="49"/>
      <c r="AA1" s="49"/>
      <c r="AB1" s="49"/>
      <c r="AC1" s="49"/>
      <c r="AD1" s="49"/>
      <c r="AE1" s="49"/>
      <c r="AF1" s="49"/>
      <c r="AG1" s="48"/>
      <c r="AH1" s="48"/>
      <c r="BA1" s="47" t="s">
        <v>44</v>
      </c>
      <c r="BB1" s="47"/>
      <c r="BT1" s="47" t="s">
        <v>33</v>
      </c>
      <c r="BU1" s="47" t="s">
        <v>33</v>
      </c>
    </row>
    <row r="2" spans="1:73" ht="37.5" customHeight="1">
      <c r="C2" s="1124" t="s">
        <v>43</v>
      </c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1120"/>
      <c r="P2" s="1120"/>
      <c r="Q2" s="1120"/>
      <c r="R2" s="1120"/>
      <c r="S2" s="1120"/>
      <c r="T2" s="1120"/>
      <c r="U2" s="1120"/>
      <c r="V2" s="1120"/>
      <c r="W2" s="1120"/>
      <c r="X2" s="1120"/>
      <c r="Y2" s="1120"/>
      <c r="Z2" s="1120"/>
      <c r="AA2" s="1120"/>
      <c r="AB2" s="1120"/>
      <c r="AC2" s="1120"/>
      <c r="AD2" s="1120"/>
      <c r="AE2" s="1120"/>
      <c r="AF2" s="1120"/>
      <c r="AG2" s="1120"/>
      <c r="AH2" s="1120"/>
      <c r="AI2" s="1120"/>
      <c r="AJ2" s="1120"/>
      <c r="AK2" s="1120"/>
      <c r="AL2" s="1120"/>
      <c r="AM2" s="1120"/>
      <c r="AN2" s="1120"/>
      <c r="AO2" s="1120"/>
      <c r="AP2" s="1120"/>
      <c r="AR2" s="1119" t="s">
        <v>42</v>
      </c>
      <c r="AS2" s="1120"/>
      <c r="AT2" s="1120"/>
      <c r="AU2" s="1120"/>
      <c r="AV2" s="1120"/>
      <c r="AW2" s="1120"/>
      <c r="AX2" s="1120"/>
      <c r="AY2" s="1120"/>
      <c r="AZ2" s="1120"/>
      <c r="BA2" s="1120"/>
      <c r="BB2" s="1120"/>
      <c r="BC2" s="1120"/>
      <c r="BD2" s="1120"/>
      <c r="BE2" s="1120"/>
      <c r="BS2" s="9" t="s">
        <v>30</v>
      </c>
      <c r="BT2" s="9" t="s">
        <v>41</v>
      </c>
    </row>
    <row r="3" spans="1:73" ht="7.5" customHeight="1"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3"/>
      <c r="BS3" s="9" t="s">
        <v>30</v>
      </c>
      <c r="BT3" s="9" t="s">
        <v>41</v>
      </c>
    </row>
    <row r="4" spans="1:73" ht="37.5" customHeight="1">
      <c r="B4" s="22"/>
      <c r="C4" s="1128" t="s">
        <v>40</v>
      </c>
      <c r="D4" s="1120"/>
      <c r="E4" s="1120"/>
      <c r="F4" s="1120"/>
      <c r="G4" s="1120"/>
      <c r="H4" s="1120"/>
      <c r="I4" s="1120"/>
      <c r="J4" s="1120"/>
      <c r="K4" s="1120"/>
      <c r="L4" s="1120"/>
      <c r="M4" s="1120"/>
      <c r="N4" s="1120"/>
      <c r="O4" s="1120"/>
      <c r="P4" s="1120"/>
      <c r="Q4" s="1120"/>
      <c r="R4" s="1120"/>
      <c r="S4" s="1120"/>
      <c r="T4" s="1120"/>
      <c r="U4" s="1120"/>
      <c r="V4" s="1120"/>
      <c r="W4" s="1120"/>
      <c r="X4" s="1120"/>
      <c r="Y4" s="1120"/>
      <c r="Z4" s="1120"/>
      <c r="AA4" s="1120"/>
      <c r="AB4" s="1120"/>
      <c r="AC4" s="1120"/>
      <c r="AD4" s="1120"/>
      <c r="AE4" s="1120"/>
      <c r="AF4" s="1120"/>
      <c r="AG4" s="1120"/>
      <c r="AH4" s="1120"/>
      <c r="AI4" s="1120"/>
      <c r="AJ4" s="1120"/>
      <c r="AK4" s="1120"/>
      <c r="AL4" s="1120"/>
      <c r="AM4" s="1120"/>
      <c r="AN4" s="1120"/>
      <c r="AO4" s="1120"/>
      <c r="AP4" s="1120"/>
      <c r="AQ4" s="19"/>
      <c r="AS4" s="42" t="s">
        <v>39</v>
      </c>
      <c r="BS4" s="9" t="s">
        <v>38</v>
      </c>
    </row>
    <row r="5" spans="1:73" ht="15" customHeight="1">
      <c r="B5" s="22"/>
      <c r="D5" s="41"/>
      <c r="K5" s="1129"/>
      <c r="L5" s="1120"/>
      <c r="M5" s="1120"/>
      <c r="N5" s="1120"/>
      <c r="O5" s="1120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0"/>
      <c r="AC5" s="1120"/>
      <c r="AD5" s="1120"/>
      <c r="AE5" s="1120"/>
      <c r="AF5" s="1120"/>
      <c r="AG5" s="1120"/>
      <c r="AH5" s="1120"/>
      <c r="AI5" s="1120"/>
      <c r="AJ5" s="1120"/>
      <c r="AK5" s="1120"/>
      <c r="AL5" s="1120"/>
      <c r="AM5" s="1120"/>
      <c r="AN5" s="1120"/>
      <c r="AO5" s="1120"/>
      <c r="AQ5" s="19"/>
      <c r="BS5" s="9" t="s">
        <v>30</v>
      </c>
    </row>
    <row r="6" spans="1:73" ht="37.5" customHeight="1">
      <c r="B6" s="22"/>
      <c r="D6" s="40" t="s">
        <v>37</v>
      </c>
      <c r="K6" s="1130" t="s">
        <v>63</v>
      </c>
      <c r="L6" s="1120"/>
      <c r="M6" s="1120"/>
      <c r="N6" s="1120"/>
      <c r="O6" s="1120"/>
      <c r="P6" s="1120"/>
      <c r="Q6" s="1120"/>
      <c r="R6" s="1120"/>
      <c r="S6" s="1120"/>
      <c r="T6" s="1120"/>
      <c r="U6" s="1120"/>
      <c r="V6" s="1120"/>
      <c r="W6" s="1120"/>
      <c r="X6" s="1120"/>
      <c r="Y6" s="1120"/>
      <c r="Z6" s="1120"/>
      <c r="AA6" s="1120"/>
      <c r="AB6" s="1120"/>
      <c r="AC6" s="1120"/>
      <c r="AD6" s="1120"/>
      <c r="AE6" s="1120"/>
      <c r="AF6" s="1120"/>
      <c r="AG6" s="1120"/>
      <c r="AH6" s="1120"/>
      <c r="AI6" s="1120"/>
      <c r="AJ6" s="1120"/>
      <c r="AK6" s="1120"/>
      <c r="AL6" s="1120"/>
      <c r="AM6" s="1120"/>
      <c r="AN6" s="1120"/>
      <c r="AO6" s="1120"/>
      <c r="AQ6" s="19"/>
      <c r="BS6" s="9" t="s">
        <v>30</v>
      </c>
    </row>
    <row r="7" spans="1:73" ht="15" customHeight="1">
      <c r="B7" s="22"/>
      <c r="D7" s="38" t="s">
        <v>36</v>
      </c>
      <c r="K7" s="39"/>
      <c r="AK7" s="38"/>
      <c r="AN7" s="39" t="s">
        <v>2203</v>
      </c>
      <c r="AQ7" s="19"/>
      <c r="BS7" s="9" t="s">
        <v>30</v>
      </c>
    </row>
    <row r="8" spans="1:73" ht="15" customHeight="1">
      <c r="B8" s="22"/>
      <c r="D8" s="38"/>
      <c r="K8" s="39"/>
      <c r="AK8" s="38"/>
      <c r="AN8" s="39"/>
      <c r="AQ8" s="19"/>
      <c r="BS8" s="9" t="s">
        <v>30</v>
      </c>
    </row>
    <row r="9" spans="1:73" ht="15" customHeight="1">
      <c r="B9" s="22"/>
      <c r="AQ9" s="19"/>
      <c r="BS9" s="9" t="s">
        <v>30</v>
      </c>
    </row>
    <row r="10" spans="1:73" ht="15" customHeight="1">
      <c r="B10" s="22"/>
      <c r="D10" s="38" t="s">
        <v>35</v>
      </c>
      <c r="K10" s="8" t="s">
        <v>64</v>
      </c>
      <c r="AK10" s="38" t="s">
        <v>31</v>
      </c>
      <c r="AN10" s="39">
        <v>151866</v>
      </c>
      <c r="AQ10" s="19"/>
      <c r="BS10" s="9" t="s">
        <v>30</v>
      </c>
    </row>
    <row r="11" spans="1:73" ht="19.5" customHeight="1">
      <c r="B11" s="22"/>
      <c r="E11" s="39" t="s">
        <v>29</v>
      </c>
      <c r="AK11" s="38" t="s">
        <v>28</v>
      </c>
      <c r="AN11" s="39"/>
      <c r="AQ11" s="19"/>
      <c r="BS11" s="9" t="s">
        <v>30</v>
      </c>
    </row>
    <row r="12" spans="1:73" ht="7.5" customHeight="1">
      <c r="B12" s="22"/>
      <c r="AQ12" s="19"/>
      <c r="BS12" s="9" t="s">
        <v>30</v>
      </c>
    </row>
    <row r="13" spans="1:73" ht="15" customHeight="1">
      <c r="B13" s="22"/>
      <c r="D13" s="38" t="s">
        <v>34</v>
      </c>
      <c r="AK13" s="38" t="s">
        <v>31</v>
      </c>
      <c r="AN13" s="39">
        <v>30291666</v>
      </c>
      <c r="AQ13" s="19"/>
      <c r="BS13" s="9" t="s">
        <v>30</v>
      </c>
    </row>
    <row r="14" spans="1:73" ht="15.75" customHeight="1">
      <c r="B14" s="22"/>
      <c r="E14" s="39" t="s">
        <v>29</v>
      </c>
      <c r="AK14" s="38" t="s">
        <v>28</v>
      </c>
      <c r="AN14" s="39"/>
      <c r="AQ14" s="19"/>
      <c r="BS14" s="9" t="s">
        <v>30</v>
      </c>
    </row>
    <row r="15" spans="1:73" ht="7.5" customHeight="1">
      <c r="B15" s="22"/>
      <c r="AQ15" s="19"/>
      <c r="BS15" s="9" t="s">
        <v>33</v>
      </c>
    </row>
    <row r="16" spans="1:73" ht="15" customHeight="1">
      <c r="B16" s="22"/>
      <c r="D16" s="38"/>
      <c r="AK16" s="38"/>
      <c r="AN16" s="39"/>
      <c r="AQ16" s="19"/>
      <c r="BS16" s="9" t="s">
        <v>33</v>
      </c>
    </row>
    <row r="17" spans="2:71" ht="19.5" customHeight="1">
      <c r="B17" s="22"/>
      <c r="E17" s="39"/>
      <c r="AK17" s="38"/>
      <c r="AN17" s="39"/>
      <c r="AQ17" s="19"/>
      <c r="BS17" s="9" t="s">
        <v>32</v>
      </c>
    </row>
    <row r="18" spans="2:71" ht="7.5" customHeight="1">
      <c r="B18" s="22"/>
      <c r="AQ18" s="19"/>
      <c r="BS18" s="9" t="s">
        <v>30</v>
      </c>
    </row>
    <row r="19" spans="2:71" ht="15" customHeight="1">
      <c r="B19" s="22"/>
      <c r="D19" s="38"/>
      <c r="AK19" s="38"/>
      <c r="AN19" s="39"/>
      <c r="AQ19" s="19"/>
      <c r="BS19" s="9" t="s">
        <v>30</v>
      </c>
    </row>
    <row r="20" spans="2:71" ht="15.75" customHeight="1">
      <c r="B20" s="22"/>
      <c r="E20" s="39"/>
      <c r="AK20" s="38"/>
      <c r="AN20" s="39"/>
      <c r="AQ20" s="19"/>
    </row>
    <row r="21" spans="2:71" ht="7.5" customHeight="1">
      <c r="B21" s="22"/>
      <c r="AQ21" s="19"/>
    </row>
    <row r="22" spans="2:71" ht="15.75" customHeight="1">
      <c r="B22" s="22"/>
      <c r="D22" s="38"/>
      <c r="AQ22" s="19"/>
    </row>
    <row r="23" spans="2:71" ht="15.75" customHeight="1">
      <c r="B23" s="22"/>
      <c r="E23" s="1131"/>
      <c r="F23" s="1120"/>
      <c r="G23" s="1120"/>
      <c r="H23" s="1120"/>
      <c r="I23" s="1120"/>
      <c r="J23" s="1120"/>
      <c r="K23" s="1120"/>
      <c r="L23" s="1120"/>
      <c r="M23" s="1120"/>
      <c r="N23" s="1120"/>
      <c r="O23" s="1120"/>
      <c r="P23" s="1120"/>
      <c r="Q23" s="1120"/>
      <c r="R23" s="1120"/>
      <c r="S23" s="1120"/>
      <c r="T23" s="1120"/>
      <c r="U23" s="1120"/>
      <c r="V23" s="1120"/>
      <c r="W23" s="1120"/>
      <c r="X23" s="1120"/>
      <c r="Y23" s="1120"/>
      <c r="Z23" s="1120"/>
      <c r="AA23" s="1120"/>
      <c r="AB23" s="1120"/>
      <c r="AC23" s="1120"/>
      <c r="AD23" s="1120"/>
      <c r="AE23" s="1120"/>
      <c r="AF23" s="1120"/>
      <c r="AG23" s="1120"/>
      <c r="AH23" s="1120"/>
      <c r="AI23" s="1120"/>
      <c r="AJ23" s="1120"/>
      <c r="AK23" s="1120"/>
      <c r="AL23" s="1120"/>
      <c r="AM23" s="1120"/>
      <c r="AN23" s="1120"/>
      <c r="AQ23" s="19"/>
    </row>
    <row r="24" spans="2:71" ht="7.5" customHeight="1">
      <c r="B24" s="22"/>
      <c r="AQ24" s="19"/>
    </row>
    <row r="25" spans="2:71" ht="7.5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Q25" s="19"/>
    </row>
    <row r="26" spans="2:71" ht="15" customHeight="1">
      <c r="B26" s="22"/>
      <c r="D26" s="36" t="s">
        <v>66</v>
      </c>
      <c r="AK26" s="1121"/>
      <c r="AL26" s="1120"/>
      <c r="AM26" s="1120"/>
      <c r="AN26" s="1120"/>
      <c r="AO26" s="1120"/>
      <c r="AQ26" s="19"/>
    </row>
    <row r="27" spans="2:71" ht="15" customHeight="1">
      <c r="B27" s="22"/>
      <c r="D27" s="36" t="s">
        <v>27</v>
      </c>
      <c r="AK27" s="1121"/>
      <c r="AL27" s="1120"/>
      <c r="AM27" s="1120"/>
      <c r="AN27" s="1120"/>
      <c r="AO27" s="1120"/>
      <c r="AQ27" s="19"/>
    </row>
    <row r="28" spans="2:71" s="9" customFormat="1" ht="27" customHeight="1">
      <c r="B28" s="14"/>
      <c r="D28" s="35" t="s">
        <v>26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1122"/>
      <c r="AL28" s="1123"/>
      <c r="AM28" s="1123"/>
      <c r="AN28" s="1123"/>
      <c r="AO28" s="1123"/>
      <c r="AQ28" s="13"/>
    </row>
    <row r="29" spans="2:71" s="9" customFormat="1" ht="7.5" customHeight="1">
      <c r="B29" s="14"/>
      <c r="AQ29" s="13"/>
    </row>
    <row r="30" spans="2:71" s="9" customFormat="1" ht="15" customHeight="1">
      <c r="B30" s="33"/>
      <c r="D30" s="32" t="s">
        <v>25</v>
      </c>
      <c r="F30" s="32" t="s">
        <v>24</v>
      </c>
      <c r="L30" s="1125">
        <v>0.2</v>
      </c>
      <c r="M30" s="1126"/>
      <c r="N30" s="1126"/>
      <c r="O30" s="1126"/>
      <c r="T30" s="31" t="s">
        <v>19</v>
      </c>
      <c r="W30" s="1127"/>
      <c r="X30" s="1126"/>
      <c r="Y30" s="1126"/>
      <c r="Z30" s="1126"/>
      <c r="AA30" s="1126"/>
      <c r="AB30" s="1126"/>
      <c r="AC30" s="1126"/>
      <c r="AD30" s="1126"/>
      <c r="AE30" s="1126"/>
      <c r="AK30" s="1127"/>
      <c r="AL30" s="1126"/>
      <c r="AM30" s="1126"/>
      <c r="AN30" s="1126"/>
      <c r="AO30" s="1126"/>
      <c r="AQ30" s="30"/>
    </row>
    <row r="31" spans="2:71" s="9" customFormat="1" ht="15" customHeight="1">
      <c r="B31" s="33"/>
      <c r="F31" s="32" t="s">
        <v>23</v>
      </c>
      <c r="L31" s="1125">
        <v>0.2</v>
      </c>
      <c r="M31" s="1126"/>
      <c r="N31" s="1126"/>
      <c r="O31" s="1126"/>
      <c r="T31" s="31" t="s">
        <v>19</v>
      </c>
      <c r="W31" s="1127"/>
      <c r="X31" s="1126"/>
      <c r="Y31" s="1126"/>
      <c r="Z31" s="1126"/>
      <c r="AA31" s="1126"/>
      <c r="AB31" s="1126"/>
      <c r="AC31" s="1126"/>
      <c r="AD31" s="1126"/>
      <c r="AE31" s="1126"/>
      <c r="AK31" s="1127"/>
      <c r="AL31" s="1126"/>
      <c r="AM31" s="1126"/>
      <c r="AN31" s="1126"/>
      <c r="AO31" s="1126"/>
      <c r="AQ31" s="30"/>
    </row>
    <row r="32" spans="2:71" s="9" customFormat="1" ht="15" hidden="1" customHeight="1">
      <c r="B32" s="33"/>
      <c r="F32" s="32" t="s">
        <v>22</v>
      </c>
      <c r="L32" s="1125">
        <v>0.2</v>
      </c>
      <c r="M32" s="1126"/>
      <c r="N32" s="1126"/>
      <c r="O32" s="1126"/>
      <c r="T32" s="31" t="s">
        <v>19</v>
      </c>
      <c r="W32" s="1127" t="e">
        <f>ROUND(#REF!+SUM(#REF!),2)</f>
        <v>#REF!</v>
      </c>
      <c r="X32" s="1126"/>
      <c r="Y32" s="1126"/>
      <c r="Z32" s="1126"/>
      <c r="AA32" s="1126"/>
      <c r="AB32" s="1126"/>
      <c r="AC32" s="1126"/>
      <c r="AD32" s="1126"/>
      <c r="AE32" s="1126"/>
      <c r="AK32" s="1127"/>
      <c r="AL32" s="1126"/>
      <c r="AM32" s="1126"/>
      <c r="AN32" s="1126"/>
      <c r="AO32" s="1126"/>
      <c r="AQ32" s="30"/>
    </row>
    <row r="33" spans="2:43" s="9" customFormat="1" ht="15" hidden="1" customHeight="1">
      <c r="B33" s="33"/>
      <c r="F33" s="32" t="s">
        <v>21</v>
      </c>
      <c r="L33" s="1125">
        <v>0.2</v>
      </c>
      <c r="M33" s="1126"/>
      <c r="N33" s="1126"/>
      <c r="O33" s="1126"/>
      <c r="T33" s="31" t="s">
        <v>19</v>
      </c>
      <c r="W33" s="1127" t="e">
        <f>ROUND(#REF!+SUM(#REF!),2)</f>
        <v>#REF!</v>
      </c>
      <c r="X33" s="1126"/>
      <c r="Y33" s="1126"/>
      <c r="Z33" s="1126"/>
      <c r="AA33" s="1126"/>
      <c r="AB33" s="1126"/>
      <c r="AC33" s="1126"/>
      <c r="AD33" s="1126"/>
      <c r="AE33" s="1126"/>
      <c r="AK33" s="1127"/>
      <c r="AL33" s="1126"/>
      <c r="AM33" s="1126"/>
      <c r="AN33" s="1126"/>
      <c r="AO33" s="1126"/>
      <c r="AQ33" s="30"/>
    </row>
    <row r="34" spans="2:43" s="9" customFormat="1" ht="15" hidden="1" customHeight="1">
      <c r="B34" s="33"/>
      <c r="F34" s="32" t="s">
        <v>20</v>
      </c>
      <c r="L34" s="1125">
        <v>0</v>
      </c>
      <c r="M34" s="1126"/>
      <c r="N34" s="1126"/>
      <c r="O34" s="1126"/>
      <c r="T34" s="31" t="s">
        <v>19</v>
      </c>
      <c r="W34" s="1127" t="e">
        <f>ROUND(#REF!+SUM(#REF!),2)</f>
        <v>#REF!</v>
      </c>
      <c r="X34" s="1126"/>
      <c r="Y34" s="1126"/>
      <c r="Z34" s="1126"/>
      <c r="AA34" s="1126"/>
      <c r="AB34" s="1126"/>
      <c r="AC34" s="1126"/>
      <c r="AD34" s="1126"/>
      <c r="AE34" s="1126"/>
      <c r="AK34" s="1127"/>
      <c r="AL34" s="1126"/>
      <c r="AM34" s="1126"/>
      <c r="AN34" s="1126"/>
      <c r="AO34" s="1126"/>
      <c r="AQ34" s="30"/>
    </row>
    <row r="35" spans="2:43" s="9" customFormat="1" ht="7.5" customHeight="1">
      <c r="B35" s="14"/>
      <c r="AQ35" s="13"/>
    </row>
    <row r="36" spans="2:43" s="9" customFormat="1" ht="27" customHeight="1">
      <c r="B36" s="14"/>
      <c r="C36" s="26"/>
      <c r="D36" s="29" t="s">
        <v>18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 t="s">
        <v>17</v>
      </c>
      <c r="U36" s="27"/>
      <c r="V36" s="27"/>
      <c r="W36" s="27"/>
      <c r="X36" s="1115" t="s">
        <v>16</v>
      </c>
      <c r="Y36" s="1116"/>
      <c r="Z36" s="1116"/>
      <c r="AA36" s="1116"/>
      <c r="AB36" s="1116"/>
      <c r="AC36" s="27"/>
      <c r="AD36" s="27"/>
      <c r="AE36" s="27"/>
      <c r="AF36" s="27"/>
      <c r="AG36" s="27"/>
      <c r="AH36" s="27"/>
      <c r="AI36" s="27"/>
      <c r="AJ36" s="27"/>
      <c r="AK36" s="1117"/>
      <c r="AL36" s="1116"/>
      <c r="AM36" s="1116"/>
      <c r="AN36" s="1116"/>
      <c r="AO36" s="1118"/>
      <c r="AP36" s="26"/>
      <c r="AQ36" s="13"/>
    </row>
    <row r="37" spans="2:43" s="9" customFormat="1" ht="15" customHeight="1">
      <c r="B37" s="14"/>
      <c r="AQ37" s="13"/>
    </row>
    <row r="38" spans="2:43" ht="14.25" customHeight="1">
      <c r="B38" s="22"/>
      <c r="AQ38" s="19"/>
    </row>
    <row r="39" spans="2:43" ht="14.25" customHeight="1">
      <c r="B39" s="22"/>
      <c r="AQ39" s="19"/>
    </row>
    <row r="40" spans="2:43" ht="14.25" customHeight="1">
      <c r="B40" s="22"/>
      <c r="AQ40" s="19"/>
    </row>
    <row r="41" spans="2:43" ht="14.25" customHeight="1">
      <c r="B41" s="22"/>
      <c r="AQ41" s="19"/>
    </row>
    <row r="42" spans="2:43" ht="14.25" customHeight="1">
      <c r="B42" s="22"/>
      <c r="AQ42" s="19"/>
    </row>
    <row r="43" spans="2:43" ht="14.25" customHeight="1">
      <c r="B43" s="22"/>
      <c r="AQ43" s="19"/>
    </row>
    <row r="44" spans="2:43" ht="14.25" customHeight="1">
      <c r="B44" s="22"/>
      <c r="AQ44" s="19"/>
    </row>
    <row r="45" spans="2:43" ht="14.25" customHeight="1">
      <c r="B45" s="22"/>
      <c r="AQ45" s="19"/>
    </row>
    <row r="46" spans="2:43" ht="14.25" customHeight="1">
      <c r="B46" s="22"/>
      <c r="AQ46" s="19"/>
    </row>
    <row r="47" spans="2:43" ht="14.25" customHeight="1">
      <c r="B47" s="22"/>
      <c r="AQ47" s="19"/>
    </row>
    <row r="48" spans="2:43" s="9" customFormat="1" ht="15.75" customHeight="1">
      <c r="B48" s="14"/>
      <c r="D48" s="25" t="s">
        <v>15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3"/>
      <c r="AC48" s="25" t="s">
        <v>14</v>
      </c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3"/>
      <c r="AQ48" s="13"/>
    </row>
    <row r="49" spans="2:43" ht="14.25" customHeight="1">
      <c r="B49" s="22"/>
      <c r="D49" s="21"/>
      <c r="Z49" s="20"/>
      <c r="AC49" s="21"/>
      <c r="AO49" s="20"/>
      <c r="AQ49" s="19"/>
    </row>
    <row r="50" spans="2:43" ht="14.25" customHeight="1">
      <c r="B50" s="22"/>
      <c r="D50" s="21"/>
      <c r="Z50" s="20"/>
      <c r="AC50" s="21"/>
      <c r="AO50" s="20"/>
      <c r="AQ50" s="19"/>
    </row>
    <row r="51" spans="2:43" ht="14.25" customHeight="1">
      <c r="B51" s="22"/>
      <c r="D51" s="21"/>
      <c r="Z51" s="20"/>
      <c r="AC51" s="21"/>
      <c r="AO51" s="20"/>
      <c r="AQ51" s="19"/>
    </row>
    <row r="52" spans="2:43" ht="14.25" customHeight="1">
      <c r="B52" s="22"/>
      <c r="D52" s="21"/>
      <c r="Z52" s="20"/>
      <c r="AC52" s="21"/>
      <c r="AO52" s="20"/>
      <c r="AQ52" s="19"/>
    </row>
    <row r="53" spans="2:43" ht="14.25" customHeight="1">
      <c r="B53" s="22"/>
      <c r="D53" s="21"/>
      <c r="Z53" s="20"/>
      <c r="AC53" s="21"/>
      <c r="AO53" s="20"/>
      <c r="AQ53" s="19"/>
    </row>
    <row r="54" spans="2:43" ht="14.25" customHeight="1">
      <c r="B54" s="22"/>
      <c r="D54" s="21"/>
      <c r="Z54" s="20"/>
      <c r="AC54" s="21"/>
      <c r="AO54" s="20"/>
      <c r="AQ54" s="19"/>
    </row>
    <row r="55" spans="2:43" ht="14.25" customHeight="1">
      <c r="B55" s="22"/>
      <c r="D55" s="21"/>
      <c r="G55" s="53"/>
      <c r="Z55" s="20"/>
      <c r="AC55" s="21"/>
      <c r="AO55" s="20"/>
      <c r="AQ55" s="19"/>
    </row>
    <row r="56" spans="2:43" ht="14.25" customHeight="1">
      <c r="B56" s="22"/>
      <c r="D56" s="21"/>
      <c r="Z56" s="20"/>
      <c r="AC56" s="21"/>
      <c r="AO56" s="20"/>
      <c r="AQ56" s="19"/>
    </row>
    <row r="57" spans="2:43" s="9" customFormat="1" ht="15.75" customHeight="1">
      <c r="B57" s="14"/>
      <c r="D57" s="18" t="s">
        <v>11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7" t="s">
        <v>10</v>
      </c>
      <c r="S57" s="16"/>
      <c r="T57" s="16"/>
      <c r="U57" s="16"/>
      <c r="V57" s="16"/>
      <c r="W57" s="16"/>
      <c r="X57" s="16"/>
      <c r="Y57" s="16"/>
      <c r="Z57" s="15"/>
      <c r="AC57" s="18" t="s">
        <v>11</v>
      </c>
      <c r="AD57" s="16"/>
      <c r="AE57" s="16"/>
      <c r="AF57" s="16"/>
      <c r="AG57" s="16"/>
      <c r="AH57" s="16"/>
      <c r="AI57" s="16"/>
      <c r="AJ57" s="16"/>
      <c r="AK57" s="16"/>
      <c r="AL57" s="16"/>
      <c r="AM57" s="17" t="s">
        <v>10</v>
      </c>
      <c r="AN57" s="16"/>
      <c r="AO57" s="15"/>
      <c r="AQ57" s="13"/>
    </row>
    <row r="58" spans="2:43" ht="14.25" customHeight="1">
      <c r="B58" s="22"/>
      <c r="AQ58" s="19"/>
    </row>
    <row r="59" spans="2:43" s="9" customFormat="1" ht="15.75" customHeight="1">
      <c r="B59" s="14"/>
      <c r="D59" s="25" t="s">
        <v>13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3"/>
      <c r="AC59" s="25" t="s">
        <v>12</v>
      </c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3"/>
      <c r="AQ59" s="13"/>
    </row>
    <row r="60" spans="2:43" ht="14.25" customHeight="1">
      <c r="B60" s="22"/>
      <c r="D60" s="21"/>
      <c r="Z60" s="20"/>
      <c r="AC60" s="21"/>
      <c r="AO60" s="20"/>
      <c r="AQ60" s="19"/>
    </row>
    <row r="61" spans="2:43" ht="14.25" customHeight="1">
      <c r="B61" s="22"/>
      <c r="D61" s="21"/>
      <c r="Z61" s="20"/>
      <c r="AC61" s="21"/>
      <c r="AO61" s="20"/>
      <c r="AQ61" s="19"/>
    </row>
    <row r="62" spans="2:43" ht="14.25" customHeight="1">
      <c r="B62" s="22"/>
      <c r="D62" s="21"/>
      <c r="Z62" s="20"/>
      <c r="AC62" s="21"/>
      <c r="AO62" s="20"/>
      <c r="AQ62" s="19"/>
    </row>
    <row r="63" spans="2:43" ht="14.25" customHeight="1">
      <c r="B63" s="22"/>
      <c r="D63" s="21"/>
      <c r="Z63" s="20"/>
      <c r="AC63" s="21"/>
      <c r="AO63" s="20"/>
      <c r="AQ63" s="19"/>
    </row>
    <row r="64" spans="2:43" ht="14.25" customHeight="1">
      <c r="B64" s="22"/>
      <c r="D64" s="21"/>
      <c r="Z64" s="20"/>
      <c r="AC64" s="21"/>
      <c r="AO64" s="20"/>
      <c r="AQ64" s="19"/>
    </row>
    <row r="65" spans="2:43" ht="14.25" customHeight="1">
      <c r="B65" s="22"/>
      <c r="D65" s="21"/>
      <c r="Z65" s="20"/>
      <c r="AC65" s="21"/>
      <c r="AO65" s="20"/>
      <c r="AQ65" s="19"/>
    </row>
    <row r="66" spans="2:43" ht="14.25" customHeight="1">
      <c r="B66" s="22"/>
      <c r="D66" s="21"/>
      <c r="Z66" s="20"/>
      <c r="AC66" s="21"/>
      <c r="AO66" s="20"/>
      <c r="AQ66" s="19"/>
    </row>
    <row r="67" spans="2:43" ht="14.25" customHeight="1">
      <c r="B67" s="22"/>
      <c r="D67" s="21"/>
      <c r="Z67" s="20"/>
      <c r="AC67" s="21"/>
      <c r="AO67" s="20"/>
      <c r="AQ67" s="19"/>
    </row>
    <row r="68" spans="2:43" s="9" customFormat="1" ht="15.75" customHeight="1">
      <c r="B68" s="14"/>
      <c r="D68" s="18" t="s">
        <v>11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7" t="s">
        <v>10</v>
      </c>
      <c r="S68" s="16"/>
      <c r="T68" s="16"/>
      <c r="U68" s="16"/>
      <c r="V68" s="16"/>
      <c r="W68" s="16"/>
      <c r="X68" s="16"/>
      <c r="Y68" s="16"/>
      <c r="Z68" s="15"/>
      <c r="AC68" s="18" t="s">
        <v>11</v>
      </c>
      <c r="AD68" s="16"/>
      <c r="AE68" s="16"/>
      <c r="AF68" s="16"/>
      <c r="AG68" s="16"/>
      <c r="AH68" s="16"/>
      <c r="AI68" s="16"/>
      <c r="AJ68" s="16"/>
      <c r="AK68" s="16"/>
      <c r="AL68" s="16"/>
      <c r="AM68" s="17" t="s">
        <v>10</v>
      </c>
      <c r="AN68" s="16"/>
      <c r="AO68" s="15"/>
      <c r="AQ68" s="13"/>
    </row>
    <row r="69" spans="2:43" s="9" customFormat="1" ht="7.5" customHeight="1">
      <c r="B69" s="14"/>
      <c r="AQ69" s="13"/>
    </row>
    <row r="70" spans="2:43" s="9" customFormat="1" ht="7.5" customHeight="1"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0"/>
    </row>
    <row r="73" spans="2:43" ht="3" customHeight="1"/>
  </sheetData>
  <mergeCells count="26">
    <mergeCell ref="C4:AP4"/>
    <mergeCell ref="K5:AO5"/>
    <mergeCell ref="K6:AO6"/>
    <mergeCell ref="E23:AN23"/>
    <mergeCell ref="AK26:AO26"/>
    <mergeCell ref="W31:AE31"/>
    <mergeCell ref="AK31:AO31"/>
    <mergeCell ref="L32:O32"/>
    <mergeCell ref="W32:AE32"/>
    <mergeCell ref="AK32:AO32"/>
    <mergeCell ref="X36:AB36"/>
    <mergeCell ref="AK36:AO36"/>
    <mergeCell ref="AR2:BE2"/>
    <mergeCell ref="AK27:AO27"/>
    <mergeCell ref="AK28:AO28"/>
    <mergeCell ref="C2:AP2"/>
    <mergeCell ref="L33:O33"/>
    <mergeCell ref="W33:AE33"/>
    <mergeCell ref="AK33:AO33"/>
    <mergeCell ref="L34:O34"/>
    <mergeCell ref="L30:O30"/>
    <mergeCell ref="W30:AE30"/>
    <mergeCell ref="AK30:AO30"/>
    <mergeCell ref="W34:AE34"/>
    <mergeCell ref="AK34:AO34"/>
    <mergeCell ref="L31:O31"/>
  </mergeCells>
  <hyperlinks>
    <hyperlink ref="K1:S1" location="C2" tooltip="Súhrnný list stavby" display="1) Súhrnný list stavby"/>
    <hyperlink ref="W1:AF1" location="C87" tooltip="Rekapitulácia objektov" display="2) Rekapitulácia objektov"/>
  </hyperlinks>
  <pageMargins left="0.59027779102325439" right="0.59027779102325439" top="0.52083337306976318" bottom="0.48611113429069519" header="0" footer="0"/>
  <pageSetup paperSize="9" scale="80" fitToHeight="100" orientation="portrait" blackAndWhite="1" horizontalDpi="4294967293" r:id="rId1"/>
  <headerFooter alignWithMargins="0"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workbookViewId="0">
      <pane ySplit="13" topLeftCell="A14" activePane="bottomLeft" state="frozen"/>
      <selection activeCell="E16" sqref="E16"/>
      <selection pane="bottomLeft" activeCell="K37" sqref="K37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274" t="s">
        <v>132</v>
      </c>
      <c r="B1" s="275"/>
      <c r="C1" s="275"/>
      <c r="D1" s="275"/>
      <c r="E1" s="275"/>
    </row>
    <row r="2" spans="1:5">
      <c r="A2" s="276" t="s">
        <v>37</v>
      </c>
      <c r="B2" s="277" t="str">
        <f>'SO 01 plošina kl'!E5</f>
        <v>Drienov OOPZ -Rekonštrukcia a prístavba objektu</v>
      </c>
      <c r="C2" s="278"/>
      <c r="D2" s="278"/>
      <c r="E2" s="278"/>
    </row>
    <row r="3" spans="1:5">
      <c r="A3" s="276" t="s">
        <v>36</v>
      </c>
      <c r="B3" s="277" t="str">
        <f>'SO 01 plošina kl'!E7</f>
        <v>SO 01 OO PZ  schodiskova plošina</v>
      </c>
      <c r="C3" s="279"/>
      <c r="D3" s="280"/>
      <c r="E3" s="177"/>
    </row>
    <row r="4" spans="1:5">
      <c r="A4" s="276" t="s">
        <v>133</v>
      </c>
      <c r="B4" s="277" t="str">
        <f>'SO 01 plošina kl'!E9</f>
        <v xml:space="preserve"> </v>
      </c>
      <c r="C4" s="279"/>
      <c r="D4" s="280"/>
      <c r="E4" s="177"/>
    </row>
    <row r="5" spans="1:5">
      <c r="A5" s="281"/>
      <c r="B5" s="277"/>
      <c r="C5" s="279"/>
      <c r="D5" s="282"/>
      <c r="E5" s="177"/>
    </row>
    <row r="6" spans="1:5" ht="6" customHeight="1">
      <c r="A6" s="281"/>
      <c r="B6" s="277"/>
      <c r="C6" s="279"/>
      <c r="D6" s="282"/>
      <c r="E6" s="177"/>
    </row>
    <row r="7" spans="1:5">
      <c r="A7" s="283"/>
      <c r="B7" s="277"/>
      <c r="C7" s="279"/>
      <c r="D7" s="282"/>
      <c r="E7" s="177"/>
    </row>
    <row r="8" spans="1:5">
      <c r="A8" s="283"/>
      <c r="B8" s="277"/>
      <c r="C8" s="279"/>
      <c r="D8" s="282"/>
      <c r="E8" s="177"/>
    </row>
    <row r="9" spans="1:5">
      <c r="A9" s="283"/>
      <c r="B9" s="277"/>
      <c r="C9" s="279"/>
      <c r="D9" s="282"/>
      <c r="E9" s="177"/>
    </row>
    <row r="10" spans="1:5" ht="6" customHeight="1">
      <c r="A10" s="275"/>
      <c r="B10" s="275"/>
      <c r="C10" s="275"/>
      <c r="D10" s="275"/>
      <c r="E10" s="275"/>
    </row>
    <row r="11" spans="1:5">
      <c r="A11" s="284" t="s">
        <v>134</v>
      </c>
      <c r="B11" s="285" t="s">
        <v>135</v>
      </c>
      <c r="C11" s="286" t="s">
        <v>136</v>
      </c>
      <c r="D11" s="287" t="s">
        <v>137</v>
      </c>
      <c r="E11" s="286" t="s">
        <v>138</v>
      </c>
    </row>
    <row r="12" spans="1:5">
      <c r="A12" s="288">
        <v>1</v>
      </c>
      <c r="B12" s="289">
        <v>2</v>
      </c>
      <c r="C12" s="290">
        <v>3</v>
      </c>
      <c r="D12" s="291">
        <v>4</v>
      </c>
      <c r="E12" s="290">
        <v>5</v>
      </c>
    </row>
    <row r="13" spans="1:5" ht="4.5" customHeight="1">
      <c r="A13" s="189"/>
      <c r="B13" s="189"/>
      <c r="C13" s="189"/>
      <c r="D13" s="189"/>
      <c r="E13" s="189"/>
    </row>
    <row r="14" spans="1:5" s="293" customFormat="1" ht="11.25">
      <c r="A14" s="292" t="str">
        <f>'SO 01 plošina rozpocet'!D14</f>
        <v>M</v>
      </c>
      <c r="B14" s="293" t="str">
        <f>'SO 01 plošina rozpocet'!E14</f>
        <v>Práce a dodávky M</v>
      </c>
      <c r="C14" s="294"/>
      <c r="D14" s="295">
        <f>'SO 01 plošina rozpocet'!K14</f>
        <v>0</v>
      </c>
      <c r="E14" s="295">
        <f>'SO 01 plošina rozpocet'!M14</f>
        <v>0</v>
      </c>
    </row>
    <row r="15" spans="1:5" s="297" customFormat="1" ht="11.25">
      <c r="A15" s="296" t="str">
        <f>'SO 01 plošina rozpocet'!D15</f>
        <v>33-M</v>
      </c>
      <c r="B15" s="297" t="str">
        <f>'SO 01 plošina rozpocet'!E15</f>
        <v>Montáže dopr.zariad.sklad.zar.a váh</v>
      </c>
      <c r="C15" s="298"/>
      <c r="D15" s="299">
        <f>'SO 01 plošina rozpocet'!K15</f>
        <v>0</v>
      </c>
      <c r="E15" s="299">
        <f>'SO 01 plošina rozpocet'!M15</f>
        <v>0</v>
      </c>
    </row>
    <row r="16" spans="1:5" s="300" customFormat="1" ht="11.25">
      <c r="B16" s="300" t="s">
        <v>139</v>
      </c>
      <c r="C16" s="301"/>
      <c r="D16" s="302">
        <f>'SO 01 plošina rozpocet'!K17</f>
        <v>0</v>
      </c>
      <c r="E16" s="302">
        <f>'SO 01 plošina rozpocet'!M17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6" fitToHeight="999" orientation="portrait" errors="blank" horizontalDpi="8189" verticalDpi="818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showGridLines="0" workbookViewId="0">
      <pane ySplit="13" topLeftCell="A14" activePane="bottomLeft" state="frozen"/>
      <selection pane="bottomLeft" activeCell="AD27" sqref="AD27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5.71093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5.71093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5.71093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5.71093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5.71093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5.71093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5.71093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5.71093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5.71093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5.71093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5.71093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5.71093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5.71093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5.71093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5.71093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5.71093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5.71093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5.71093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5.71093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5.71093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5.71093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5.71093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5.71093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5.71093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5.71093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5.71093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5.71093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5.71093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5.71093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5.71093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5.71093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5.71093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5.71093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5.71093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5.71093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5.71093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5.71093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5.71093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5.71093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5.71093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5.71093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5.71093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5.71093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5.71093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5.71093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5.71093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5.71093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5.71093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5.71093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5.71093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5.71093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5.71093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5.71093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5.71093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5.71093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5.71093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5.71093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5.71093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5.71093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5.71093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5.71093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5.71093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5.71093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5.71093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1" ht="18">
      <c r="A1" s="169" t="s">
        <v>897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202"/>
      <c r="P1" s="202"/>
      <c r="Q1" s="303"/>
      <c r="R1" s="303"/>
      <c r="S1" s="303"/>
      <c r="T1" s="303"/>
    </row>
    <row r="2" spans="1:21">
      <c r="A2" s="276" t="s">
        <v>37</v>
      </c>
      <c r="B2" s="281"/>
      <c r="C2" s="277" t="str">
        <f>'SO 01 plošina kl'!E5</f>
        <v>Drienov OOPZ -Rekonštrukcia a prístavba objektu</v>
      </c>
      <c r="D2" s="282"/>
      <c r="E2" s="282"/>
      <c r="F2" s="281"/>
      <c r="G2" s="281"/>
      <c r="H2" s="281"/>
      <c r="I2" s="281"/>
      <c r="J2" s="281"/>
      <c r="K2" s="281"/>
      <c r="L2" s="303"/>
      <c r="M2" s="303"/>
      <c r="N2" s="303"/>
      <c r="O2" s="202"/>
      <c r="P2" s="202"/>
      <c r="Q2" s="303"/>
      <c r="R2" s="303"/>
      <c r="S2" s="303"/>
      <c r="T2" s="303"/>
    </row>
    <row r="3" spans="1:21">
      <c r="A3" s="276" t="s">
        <v>36</v>
      </c>
      <c r="B3" s="281"/>
      <c r="C3" s="277" t="str">
        <f>'SO 01 plošina kl'!E7</f>
        <v>SO 01 OO PZ  schodiskova plošina</v>
      </c>
      <c r="D3" s="282"/>
      <c r="E3" s="282"/>
      <c r="F3" s="281"/>
      <c r="G3" s="281"/>
      <c r="H3" s="281"/>
      <c r="I3" s="277"/>
      <c r="J3" s="282"/>
      <c r="K3" s="282"/>
      <c r="L3" s="303"/>
      <c r="M3" s="303"/>
      <c r="N3" s="303"/>
      <c r="O3" s="202"/>
      <c r="P3" s="202"/>
      <c r="Q3" s="303"/>
      <c r="R3" s="303"/>
      <c r="S3" s="303"/>
      <c r="T3" s="303"/>
    </row>
    <row r="4" spans="1:21">
      <c r="A4" s="276" t="s">
        <v>133</v>
      </c>
      <c r="B4" s="281"/>
      <c r="C4" s="277" t="str">
        <f>'SO 01 plošina kl'!E9</f>
        <v xml:space="preserve"> </v>
      </c>
      <c r="D4" s="282"/>
      <c r="E4" s="282"/>
      <c r="F4" s="281"/>
      <c r="G4" s="281"/>
      <c r="H4" s="281"/>
      <c r="I4" s="277"/>
      <c r="J4" s="282"/>
      <c r="K4" s="282"/>
      <c r="L4" s="303"/>
      <c r="M4" s="303"/>
      <c r="N4" s="303"/>
      <c r="O4" s="202"/>
      <c r="P4" s="202"/>
      <c r="Q4" s="303"/>
      <c r="R4" s="303"/>
      <c r="S4" s="303"/>
      <c r="T4" s="303"/>
    </row>
    <row r="5" spans="1:21">
      <c r="A5" s="281"/>
      <c r="B5" s="281"/>
      <c r="C5" s="277"/>
      <c r="D5" s="282"/>
      <c r="E5" s="282"/>
      <c r="F5" s="281"/>
      <c r="G5" s="281"/>
      <c r="H5" s="281"/>
      <c r="I5" s="304"/>
      <c r="J5" s="282"/>
      <c r="K5" s="282"/>
      <c r="L5" s="303"/>
      <c r="M5" s="303"/>
      <c r="N5" s="303"/>
      <c r="O5" s="202"/>
      <c r="P5" s="202"/>
      <c r="Q5" s="303"/>
      <c r="R5" s="303"/>
      <c r="S5" s="303"/>
      <c r="T5" s="303"/>
    </row>
    <row r="6" spans="1:21" ht="5.25" customHeight="1">
      <c r="A6" s="281"/>
      <c r="B6" s="281"/>
      <c r="C6" s="277"/>
      <c r="D6" s="282"/>
      <c r="E6" s="282"/>
      <c r="F6" s="281"/>
      <c r="G6" s="281"/>
      <c r="H6" s="281"/>
      <c r="I6" s="304"/>
      <c r="J6" s="282"/>
      <c r="K6" s="282"/>
      <c r="L6" s="303"/>
      <c r="M6" s="303"/>
      <c r="N6" s="303"/>
      <c r="O6" s="202"/>
      <c r="P6" s="202"/>
      <c r="Q6" s="303"/>
      <c r="R6" s="303"/>
      <c r="S6" s="303"/>
      <c r="T6" s="303"/>
    </row>
    <row r="7" spans="1:21">
      <c r="A7" s="281"/>
      <c r="B7" s="281"/>
      <c r="C7" s="277"/>
      <c r="D7" s="282"/>
      <c r="E7" s="282"/>
      <c r="F7" s="281"/>
      <c r="G7" s="281"/>
      <c r="H7" s="281"/>
      <c r="I7" s="304"/>
      <c r="J7" s="282"/>
      <c r="K7" s="282"/>
      <c r="L7" s="303"/>
      <c r="M7" s="303"/>
      <c r="N7" s="303"/>
      <c r="O7" s="202"/>
      <c r="P7" s="202"/>
      <c r="Q7" s="303"/>
      <c r="R7" s="303"/>
      <c r="S7" s="303"/>
      <c r="T7" s="303"/>
    </row>
    <row r="8" spans="1:21">
      <c r="A8" s="281"/>
      <c r="B8" s="281"/>
      <c r="C8" s="277"/>
      <c r="D8" s="282"/>
      <c r="E8" s="282"/>
      <c r="F8" s="281"/>
      <c r="G8" s="281"/>
      <c r="H8" s="281"/>
      <c r="I8" s="304"/>
      <c r="J8" s="282"/>
      <c r="K8" s="282"/>
      <c r="L8" s="303"/>
      <c r="M8" s="303"/>
      <c r="N8" s="303"/>
      <c r="O8" s="202"/>
      <c r="P8" s="202"/>
      <c r="Q8" s="303"/>
      <c r="R8" s="303"/>
      <c r="S8" s="303"/>
      <c r="T8" s="303"/>
    </row>
    <row r="9" spans="1:21">
      <c r="A9" s="281"/>
      <c r="B9" s="281"/>
      <c r="C9" s="277"/>
      <c r="D9" s="282"/>
      <c r="E9" s="282"/>
      <c r="F9" s="281"/>
      <c r="G9" s="281"/>
      <c r="H9" s="281"/>
      <c r="I9" s="304"/>
      <c r="J9" s="282"/>
      <c r="K9" s="282"/>
      <c r="L9" s="303"/>
      <c r="M9" s="303"/>
      <c r="N9" s="303"/>
      <c r="O9" s="202"/>
      <c r="P9" s="202"/>
      <c r="Q9" s="303"/>
      <c r="R9" s="303"/>
      <c r="S9" s="303"/>
      <c r="T9" s="303"/>
    </row>
    <row r="10" spans="1:21" ht="6" customHeight="1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202"/>
      <c r="P10" s="202"/>
      <c r="Q10" s="303"/>
      <c r="R10" s="303"/>
      <c r="S10" s="303"/>
      <c r="T10" s="303"/>
    </row>
    <row r="11" spans="1:21" ht="22.5">
      <c r="A11" s="284" t="s">
        <v>141</v>
      </c>
      <c r="B11" s="285" t="s">
        <v>142</v>
      </c>
      <c r="C11" s="285" t="s">
        <v>143</v>
      </c>
      <c r="D11" s="285" t="s">
        <v>144</v>
      </c>
      <c r="E11" s="285" t="s">
        <v>135</v>
      </c>
      <c r="F11" s="285" t="s">
        <v>145</v>
      </c>
      <c r="G11" s="285" t="s">
        <v>146</v>
      </c>
      <c r="H11" s="285" t="s">
        <v>147</v>
      </c>
      <c r="I11" s="285" t="s">
        <v>136</v>
      </c>
      <c r="J11" s="285" t="s">
        <v>148</v>
      </c>
      <c r="K11" s="285" t="s">
        <v>137</v>
      </c>
      <c r="L11" s="285" t="s">
        <v>149</v>
      </c>
      <c r="M11" s="285" t="s">
        <v>150</v>
      </c>
      <c r="N11" s="285" t="s">
        <v>151</v>
      </c>
      <c r="O11" s="205" t="s">
        <v>152</v>
      </c>
      <c r="P11" s="205" t="s">
        <v>153</v>
      </c>
      <c r="Q11" s="285"/>
      <c r="R11" s="285"/>
      <c r="S11" s="285"/>
      <c r="T11" s="305" t="s">
        <v>154</v>
      </c>
      <c r="U11" s="207"/>
    </row>
    <row r="12" spans="1:21">
      <c r="A12" s="288">
        <v>1</v>
      </c>
      <c r="B12" s="289">
        <v>2</v>
      </c>
      <c r="C12" s="289">
        <v>3</v>
      </c>
      <c r="D12" s="289">
        <v>4</v>
      </c>
      <c r="E12" s="289">
        <v>5</v>
      </c>
      <c r="F12" s="289">
        <v>6</v>
      </c>
      <c r="G12" s="289">
        <v>7</v>
      </c>
      <c r="H12" s="289">
        <v>8</v>
      </c>
      <c r="I12" s="289">
        <v>9</v>
      </c>
      <c r="J12" s="289"/>
      <c r="K12" s="289"/>
      <c r="L12" s="289"/>
      <c r="M12" s="289"/>
      <c r="N12" s="289">
        <v>10</v>
      </c>
      <c r="O12" s="208">
        <v>11</v>
      </c>
      <c r="P12" s="208">
        <v>12</v>
      </c>
      <c r="Q12" s="289"/>
      <c r="R12" s="289"/>
      <c r="S12" s="289"/>
      <c r="T12" s="306">
        <v>11</v>
      </c>
      <c r="U12" s="207"/>
    </row>
    <row r="13" spans="1:21" ht="4.5" customHeight="1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7"/>
      <c r="O13" s="211"/>
      <c r="P13" s="212"/>
      <c r="Q13" s="307"/>
      <c r="R13" s="307"/>
      <c r="S13" s="307"/>
      <c r="T13" s="307"/>
    </row>
    <row r="14" spans="1:21" s="293" customFormat="1" ht="30" customHeight="1">
      <c r="A14" s="308"/>
      <c r="B14" s="309" t="s">
        <v>121</v>
      </c>
      <c r="C14" s="308"/>
      <c r="D14" s="308" t="s">
        <v>185</v>
      </c>
      <c r="E14" s="308" t="s">
        <v>898</v>
      </c>
      <c r="F14" s="308"/>
      <c r="G14" s="308"/>
      <c r="H14" s="308"/>
      <c r="I14" s="310"/>
      <c r="J14" s="216"/>
      <c r="K14" s="217">
        <f>K15</f>
        <v>0</v>
      </c>
      <c r="L14" s="216"/>
      <c r="M14" s="217">
        <f>M15</f>
        <v>0</v>
      </c>
      <c r="N14" s="216"/>
      <c r="P14" s="293" t="s">
        <v>157</v>
      </c>
    </row>
    <row r="15" spans="1:21" s="297" customFormat="1" ht="20.25" customHeight="1">
      <c r="A15" s="311"/>
      <c r="B15" s="312" t="s">
        <v>121</v>
      </c>
      <c r="C15" s="311"/>
      <c r="D15" s="311" t="s">
        <v>899</v>
      </c>
      <c r="E15" s="311" t="s">
        <v>900</v>
      </c>
      <c r="F15" s="311"/>
      <c r="G15" s="311"/>
      <c r="H15" s="311"/>
      <c r="I15" s="313"/>
      <c r="K15" s="299">
        <f>K16</f>
        <v>0</v>
      </c>
      <c r="M15" s="299">
        <f>M16</f>
        <v>0</v>
      </c>
      <c r="P15" s="297" t="s">
        <v>79</v>
      </c>
    </row>
    <row r="16" spans="1:21" s="323" customFormat="1" ht="198" customHeight="1">
      <c r="A16" s="314">
        <v>1</v>
      </c>
      <c r="B16" s="314" t="s">
        <v>159</v>
      </c>
      <c r="C16" s="314" t="s">
        <v>901</v>
      </c>
      <c r="D16" s="315" t="s">
        <v>902</v>
      </c>
      <c r="E16" s="316" t="s">
        <v>903</v>
      </c>
      <c r="F16" s="314" t="s">
        <v>231</v>
      </c>
      <c r="G16" s="317">
        <v>1</v>
      </c>
      <c r="H16" s="318"/>
      <c r="I16" s="318"/>
      <c r="J16" s="319">
        <v>0</v>
      </c>
      <c r="K16" s="320">
        <f>G16*J16</f>
        <v>0</v>
      </c>
      <c r="L16" s="319">
        <v>0</v>
      </c>
      <c r="M16" s="320">
        <f>G16*L16</f>
        <v>0</v>
      </c>
      <c r="N16" s="321">
        <v>20</v>
      </c>
      <c r="O16" s="322">
        <v>64</v>
      </c>
      <c r="P16" s="323" t="s">
        <v>164</v>
      </c>
    </row>
    <row r="17" spans="1:13" s="300" customFormat="1" ht="24" customHeight="1">
      <c r="A17" s="324"/>
      <c r="B17" s="324"/>
      <c r="C17" s="324"/>
      <c r="D17" s="324"/>
      <c r="E17" s="324" t="s">
        <v>139</v>
      </c>
      <c r="F17" s="324"/>
      <c r="G17" s="324"/>
      <c r="H17" s="324"/>
      <c r="I17" s="325"/>
      <c r="K17" s="302">
        <f>K14</f>
        <v>0</v>
      </c>
      <c r="M17" s="302">
        <f>M14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27779102325439" right="0.59027779102325439" top="0.59027779102325439" bottom="0.59027779102325439" header="0.51180553436279297" footer="0.51180553436279297"/>
  <pageSetup paperSize="9" scale="71" fitToHeight="999" orientation="portrait" errors="blank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28" workbookViewId="0">
      <selection activeCell="O48" sqref="O48:O49"/>
    </sheetView>
  </sheetViews>
  <sheetFormatPr defaultRowHeight="12.75"/>
  <cols>
    <col min="1" max="1" width="2.42578125" style="329" customWidth="1"/>
    <col min="2" max="2" width="1.85546875" style="329" customWidth="1"/>
    <col min="3" max="3" width="2.85546875" style="329" customWidth="1"/>
    <col min="4" max="4" width="6.7109375" style="329" customWidth="1"/>
    <col min="5" max="5" width="13.5703125" style="329" customWidth="1"/>
    <col min="6" max="6" width="0.5703125" style="329" customWidth="1"/>
    <col min="7" max="7" width="2.5703125" style="329" customWidth="1"/>
    <col min="8" max="8" width="2.7109375" style="329" customWidth="1"/>
    <col min="9" max="9" width="10.42578125" style="329" customWidth="1"/>
    <col min="10" max="10" width="13.42578125" style="329" customWidth="1"/>
    <col min="11" max="11" width="0.7109375" style="329" customWidth="1"/>
    <col min="12" max="12" width="2.42578125" style="329" customWidth="1"/>
    <col min="13" max="13" width="2.85546875" style="329" customWidth="1"/>
    <col min="14" max="14" width="2" style="329" customWidth="1"/>
    <col min="15" max="15" width="12.42578125" style="329" customWidth="1"/>
    <col min="16" max="16" width="3" style="329" customWidth="1"/>
    <col min="17" max="17" width="2" style="329" customWidth="1"/>
    <col min="18" max="18" width="13.5703125" style="329" customWidth="1"/>
    <col min="19" max="19" width="0.5703125" style="329" customWidth="1"/>
    <col min="20" max="256" width="9.140625" style="329"/>
    <col min="257" max="257" width="2.42578125" style="329" customWidth="1"/>
    <col min="258" max="258" width="1.85546875" style="329" customWidth="1"/>
    <col min="259" max="259" width="2.85546875" style="329" customWidth="1"/>
    <col min="260" max="260" width="6.7109375" style="329" customWidth="1"/>
    <col min="261" max="261" width="13.5703125" style="329" customWidth="1"/>
    <col min="262" max="262" width="0.5703125" style="329" customWidth="1"/>
    <col min="263" max="263" width="2.5703125" style="329" customWidth="1"/>
    <col min="264" max="264" width="2.7109375" style="329" customWidth="1"/>
    <col min="265" max="265" width="10.42578125" style="329" customWidth="1"/>
    <col min="266" max="266" width="13.42578125" style="329" customWidth="1"/>
    <col min="267" max="267" width="0.7109375" style="329" customWidth="1"/>
    <col min="268" max="268" width="2.42578125" style="329" customWidth="1"/>
    <col min="269" max="269" width="2.85546875" style="329" customWidth="1"/>
    <col min="270" max="270" width="2" style="329" customWidth="1"/>
    <col min="271" max="271" width="12.42578125" style="329" customWidth="1"/>
    <col min="272" max="272" width="3" style="329" customWidth="1"/>
    <col min="273" max="273" width="2" style="329" customWidth="1"/>
    <col min="274" max="274" width="13.5703125" style="329" customWidth="1"/>
    <col min="275" max="275" width="0.5703125" style="329" customWidth="1"/>
    <col min="276" max="512" width="9.140625" style="329"/>
    <col min="513" max="513" width="2.42578125" style="329" customWidth="1"/>
    <col min="514" max="514" width="1.85546875" style="329" customWidth="1"/>
    <col min="515" max="515" width="2.85546875" style="329" customWidth="1"/>
    <col min="516" max="516" width="6.7109375" style="329" customWidth="1"/>
    <col min="517" max="517" width="13.5703125" style="329" customWidth="1"/>
    <col min="518" max="518" width="0.5703125" style="329" customWidth="1"/>
    <col min="519" max="519" width="2.5703125" style="329" customWidth="1"/>
    <col min="520" max="520" width="2.7109375" style="329" customWidth="1"/>
    <col min="521" max="521" width="10.42578125" style="329" customWidth="1"/>
    <col min="522" max="522" width="13.42578125" style="329" customWidth="1"/>
    <col min="523" max="523" width="0.7109375" style="329" customWidth="1"/>
    <col min="524" max="524" width="2.42578125" style="329" customWidth="1"/>
    <col min="525" max="525" width="2.85546875" style="329" customWidth="1"/>
    <col min="526" max="526" width="2" style="329" customWidth="1"/>
    <col min="527" max="527" width="12.42578125" style="329" customWidth="1"/>
    <col min="528" max="528" width="3" style="329" customWidth="1"/>
    <col min="529" max="529" width="2" style="329" customWidth="1"/>
    <col min="530" max="530" width="13.5703125" style="329" customWidth="1"/>
    <col min="531" max="531" width="0.5703125" style="329" customWidth="1"/>
    <col min="532" max="768" width="9.140625" style="329"/>
    <col min="769" max="769" width="2.42578125" style="329" customWidth="1"/>
    <col min="770" max="770" width="1.85546875" style="329" customWidth="1"/>
    <col min="771" max="771" width="2.85546875" style="329" customWidth="1"/>
    <col min="772" max="772" width="6.7109375" style="329" customWidth="1"/>
    <col min="773" max="773" width="13.5703125" style="329" customWidth="1"/>
    <col min="774" max="774" width="0.5703125" style="329" customWidth="1"/>
    <col min="775" max="775" width="2.5703125" style="329" customWidth="1"/>
    <col min="776" max="776" width="2.7109375" style="329" customWidth="1"/>
    <col min="777" max="777" width="10.42578125" style="329" customWidth="1"/>
    <col min="778" max="778" width="13.42578125" style="329" customWidth="1"/>
    <col min="779" max="779" width="0.7109375" style="329" customWidth="1"/>
    <col min="780" max="780" width="2.42578125" style="329" customWidth="1"/>
    <col min="781" max="781" width="2.85546875" style="329" customWidth="1"/>
    <col min="782" max="782" width="2" style="329" customWidth="1"/>
    <col min="783" max="783" width="12.42578125" style="329" customWidth="1"/>
    <col min="784" max="784" width="3" style="329" customWidth="1"/>
    <col min="785" max="785" width="2" style="329" customWidth="1"/>
    <col min="786" max="786" width="13.5703125" style="329" customWidth="1"/>
    <col min="787" max="787" width="0.5703125" style="329" customWidth="1"/>
    <col min="788" max="1024" width="9.140625" style="329"/>
    <col min="1025" max="1025" width="2.42578125" style="329" customWidth="1"/>
    <col min="1026" max="1026" width="1.85546875" style="329" customWidth="1"/>
    <col min="1027" max="1027" width="2.85546875" style="329" customWidth="1"/>
    <col min="1028" max="1028" width="6.7109375" style="329" customWidth="1"/>
    <col min="1029" max="1029" width="13.5703125" style="329" customWidth="1"/>
    <col min="1030" max="1030" width="0.5703125" style="329" customWidth="1"/>
    <col min="1031" max="1031" width="2.5703125" style="329" customWidth="1"/>
    <col min="1032" max="1032" width="2.7109375" style="329" customWidth="1"/>
    <col min="1033" max="1033" width="10.42578125" style="329" customWidth="1"/>
    <col min="1034" max="1034" width="13.42578125" style="329" customWidth="1"/>
    <col min="1035" max="1035" width="0.7109375" style="329" customWidth="1"/>
    <col min="1036" max="1036" width="2.42578125" style="329" customWidth="1"/>
    <col min="1037" max="1037" width="2.85546875" style="329" customWidth="1"/>
    <col min="1038" max="1038" width="2" style="329" customWidth="1"/>
    <col min="1039" max="1039" width="12.42578125" style="329" customWidth="1"/>
    <col min="1040" max="1040" width="3" style="329" customWidth="1"/>
    <col min="1041" max="1041" width="2" style="329" customWidth="1"/>
    <col min="1042" max="1042" width="13.5703125" style="329" customWidth="1"/>
    <col min="1043" max="1043" width="0.5703125" style="329" customWidth="1"/>
    <col min="1044" max="1280" width="9.140625" style="329"/>
    <col min="1281" max="1281" width="2.42578125" style="329" customWidth="1"/>
    <col min="1282" max="1282" width="1.85546875" style="329" customWidth="1"/>
    <col min="1283" max="1283" width="2.85546875" style="329" customWidth="1"/>
    <col min="1284" max="1284" width="6.7109375" style="329" customWidth="1"/>
    <col min="1285" max="1285" width="13.5703125" style="329" customWidth="1"/>
    <col min="1286" max="1286" width="0.5703125" style="329" customWidth="1"/>
    <col min="1287" max="1287" width="2.5703125" style="329" customWidth="1"/>
    <col min="1288" max="1288" width="2.7109375" style="329" customWidth="1"/>
    <col min="1289" max="1289" width="10.42578125" style="329" customWidth="1"/>
    <col min="1290" max="1290" width="13.42578125" style="329" customWidth="1"/>
    <col min="1291" max="1291" width="0.7109375" style="329" customWidth="1"/>
    <col min="1292" max="1292" width="2.42578125" style="329" customWidth="1"/>
    <col min="1293" max="1293" width="2.85546875" style="329" customWidth="1"/>
    <col min="1294" max="1294" width="2" style="329" customWidth="1"/>
    <col min="1295" max="1295" width="12.42578125" style="329" customWidth="1"/>
    <col min="1296" max="1296" width="3" style="329" customWidth="1"/>
    <col min="1297" max="1297" width="2" style="329" customWidth="1"/>
    <col min="1298" max="1298" width="13.5703125" style="329" customWidth="1"/>
    <col min="1299" max="1299" width="0.5703125" style="329" customWidth="1"/>
    <col min="1300" max="1536" width="9.140625" style="329"/>
    <col min="1537" max="1537" width="2.42578125" style="329" customWidth="1"/>
    <col min="1538" max="1538" width="1.85546875" style="329" customWidth="1"/>
    <col min="1539" max="1539" width="2.85546875" style="329" customWidth="1"/>
    <col min="1540" max="1540" width="6.7109375" style="329" customWidth="1"/>
    <col min="1541" max="1541" width="13.5703125" style="329" customWidth="1"/>
    <col min="1542" max="1542" width="0.5703125" style="329" customWidth="1"/>
    <col min="1543" max="1543" width="2.5703125" style="329" customWidth="1"/>
    <col min="1544" max="1544" width="2.7109375" style="329" customWidth="1"/>
    <col min="1545" max="1545" width="10.42578125" style="329" customWidth="1"/>
    <col min="1546" max="1546" width="13.42578125" style="329" customWidth="1"/>
    <col min="1547" max="1547" width="0.7109375" style="329" customWidth="1"/>
    <col min="1548" max="1548" width="2.42578125" style="329" customWidth="1"/>
    <col min="1549" max="1549" width="2.85546875" style="329" customWidth="1"/>
    <col min="1550" max="1550" width="2" style="329" customWidth="1"/>
    <col min="1551" max="1551" width="12.42578125" style="329" customWidth="1"/>
    <col min="1552" max="1552" width="3" style="329" customWidth="1"/>
    <col min="1553" max="1553" width="2" style="329" customWidth="1"/>
    <col min="1554" max="1554" width="13.5703125" style="329" customWidth="1"/>
    <col min="1555" max="1555" width="0.5703125" style="329" customWidth="1"/>
    <col min="1556" max="1792" width="9.140625" style="329"/>
    <col min="1793" max="1793" width="2.42578125" style="329" customWidth="1"/>
    <col min="1794" max="1794" width="1.85546875" style="329" customWidth="1"/>
    <col min="1795" max="1795" width="2.85546875" style="329" customWidth="1"/>
    <col min="1796" max="1796" width="6.7109375" style="329" customWidth="1"/>
    <col min="1797" max="1797" width="13.5703125" style="329" customWidth="1"/>
    <col min="1798" max="1798" width="0.5703125" style="329" customWidth="1"/>
    <col min="1799" max="1799" width="2.5703125" style="329" customWidth="1"/>
    <col min="1800" max="1800" width="2.7109375" style="329" customWidth="1"/>
    <col min="1801" max="1801" width="10.42578125" style="329" customWidth="1"/>
    <col min="1802" max="1802" width="13.42578125" style="329" customWidth="1"/>
    <col min="1803" max="1803" width="0.7109375" style="329" customWidth="1"/>
    <col min="1804" max="1804" width="2.42578125" style="329" customWidth="1"/>
    <col min="1805" max="1805" width="2.85546875" style="329" customWidth="1"/>
    <col min="1806" max="1806" width="2" style="329" customWidth="1"/>
    <col min="1807" max="1807" width="12.42578125" style="329" customWidth="1"/>
    <col min="1808" max="1808" width="3" style="329" customWidth="1"/>
    <col min="1809" max="1809" width="2" style="329" customWidth="1"/>
    <col min="1810" max="1810" width="13.5703125" style="329" customWidth="1"/>
    <col min="1811" max="1811" width="0.5703125" style="329" customWidth="1"/>
    <col min="1812" max="2048" width="9.140625" style="329"/>
    <col min="2049" max="2049" width="2.42578125" style="329" customWidth="1"/>
    <col min="2050" max="2050" width="1.85546875" style="329" customWidth="1"/>
    <col min="2051" max="2051" width="2.85546875" style="329" customWidth="1"/>
    <col min="2052" max="2052" width="6.7109375" style="329" customWidth="1"/>
    <col min="2053" max="2053" width="13.5703125" style="329" customWidth="1"/>
    <col min="2054" max="2054" width="0.5703125" style="329" customWidth="1"/>
    <col min="2055" max="2055" width="2.5703125" style="329" customWidth="1"/>
    <col min="2056" max="2056" width="2.7109375" style="329" customWidth="1"/>
    <col min="2057" max="2057" width="10.42578125" style="329" customWidth="1"/>
    <col min="2058" max="2058" width="13.42578125" style="329" customWidth="1"/>
    <col min="2059" max="2059" width="0.7109375" style="329" customWidth="1"/>
    <col min="2060" max="2060" width="2.42578125" style="329" customWidth="1"/>
    <col min="2061" max="2061" width="2.85546875" style="329" customWidth="1"/>
    <col min="2062" max="2062" width="2" style="329" customWidth="1"/>
    <col min="2063" max="2063" width="12.42578125" style="329" customWidth="1"/>
    <col min="2064" max="2064" width="3" style="329" customWidth="1"/>
    <col min="2065" max="2065" width="2" style="329" customWidth="1"/>
    <col min="2066" max="2066" width="13.5703125" style="329" customWidth="1"/>
    <col min="2067" max="2067" width="0.5703125" style="329" customWidth="1"/>
    <col min="2068" max="2304" width="9.140625" style="329"/>
    <col min="2305" max="2305" width="2.42578125" style="329" customWidth="1"/>
    <col min="2306" max="2306" width="1.85546875" style="329" customWidth="1"/>
    <col min="2307" max="2307" width="2.85546875" style="329" customWidth="1"/>
    <col min="2308" max="2308" width="6.7109375" style="329" customWidth="1"/>
    <col min="2309" max="2309" width="13.5703125" style="329" customWidth="1"/>
    <col min="2310" max="2310" width="0.5703125" style="329" customWidth="1"/>
    <col min="2311" max="2311" width="2.5703125" style="329" customWidth="1"/>
    <col min="2312" max="2312" width="2.7109375" style="329" customWidth="1"/>
    <col min="2313" max="2313" width="10.42578125" style="329" customWidth="1"/>
    <col min="2314" max="2314" width="13.42578125" style="329" customWidth="1"/>
    <col min="2315" max="2315" width="0.7109375" style="329" customWidth="1"/>
    <col min="2316" max="2316" width="2.42578125" style="329" customWidth="1"/>
    <col min="2317" max="2317" width="2.85546875" style="329" customWidth="1"/>
    <col min="2318" max="2318" width="2" style="329" customWidth="1"/>
    <col min="2319" max="2319" width="12.42578125" style="329" customWidth="1"/>
    <col min="2320" max="2320" width="3" style="329" customWidth="1"/>
    <col min="2321" max="2321" width="2" style="329" customWidth="1"/>
    <col min="2322" max="2322" width="13.5703125" style="329" customWidth="1"/>
    <col min="2323" max="2323" width="0.5703125" style="329" customWidth="1"/>
    <col min="2324" max="2560" width="9.140625" style="329"/>
    <col min="2561" max="2561" width="2.42578125" style="329" customWidth="1"/>
    <col min="2562" max="2562" width="1.85546875" style="329" customWidth="1"/>
    <col min="2563" max="2563" width="2.85546875" style="329" customWidth="1"/>
    <col min="2564" max="2564" width="6.7109375" style="329" customWidth="1"/>
    <col min="2565" max="2565" width="13.5703125" style="329" customWidth="1"/>
    <col min="2566" max="2566" width="0.5703125" style="329" customWidth="1"/>
    <col min="2567" max="2567" width="2.5703125" style="329" customWidth="1"/>
    <col min="2568" max="2568" width="2.7109375" style="329" customWidth="1"/>
    <col min="2569" max="2569" width="10.42578125" style="329" customWidth="1"/>
    <col min="2570" max="2570" width="13.42578125" style="329" customWidth="1"/>
    <col min="2571" max="2571" width="0.7109375" style="329" customWidth="1"/>
    <col min="2572" max="2572" width="2.42578125" style="329" customWidth="1"/>
    <col min="2573" max="2573" width="2.85546875" style="329" customWidth="1"/>
    <col min="2574" max="2574" width="2" style="329" customWidth="1"/>
    <col min="2575" max="2575" width="12.42578125" style="329" customWidth="1"/>
    <col min="2576" max="2576" width="3" style="329" customWidth="1"/>
    <col min="2577" max="2577" width="2" style="329" customWidth="1"/>
    <col min="2578" max="2578" width="13.5703125" style="329" customWidth="1"/>
    <col min="2579" max="2579" width="0.5703125" style="329" customWidth="1"/>
    <col min="2580" max="2816" width="9.140625" style="329"/>
    <col min="2817" max="2817" width="2.42578125" style="329" customWidth="1"/>
    <col min="2818" max="2818" width="1.85546875" style="329" customWidth="1"/>
    <col min="2819" max="2819" width="2.85546875" style="329" customWidth="1"/>
    <col min="2820" max="2820" width="6.7109375" style="329" customWidth="1"/>
    <col min="2821" max="2821" width="13.5703125" style="329" customWidth="1"/>
    <col min="2822" max="2822" width="0.5703125" style="329" customWidth="1"/>
    <col min="2823" max="2823" width="2.5703125" style="329" customWidth="1"/>
    <col min="2824" max="2824" width="2.7109375" style="329" customWidth="1"/>
    <col min="2825" max="2825" width="10.42578125" style="329" customWidth="1"/>
    <col min="2826" max="2826" width="13.42578125" style="329" customWidth="1"/>
    <col min="2827" max="2827" width="0.7109375" style="329" customWidth="1"/>
    <col min="2828" max="2828" width="2.42578125" style="329" customWidth="1"/>
    <col min="2829" max="2829" width="2.85546875" style="329" customWidth="1"/>
    <col min="2830" max="2830" width="2" style="329" customWidth="1"/>
    <col min="2831" max="2831" width="12.42578125" style="329" customWidth="1"/>
    <col min="2832" max="2832" width="3" style="329" customWidth="1"/>
    <col min="2833" max="2833" width="2" style="329" customWidth="1"/>
    <col min="2834" max="2834" width="13.5703125" style="329" customWidth="1"/>
    <col min="2835" max="2835" width="0.5703125" style="329" customWidth="1"/>
    <col min="2836" max="3072" width="9.140625" style="329"/>
    <col min="3073" max="3073" width="2.42578125" style="329" customWidth="1"/>
    <col min="3074" max="3074" width="1.85546875" style="329" customWidth="1"/>
    <col min="3075" max="3075" width="2.85546875" style="329" customWidth="1"/>
    <col min="3076" max="3076" width="6.7109375" style="329" customWidth="1"/>
    <col min="3077" max="3077" width="13.5703125" style="329" customWidth="1"/>
    <col min="3078" max="3078" width="0.5703125" style="329" customWidth="1"/>
    <col min="3079" max="3079" width="2.5703125" style="329" customWidth="1"/>
    <col min="3080" max="3080" width="2.7109375" style="329" customWidth="1"/>
    <col min="3081" max="3081" width="10.42578125" style="329" customWidth="1"/>
    <col min="3082" max="3082" width="13.42578125" style="329" customWidth="1"/>
    <col min="3083" max="3083" width="0.7109375" style="329" customWidth="1"/>
    <col min="3084" max="3084" width="2.42578125" style="329" customWidth="1"/>
    <col min="3085" max="3085" width="2.85546875" style="329" customWidth="1"/>
    <col min="3086" max="3086" width="2" style="329" customWidth="1"/>
    <col min="3087" max="3087" width="12.42578125" style="329" customWidth="1"/>
    <col min="3088" max="3088" width="3" style="329" customWidth="1"/>
    <col min="3089" max="3089" width="2" style="329" customWidth="1"/>
    <col min="3090" max="3090" width="13.5703125" style="329" customWidth="1"/>
    <col min="3091" max="3091" width="0.5703125" style="329" customWidth="1"/>
    <col min="3092" max="3328" width="9.140625" style="329"/>
    <col min="3329" max="3329" width="2.42578125" style="329" customWidth="1"/>
    <col min="3330" max="3330" width="1.85546875" style="329" customWidth="1"/>
    <col min="3331" max="3331" width="2.85546875" style="329" customWidth="1"/>
    <col min="3332" max="3332" width="6.7109375" style="329" customWidth="1"/>
    <col min="3333" max="3333" width="13.5703125" style="329" customWidth="1"/>
    <col min="3334" max="3334" width="0.5703125" style="329" customWidth="1"/>
    <col min="3335" max="3335" width="2.5703125" style="329" customWidth="1"/>
    <col min="3336" max="3336" width="2.7109375" style="329" customWidth="1"/>
    <col min="3337" max="3337" width="10.42578125" style="329" customWidth="1"/>
    <col min="3338" max="3338" width="13.42578125" style="329" customWidth="1"/>
    <col min="3339" max="3339" width="0.7109375" style="329" customWidth="1"/>
    <col min="3340" max="3340" width="2.42578125" style="329" customWidth="1"/>
    <col min="3341" max="3341" width="2.85546875" style="329" customWidth="1"/>
    <col min="3342" max="3342" width="2" style="329" customWidth="1"/>
    <col min="3343" max="3343" width="12.42578125" style="329" customWidth="1"/>
    <col min="3344" max="3344" width="3" style="329" customWidth="1"/>
    <col min="3345" max="3345" width="2" style="329" customWidth="1"/>
    <col min="3346" max="3346" width="13.5703125" style="329" customWidth="1"/>
    <col min="3347" max="3347" width="0.5703125" style="329" customWidth="1"/>
    <col min="3348" max="3584" width="9.140625" style="329"/>
    <col min="3585" max="3585" width="2.42578125" style="329" customWidth="1"/>
    <col min="3586" max="3586" width="1.85546875" style="329" customWidth="1"/>
    <col min="3587" max="3587" width="2.85546875" style="329" customWidth="1"/>
    <col min="3588" max="3588" width="6.7109375" style="329" customWidth="1"/>
    <col min="3589" max="3589" width="13.5703125" style="329" customWidth="1"/>
    <col min="3590" max="3590" width="0.5703125" style="329" customWidth="1"/>
    <col min="3591" max="3591" width="2.5703125" style="329" customWidth="1"/>
    <col min="3592" max="3592" width="2.7109375" style="329" customWidth="1"/>
    <col min="3593" max="3593" width="10.42578125" style="329" customWidth="1"/>
    <col min="3594" max="3594" width="13.42578125" style="329" customWidth="1"/>
    <col min="3595" max="3595" width="0.7109375" style="329" customWidth="1"/>
    <col min="3596" max="3596" width="2.42578125" style="329" customWidth="1"/>
    <col min="3597" max="3597" width="2.85546875" style="329" customWidth="1"/>
    <col min="3598" max="3598" width="2" style="329" customWidth="1"/>
    <col min="3599" max="3599" width="12.42578125" style="329" customWidth="1"/>
    <col min="3600" max="3600" width="3" style="329" customWidth="1"/>
    <col min="3601" max="3601" width="2" style="329" customWidth="1"/>
    <col min="3602" max="3602" width="13.5703125" style="329" customWidth="1"/>
    <col min="3603" max="3603" width="0.5703125" style="329" customWidth="1"/>
    <col min="3604" max="3840" width="9.140625" style="329"/>
    <col min="3841" max="3841" width="2.42578125" style="329" customWidth="1"/>
    <col min="3842" max="3842" width="1.85546875" style="329" customWidth="1"/>
    <col min="3843" max="3843" width="2.85546875" style="329" customWidth="1"/>
    <col min="3844" max="3844" width="6.7109375" style="329" customWidth="1"/>
    <col min="3845" max="3845" width="13.5703125" style="329" customWidth="1"/>
    <col min="3846" max="3846" width="0.5703125" style="329" customWidth="1"/>
    <col min="3847" max="3847" width="2.5703125" style="329" customWidth="1"/>
    <col min="3848" max="3848" width="2.7109375" style="329" customWidth="1"/>
    <col min="3849" max="3849" width="10.42578125" style="329" customWidth="1"/>
    <col min="3850" max="3850" width="13.42578125" style="329" customWidth="1"/>
    <col min="3851" max="3851" width="0.7109375" style="329" customWidth="1"/>
    <col min="3852" max="3852" width="2.42578125" style="329" customWidth="1"/>
    <col min="3853" max="3853" width="2.85546875" style="329" customWidth="1"/>
    <col min="3854" max="3854" width="2" style="329" customWidth="1"/>
    <col min="3855" max="3855" width="12.42578125" style="329" customWidth="1"/>
    <col min="3856" max="3856" width="3" style="329" customWidth="1"/>
    <col min="3857" max="3857" width="2" style="329" customWidth="1"/>
    <col min="3858" max="3858" width="13.5703125" style="329" customWidth="1"/>
    <col min="3859" max="3859" width="0.5703125" style="329" customWidth="1"/>
    <col min="3860" max="4096" width="9.140625" style="329"/>
    <col min="4097" max="4097" width="2.42578125" style="329" customWidth="1"/>
    <col min="4098" max="4098" width="1.85546875" style="329" customWidth="1"/>
    <col min="4099" max="4099" width="2.85546875" style="329" customWidth="1"/>
    <col min="4100" max="4100" width="6.7109375" style="329" customWidth="1"/>
    <col min="4101" max="4101" width="13.5703125" style="329" customWidth="1"/>
    <col min="4102" max="4102" width="0.5703125" style="329" customWidth="1"/>
    <col min="4103" max="4103" width="2.5703125" style="329" customWidth="1"/>
    <col min="4104" max="4104" width="2.7109375" style="329" customWidth="1"/>
    <col min="4105" max="4105" width="10.42578125" style="329" customWidth="1"/>
    <col min="4106" max="4106" width="13.42578125" style="329" customWidth="1"/>
    <col min="4107" max="4107" width="0.7109375" style="329" customWidth="1"/>
    <col min="4108" max="4108" width="2.42578125" style="329" customWidth="1"/>
    <col min="4109" max="4109" width="2.85546875" style="329" customWidth="1"/>
    <col min="4110" max="4110" width="2" style="329" customWidth="1"/>
    <col min="4111" max="4111" width="12.42578125" style="329" customWidth="1"/>
    <col min="4112" max="4112" width="3" style="329" customWidth="1"/>
    <col min="4113" max="4113" width="2" style="329" customWidth="1"/>
    <col min="4114" max="4114" width="13.5703125" style="329" customWidth="1"/>
    <col min="4115" max="4115" width="0.5703125" style="329" customWidth="1"/>
    <col min="4116" max="4352" width="9.140625" style="329"/>
    <col min="4353" max="4353" width="2.42578125" style="329" customWidth="1"/>
    <col min="4354" max="4354" width="1.85546875" style="329" customWidth="1"/>
    <col min="4355" max="4355" width="2.85546875" style="329" customWidth="1"/>
    <col min="4356" max="4356" width="6.7109375" style="329" customWidth="1"/>
    <col min="4357" max="4357" width="13.5703125" style="329" customWidth="1"/>
    <col min="4358" max="4358" width="0.5703125" style="329" customWidth="1"/>
    <col min="4359" max="4359" width="2.5703125" style="329" customWidth="1"/>
    <col min="4360" max="4360" width="2.7109375" style="329" customWidth="1"/>
    <col min="4361" max="4361" width="10.42578125" style="329" customWidth="1"/>
    <col min="4362" max="4362" width="13.42578125" style="329" customWidth="1"/>
    <col min="4363" max="4363" width="0.7109375" style="329" customWidth="1"/>
    <col min="4364" max="4364" width="2.42578125" style="329" customWidth="1"/>
    <col min="4365" max="4365" width="2.85546875" style="329" customWidth="1"/>
    <col min="4366" max="4366" width="2" style="329" customWidth="1"/>
    <col min="4367" max="4367" width="12.42578125" style="329" customWidth="1"/>
    <col min="4368" max="4368" width="3" style="329" customWidth="1"/>
    <col min="4369" max="4369" width="2" style="329" customWidth="1"/>
    <col min="4370" max="4370" width="13.5703125" style="329" customWidth="1"/>
    <col min="4371" max="4371" width="0.5703125" style="329" customWidth="1"/>
    <col min="4372" max="4608" width="9.140625" style="329"/>
    <col min="4609" max="4609" width="2.42578125" style="329" customWidth="1"/>
    <col min="4610" max="4610" width="1.85546875" style="329" customWidth="1"/>
    <col min="4611" max="4611" width="2.85546875" style="329" customWidth="1"/>
    <col min="4612" max="4612" width="6.7109375" style="329" customWidth="1"/>
    <col min="4613" max="4613" width="13.5703125" style="329" customWidth="1"/>
    <col min="4614" max="4614" width="0.5703125" style="329" customWidth="1"/>
    <col min="4615" max="4615" width="2.5703125" style="329" customWidth="1"/>
    <col min="4616" max="4616" width="2.7109375" style="329" customWidth="1"/>
    <col min="4617" max="4617" width="10.42578125" style="329" customWidth="1"/>
    <col min="4618" max="4618" width="13.42578125" style="329" customWidth="1"/>
    <col min="4619" max="4619" width="0.7109375" style="329" customWidth="1"/>
    <col min="4620" max="4620" width="2.42578125" style="329" customWidth="1"/>
    <col min="4621" max="4621" width="2.85546875" style="329" customWidth="1"/>
    <col min="4622" max="4622" width="2" style="329" customWidth="1"/>
    <col min="4623" max="4623" width="12.42578125" style="329" customWidth="1"/>
    <col min="4624" max="4624" width="3" style="329" customWidth="1"/>
    <col min="4625" max="4625" width="2" style="329" customWidth="1"/>
    <col min="4626" max="4626" width="13.5703125" style="329" customWidth="1"/>
    <col min="4627" max="4627" width="0.5703125" style="329" customWidth="1"/>
    <col min="4628" max="4864" width="9.140625" style="329"/>
    <col min="4865" max="4865" width="2.42578125" style="329" customWidth="1"/>
    <col min="4866" max="4866" width="1.85546875" style="329" customWidth="1"/>
    <col min="4867" max="4867" width="2.85546875" style="329" customWidth="1"/>
    <col min="4868" max="4868" width="6.7109375" style="329" customWidth="1"/>
    <col min="4869" max="4869" width="13.5703125" style="329" customWidth="1"/>
    <col min="4870" max="4870" width="0.5703125" style="329" customWidth="1"/>
    <col min="4871" max="4871" width="2.5703125" style="329" customWidth="1"/>
    <col min="4872" max="4872" width="2.7109375" style="329" customWidth="1"/>
    <col min="4873" max="4873" width="10.42578125" style="329" customWidth="1"/>
    <col min="4874" max="4874" width="13.42578125" style="329" customWidth="1"/>
    <col min="4875" max="4875" width="0.7109375" style="329" customWidth="1"/>
    <col min="4876" max="4876" width="2.42578125" style="329" customWidth="1"/>
    <col min="4877" max="4877" width="2.85546875" style="329" customWidth="1"/>
    <col min="4878" max="4878" width="2" style="329" customWidth="1"/>
    <col min="4879" max="4879" width="12.42578125" style="329" customWidth="1"/>
    <col min="4880" max="4880" width="3" style="329" customWidth="1"/>
    <col min="4881" max="4881" width="2" style="329" customWidth="1"/>
    <col min="4882" max="4882" width="13.5703125" style="329" customWidth="1"/>
    <col min="4883" max="4883" width="0.5703125" style="329" customWidth="1"/>
    <col min="4884" max="5120" width="9.140625" style="329"/>
    <col min="5121" max="5121" width="2.42578125" style="329" customWidth="1"/>
    <col min="5122" max="5122" width="1.85546875" style="329" customWidth="1"/>
    <col min="5123" max="5123" width="2.85546875" style="329" customWidth="1"/>
    <col min="5124" max="5124" width="6.7109375" style="329" customWidth="1"/>
    <col min="5125" max="5125" width="13.5703125" style="329" customWidth="1"/>
    <col min="5126" max="5126" width="0.5703125" style="329" customWidth="1"/>
    <col min="5127" max="5127" width="2.5703125" style="329" customWidth="1"/>
    <col min="5128" max="5128" width="2.7109375" style="329" customWidth="1"/>
    <col min="5129" max="5129" width="10.42578125" style="329" customWidth="1"/>
    <col min="5130" max="5130" width="13.42578125" style="329" customWidth="1"/>
    <col min="5131" max="5131" width="0.7109375" style="329" customWidth="1"/>
    <col min="5132" max="5132" width="2.42578125" style="329" customWidth="1"/>
    <col min="5133" max="5133" width="2.85546875" style="329" customWidth="1"/>
    <col min="5134" max="5134" width="2" style="329" customWidth="1"/>
    <col min="5135" max="5135" width="12.42578125" style="329" customWidth="1"/>
    <col min="5136" max="5136" width="3" style="329" customWidth="1"/>
    <col min="5137" max="5137" width="2" style="329" customWidth="1"/>
    <col min="5138" max="5138" width="13.5703125" style="329" customWidth="1"/>
    <col min="5139" max="5139" width="0.5703125" style="329" customWidth="1"/>
    <col min="5140" max="5376" width="9.140625" style="329"/>
    <col min="5377" max="5377" width="2.42578125" style="329" customWidth="1"/>
    <col min="5378" max="5378" width="1.85546875" style="329" customWidth="1"/>
    <col min="5379" max="5379" width="2.85546875" style="329" customWidth="1"/>
    <col min="5380" max="5380" width="6.7109375" style="329" customWidth="1"/>
    <col min="5381" max="5381" width="13.5703125" style="329" customWidth="1"/>
    <col min="5382" max="5382" width="0.5703125" style="329" customWidth="1"/>
    <col min="5383" max="5383" width="2.5703125" style="329" customWidth="1"/>
    <col min="5384" max="5384" width="2.7109375" style="329" customWidth="1"/>
    <col min="5385" max="5385" width="10.42578125" style="329" customWidth="1"/>
    <col min="5386" max="5386" width="13.42578125" style="329" customWidth="1"/>
    <col min="5387" max="5387" width="0.7109375" style="329" customWidth="1"/>
    <col min="5388" max="5388" width="2.42578125" style="329" customWidth="1"/>
    <col min="5389" max="5389" width="2.85546875" style="329" customWidth="1"/>
    <col min="5390" max="5390" width="2" style="329" customWidth="1"/>
    <col min="5391" max="5391" width="12.42578125" style="329" customWidth="1"/>
    <col min="5392" max="5392" width="3" style="329" customWidth="1"/>
    <col min="5393" max="5393" width="2" style="329" customWidth="1"/>
    <col min="5394" max="5394" width="13.5703125" style="329" customWidth="1"/>
    <col min="5395" max="5395" width="0.5703125" style="329" customWidth="1"/>
    <col min="5396" max="5632" width="9.140625" style="329"/>
    <col min="5633" max="5633" width="2.42578125" style="329" customWidth="1"/>
    <col min="5634" max="5634" width="1.85546875" style="329" customWidth="1"/>
    <col min="5635" max="5635" width="2.85546875" style="329" customWidth="1"/>
    <col min="5636" max="5636" width="6.7109375" style="329" customWidth="1"/>
    <col min="5637" max="5637" width="13.5703125" style="329" customWidth="1"/>
    <col min="5638" max="5638" width="0.5703125" style="329" customWidth="1"/>
    <col min="5639" max="5639" width="2.5703125" style="329" customWidth="1"/>
    <col min="5640" max="5640" width="2.7109375" style="329" customWidth="1"/>
    <col min="5641" max="5641" width="10.42578125" style="329" customWidth="1"/>
    <col min="5642" max="5642" width="13.42578125" style="329" customWidth="1"/>
    <col min="5643" max="5643" width="0.7109375" style="329" customWidth="1"/>
    <col min="5644" max="5644" width="2.42578125" style="329" customWidth="1"/>
    <col min="5645" max="5645" width="2.85546875" style="329" customWidth="1"/>
    <col min="5646" max="5646" width="2" style="329" customWidth="1"/>
    <col min="5647" max="5647" width="12.42578125" style="329" customWidth="1"/>
    <col min="5648" max="5648" width="3" style="329" customWidth="1"/>
    <col min="5649" max="5649" width="2" style="329" customWidth="1"/>
    <col min="5650" max="5650" width="13.5703125" style="329" customWidth="1"/>
    <col min="5651" max="5651" width="0.5703125" style="329" customWidth="1"/>
    <col min="5652" max="5888" width="9.140625" style="329"/>
    <col min="5889" max="5889" width="2.42578125" style="329" customWidth="1"/>
    <col min="5890" max="5890" width="1.85546875" style="329" customWidth="1"/>
    <col min="5891" max="5891" width="2.85546875" style="329" customWidth="1"/>
    <col min="5892" max="5892" width="6.7109375" style="329" customWidth="1"/>
    <col min="5893" max="5893" width="13.5703125" style="329" customWidth="1"/>
    <col min="5894" max="5894" width="0.5703125" style="329" customWidth="1"/>
    <col min="5895" max="5895" width="2.5703125" style="329" customWidth="1"/>
    <col min="5896" max="5896" width="2.7109375" style="329" customWidth="1"/>
    <col min="5897" max="5897" width="10.42578125" style="329" customWidth="1"/>
    <col min="5898" max="5898" width="13.42578125" style="329" customWidth="1"/>
    <col min="5899" max="5899" width="0.7109375" style="329" customWidth="1"/>
    <col min="5900" max="5900" width="2.42578125" style="329" customWidth="1"/>
    <col min="5901" max="5901" width="2.85546875" style="329" customWidth="1"/>
    <col min="5902" max="5902" width="2" style="329" customWidth="1"/>
    <col min="5903" max="5903" width="12.42578125" style="329" customWidth="1"/>
    <col min="5904" max="5904" width="3" style="329" customWidth="1"/>
    <col min="5905" max="5905" width="2" style="329" customWidth="1"/>
    <col min="5906" max="5906" width="13.5703125" style="329" customWidth="1"/>
    <col min="5907" max="5907" width="0.5703125" style="329" customWidth="1"/>
    <col min="5908" max="6144" width="9.140625" style="329"/>
    <col min="6145" max="6145" width="2.42578125" style="329" customWidth="1"/>
    <col min="6146" max="6146" width="1.85546875" style="329" customWidth="1"/>
    <col min="6147" max="6147" width="2.85546875" style="329" customWidth="1"/>
    <col min="6148" max="6148" width="6.7109375" style="329" customWidth="1"/>
    <col min="6149" max="6149" width="13.5703125" style="329" customWidth="1"/>
    <col min="6150" max="6150" width="0.5703125" style="329" customWidth="1"/>
    <col min="6151" max="6151" width="2.5703125" style="329" customWidth="1"/>
    <col min="6152" max="6152" width="2.7109375" style="329" customWidth="1"/>
    <col min="6153" max="6153" width="10.42578125" style="329" customWidth="1"/>
    <col min="6154" max="6154" width="13.42578125" style="329" customWidth="1"/>
    <col min="6155" max="6155" width="0.7109375" style="329" customWidth="1"/>
    <col min="6156" max="6156" width="2.42578125" style="329" customWidth="1"/>
    <col min="6157" max="6157" width="2.85546875" style="329" customWidth="1"/>
    <col min="6158" max="6158" width="2" style="329" customWidth="1"/>
    <col min="6159" max="6159" width="12.42578125" style="329" customWidth="1"/>
    <col min="6160" max="6160" width="3" style="329" customWidth="1"/>
    <col min="6161" max="6161" width="2" style="329" customWidth="1"/>
    <col min="6162" max="6162" width="13.5703125" style="329" customWidth="1"/>
    <col min="6163" max="6163" width="0.5703125" style="329" customWidth="1"/>
    <col min="6164" max="6400" width="9.140625" style="329"/>
    <col min="6401" max="6401" width="2.42578125" style="329" customWidth="1"/>
    <col min="6402" max="6402" width="1.85546875" style="329" customWidth="1"/>
    <col min="6403" max="6403" width="2.85546875" style="329" customWidth="1"/>
    <col min="6404" max="6404" width="6.7109375" style="329" customWidth="1"/>
    <col min="6405" max="6405" width="13.5703125" style="329" customWidth="1"/>
    <col min="6406" max="6406" width="0.5703125" style="329" customWidth="1"/>
    <col min="6407" max="6407" width="2.5703125" style="329" customWidth="1"/>
    <col min="6408" max="6408" width="2.7109375" style="329" customWidth="1"/>
    <col min="6409" max="6409" width="10.42578125" style="329" customWidth="1"/>
    <col min="6410" max="6410" width="13.42578125" style="329" customWidth="1"/>
    <col min="6411" max="6411" width="0.7109375" style="329" customWidth="1"/>
    <col min="6412" max="6412" width="2.42578125" style="329" customWidth="1"/>
    <col min="6413" max="6413" width="2.85546875" style="329" customWidth="1"/>
    <col min="6414" max="6414" width="2" style="329" customWidth="1"/>
    <col min="6415" max="6415" width="12.42578125" style="329" customWidth="1"/>
    <col min="6416" max="6416" width="3" style="329" customWidth="1"/>
    <col min="6417" max="6417" width="2" style="329" customWidth="1"/>
    <col min="6418" max="6418" width="13.5703125" style="329" customWidth="1"/>
    <col min="6419" max="6419" width="0.5703125" style="329" customWidth="1"/>
    <col min="6420" max="6656" width="9.140625" style="329"/>
    <col min="6657" max="6657" width="2.42578125" style="329" customWidth="1"/>
    <col min="6658" max="6658" width="1.85546875" style="329" customWidth="1"/>
    <col min="6659" max="6659" width="2.85546875" style="329" customWidth="1"/>
    <col min="6660" max="6660" width="6.7109375" style="329" customWidth="1"/>
    <col min="6661" max="6661" width="13.5703125" style="329" customWidth="1"/>
    <col min="6662" max="6662" width="0.5703125" style="329" customWidth="1"/>
    <col min="6663" max="6663" width="2.5703125" style="329" customWidth="1"/>
    <col min="6664" max="6664" width="2.7109375" style="329" customWidth="1"/>
    <col min="6665" max="6665" width="10.42578125" style="329" customWidth="1"/>
    <col min="6666" max="6666" width="13.42578125" style="329" customWidth="1"/>
    <col min="6667" max="6667" width="0.7109375" style="329" customWidth="1"/>
    <col min="6668" max="6668" width="2.42578125" style="329" customWidth="1"/>
    <col min="6669" max="6669" width="2.85546875" style="329" customWidth="1"/>
    <col min="6670" max="6670" width="2" style="329" customWidth="1"/>
    <col min="6671" max="6671" width="12.42578125" style="329" customWidth="1"/>
    <col min="6672" max="6672" width="3" style="329" customWidth="1"/>
    <col min="6673" max="6673" width="2" style="329" customWidth="1"/>
    <col min="6674" max="6674" width="13.5703125" style="329" customWidth="1"/>
    <col min="6675" max="6675" width="0.5703125" style="329" customWidth="1"/>
    <col min="6676" max="6912" width="9.140625" style="329"/>
    <col min="6913" max="6913" width="2.42578125" style="329" customWidth="1"/>
    <col min="6914" max="6914" width="1.85546875" style="329" customWidth="1"/>
    <col min="6915" max="6915" width="2.85546875" style="329" customWidth="1"/>
    <col min="6916" max="6916" width="6.7109375" style="329" customWidth="1"/>
    <col min="6917" max="6917" width="13.5703125" style="329" customWidth="1"/>
    <col min="6918" max="6918" width="0.5703125" style="329" customWidth="1"/>
    <col min="6919" max="6919" width="2.5703125" style="329" customWidth="1"/>
    <col min="6920" max="6920" width="2.7109375" style="329" customWidth="1"/>
    <col min="6921" max="6921" width="10.42578125" style="329" customWidth="1"/>
    <col min="6922" max="6922" width="13.42578125" style="329" customWidth="1"/>
    <col min="6923" max="6923" width="0.7109375" style="329" customWidth="1"/>
    <col min="6924" max="6924" width="2.42578125" style="329" customWidth="1"/>
    <col min="6925" max="6925" width="2.85546875" style="329" customWidth="1"/>
    <col min="6926" max="6926" width="2" style="329" customWidth="1"/>
    <col min="6927" max="6927" width="12.42578125" style="329" customWidth="1"/>
    <col min="6928" max="6928" width="3" style="329" customWidth="1"/>
    <col min="6929" max="6929" width="2" style="329" customWidth="1"/>
    <col min="6930" max="6930" width="13.5703125" style="329" customWidth="1"/>
    <col min="6931" max="6931" width="0.5703125" style="329" customWidth="1"/>
    <col min="6932" max="7168" width="9.140625" style="329"/>
    <col min="7169" max="7169" width="2.42578125" style="329" customWidth="1"/>
    <col min="7170" max="7170" width="1.85546875" style="329" customWidth="1"/>
    <col min="7171" max="7171" width="2.85546875" style="329" customWidth="1"/>
    <col min="7172" max="7172" width="6.7109375" style="329" customWidth="1"/>
    <col min="7173" max="7173" width="13.5703125" style="329" customWidth="1"/>
    <col min="7174" max="7174" width="0.5703125" style="329" customWidth="1"/>
    <col min="7175" max="7175" width="2.5703125" style="329" customWidth="1"/>
    <col min="7176" max="7176" width="2.7109375" style="329" customWidth="1"/>
    <col min="7177" max="7177" width="10.42578125" style="329" customWidth="1"/>
    <col min="7178" max="7178" width="13.42578125" style="329" customWidth="1"/>
    <col min="7179" max="7179" width="0.7109375" style="329" customWidth="1"/>
    <col min="7180" max="7180" width="2.42578125" style="329" customWidth="1"/>
    <col min="7181" max="7181" width="2.85546875" style="329" customWidth="1"/>
    <col min="7182" max="7182" width="2" style="329" customWidth="1"/>
    <col min="7183" max="7183" width="12.42578125" style="329" customWidth="1"/>
    <col min="7184" max="7184" width="3" style="329" customWidth="1"/>
    <col min="7185" max="7185" width="2" style="329" customWidth="1"/>
    <col min="7186" max="7186" width="13.5703125" style="329" customWidth="1"/>
    <col min="7187" max="7187" width="0.5703125" style="329" customWidth="1"/>
    <col min="7188" max="7424" width="9.140625" style="329"/>
    <col min="7425" max="7425" width="2.42578125" style="329" customWidth="1"/>
    <col min="7426" max="7426" width="1.85546875" style="329" customWidth="1"/>
    <col min="7427" max="7427" width="2.85546875" style="329" customWidth="1"/>
    <col min="7428" max="7428" width="6.7109375" style="329" customWidth="1"/>
    <col min="7429" max="7429" width="13.5703125" style="329" customWidth="1"/>
    <col min="7430" max="7430" width="0.5703125" style="329" customWidth="1"/>
    <col min="7431" max="7431" width="2.5703125" style="329" customWidth="1"/>
    <col min="7432" max="7432" width="2.7109375" style="329" customWidth="1"/>
    <col min="7433" max="7433" width="10.42578125" style="329" customWidth="1"/>
    <col min="7434" max="7434" width="13.42578125" style="329" customWidth="1"/>
    <col min="7435" max="7435" width="0.7109375" style="329" customWidth="1"/>
    <col min="7436" max="7436" width="2.42578125" style="329" customWidth="1"/>
    <col min="7437" max="7437" width="2.85546875" style="329" customWidth="1"/>
    <col min="7438" max="7438" width="2" style="329" customWidth="1"/>
    <col min="7439" max="7439" width="12.42578125" style="329" customWidth="1"/>
    <col min="7440" max="7440" width="3" style="329" customWidth="1"/>
    <col min="7441" max="7441" width="2" style="329" customWidth="1"/>
    <col min="7442" max="7442" width="13.5703125" style="329" customWidth="1"/>
    <col min="7443" max="7443" width="0.5703125" style="329" customWidth="1"/>
    <col min="7444" max="7680" width="9.140625" style="329"/>
    <col min="7681" max="7681" width="2.42578125" style="329" customWidth="1"/>
    <col min="7682" max="7682" width="1.85546875" style="329" customWidth="1"/>
    <col min="7683" max="7683" width="2.85546875" style="329" customWidth="1"/>
    <col min="7684" max="7684" width="6.7109375" style="329" customWidth="1"/>
    <col min="7685" max="7685" width="13.5703125" style="329" customWidth="1"/>
    <col min="7686" max="7686" width="0.5703125" style="329" customWidth="1"/>
    <col min="7687" max="7687" width="2.5703125" style="329" customWidth="1"/>
    <col min="7688" max="7688" width="2.7109375" style="329" customWidth="1"/>
    <col min="7689" max="7689" width="10.42578125" style="329" customWidth="1"/>
    <col min="7690" max="7690" width="13.42578125" style="329" customWidth="1"/>
    <col min="7691" max="7691" width="0.7109375" style="329" customWidth="1"/>
    <col min="7692" max="7692" width="2.42578125" style="329" customWidth="1"/>
    <col min="7693" max="7693" width="2.85546875" style="329" customWidth="1"/>
    <col min="7694" max="7694" width="2" style="329" customWidth="1"/>
    <col min="7695" max="7695" width="12.42578125" style="329" customWidth="1"/>
    <col min="7696" max="7696" width="3" style="329" customWidth="1"/>
    <col min="7697" max="7697" width="2" style="329" customWidth="1"/>
    <col min="7698" max="7698" width="13.5703125" style="329" customWidth="1"/>
    <col min="7699" max="7699" width="0.5703125" style="329" customWidth="1"/>
    <col min="7700" max="7936" width="9.140625" style="329"/>
    <col min="7937" max="7937" width="2.42578125" style="329" customWidth="1"/>
    <col min="7938" max="7938" width="1.85546875" style="329" customWidth="1"/>
    <col min="7939" max="7939" width="2.85546875" style="329" customWidth="1"/>
    <col min="7940" max="7940" width="6.7109375" style="329" customWidth="1"/>
    <col min="7941" max="7941" width="13.5703125" style="329" customWidth="1"/>
    <col min="7942" max="7942" width="0.5703125" style="329" customWidth="1"/>
    <col min="7943" max="7943" width="2.5703125" style="329" customWidth="1"/>
    <col min="7944" max="7944" width="2.7109375" style="329" customWidth="1"/>
    <col min="7945" max="7945" width="10.42578125" style="329" customWidth="1"/>
    <col min="7946" max="7946" width="13.42578125" style="329" customWidth="1"/>
    <col min="7947" max="7947" width="0.7109375" style="329" customWidth="1"/>
    <col min="7948" max="7948" width="2.42578125" style="329" customWidth="1"/>
    <col min="7949" max="7949" width="2.85546875" style="329" customWidth="1"/>
    <col min="7950" max="7950" width="2" style="329" customWidth="1"/>
    <col min="7951" max="7951" width="12.42578125" style="329" customWidth="1"/>
    <col min="7952" max="7952" width="3" style="329" customWidth="1"/>
    <col min="7953" max="7953" width="2" style="329" customWidth="1"/>
    <col min="7954" max="7954" width="13.5703125" style="329" customWidth="1"/>
    <col min="7955" max="7955" width="0.5703125" style="329" customWidth="1"/>
    <col min="7956" max="8192" width="9.140625" style="329"/>
    <col min="8193" max="8193" width="2.42578125" style="329" customWidth="1"/>
    <col min="8194" max="8194" width="1.85546875" style="329" customWidth="1"/>
    <col min="8195" max="8195" width="2.85546875" style="329" customWidth="1"/>
    <col min="8196" max="8196" width="6.7109375" style="329" customWidth="1"/>
    <col min="8197" max="8197" width="13.5703125" style="329" customWidth="1"/>
    <col min="8198" max="8198" width="0.5703125" style="329" customWidth="1"/>
    <col min="8199" max="8199" width="2.5703125" style="329" customWidth="1"/>
    <col min="8200" max="8200" width="2.7109375" style="329" customWidth="1"/>
    <col min="8201" max="8201" width="10.42578125" style="329" customWidth="1"/>
    <col min="8202" max="8202" width="13.42578125" style="329" customWidth="1"/>
    <col min="8203" max="8203" width="0.7109375" style="329" customWidth="1"/>
    <col min="8204" max="8204" width="2.42578125" style="329" customWidth="1"/>
    <col min="8205" max="8205" width="2.85546875" style="329" customWidth="1"/>
    <col min="8206" max="8206" width="2" style="329" customWidth="1"/>
    <col min="8207" max="8207" width="12.42578125" style="329" customWidth="1"/>
    <col min="8208" max="8208" width="3" style="329" customWidth="1"/>
    <col min="8209" max="8209" width="2" style="329" customWidth="1"/>
    <col min="8210" max="8210" width="13.5703125" style="329" customWidth="1"/>
    <col min="8211" max="8211" width="0.5703125" style="329" customWidth="1"/>
    <col min="8212" max="8448" width="9.140625" style="329"/>
    <col min="8449" max="8449" width="2.42578125" style="329" customWidth="1"/>
    <col min="8450" max="8450" width="1.85546875" style="329" customWidth="1"/>
    <col min="8451" max="8451" width="2.85546875" style="329" customWidth="1"/>
    <col min="8452" max="8452" width="6.7109375" style="329" customWidth="1"/>
    <col min="8453" max="8453" width="13.5703125" style="329" customWidth="1"/>
    <col min="8454" max="8454" width="0.5703125" style="329" customWidth="1"/>
    <col min="8455" max="8455" width="2.5703125" style="329" customWidth="1"/>
    <col min="8456" max="8456" width="2.7109375" style="329" customWidth="1"/>
    <col min="8457" max="8457" width="10.42578125" style="329" customWidth="1"/>
    <col min="8458" max="8458" width="13.42578125" style="329" customWidth="1"/>
    <col min="8459" max="8459" width="0.7109375" style="329" customWidth="1"/>
    <col min="8460" max="8460" width="2.42578125" style="329" customWidth="1"/>
    <col min="8461" max="8461" width="2.85546875" style="329" customWidth="1"/>
    <col min="8462" max="8462" width="2" style="329" customWidth="1"/>
    <col min="8463" max="8463" width="12.42578125" style="329" customWidth="1"/>
    <col min="8464" max="8464" width="3" style="329" customWidth="1"/>
    <col min="8465" max="8465" width="2" style="329" customWidth="1"/>
    <col min="8466" max="8466" width="13.5703125" style="329" customWidth="1"/>
    <col min="8467" max="8467" width="0.5703125" style="329" customWidth="1"/>
    <col min="8468" max="8704" width="9.140625" style="329"/>
    <col min="8705" max="8705" width="2.42578125" style="329" customWidth="1"/>
    <col min="8706" max="8706" width="1.85546875" style="329" customWidth="1"/>
    <col min="8707" max="8707" width="2.85546875" style="329" customWidth="1"/>
    <col min="8708" max="8708" width="6.7109375" style="329" customWidth="1"/>
    <col min="8709" max="8709" width="13.5703125" style="329" customWidth="1"/>
    <col min="8710" max="8710" width="0.5703125" style="329" customWidth="1"/>
    <col min="8711" max="8711" width="2.5703125" style="329" customWidth="1"/>
    <col min="8712" max="8712" width="2.7109375" style="329" customWidth="1"/>
    <col min="8713" max="8713" width="10.42578125" style="329" customWidth="1"/>
    <col min="8714" max="8714" width="13.42578125" style="329" customWidth="1"/>
    <col min="8715" max="8715" width="0.7109375" style="329" customWidth="1"/>
    <col min="8716" max="8716" width="2.42578125" style="329" customWidth="1"/>
    <col min="8717" max="8717" width="2.85546875" style="329" customWidth="1"/>
    <col min="8718" max="8718" width="2" style="329" customWidth="1"/>
    <col min="8719" max="8719" width="12.42578125" style="329" customWidth="1"/>
    <col min="8720" max="8720" width="3" style="329" customWidth="1"/>
    <col min="8721" max="8721" width="2" style="329" customWidth="1"/>
    <col min="8722" max="8722" width="13.5703125" style="329" customWidth="1"/>
    <col min="8723" max="8723" width="0.5703125" style="329" customWidth="1"/>
    <col min="8724" max="8960" width="9.140625" style="329"/>
    <col min="8961" max="8961" width="2.42578125" style="329" customWidth="1"/>
    <col min="8962" max="8962" width="1.85546875" style="329" customWidth="1"/>
    <col min="8963" max="8963" width="2.85546875" style="329" customWidth="1"/>
    <col min="8964" max="8964" width="6.7109375" style="329" customWidth="1"/>
    <col min="8965" max="8965" width="13.5703125" style="329" customWidth="1"/>
    <col min="8966" max="8966" width="0.5703125" style="329" customWidth="1"/>
    <col min="8967" max="8967" width="2.5703125" style="329" customWidth="1"/>
    <col min="8968" max="8968" width="2.7109375" style="329" customWidth="1"/>
    <col min="8969" max="8969" width="10.42578125" style="329" customWidth="1"/>
    <col min="8970" max="8970" width="13.42578125" style="329" customWidth="1"/>
    <col min="8971" max="8971" width="0.7109375" style="329" customWidth="1"/>
    <col min="8972" max="8972" width="2.42578125" style="329" customWidth="1"/>
    <col min="8973" max="8973" width="2.85546875" style="329" customWidth="1"/>
    <col min="8974" max="8974" width="2" style="329" customWidth="1"/>
    <col min="8975" max="8975" width="12.42578125" style="329" customWidth="1"/>
    <col min="8976" max="8976" width="3" style="329" customWidth="1"/>
    <col min="8977" max="8977" width="2" style="329" customWidth="1"/>
    <col min="8978" max="8978" width="13.5703125" style="329" customWidth="1"/>
    <col min="8979" max="8979" width="0.5703125" style="329" customWidth="1"/>
    <col min="8980" max="9216" width="9.140625" style="329"/>
    <col min="9217" max="9217" width="2.42578125" style="329" customWidth="1"/>
    <col min="9218" max="9218" width="1.85546875" style="329" customWidth="1"/>
    <col min="9219" max="9219" width="2.85546875" style="329" customWidth="1"/>
    <col min="9220" max="9220" width="6.7109375" style="329" customWidth="1"/>
    <col min="9221" max="9221" width="13.5703125" style="329" customWidth="1"/>
    <col min="9222" max="9222" width="0.5703125" style="329" customWidth="1"/>
    <col min="9223" max="9223" width="2.5703125" style="329" customWidth="1"/>
    <col min="9224" max="9224" width="2.7109375" style="329" customWidth="1"/>
    <col min="9225" max="9225" width="10.42578125" style="329" customWidth="1"/>
    <col min="9226" max="9226" width="13.42578125" style="329" customWidth="1"/>
    <col min="9227" max="9227" width="0.7109375" style="329" customWidth="1"/>
    <col min="9228" max="9228" width="2.42578125" style="329" customWidth="1"/>
    <col min="9229" max="9229" width="2.85546875" style="329" customWidth="1"/>
    <col min="9230" max="9230" width="2" style="329" customWidth="1"/>
    <col min="9231" max="9231" width="12.42578125" style="329" customWidth="1"/>
    <col min="9232" max="9232" width="3" style="329" customWidth="1"/>
    <col min="9233" max="9233" width="2" style="329" customWidth="1"/>
    <col min="9234" max="9234" width="13.5703125" style="329" customWidth="1"/>
    <col min="9235" max="9235" width="0.5703125" style="329" customWidth="1"/>
    <col min="9236" max="9472" width="9.140625" style="329"/>
    <col min="9473" max="9473" width="2.42578125" style="329" customWidth="1"/>
    <col min="9474" max="9474" width="1.85546875" style="329" customWidth="1"/>
    <col min="9475" max="9475" width="2.85546875" style="329" customWidth="1"/>
    <col min="9476" max="9476" width="6.7109375" style="329" customWidth="1"/>
    <col min="9477" max="9477" width="13.5703125" style="329" customWidth="1"/>
    <col min="9478" max="9478" width="0.5703125" style="329" customWidth="1"/>
    <col min="9479" max="9479" width="2.5703125" style="329" customWidth="1"/>
    <col min="9480" max="9480" width="2.7109375" style="329" customWidth="1"/>
    <col min="9481" max="9481" width="10.42578125" style="329" customWidth="1"/>
    <col min="9482" max="9482" width="13.42578125" style="329" customWidth="1"/>
    <col min="9483" max="9483" width="0.7109375" style="329" customWidth="1"/>
    <col min="9484" max="9484" width="2.42578125" style="329" customWidth="1"/>
    <col min="9485" max="9485" width="2.85546875" style="329" customWidth="1"/>
    <col min="9486" max="9486" width="2" style="329" customWidth="1"/>
    <col min="9487" max="9487" width="12.42578125" style="329" customWidth="1"/>
    <col min="9488" max="9488" width="3" style="329" customWidth="1"/>
    <col min="9489" max="9489" width="2" style="329" customWidth="1"/>
    <col min="9490" max="9490" width="13.5703125" style="329" customWidth="1"/>
    <col min="9491" max="9491" width="0.5703125" style="329" customWidth="1"/>
    <col min="9492" max="9728" width="9.140625" style="329"/>
    <col min="9729" max="9729" width="2.42578125" style="329" customWidth="1"/>
    <col min="9730" max="9730" width="1.85546875" style="329" customWidth="1"/>
    <col min="9731" max="9731" width="2.85546875" style="329" customWidth="1"/>
    <col min="9732" max="9732" width="6.7109375" style="329" customWidth="1"/>
    <col min="9733" max="9733" width="13.5703125" style="329" customWidth="1"/>
    <col min="9734" max="9734" width="0.5703125" style="329" customWidth="1"/>
    <col min="9735" max="9735" width="2.5703125" style="329" customWidth="1"/>
    <col min="9736" max="9736" width="2.7109375" style="329" customWidth="1"/>
    <col min="9737" max="9737" width="10.42578125" style="329" customWidth="1"/>
    <col min="9738" max="9738" width="13.42578125" style="329" customWidth="1"/>
    <col min="9739" max="9739" width="0.7109375" style="329" customWidth="1"/>
    <col min="9740" max="9740" width="2.42578125" style="329" customWidth="1"/>
    <col min="9741" max="9741" width="2.85546875" style="329" customWidth="1"/>
    <col min="9742" max="9742" width="2" style="329" customWidth="1"/>
    <col min="9743" max="9743" width="12.42578125" style="329" customWidth="1"/>
    <col min="9744" max="9744" width="3" style="329" customWidth="1"/>
    <col min="9745" max="9745" width="2" style="329" customWidth="1"/>
    <col min="9746" max="9746" width="13.5703125" style="329" customWidth="1"/>
    <col min="9747" max="9747" width="0.5703125" style="329" customWidth="1"/>
    <col min="9748" max="9984" width="9.140625" style="329"/>
    <col min="9985" max="9985" width="2.42578125" style="329" customWidth="1"/>
    <col min="9986" max="9986" width="1.85546875" style="329" customWidth="1"/>
    <col min="9987" max="9987" width="2.85546875" style="329" customWidth="1"/>
    <col min="9988" max="9988" width="6.7109375" style="329" customWidth="1"/>
    <col min="9989" max="9989" width="13.5703125" style="329" customWidth="1"/>
    <col min="9990" max="9990" width="0.5703125" style="329" customWidth="1"/>
    <col min="9991" max="9991" width="2.5703125" style="329" customWidth="1"/>
    <col min="9992" max="9992" width="2.7109375" style="329" customWidth="1"/>
    <col min="9993" max="9993" width="10.42578125" style="329" customWidth="1"/>
    <col min="9994" max="9994" width="13.42578125" style="329" customWidth="1"/>
    <col min="9995" max="9995" width="0.7109375" style="329" customWidth="1"/>
    <col min="9996" max="9996" width="2.42578125" style="329" customWidth="1"/>
    <col min="9997" max="9997" width="2.85546875" style="329" customWidth="1"/>
    <col min="9998" max="9998" width="2" style="329" customWidth="1"/>
    <col min="9999" max="9999" width="12.42578125" style="329" customWidth="1"/>
    <col min="10000" max="10000" width="3" style="329" customWidth="1"/>
    <col min="10001" max="10001" width="2" style="329" customWidth="1"/>
    <col min="10002" max="10002" width="13.5703125" style="329" customWidth="1"/>
    <col min="10003" max="10003" width="0.5703125" style="329" customWidth="1"/>
    <col min="10004" max="10240" width="9.140625" style="329"/>
    <col min="10241" max="10241" width="2.42578125" style="329" customWidth="1"/>
    <col min="10242" max="10242" width="1.85546875" style="329" customWidth="1"/>
    <col min="10243" max="10243" width="2.85546875" style="329" customWidth="1"/>
    <col min="10244" max="10244" width="6.7109375" style="329" customWidth="1"/>
    <col min="10245" max="10245" width="13.5703125" style="329" customWidth="1"/>
    <col min="10246" max="10246" width="0.5703125" style="329" customWidth="1"/>
    <col min="10247" max="10247" width="2.5703125" style="329" customWidth="1"/>
    <col min="10248" max="10248" width="2.7109375" style="329" customWidth="1"/>
    <col min="10249" max="10249" width="10.42578125" style="329" customWidth="1"/>
    <col min="10250" max="10250" width="13.42578125" style="329" customWidth="1"/>
    <col min="10251" max="10251" width="0.7109375" style="329" customWidth="1"/>
    <col min="10252" max="10252" width="2.42578125" style="329" customWidth="1"/>
    <col min="10253" max="10253" width="2.85546875" style="329" customWidth="1"/>
    <col min="10254" max="10254" width="2" style="329" customWidth="1"/>
    <col min="10255" max="10255" width="12.42578125" style="329" customWidth="1"/>
    <col min="10256" max="10256" width="3" style="329" customWidth="1"/>
    <col min="10257" max="10257" width="2" style="329" customWidth="1"/>
    <col min="10258" max="10258" width="13.5703125" style="329" customWidth="1"/>
    <col min="10259" max="10259" width="0.5703125" style="329" customWidth="1"/>
    <col min="10260" max="10496" width="9.140625" style="329"/>
    <col min="10497" max="10497" width="2.42578125" style="329" customWidth="1"/>
    <col min="10498" max="10498" width="1.85546875" style="329" customWidth="1"/>
    <col min="10499" max="10499" width="2.85546875" style="329" customWidth="1"/>
    <col min="10500" max="10500" width="6.7109375" style="329" customWidth="1"/>
    <col min="10501" max="10501" width="13.5703125" style="329" customWidth="1"/>
    <col min="10502" max="10502" width="0.5703125" style="329" customWidth="1"/>
    <col min="10503" max="10503" width="2.5703125" style="329" customWidth="1"/>
    <col min="10504" max="10504" width="2.7109375" style="329" customWidth="1"/>
    <col min="10505" max="10505" width="10.42578125" style="329" customWidth="1"/>
    <col min="10506" max="10506" width="13.42578125" style="329" customWidth="1"/>
    <col min="10507" max="10507" width="0.7109375" style="329" customWidth="1"/>
    <col min="10508" max="10508" width="2.42578125" style="329" customWidth="1"/>
    <col min="10509" max="10509" width="2.85546875" style="329" customWidth="1"/>
    <col min="10510" max="10510" width="2" style="329" customWidth="1"/>
    <col min="10511" max="10511" width="12.42578125" style="329" customWidth="1"/>
    <col min="10512" max="10512" width="3" style="329" customWidth="1"/>
    <col min="10513" max="10513" width="2" style="329" customWidth="1"/>
    <col min="10514" max="10514" width="13.5703125" style="329" customWidth="1"/>
    <col min="10515" max="10515" width="0.5703125" style="329" customWidth="1"/>
    <col min="10516" max="10752" width="9.140625" style="329"/>
    <col min="10753" max="10753" width="2.42578125" style="329" customWidth="1"/>
    <col min="10754" max="10754" width="1.85546875" style="329" customWidth="1"/>
    <col min="10755" max="10755" width="2.85546875" style="329" customWidth="1"/>
    <col min="10756" max="10756" width="6.7109375" style="329" customWidth="1"/>
    <col min="10757" max="10757" width="13.5703125" style="329" customWidth="1"/>
    <col min="10758" max="10758" width="0.5703125" style="329" customWidth="1"/>
    <col min="10759" max="10759" width="2.5703125" style="329" customWidth="1"/>
    <col min="10760" max="10760" width="2.7109375" style="329" customWidth="1"/>
    <col min="10761" max="10761" width="10.42578125" style="329" customWidth="1"/>
    <col min="10762" max="10762" width="13.42578125" style="329" customWidth="1"/>
    <col min="10763" max="10763" width="0.7109375" style="329" customWidth="1"/>
    <col min="10764" max="10764" width="2.42578125" style="329" customWidth="1"/>
    <col min="10765" max="10765" width="2.85546875" style="329" customWidth="1"/>
    <col min="10766" max="10766" width="2" style="329" customWidth="1"/>
    <col min="10767" max="10767" width="12.42578125" style="329" customWidth="1"/>
    <col min="10768" max="10768" width="3" style="329" customWidth="1"/>
    <col min="10769" max="10769" width="2" style="329" customWidth="1"/>
    <col min="10770" max="10770" width="13.5703125" style="329" customWidth="1"/>
    <col min="10771" max="10771" width="0.5703125" style="329" customWidth="1"/>
    <col min="10772" max="11008" width="9.140625" style="329"/>
    <col min="11009" max="11009" width="2.42578125" style="329" customWidth="1"/>
    <col min="11010" max="11010" width="1.85546875" style="329" customWidth="1"/>
    <col min="11011" max="11011" width="2.85546875" style="329" customWidth="1"/>
    <col min="11012" max="11012" width="6.7109375" style="329" customWidth="1"/>
    <col min="11013" max="11013" width="13.5703125" style="329" customWidth="1"/>
    <col min="11014" max="11014" width="0.5703125" style="329" customWidth="1"/>
    <col min="11015" max="11015" width="2.5703125" style="329" customWidth="1"/>
    <col min="11016" max="11016" width="2.7109375" style="329" customWidth="1"/>
    <col min="11017" max="11017" width="10.42578125" style="329" customWidth="1"/>
    <col min="11018" max="11018" width="13.42578125" style="329" customWidth="1"/>
    <col min="11019" max="11019" width="0.7109375" style="329" customWidth="1"/>
    <col min="11020" max="11020" width="2.42578125" style="329" customWidth="1"/>
    <col min="11021" max="11021" width="2.85546875" style="329" customWidth="1"/>
    <col min="11022" max="11022" width="2" style="329" customWidth="1"/>
    <col min="11023" max="11023" width="12.42578125" style="329" customWidth="1"/>
    <col min="11024" max="11024" width="3" style="329" customWidth="1"/>
    <col min="11025" max="11025" width="2" style="329" customWidth="1"/>
    <col min="11026" max="11026" width="13.5703125" style="329" customWidth="1"/>
    <col min="11027" max="11027" width="0.5703125" style="329" customWidth="1"/>
    <col min="11028" max="11264" width="9.140625" style="329"/>
    <col min="11265" max="11265" width="2.42578125" style="329" customWidth="1"/>
    <col min="11266" max="11266" width="1.85546875" style="329" customWidth="1"/>
    <col min="11267" max="11267" width="2.85546875" style="329" customWidth="1"/>
    <col min="11268" max="11268" width="6.7109375" style="329" customWidth="1"/>
    <col min="11269" max="11269" width="13.5703125" style="329" customWidth="1"/>
    <col min="11270" max="11270" width="0.5703125" style="329" customWidth="1"/>
    <col min="11271" max="11271" width="2.5703125" style="329" customWidth="1"/>
    <col min="11272" max="11272" width="2.7109375" style="329" customWidth="1"/>
    <col min="11273" max="11273" width="10.42578125" style="329" customWidth="1"/>
    <col min="11274" max="11274" width="13.42578125" style="329" customWidth="1"/>
    <col min="11275" max="11275" width="0.7109375" style="329" customWidth="1"/>
    <col min="11276" max="11276" width="2.42578125" style="329" customWidth="1"/>
    <col min="11277" max="11277" width="2.85546875" style="329" customWidth="1"/>
    <col min="11278" max="11278" width="2" style="329" customWidth="1"/>
    <col min="11279" max="11279" width="12.42578125" style="329" customWidth="1"/>
    <col min="11280" max="11280" width="3" style="329" customWidth="1"/>
    <col min="11281" max="11281" width="2" style="329" customWidth="1"/>
    <col min="11282" max="11282" width="13.5703125" style="329" customWidth="1"/>
    <col min="11283" max="11283" width="0.5703125" style="329" customWidth="1"/>
    <col min="11284" max="11520" width="9.140625" style="329"/>
    <col min="11521" max="11521" width="2.42578125" style="329" customWidth="1"/>
    <col min="11522" max="11522" width="1.85546875" style="329" customWidth="1"/>
    <col min="11523" max="11523" width="2.85546875" style="329" customWidth="1"/>
    <col min="11524" max="11524" width="6.7109375" style="329" customWidth="1"/>
    <col min="11525" max="11525" width="13.5703125" style="329" customWidth="1"/>
    <col min="11526" max="11526" width="0.5703125" style="329" customWidth="1"/>
    <col min="11527" max="11527" width="2.5703125" style="329" customWidth="1"/>
    <col min="11528" max="11528" width="2.7109375" style="329" customWidth="1"/>
    <col min="11529" max="11529" width="10.42578125" style="329" customWidth="1"/>
    <col min="11530" max="11530" width="13.42578125" style="329" customWidth="1"/>
    <col min="11531" max="11531" width="0.7109375" style="329" customWidth="1"/>
    <col min="11532" max="11532" width="2.42578125" style="329" customWidth="1"/>
    <col min="11533" max="11533" width="2.85546875" style="329" customWidth="1"/>
    <col min="11534" max="11534" width="2" style="329" customWidth="1"/>
    <col min="11535" max="11535" width="12.42578125" style="329" customWidth="1"/>
    <col min="11536" max="11536" width="3" style="329" customWidth="1"/>
    <col min="11537" max="11537" width="2" style="329" customWidth="1"/>
    <col min="11538" max="11538" width="13.5703125" style="329" customWidth="1"/>
    <col min="11539" max="11539" width="0.5703125" style="329" customWidth="1"/>
    <col min="11540" max="11776" width="9.140625" style="329"/>
    <col min="11777" max="11777" width="2.42578125" style="329" customWidth="1"/>
    <col min="11778" max="11778" width="1.85546875" style="329" customWidth="1"/>
    <col min="11779" max="11779" width="2.85546875" style="329" customWidth="1"/>
    <col min="11780" max="11780" width="6.7109375" style="329" customWidth="1"/>
    <col min="11781" max="11781" width="13.5703125" style="329" customWidth="1"/>
    <col min="11782" max="11782" width="0.5703125" style="329" customWidth="1"/>
    <col min="11783" max="11783" width="2.5703125" style="329" customWidth="1"/>
    <col min="11784" max="11784" width="2.7109375" style="329" customWidth="1"/>
    <col min="11785" max="11785" width="10.42578125" style="329" customWidth="1"/>
    <col min="11786" max="11786" width="13.42578125" style="329" customWidth="1"/>
    <col min="11787" max="11787" width="0.7109375" style="329" customWidth="1"/>
    <col min="11788" max="11788" width="2.42578125" style="329" customWidth="1"/>
    <col min="11789" max="11789" width="2.85546875" style="329" customWidth="1"/>
    <col min="11790" max="11790" width="2" style="329" customWidth="1"/>
    <col min="11791" max="11791" width="12.42578125" style="329" customWidth="1"/>
    <col min="11792" max="11792" width="3" style="329" customWidth="1"/>
    <col min="11793" max="11793" width="2" style="329" customWidth="1"/>
    <col min="11794" max="11794" width="13.5703125" style="329" customWidth="1"/>
    <col min="11795" max="11795" width="0.5703125" style="329" customWidth="1"/>
    <col min="11796" max="12032" width="9.140625" style="329"/>
    <col min="12033" max="12033" width="2.42578125" style="329" customWidth="1"/>
    <col min="12034" max="12034" width="1.85546875" style="329" customWidth="1"/>
    <col min="12035" max="12035" width="2.85546875" style="329" customWidth="1"/>
    <col min="12036" max="12036" width="6.7109375" style="329" customWidth="1"/>
    <col min="12037" max="12037" width="13.5703125" style="329" customWidth="1"/>
    <col min="12038" max="12038" width="0.5703125" style="329" customWidth="1"/>
    <col min="12039" max="12039" width="2.5703125" style="329" customWidth="1"/>
    <col min="12040" max="12040" width="2.7109375" style="329" customWidth="1"/>
    <col min="12041" max="12041" width="10.42578125" style="329" customWidth="1"/>
    <col min="12042" max="12042" width="13.42578125" style="329" customWidth="1"/>
    <col min="12043" max="12043" width="0.7109375" style="329" customWidth="1"/>
    <col min="12044" max="12044" width="2.42578125" style="329" customWidth="1"/>
    <col min="12045" max="12045" width="2.85546875" style="329" customWidth="1"/>
    <col min="12046" max="12046" width="2" style="329" customWidth="1"/>
    <col min="12047" max="12047" width="12.42578125" style="329" customWidth="1"/>
    <col min="12048" max="12048" width="3" style="329" customWidth="1"/>
    <col min="12049" max="12049" width="2" style="329" customWidth="1"/>
    <col min="12050" max="12050" width="13.5703125" style="329" customWidth="1"/>
    <col min="12051" max="12051" width="0.5703125" style="329" customWidth="1"/>
    <col min="12052" max="12288" width="9.140625" style="329"/>
    <col min="12289" max="12289" width="2.42578125" style="329" customWidth="1"/>
    <col min="12290" max="12290" width="1.85546875" style="329" customWidth="1"/>
    <col min="12291" max="12291" width="2.85546875" style="329" customWidth="1"/>
    <col min="12292" max="12292" width="6.7109375" style="329" customWidth="1"/>
    <col min="12293" max="12293" width="13.5703125" style="329" customWidth="1"/>
    <col min="12294" max="12294" width="0.5703125" style="329" customWidth="1"/>
    <col min="12295" max="12295" width="2.5703125" style="329" customWidth="1"/>
    <col min="12296" max="12296" width="2.7109375" style="329" customWidth="1"/>
    <col min="12297" max="12297" width="10.42578125" style="329" customWidth="1"/>
    <col min="12298" max="12298" width="13.42578125" style="329" customWidth="1"/>
    <col min="12299" max="12299" width="0.7109375" style="329" customWidth="1"/>
    <col min="12300" max="12300" width="2.42578125" style="329" customWidth="1"/>
    <col min="12301" max="12301" width="2.85546875" style="329" customWidth="1"/>
    <col min="12302" max="12302" width="2" style="329" customWidth="1"/>
    <col min="12303" max="12303" width="12.42578125" style="329" customWidth="1"/>
    <col min="12304" max="12304" width="3" style="329" customWidth="1"/>
    <col min="12305" max="12305" width="2" style="329" customWidth="1"/>
    <col min="12306" max="12306" width="13.5703125" style="329" customWidth="1"/>
    <col min="12307" max="12307" width="0.5703125" style="329" customWidth="1"/>
    <col min="12308" max="12544" width="9.140625" style="329"/>
    <col min="12545" max="12545" width="2.42578125" style="329" customWidth="1"/>
    <col min="12546" max="12546" width="1.85546875" style="329" customWidth="1"/>
    <col min="12547" max="12547" width="2.85546875" style="329" customWidth="1"/>
    <col min="12548" max="12548" width="6.7109375" style="329" customWidth="1"/>
    <col min="12549" max="12549" width="13.5703125" style="329" customWidth="1"/>
    <col min="12550" max="12550" width="0.5703125" style="329" customWidth="1"/>
    <col min="12551" max="12551" width="2.5703125" style="329" customWidth="1"/>
    <col min="12552" max="12552" width="2.7109375" style="329" customWidth="1"/>
    <col min="12553" max="12553" width="10.42578125" style="329" customWidth="1"/>
    <col min="12554" max="12554" width="13.42578125" style="329" customWidth="1"/>
    <col min="12555" max="12555" width="0.7109375" style="329" customWidth="1"/>
    <col min="12556" max="12556" width="2.42578125" style="329" customWidth="1"/>
    <col min="12557" max="12557" width="2.85546875" style="329" customWidth="1"/>
    <col min="12558" max="12558" width="2" style="329" customWidth="1"/>
    <col min="12559" max="12559" width="12.42578125" style="329" customWidth="1"/>
    <col min="12560" max="12560" width="3" style="329" customWidth="1"/>
    <col min="12561" max="12561" width="2" style="329" customWidth="1"/>
    <col min="12562" max="12562" width="13.5703125" style="329" customWidth="1"/>
    <col min="12563" max="12563" width="0.5703125" style="329" customWidth="1"/>
    <col min="12564" max="12800" width="9.140625" style="329"/>
    <col min="12801" max="12801" width="2.42578125" style="329" customWidth="1"/>
    <col min="12802" max="12802" width="1.85546875" style="329" customWidth="1"/>
    <col min="12803" max="12803" width="2.85546875" style="329" customWidth="1"/>
    <col min="12804" max="12804" width="6.7109375" style="329" customWidth="1"/>
    <col min="12805" max="12805" width="13.5703125" style="329" customWidth="1"/>
    <col min="12806" max="12806" width="0.5703125" style="329" customWidth="1"/>
    <col min="12807" max="12807" width="2.5703125" style="329" customWidth="1"/>
    <col min="12808" max="12808" width="2.7109375" style="329" customWidth="1"/>
    <col min="12809" max="12809" width="10.42578125" style="329" customWidth="1"/>
    <col min="12810" max="12810" width="13.42578125" style="329" customWidth="1"/>
    <col min="12811" max="12811" width="0.7109375" style="329" customWidth="1"/>
    <col min="12812" max="12812" width="2.42578125" style="329" customWidth="1"/>
    <col min="12813" max="12813" width="2.85546875" style="329" customWidth="1"/>
    <col min="12814" max="12814" width="2" style="329" customWidth="1"/>
    <col min="12815" max="12815" width="12.42578125" style="329" customWidth="1"/>
    <col min="12816" max="12816" width="3" style="329" customWidth="1"/>
    <col min="12817" max="12817" width="2" style="329" customWidth="1"/>
    <col min="12818" max="12818" width="13.5703125" style="329" customWidth="1"/>
    <col min="12819" max="12819" width="0.5703125" style="329" customWidth="1"/>
    <col min="12820" max="13056" width="9.140625" style="329"/>
    <col min="13057" max="13057" width="2.42578125" style="329" customWidth="1"/>
    <col min="13058" max="13058" width="1.85546875" style="329" customWidth="1"/>
    <col min="13059" max="13059" width="2.85546875" style="329" customWidth="1"/>
    <col min="13060" max="13060" width="6.7109375" style="329" customWidth="1"/>
    <col min="13061" max="13061" width="13.5703125" style="329" customWidth="1"/>
    <col min="13062" max="13062" width="0.5703125" style="329" customWidth="1"/>
    <col min="13063" max="13063" width="2.5703125" style="329" customWidth="1"/>
    <col min="13064" max="13064" width="2.7109375" style="329" customWidth="1"/>
    <col min="13065" max="13065" width="10.42578125" style="329" customWidth="1"/>
    <col min="13066" max="13066" width="13.42578125" style="329" customWidth="1"/>
    <col min="13067" max="13067" width="0.7109375" style="329" customWidth="1"/>
    <col min="13068" max="13068" width="2.42578125" style="329" customWidth="1"/>
    <col min="13069" max="13069" width="2.85546875" style="329" customWidth="1"/>
    <col min="13070" max="13070" width="2" style="329" customWidth="1"/>
    <col min="13071" max="13071" width="12.42578125" style="329" customWidth="1"/>
    <col min="13072" max="13072" width="3" style="329" customWidth="1"/>
    <col min="13073" max="13073" width="2" style="329" customWidth="1"/>
    <col min="13074" max="13074" width="13.5703125" style="329" customWidth="1"/>
    <col min="13075" max="13075" width="0.5703125" style="329" customWidth="1"/>
    <col min="13076" max="13312" width="9.140625" style="329"/>
    <col min="13313" max="13313" width="2.42578125" style="329" customWidth="1"/>
    <col min="13314" max="13314" width="1.85546875" style="329" customWidth="1"/>
    <col min="13315" max="13315" width="2.85546875" style="329" customWidth="1"/>
    <col min="13316" max="13316" width="6.7109375" style="329" customWidth="1"/>
    <col min="13317" max="13317" width="13.5703125" style="329" customWidth="1"/>
    <col min="13318" max="13318" width="0.5703125" style="329" customWidth="1"/>
    <col min="13319" max="13319" width="2.5703125" style="329" customWidth="1"/>
    <col min="13320" max="13320" width="2.7109375" style="329" customWidth="1"/>
    <col min="13321" max="13321" width="10.42578125" style="329" customWidth="1"/>
    <col min="13322" max="13322" width="13.42578125" style="329" customWidth="1"/>
    <col min="13323" max="13323" width="0.7109375" style="329" customWidth="1"/>
    <col min="13324" max="13324" width="2.42578125" style="329" customWidth="1"/>
    <col min="13325" max="13325" width="2.85546875" style="329" customWidth="1"/>
    <col min="13326" max="13326" width="2" style="329" customWidth="1"/>
    <col min="13327" max="13327" width="12.42578125" style="329" customWidth="1"/>
    <col min="13328" max="13328" width="3" style="329" customWidth="1"/>
    <col min="13329" max="13329" width="2" style="329" customWidth="1"/>
    <col min="13330" max="13330" width="13.5703125" style="329" customWidth="1"/>
    <col min="13331" max="13331" width="0.5703125" style="329" customWidth="1"/>
    <col min="13332" max="13568" width="9.140625" style="329"/>
    <col min="13569" max="13569" width="2.42578125" style="329" customWidth="1"/>
    <col min="13570" max="13570" width="1.85546875" style="329" customWidth="1"/>
    <col min="13571" max="13571" width="2.85546875" style="329" customWidth="1"/>
    <col min="13572" max="13572" width="6.7109375" style="329" customWidth="1"/>
    <col min="13573" max="13573" width="13.5703125" style="329" customWidth="1"/>
    <col min="13574" max="13574" width="0.5703125" style="329" customWidth="1"/>
    <col min="13575" max="13575" width="2.5703125" style="329" customWidth="1"/>
    <col min="13576" max="13576" width="2.7109375" style="329" customWidth="1"/>
    <col min="13577" max="13577" width="10.42578125" style="329" customWidth="1"/>
    <col min="13578" max="13578" width="13.42578125" style="329" customWidth="1"/>
    <col min="13579" max="13579" width="0.7109375" style="329" customWidth="1"/>
    <col min="13580" max="13580" width="2.42578125" style="329" customWidth="1"/>
    <col min="13581" max="13581" width="2.85546875" style="329" customWidth="1"/>
    <col min="13582" max="13582" width="2" style="329" customWidth="1"/>
    <col min="13583" max="13583" width="12.42578125" style="329" customWidth="1"/>
    <col min="13584" max="13584" width="3" style="329" customWidth="1"/>
    <col min="13585" max="13585" width="2" style="329" customWidth="1"/>
    <col min="13586" max="13586" width="13.5703125" style="329" customWidth="1"/>
    <col min="13587" max="13587" width="0.5703125" style="329" customWidth="1"/>
    <col min="13588" max="13824" width="9.140625" style="329"/>
    <col min="13825" max="13825" width="2.42578125" style="329" customWidth="1"/>
    <col min="13826" max="13826" width="1.85546875" style="329" customWidth="1"/>
    <col min="13827" max="13827" width="2.85546875" style="329" customWidth="1"/>
    <col min="13828" max="13828" width="6.7109375" style="329" customWidth="1"/>
    <col min="13829" max="13829" width="13.5703125" style="329" customWidth="1"/>
    <col min="13830" max="13830" width="0.5703125" style="329" customWidth="1"/>
    <col min="13831" max="13831" width="2.5703125" style="329" customWidth="1"/>
    <col min="13832" max="13832" width="2.7109375" style="329" customWidth="1"/>
    <col min="13833" max="13833" width="10.42578125" style="329" customWidth="1"/>
    <col min="13834" max="13834" width="13.42578125" style="329" customWidth="1"/>
    <col min="13835" max="13835" width="0.7109375" style="329" customWidth="1"/>
    <col min="13836" max="13836" width="2.42578125" style="329" customWidth="1"/>
    <col min="13837" max="13837" width="2.85546875" style="329" customWidth="1"/>
    <col min="13838" max="13838" width="2" style="329" customWidth="1"/>
    <col min="13839" max="13839" width="12.42578125" style="329" customWidth="1"/>
    <col min="13840" max="13840" width="3" style="329" customWidth="1"/>
    <col min="13841" max="13841" width="2" style="329" customWidth="1"/>
    <col min="13842" max="13842" width="13.5703125" style="329" customWidth="1"/>
    <col min="13843" max="13843" width="0.5703125" style="329" customWidth="1"/>
    <col min="13844" max="14080" width="9.140625" style="329"/>
    <col min="14081" max="14081" width="2.42578125" style="329" customWidth="1"/>
    <col min="14082" max="14082" width="1.85546875" style="329" customWidth="1"/>
    <col min="14083" max="14083" width="2.85546875" style="329" customWidth="1"/>
    <col min="14084" max="14084" width="6.7109375" style="329" customWidth="1"/>
    <col min="14085" max="14085" width="13.5703125" style="329" customWidth="1"/>
    <col min="14086" max="14086" width="0.5703125" style="329" customWidth="1"/>
    <col min="14087" max="14087" width="2.5703125" style="329" customWidth="1"/>
    <col min="14088" max="14088" width="2.7109375" style="329" customWidth="1"/>
    <col min="14089" max="14089" width="10.42578125" style="329" customWidth="1"/>
    <col min="14090" max="14090" width="13.42578125" style="329" customWidth="1"/>
    <col min="14091" max="14091" width="0.7109375" style="329" customWidth="1"/>
    <col min="14092" max="14092" width="2.42578125" style="329" customWidth="1"/>
    <col min="14093" max="14093" width="2.85546875" style="329" customWidth="1"/>
    <col min="14094" max="14094" width="2" style="329" customWidth="1"/>
    <col min="14095" max="14095" width="12.42578125" style="329" customWidth="1"/>
    <col min="14096" max="14096" width="3" style="329" customWidth="1"/>
    <col min="14097" max="14097" width="2" style="329" customWidth="1"/>
    <col min="14098" max="14098" width="13.5703125" style="329" customWidth="1"/>
    <col min="14099" max="14099" width="0.5703125" style="329" customWidth="1"/>
    <col min="14100" max="14336" width="9.140625" style="329"/>
    <col min="14337" max="14337" width="2.42578125" style="329" customWidth="1"/>
    <col min="14338" max="14338" width="1.85546875" style="329" customWidth="1"/>
    <col min="14339" max="14339" width="2.85546875" style="329" customWidth="1"/>
    <col min="14340" max="14340" width="6.7109375" style="329" customWidth="1"/>
    <col min="14341" max="14341" width="13.5703125" style="329" customWidth="1"/>
    <col min="14342" max="14342" width="0.5703125" style="329" customWidth="1"/>
    <col min="14343" max="14343" width="2.5703125" style="329" customWidth="1"/>
    <col min="14344" max="14344" width="2.7109375" style="329" customWidth="1"/>
    <col min="14345" max="14345" width="10.42578125" style="329" customWidth="1"/>
    <col min="14346" max="14346" width="13.42578125" style="329" customWidth="1"/>
    <col min="14347" max="14347" width="0.7109375" style="329" customWidth="1"/>
    <col min="14348" max="14348" width="2.42578125" style="329" customWidth="1"/>
    <col min="14349" max="14349" width="2.85546875" style="329" customWidth="1"/>
    <col min="14350" max="14350" width="2" style="329" customWidth="1"/>
    <col min="14351" max="14351" width="12.42578125" style="329" customWidth="1"/>
    <col min="14352" max="14352" width="3" style="329" customWidth="1"/>
    <col min="14353" max="14353" width="2" style="329" customWidth="1"/>
    <col min="14354" max="14354" width="13.5703125" style="329" customWidth="1"/>
    <col min="14355" max="14355" width="0.5703125" style="329" customWidth="1"/>
    <col min="14356" max="14592" width="9.140625" style="329"/>
    <col min="14593" max="14593" width="2.42578125" style="329" customWidth="1"/>
    <col min="14594" max="14594" width="1.85546875" style="329" customWidth="1"/>
    <col min="14595" max="14595" width="2.85546875" style="329" customWidth="1"/>
    <col min="14596" max="14596" width="6.7109375" style="329" customWidth="1"/>
    <col min="14597" max="14597" width="13.5703125" style="329" customWidth="1"/>
    <col min="14598" max="14598" width="0.5703125" style="329" customWidth="1"/>
    <col min="14599" max="14599" width="2.5703125" style="329" customWidth="1"/>
    <col min="14600" max="14600" width="2.7109375" style="329" customWidth="1"/>
    <col min="14601" max="14601" width="10.42578125" style="329" customWidth="1"/>
    <col min="14602" max="14602" width="13.42578125" style="329" customWidth="1"/>
    <col min="14603" max="14603" width="0.7109375" style="329" customWidth="1"/>
    <col min="14604" max="14604" width="2.42578125" style="329" customWidth="1"/>
    <col min="14605" max="14605" width="2.85546875" style="329" customWidth="1"/>
    <col min="14606" max="14606" width="2" style="329" customWidth="1"/>
    <col min="14607" max="14607" width="12.42578125" style="329" customWidth="1"/>
    <col min="14608" max="14608" width="3" style="329" customWidth="1"/>
    <col min="14609" max="14609" width="2" style="329" customWidth="1"/>
    <col min="14610" max="14610" width="13.5703125" style="329" customWidth="1"/>
    <col min="14611" max="14611" width="0.5703125" style="329" customWidth="1"/>
    <col min="14612" max="14848" width="9.140625" style="329"/>
    <col min="14849" max="14849" width="2.42578125" style="329" customWidth="1"/>
    <col min="14850" max="14850" width="1.85546875" style="329" customWidth="1"/>
    <col min="14851" max="14851" width="2.85546875" style="329" customWidth="1"/>
    <col min="14852" max="14852" width="6.7109375" style="329" customWidth="1"/>
    <col min="14853" max="14853" width="13.5703125" style="329" customWidth="1"/>
    <col min="14854" max="14854" width="0.5703125" style="329" customWidth="1"/>
    <col min="14855" max="14855" width="2.5703125" style="329" customWidth="1"/>
    <col min="14856" max="14856" width="2.7109375" style="329" customWidth="1"/>
    <col min="14857" max="14857" width="10.42578125" style="329" customWidth="1"/>
    <col min="14858" max="14858" width="13.42578125" style="329" customWidth="1"/>
    <col min="14859" max="14859" width="0.7109375" style="329" customWidth="1"/>
    <col min="14860" max="14860" width="2.42578125" style="329" customWidth="1"/>
    <col min="14861" max="14861" width="2.85546875" style="329" customWidth="1"/>
    <col min="14862" max="14862" width="2" style="329" customWidth="1"/>
    <col min="14863" max="14863" width="12.42578125" style="329" customWidth="1"/>
    <col min="14864" max="14864" width="3" style="329" customWidth="1"/>
    <col min="14865" max="14865" width="2" style="329" customWidth="1"/>
    <col min="14866" max="14866" width="13.5703125" style="329" customWidth="1"/>
    <col min="14867" max="14867" width="0.5703125" style="329" customWidth="1"/>
    <col min="14868" max="15104" width="9.140625" style="329"/>
    <col min="15105" max="15105" width="2.42578125" style="329" customWidth="1"/>
    <col min="15106" max="15106" width="1.85546875" style="329" customWidth="1"/>
    <col min="15107" max="15107" width="2.85546875" style="329" customWidth="1"/>
    <col min="15108" max="15108" width="6.7109375" style="329" customWidth="1"/>
    <col min="15109" max="15109" width="13.5703125" style="329" customWidth="1"/>
    <col min="15110" max="15110" width="0.5703125" style="329" customWidth="1"/>
    <col min="15111" max="15111" width="2.5703125" style="329" customWidth="1"/>
    <col min="15112" max="15112" width="2.7109375" style="329" customWidth="1"/>
    <col min="15113" max="15113" width="10.42578125" style="329" customWidth="1"/>
    <col min="15114" max="15114" width="13.42578125" style="329" customWidth="1"/>
    <col min="15115" max="15115" width="0.7109375" style="329" customWidth="1"/>
    <col min="15116" max="15116" width="2.42578125" style="329" customWidth="1"/>
    <col min="15117" max="15117" width="2.85546875" style="329" customWidth="1"/>
    <col min="15118" max="15118" width="2" style="329" customWidth="1"/>
    <col min="15119" max="15119" width="12.42578125" style="329" customWidth="1"/>
    <col min="15120" max="15120" width="3" style="329" customWidth="1"/>
    <col min="15121" max="15121" width="2" style="329" customWidth="1"/>
    <col min="15122" max="15122" width="13.5703125" style="329" customWidth="1"/>
    <col min="15123" max="15123" width="0.5703125" style="329" customWidth="1"/>
    <col min="15124" max="15360" width="9.140625" style="329"/>
    <col min="15361" max="15361" width="2.42578125" style="329" customWidth="1"/>
    <col min="15362" max="15362" width="1.85546875" style="329" customWidth="1"/>
    <col min="15363" max="15363" width="2.85546875" style="329" customWidth="1"/>
    <col min="15364" max="15364" width="6.7109375" style="329" customWidth="1"/>
    <col min="15365" max="15365" width="13.5703125" style="329" customWidth="1"/>
    <col min="15366" max="15366" width="0.5703125" style="329" customWidth="1"/>
    <col min="15367" max="15367" width="2.5703125" style="329" customWidth="1"/>
    <col min="15368" max="15368" width="2.7109375" style="329" customWidth="1"/>
    <col min="15369" max="15369" width="10.42578125" style="329" customWidth="1"/>
    <col min="15370" max="15370" width="13.42578125" style="329" customWidth="1"/>
    <col min="15371" max="15371" width="0.7109375" style="329" customWidth="1"/>
    <col min="15372" max="15372" width="2.42578125" style="329" customWidth="1"/>
    <col min="15373" max="15373" width="2.85546875" style="329" customWidth="1"/>
    <col min="15374" max="15374" width="2" style="329" customWidth="1"/>
    <col min="15375" max="15375" width="12.42578125" style="329" customWidth="1"/>
    <col min="15376" max="15376" width="3" style="329" customWidth="1"/>
    <col min="15377" max="15377" width="2" style="329" customWidth="1"/>
    <col min="15378" max="15378" width="13.5703125" style="329" customWidth="1"/>
    <col min="15379" max="15379" width="0.5703125" style="329" customWidth="1"/>
    <col min="15380" max="15616" width="9.140625" style="329"/>
    <col min="15617" max="15617" width="2.42578125" style="329" customWidth="1"/>
    <col min="15618" max="15618" width="1.85546875" style="329" customWidth="1"/>
    <col min="15619" max="15619" width="2.85546875" style="329" customWidth="1"/>
    <col min="15620" max="15620" width="6.7109375" style="329" customWidth="1"/>
    <col min="15621" max="15621" width="13.5703125" style="329" customWidth="1"/>
    <col min="15622" max="15622" width="0.5703125" style="329" customWidth="1"/>
    <col min="15623" max="15623" width="2.5703125" style="329" customWidth="1"/>
    <col min="15624" max="15624" width="2.7109375" style="329" customWidth="1"/>
    <col min="15625" max="15625" width="10.42578125" style="329" customWidth="1"/>
    <col min="15626" max="15626" width="13.42578125" style="329" customWidth="1"/>
    <col min="15627" max="15627" width="0.7109375" style="329" customWidth="1"/>
    <col min="15628" max="15628" width="2.42578125" style="329" customWidth="1"/>
    <col min="15629" max="15629" width="2.85546875" style="329" customWidth="1"/>
    <col min="15630" max="15630" width="2" style="329" customWidth="1"/>
    <col min="15631" max="15631" width="12.42578125" style="329" customWidth="1"/>
    <col min="15632" max="15632" width="3" style="329" customWidth="1"/>
    <col min="15633" max="15633" width="2" style="329" customWidth="1"/>
    <col min="15634" max="15634" width="13.5703125" style="329" customWidth="1"/>
    <col min="15635" max="15635" width="0.5703125" style="329" customWidth="1"/>
    <col min="15636" max="15872" width="9.140625" style="329"/>
    <col min="15873" max="15873" width="2.42578125" style="329" customWidth="1"/>
    <col min="15874" max="15874" width="1.85546875" style="329" customWidth="1"/>
    <col min="15875" max="15875" width="2.85546875" style="329" customWidth="1"/>
    <col min="15876" max="15876" width="6.7109375" style="329" customWidth="1"/>
    <col min="15877" max="15877" width="13.5703125" style="329" customWidth="1"/>
    <col min="15878" max="15878" width="0.5703125" style="329" customWidth="1"/>
    <col min="15879" max="15879" width="2.5703125" style="329" customWidth="1"/>
    <col min="15880" max="15880" width="2.7109375" style="329" customWidth="1"/>
    <col min="15881" max="15881" width="10.42578125" style="329" customWidth="1"/>
    <col min="15882" max="15882" width="13.42578125" style="329" customWidth="1"/>
    <col min="15883" max="15883" width="0.7109375" style="329" customWidth="1"/>
    <col min="15884" max="15884" width="2.42578125" style="329" customWidth="1"/>
    <col min="15885" max="15885" width="2.85546875" style="329" customWidth="1"/>
    <col min="15886" max="15886" width="2" style="329" customWidth="1"/>
    <col min="15887" max="15887" width="12.42578125" style="329" customWidth="1"/>
    <col min="15888" max="15888" width="3" style="329" customWidth="1"/>
    <col min="15889" max="15889" width="2" style="329" customWidth="1"/>
    <col min="15890" max="15890" width="13.5703125" style="329" customWidth="1"/>
    <col min="15891" max="15891" width="0.5703125" style="329" customWidth="1"/>
    <col min="15892" max="16128" width="9.140625" style="329"/>
    <col min="16129" max="16129" width="2.42578125" style="329" customWidth="1"/>
    <col min="16130" max="16130" width="1.85546875" style="329" customWidth="1"/>
    <col min="16131" max="16131" width="2.85546875" style="329" customWidth="1"/>
    <col min="16132" max="16132" width="6.7109375" style="329" customWidth="1"/>
    <col min="16133" max="16133" width="13.5703125" style="329" customWidth="1"/>
    <col min="16134" max="16134" width="0.5703125" style="329" customWidth="1"/>
    <col min="16135" max="16135" width="2.5703125" style="329" customWidth="1"/>
    <col min="16136" max="16136" width="2.7109375" style="329" customWidth="1"/>
    <col min="16137" max="16137" width="10.42578125" style="329" customWidth="1"/>
    <col min="16138" max="16138" width="13.42578125" style="329" customWidth="1"/>
    <col min="16139" max="16139" width="0.7109375" style="329" customWidth="1"/>
    <col min="16140" max="16140" width="2.42578125" style="329" customWidth="1"/>
    <col min="16141" max="16141" width="2.85546875" style="329" customWidth="1"/>
    <col min="16142" max="16142" width="2" style="329" customWidth="1"/>
    <col min="16143" max="16143" width="12.42578125" style="329" customWidth="1"/>
    <col min="16144" max="16144" width="3" style="329" customWidth="1"/>
    <col min="16145" max="16145" width="2" style="329" customWidth="1"/>
    <col min="16146" max="16146" width="13.5703125" style="329" customWidth="1"/>
    <col min="16147" max="16147" width="0.5703125" style="329" customWidth="1"/>
    <col min="16148" max="16384" width="9.140625" style="329"/>
  </cols>
  <sheetData>
    <row r="1" spans="1:19" ht="12.75" hidden="1" customHeight="1">
      <c r="A1" s="326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ht="23.25" customHeight="1">
      <c r="A2" s="326"/>
      <c r="B2" s="327"/>
      <c r="C2" s="327"/>
      <c r="D2" s="327"/>
      <c r="E2" s="327"/>
      <c r="F2" s="327"/>
      <c r="G2" s="330" t="s">
        <v>68</v>
      </c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8"/>
    </row>
    <row r="3" spans="1:19" ht="12" hidden="1" customHeight="1">
      <c r="A3" s="331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3"/>
    </row>
    <row r="4" spans="1:19" ht="8.25" customHeight="1">
      <c r="A4" s="334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6"/>
    </row>
    <row r="5" spans="1:19" ht="24" customHeight="1">
      <c r="A5" s="337"/>
      <c r="B5" s="338" t="s">
        <v>69</v>
      </c>
      <c r="C5" s="338"/>
      <c r="D5" s="338"/>
      <c r="E5" s="1156" t="s">
        <v>70</v>
      </c>
      <c r="F5" s="1157"/>
      <c r="G5" s="1157"/>
      <c r="H5" s="1157"/>
      <c r="I5" s="1157"/>
      <c r="J5" s="1158"/>
      <c r="K5" s="338"/>
      <c r="L5" s="338"/>
      <c r="M5" s="338"/>
      <c r="N5" s="338"/>
      <c r="O5" s="338" t="s">
        <v>71</v>
      </c>
      <c r="P5" s="339" t="s">
        <v>29</v>
      </c>
      <c r="Q5" s="340"/>
      <c r="R5" s="341"/>
      <c r="S5" s="342"/>
    </row>
    <row r="6" spans="1:19" ht="17.25" hidden="1" customHeight="1">
      <c r="A6" s="337"/>
      <c r="B6" s="338" t="s">
        <v>72</v>
      </c>
      <c r="C6" s="338"/>
      <c r="D6" s="338"/>
      <c r="E6" s="343" t="s">
        <v>73</v>
      </c>
      <c r="F6" s="338"/>
      <c r="G6" s="338"/>
      <c r="H6" s="338"/>
      <c r="I6" s="338"/>
      <c r="J6" s="344"/>
      <c r="K6" s="338"/>
      <c r="L6" s="338"/>
      <c r="M6" s="338"/>
      <c r="N6" s="338"/>
      <c r="O6" s="338"/>
      <c r="P6" s="345"/>
      <c r="Q6" s="346"/>
      <c r="R6" s="344"/>
      <c r="S6" s="342"/>
    </row>
    <row r="7" spans="1:19" ht="24" customHeight="1">
      <c r="A7" s="337"/>
      <c r="B7" s="338" t="s">
        <v>74</v>
      </c>
      <c r="C7" s="338"/>
      <c r="D7" s="338"/>
      <c r="E7" s="1159" t="s">
        <v>904</v>
      </c>
      <c r="F7" s="1160"/>
      <c r="G7" s="1160"/>
      <c r="H7" s="1160"/>
      <c r="I7" s="1160"/>
      <c r="J7" s="1161"/>
      <c r="K7" s="338"/>
      <c r="L7" s="338"/>
      <c r="M7" s="338"/>
      <c r="N7" s="338"/>
      <c r="O7" s="338" t="s">
        <v>76</v>
      </c>
      <c r="P7" s="345" t="s">
        <v>77</v>
      </c>
      <c r="Q7" s="346"/>
      <c r="R7" s="344"/>
      <c r="S7" s="342"/>
    </row>
    <row r="8" spans="1:19" ht="17.25" hidden="1" customHeight="1">
      <c r="A8" s="337"/>
      <c r="B8" s="338" t="s">
        <v>78</v>
      </c>
      <c r="C8" s="338"/>
      <c r="D8" s="338"/>
      <c r="E8" s="343" t="s">
        <v>164</v>
      </c>
      <c r="F8" s="338"/>
      <c r="G8" s="338"/>
      <c r="H8" s="338"/>
      <c r="I8" s="338"/>
      <c r="J8" s="344"/>
      <c r="K8" s="338"/>
      <c r="L8" s="338"/>
      <c r="M8" s="338"/>
      <c r="N8" s="338"/>
      <c r="O8" s="338"/>
      <c r="P8" s="345"/>
      <c r="Q8" s="346"/>
      <c r="R8" s="344"/>
      <c r="S8" s="342"/>
    </row>
    <row r="9" spans="1:19" ht="24" customHeight="1">
      <c r="A9" s="337"/>
      <c r="B9" s="338" t="s">
        <v>80</v>
      </c>
      <c r="C9" s="338"/>
      <c r="D9" s="338"/>
      <c r="E9" s="1162" t="s">
        <v>905</v>
      </c>
      <c r="F9" s="1163"/>
      <c r="G9" s="1163"/>
      <c r="H9" s="1163"/>
      <c r="I9" s="1163"/>
      <c r="J9" s="1164"/>
      <c r="K9" s="338"/>
      <c r="L9" s="338"/>
      <c r="M9" s="338"/>
      <c r="N9" s="338"/>
      <c r="O9" s="338" t="s">
        <v>82</v>
      </c>
      <c r="P9" s="1165" t="s">
        <v>77</v>
      </c>
      <c r="Q9" s="1166"/>
      <c r="R9" s="1167"/>
      <c r="S9" s="342"/>
    </row>
    <row r="10" spans="1:19" ht="17.25" hidden="1" customHeight="1">
      <c r="A10" s="337"/>
      <c r="B10" s="338" t="s">
        <v>83</v>
      </c>
      <c r="C10" s="338"/>
      <c r="D10" s="338"/>
      <c r="E10" s="347" t="s">
        <v>29</v>
      </c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46"/>
      <c r="Q10" s="346"/>
      <c r="R10" s="338"/>
      <c r="S10" s="342"/>
    </row>
    <row r="11" spans="1:19" ht="17.25" hidden="1" customHeight="1">
      <c r="A11" s="337"/>
      <c r="B11" s="338" t="s">
        <v>84</v>
      </c>
      <c r="C11" s="338"/>
      <c r="D11" s="338"/>
      <c r="E11" s="347" t="s">
        <v>29</v>
      </c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46"/>
      <c r="Q11" s="346"/>
      <c r="R11" s="338"/>
      <c r="S11" s="342"/>
    </row>
    <row r="12" spans="1:19" ht="17.25" hidden="1" customHeight="1">
      <c r="A12" s="337"/>
      <c r="B12" s="338" t="s">
        <v>85</v>
      </c>
      <c r="C12" s="338"/>
      <c r="D12" s="338"/>
      <c r="E12" s="347" t="s">
        <v>29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346"/>
      <c r="Q12" s="346"/>
      <c r="R12" s="338"/>
      <c r="S12" s="342"/>
    </row>
    <row r="13" spans="1:19" ht="17.25" hidden="1" customHeight="1">
      <c r="A13" s="337"/>
      <c r="B13" s="338"/>
      <c r="C13" s="338"/>
      <c r="D13" s="338"/>
      <c r="E13" s="347" t="s">
        <v>29</v>
      </c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346"/>
      <c r="Q13" s="346"/>
      <c r="R13" s="338"/>
      <c r="S13" s="342"/>
    </row>
    <row r="14" spans="1:19" ht="17.25" hidden="1" customHeight="1">
      <c r="A14" s="337"/>
      <c r="B14" s="338"/>
      <c r="C14" s="338"/>
      <c r="D14" s="338"/>
      <c r="E14" s="347" t="s">
        <v>29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46"/>
      <c r="Q14" s="346"/>
      <c r="R14" s="338"/>
      <c r="S14" s="342"/>
    </row>
    <row r="15" spans="1:19" ht="17.25" hidden="1" customHeight="1">
      <c r="A15" s="337"/>
      <c r="B15" s="338"/>
      <c r="C15" s="338"/>
      <c r="D15" s="338"/>
      <c r="E15" s="347" t="s">
        <v>29</v>
      </c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46"/>
      <c r="Q15" s="346"/>
      <c r="R15" s="338"/>
      <c r="S15" s="342"/>
    </row>
    <row r="16" spans="1:19" ht="17.25" hidden="1" customHeight="1">
      <c r="A16" s="337"/>
      <c r="B16" s="338"/>
      <c r="C16" s="338"/>
      <c r="D16" s="338"/>
      <c r="E16" s="347" t="s">
        <v>29</v>
      </c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46"/>
      <c r="Q16" s="346"/>
      <c r="R16" s="338"/>
      <c r="S16" s="342"/>
    </row>
    <row r="17" spans="1:19" ht="17.25" hidden="1" customHeight="1">
      <c r="A17" s="337"/>
      <c r="B17" s="338"/>
      <c r="C17" s="338"/>
      <c r="D17" s="338"/>
      <c r="E17" s="347" t="s">
        <v>29</v>
      </c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46"/>
      <c r="Q17" s="346"/>
      <c r="R17" s="338"/>
      <c r="S17" s="342"/>
    </row>
    <row r="18" spans="1:19" ht="17.25" hidden="1" customHeight="1">
      <c r="A18" s="337"/>
      <c r="B18" s="338"/>
      <c r="C18" s="338"/>
      <c r="D18" s="338"/>
      <c r="E18" s="347" t="s">
        <v>29</v>
      </c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46"/>
      <c r="Q18" s="346"/>
      <c r="R18" s="338"/>
      <c r="S18" s="342"/>
    </row>
    <row r="19" spans="1:19" ht="17.25" hidden="1" customHeight="1">
      <c r="A19" s="337"/>
      <c r="B19" s="338"/>
      <c r="C19" s="338"/>
      <c r="D19" s="338"/>
      <c r="E19" s="347" t="s">
        <v>29</v>
      </c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46"/>
      <c r="Q19" s="346"/>
      <c r="R19" s="338"/>
      <c r="S19" s="342"/>
    </row>
    <row r="20" spans="1:19" ht="17.25" hidden="1" customHeight="1">
      <c r="A20" s="337"/>
      <c r="B20" s="338"/>
      <c r="C20" s="338"/>
      <c r="D20" s="338"/>
      <c r="E20" s="347" t="s">
        <v>29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46"/>
      <c r="Q20" s="346"/>
      <c r="R20" s="338"/>
      <c r="S20" s="342"/>
    </row>
    <row r="21" spans="1:19" ht="17.25" hidden="1" customHeight="1">
      <c r="A21" s="337"/>
      <c r="B21" s="338"/>
      <c r="C21" s="338"/>
      <c r="D21" s="338"/>
      <c r="E21" s="347" t="s">
        <v>29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346"/>
      <c r="Q21" s="346"/>
      <c r="R21" s="338"/>
      <c r="S21" s="342"/>
    </row>
    <row r="22" spans="1:19" ht="17.25" hidden="1" customHeight="1">
      <c r="A22" s="337"/>
      <c r="B22" s="338"/>
      <c r="C22" s="338"/>
      <c r="D22" s="338"/>
      <c r="E22" s="347" t="s">
        <v>29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46"/>
      <c r="Q22" s="346"/>
      <c r="R22" s="338"/>
      <c r="S22" s="342"/>
    </row>
    <row r="23" spans="1:19" ht="17.25" hidden="1" customHeight="1">
      <c r="A23" s="337"/>
      <c r="B23" s="338"/>
      <c r="C23" s="338"/>
      <c r="D23" s="338"/>
      <c r="E23" s="347" t="s">
        <v>29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46"/>
      <c r="Q23" s="346"/>
      <c r="R23" s="338"/>
      <c r="S23" s="342"/>
    </row>
    <row r="24" spans="1:19" ht="17.25" hidden="1" customHeight="1">
      <c r="A24" s="337"/>
      <c r="B24" s="338"/>
      <c r="C24" s="338"/>
      <c r="D24" s="338"/>
      <c r="E24" s="347" t="s">
        <v>29</v>
      </c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46"/>
      <c r="Q24" s="346"/>
      <c r="R24" s="338"/>
      <c r="S24" s="342"/>
    </row>
    <row r="25" spans="1:19" ht="17.2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 t="s">
        <v>86</v>
      </c>
      <c r="P25" s="338" t="s">
        <v>87</v>
      </c>
      <c r="Q25" s="338"/>
      <c r="R25" s="338"/>
      <c r="S25" s="342"/>
    </row>
    <row r="26" spans="1:19" ht="17.850000000000001" customHeight="1">
      <c r="A26" s="337"/>
      <c r="B26" s="338" t="s">
        <v>13</v>
      </c>
      <c r="C26" s="338"/>
      <c r="D26" s="338"/>
      <c r="E26" s="339" t="s">
        <v>29</v>
      </c>
      <c r="F26" s="348"/>
      <c r="G26" s="348"/>
      <c r="H26" s="348"/>
      <c r="I26" s="348"/>
      <c r="J26" s="341"/>
      <c r="K26" s="338"/>
      <c r="L26" s="338"/>
      <c r="M26" s="338"/>
      <c r="N26" s="338"/>
      <c r="O26" s="349" t="s">
        <v>77</v>
      </c>
      <c r="P26" s="350" t="s">
        <v>77</v>
      </c>
      <c r="Q26" s="351"/>
      <c r="R26" s="352"/>
      <c r="S26" s="342"/>
    </row>
    <row r="27" spans="1:19" ht="17.850000000000001" customHeight="1">
      <c r="A27" s="337"/>
      <c r="B27" s="338" t="s">
        <v>15</v>
      </c>
      <c r="C27" s="338"/>
      <c r="D27" s="338"/>
      <c r="E27" s="345" t="s">
        <v>77</v>
      </c>
      <c r="F27" s="338"/>
      <c r="G27" s="338"/>
      <c r="H27" s="338"/>
      <c r="I27" s="338"/>
      <c r="J27" s="344"/>
      <c r="K27" s="338"/>
      <c r="L27" s="338"/>
      <c r="M27" s="338"/>
      <c r="N27" s="338"/>
      <c r="O27" s="349" t="s">
        <v>77</v>
      </c>
      <c r="P27" s="350" t="s">
        <v>77</v>
      </c>
      <c r="Q27" s="351"/>
      <c r="R27" s="352"/>
      <c r="S27" s="342"/>
    </row>
    <row r="28" spans="1:19" ht="17.850000000000001" customHeight="1">
      <c r="A28" s="337"/>
      <c r="B28" s="338" t="s">
        <v>12</v>
      </c>
      <c r="C28" s="338"/>
      <c r="D28" s="338"/>
      <c r="E28" s="345" t="s">
        <v>29</v>
      </c>
      <c r="F28" s="338"/>
      <c r="G28" s="338"/>
      <c r="H28" s="338"/>
      <c r="I28" s="338"/>
      <c r="J28" s="344"/>
      <c r="K28" s="338"/>
      <c r="L28" s="338"/>
      <c r="M28" s="338"/>
      <c r="N28" s="338"/>
      <c r="O28" s="349" t="s">
        <v>77</v>
      </c>
      <c r="P28" s="350" t="s">
        <v>77</v>
      </c>
      <c r="Q28" s="351"/>
      <c r="R28" s="352"/>
      <c r="S28" s="342"/>
    </row>
    <row r="29" spans="1:19" ht="17.850000000000001" customHeight="1">
      <c r="A29" s="337"/>
      <c r="B29" s="338"/>
      <c r="C29" s="338"/>
      <c r="D29" s="338"/>
      <c r="E29" s="353" t="s">
        <v>77</v>
      </c>
      <c r="F29" s="354"/>
      <c r="G29" s="354"/>
      <c r="H29" s="354"/>
      <c r="I29" s="354"/>
      <c r="J29" s="355"/>
      <c r="K29" s="338"/>
      <c r="L29" s="338"/>
      <c r="M29" s="338"/>
      <c r="N29" s="338"/>
      <c r="O29" s="346"/>
      <c r="P29" s="346"/>
      <c r="Q29" s="346"/>
      <c r="R29" s="338"/>
      <c r="S29" s="342"/>
    </row>
    <row r="30" spans="1:19" ht="17.850000000000001" customHeight="1">
      <c r="A30" s="337"/>
      <c r="B30" s="338"/>
      <c r="C30" s="338"/>
      <c r="D30" s="338"/>
      <c r="E30" s="346" t="s">
        <v>88</v>
      </c>
      <c r="F30" s="338"/>
      <c r="G30" s="338" t="s">
        <v>89</v>
      </c>
      <c r="H30" s="338"/>
      <c r="I30" s="338"/>
      <c r="J30" s="338"/>
      <c r="K30" s="338"/>
      <c r="L30" s="338"/>
      <c r="M30" s="338"/>
      <c r="N30" s="338"/>
      <c r="O30" s="346" t="s">
        <v>90</v>
      </c>
      <c r="P30" s="346"/>
      <c r="Q30" s="346"/>
      <c r="R30" s="356"/>
      <c r="S30" s="342"/>
    </row>
    <row r="31" spans="1:19" ht="17.850000000000001" customHeight="1">
      <c r="A31" s="337"/>
      <c r="B31" s="338"/>
      <c r="C31" s="338"/>
      <c r="D31" s="338"/>
      <c r="E31" s="349" t="s">
        <v>77</v>
      </c>
      <c r="F31" s="338"/>
      <c r="G31" s="350" t="s">
        <v>77</v>
      </c>
      <c r="H31" s="357"/>
      <c r="I31" s="358"/>
      <c r="J31" s="338"/>
      <c r="K31" s="338"/>
      <c r="L31" s="338"/>
      <c r="M31" s="338"/>
      <c r="N31" s="338"/>
      <c r="O31" s="359"/>
      <c r="P31" s="346"/>
      <c r="Q31" s="346"/>
      <c r="R31" s="360"/>
      <c r="S31" s="342"/>
    </row>
    <row r="32" spans="1:19" ht="8.25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3"/>
    </row>
    <row r="33" spans="1:19" ht="20.25" customHeight="1">
      <c r="A33" s="364"/>
      <c r="B33" s="365"/>
      <c r="C33" s="365"/>
      <c r="D33" s="365"/>
      <c r="E33" s="366" t="s">
        <v>91</v>
      </c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7"/>
    </row>
    <row r="34" spans="1:19" ht="20.25" customHeight="1">
      <c r="A34" s="368" t="s">
        <v>92</v>
      </c>
      <c r="B34" s="369"/>
      <c r="C34" s="369"/>
      <c r="D34" s="370"/>
      <c r="E34" s="371" t="s">
        <v>93</v>
      </c>
      <c r="F34" s="370"/>
      <c r="G34" s="371" t="s">
        <v>94</v>
      </c>
      <c r="H34" s="369"/>
      <c r="I34" s="370"/>
      <c r="J34" s="371" t="s">
        <v>95</v>
      </c>
      <c r="K34" s="369"/>
      <c r="L34" s="371" t="s">
        <v>96</v>
      </c>
      <c r="M34" s="369"/>
      <c r="N34" s="369"/>
      <c r="O34" s="370"/>
      <c r="P34" s="371" t="s">
        <v>97</v>
      </c>
      <c r="Q34" s="369"/>
      <c r="R34" s="369"/>
      <c r="S34" s="372"/>
    </row>
    <row r="35" spans="1:19" ht="20.25" customHeight="1">
      <c r="A35" s="373"/>
      <c r="B35" s="374"/>
      <c r="C35" s="374"/>
      <c r="D35" s="375"/>
      <c r="E35" s="376"/>
      <c r="F35" s="377"/>
      <c r="G35" s="378"/>
      <c r="H35" s="374"/>
      <c r="I35" s="375"/>
      <c r="J35" s="376"/>
      <c r="K35" s="379"/>
      <c r="L35" s="378"/>
      <c r="M35" s="374"/>
      <c r="N35" s="374"/>
      <c r="O35" s="375"/>
      <c r="P35" s="378"/>
      <c r="Q35" s="374"/>
      <c r="R35" s="380"/>
      <c r="S35" s="381"/>
    </row>
    <row r="36" spans="1:19" ht="20.25" customHeight="1">
      <c r="A36" s="364"/>
      <c r="B36" s="365"/>
      <c r="C36" s="365"/>
      <c r="D36" s="365"/>
      <c r="E36" s="366" t="s">
        <v>98</v>
      </c>
      <c r="F36" s="365"/>
      <c r="G36" s="365"/>
      <c r="H36" s="365"/>
      <c r="I36" s="365"/>
      <c r="J36" s="382" t="s">
        <v>16</v>
      </c>
      <c r="K36" s="365"/>
      <c r="L36" s="365"/>
      <c r="M36" s="365"/>
      <c r="N36" s="365"/>
      <c r="O36" s="365"/>
      <c r="P36" s="365"/>
      <c r="Q36" s="365"/>
      <c r="R36" s="365"/>
      <c r="S36" s="367"/>
    </row>
    <row r="37" spans="1:19" ht="20.25" customHeight="1">
      <c r="A37" s="383" t="s">
        <v>99</v>
      </c>
      <c r="B37" s="384"/>
      <c r="C37" s="385" t="s">
        <v>100</v>
      </c>
      <c r="D37" s="386"/>
      <c r="E37" s="386"/>
      <c r="F37" s="387"/>
      <c r="G37" s="383" t="s">
        <v>101</v>
      </c>
      <c r="H37" s="388"/>
      <c r="I37" s="385" t="s">
        <v>102</v>
      </c>
      <c r="J37" s="386"/>
      <c r="K37" s="386"/>
      <c r="L37" s="383" t="s">
        <v>103</v>
      </c>
      <c r="M37" s="388"/>
      <c r="N37" s="385" t="s">
        <v>104</v>
      </c>
      <c r="O37" s="386"/>
      <c r="P37" s="386"/>
      <c r="Q37" s="386"/>
      <c r="R37" s="386"/>
      <c r="S37" s="387"/>
    </row>
    <row r="38" spans="1:19" ht="20.25" customHeight="1">
      <c r="A38" s="389">
        <v>1</v>
      </c>
      <c r="B38" s="390"/>
      <c r="C38" s="341"/>
      <c r="D38" s="391"/>
      <c r="E38" s="392"/>
      <c r="F38" s="393"/>
      <c r="G38" s="389">
        <v>8</v>
      </c>
      <c r="H38" s="394" t="s">
        <v>105</v>
      </c>
      <c r="I38" s="352"/>
      <c r="J38" s="395"/>
      <c r="K38" s="396"/>
      <c r="L38" s="389">
        <v>13</v>
      </c>
      <c r="M38" s="350" t="s">
        <v>106</v>
      </c>
      <c r="N38" s="357"/>
      <c r="O38" s="357"/>
      <c r="P38" s="397" t="str">
        <f>M48</f>
        <v>20</v>
      </c>
      <c r="Q38" s="398" t="s">
        <v>107</v>
      </c>
      <c r="R38" s="392"/>
      <c r="S38" s="399"/>
    </row>
    <row r="39" spans="1:19" ht="20.25" customHeight="1">
      <c r="A39" s="389">
        <v>2</v>
      </c>
      <c r="B39" s="400"/>
      <c r="C39" s="355"/>
      <c r="D39" s="391"/>
      <c r="E39" s="392"/>
      <c r="F39" s="393"/>
      <c r="G39" s="389">
        <v>9</v>
      </c>
      <c r="H39" s="338" t="s">
        <v>108</v>
      </c>
      <c r="I39" s="391"/>
      <c r="J39" s="395"/>
      <c r="K39" s="396"/>
      <c r="L39" s="389">
        <v>14</v>
      </c>
      <c r="M39" s="350" t="s">
        <v>109</v>
      </c>
      <c r="N39" s="357"/>
      <c r="O39" s="357"/>
      <c r="P39" s="397" t="str">
        <f>M48</f>
        <v>20</v>
      </c>
      <c r="Q39" s="398" t="s">
        <v>107</v>
      </c>
      <c r="R39" s="392"/>
      <c r="S39" s="399"/>
    </row>
    <row r="40" spans="1:19" ht="20.25" customHeight="1">
      <c r="A40" s="389">
        <v>3</v>
      </c>
      <c r="B40" s="390"/>
      <c r="C40" s="341"/>
      <c r="D40" s="391"/>
      <c r="E40" s="392"/>
      <c r="F40" s="393"/>
      <c r="G40" s="389">
        <v>10</v>
      </c>
      <c r="H40" s="394" t="s">
        <v>110</v>
      </c>
      <c r="I40" s="352"/>
      <c r="J40" s="395"/>
      <c r="K40" s="396"/>
      <c r="L40" s="389">
        <v>15</v>
      </c>
      <c r="M40" s="350" t="s">
        <v>111</v>
      </c>
      <c r="N40" s="357"/>
      <c r="O40" s="357"/>
      <c r="P40" s="397" t="str">
        <f>M48</f>
        <v>20</v>
      </c>
      <c r="Q40" s="398" t="s">
        <v>107</v>
      </c>
      <c r="R40" s="392"/>
      <c r="S40" s="399"/>
    </row>
    <row r="41" spans="1:19" ht="20.25" customHeight="1">
      <c r="A41" s="389">
        <v>4</v>
      </c>
      <c r="B41" s="400"/>
      <c r="C41" s="355"/>
      <c r="D41" s="391"/>
      <c r="E41" s="392"/>
      <c r="F41" s="393"/>
      <c r="G41" s="389">
        <v>11</v>
      </c>
      <c r="H41" s="394"/>
      <c r="I41" s="352"/>
      <c r="J41" s="395"/>
      <c r="K41" s="396"/>
      <c r="L41" s="389">
        <v>16</v>
      </c>
      <c r="M41" s="350" t="s">
        <v>112</v>
      </c>
      <c r="N41" s="357"/>
      <c r="O41" s="357"/>
      <c r="P41" s="397" t="str">
        <f>M48</f>
        <v>20</v>
      </c>
      <c r="Q41" s="398" t="s">
        <v>107</v>
      </c>
      <c r="R41" s="392"/>
      <c r="S41" s="399"/>
    </row>
    <row r="42" spans="1:19" ht="20.25" customHeight="1">
      <c r="A42" s="389">
        <v>5</v>
      </c>
      <c r="B42" s="390"/>
      <c r="C42" s="341"/>
      <c r="D42" s="391"/>
      <c r="E42" s="392"/>
      <c r="F42" s="393"/>
      <c r="G42" s="401"/>
      <c r="H42" s="357"/>
      <c r="I42" s="352"/>
      <c r="J42" s="402"/>
      <c r="K42" s="396"/>
      <c r="L42" s="389">
        <v>17</v>
      </c>
      <c r="M42" s="350" t="s">
        <v>113</v>
      </c>
      <c r="N42" s="357"/>
      <c r="O42" s="357"/>
      <c r="P42" s="397" t="str">
        <f>M48</f>
        <v>20</v>
      </c>
      <c r="Q42" s="398" t="s">
        <v>107</v>
      </c>
      <c r="R42" s="392"/>
      <c r="S42" s="399"/>
    </row>
    <row r="43" spans="1:19" ht="20.25" customHeight="1">
      <c r="A43" s="389">
        <v>6</v>
      </c>
      <c r="B43" s="400"/>
      <c r="C43" s="355"/>
      <c r="D43" s="391"/>
      <c r="E43" s="392"/>
      <c r="F43" s="393"/>
      <c r="G43" s="401"/>
      <c r="H43" s="357"/>
      <c r="I43" s="352"/>
      <c r="J43" s="402"/>
      <c r="K43" s="396"/>
      <c r="L43" s="389">
        <v>18</v>
      </c>
      <c r="M43" s="394" t="s">
        <v>114</v>
      </c>
      <c r="N43" s="357"/>
      <c r="O43" s="357"/>
      <c r="P43" s="357"/>
      <c r="Q43" s="357"/>
      <c r="R43" s="392"/>
      <c r="S43" s="399"/>
    </row>
    <row r="44" spans="1:19" ht="20.25" customHeight="1">
      <c r="A44" s="389">
        <v>7</v>
      </c>
      <c r="B44" s="403" t="s">
        <v>115</v>
      </c>
      <c r="C44" s="357"/>
      <c r="D44" s="352"/>
      <c r="E44" s="404"/>
      <c r="F44" s="405"/>
      <c r="G44" s="389">
        <v>12</v>
      </c>
      <c r="H44" s="403" t="s">
        <v>116</v>
      </c>
      <c r="I44" s="352"/>
      <c r="J44" s="406"/>
      <c r="K44" s="407"/>
      <c r="L44" s="389">
        <v>19</v>
      </c>
      <c r="M44" s="403" t="s">
        <v>117</v>
      </c>
      <c r="N44" s="357"/>
      <c r="O44" s="357"/>
      <c r="P44" s="357"/>
      <c r="Q44" s="399"/>
      <c r="R44" s="404"/>
      <c r="S44" s="367"/>
    </row>
    <row r="45" spans="1:19" ht="20.25" customHeight="1">
      <c r="A45" s="408">
        <v>20</v>
      </c>
      <c r="B45" s="409" t="s">
        <v>118</v>
      </c>
      <c r="C45" s="410"/>
      <c r="D45" s="411"/>
      <c r="E45" s="412"/>
      <c r="F45" s="413"/>
      <c r="G45" s="408">
        <v>21</v>
      </c>
      <c r="H45" s="409" t="s">
        <v>119</v>
      </c>
      <c r="I45" s="411"/>
      <c r="J45" s="414"/>
      <c r="K45" s="415" t="str">
        <f>M48</f>
        <v>20</v>
      </c>
      <c r="L45" s="408">
        <v>22</v>
      </c>
      <c r="M45" s="409" t="s">
        <v>120</v>
      </c>
      <c r="N45" s="410"/>
      <c r="O45" s="362"/>
      <c r="P45" s="362"/>
      <c r="Q45" s="362"/>
      <c r="R45" s="412"/>
      <c r="S45" s="363"/>
    </row>
    <row r="46" spans="1:19" ht="20.25" customHeight="1">
      <c r="A46" s="416" t="s">
        <v>15</v>
      </c>
      <c r="B46" s="335"/>
      <c r="C46" s="335"/>
      <c r="D46" s="335"/>
      <c r="E46" s="335"/>
      <c r="F46" s="417"/>
      <c r="G46" s="418"/>
      <c r="H46" s="335"/>
      <c r="I46" s="335"/>
      <c r="J46" s="335"/>
      <c r="K46" s="335"/>
      <c r="L46" s="419" t="s">
        <v>121</v>
      </c>
      <c r="M46" s="370"/>
      <c r="N46" s="385" t="s">
        <v>122</v>
      </c>
      <c r="O46" s="369"/>
      <c r="P46" s="369"/>
      <c r="Q46" s="369"/>
      <c r="R46" s="369"/>
      <c r="S46" s="372"/>
    </row>
    <row r="47" spans="1:19" ht="20.25" customHeight="1">
      <c r="A47" s="337"/>
      <c r="B47" s="338"/>
      <c r="C47" s="338"/>
      <c r="D47" s="338"/>
      <c r="E47" s="338"/>
      <c r="F47" s="344"/>
      <c r="G47" s="420"/>
      <c r="H47" s="338"/>
      <c r="I47" s="338"/>
      <c r="J47" s="338"/>
      <c r="K47" s="338"/>
      <c r="L47" s="389">
        <v>23</v>
      </c>
      <c r="M47" s="394" t="s">
        <v>123</v>
      </c>
      <c r="N47" s="357"/>
      <c r="O47" s="357"/>
      <c r="P47" s="357"/>
      <c r="Q47" s="399"/>
      <c r="R47" s="404"/>
      <c r="S47" s="421"/>
    </row>
    <row r="48" spans="1:19" ht="20.25" customHeight="1">
      <c r="A48" s="422" t="s">
        <v>124</v>
      </c>
      <c r="B48" s="354"/>
      <c r="C48" s="354"/>
      <c r="D48" s="354"/>
      <c r="E48" s="354"/>
      <c r="F48" s="355"/>
      <c r="G48" s="423" t="s">
        <v>10</v>
      </c>
      <c r="H48" s="354"/>
      <c r="I48" s="354"/>
      <c r="J48" s="354"/>
      <c r="K48" s="354"/>
      <c r="L48" s="389">
        <v>24</v>
      </c>
      <c r="M48" s="424" t="s">
        <v>41</v>
      </c>
      <c r="N48" s="352" t="s">
        <v>107</v>
      </c>
      <c r="O48" s="425"/>
      <c r="P48" s="354" t="s">
        <v>25</v>
      </c>
      <c r="Q48" s="354"/>
      <c r="R48" s="426"/>
      <c r="S48" s="427"/>
    </row>
    <row r="49" spans="1:19" ht="20.25" customHeight="1" thickBot="1">
      <c r="A49" s="428" t="s">
        <v>13</v>
      </c>
      <c r="B49" s="348"/>
      <c r="C49" s="348"/>
      <c r="D49" s="348"/>
      <c r="E49" s="348"/>
      <c r="F49" s="341"/>
      <c r="G49" s="429"/>
      <c r="H49" s="348"/>
      <c r="I49" s="348"/>
      <c r="J49" s="348"/>
      <c r="K49" s="348"/>
      <c r="L49" s="389">
        <v>25</v>
      </c>
      <c r="M49" s="424" t="s">
        <v>41</v>
      </c>
      <c r="N49" s="352" t="s">
        <v>107</v>
      </c>
      <c r="O49" s="425"/>
      <c r="P49" s="357" t="s">
        <v>25</v>
      </c>
      <c r="Q49" s="357"/>
      <c r="R49" s="392"/>
      <c r="S49" s="430"/>
    </row>
    <row r="50" spans="1:19" ht="20.25" customHeight="1" thickBot="1">
      <c r="A50" s="337"/>
      <c r="B50" s="338"/>
      <c r="C50" s="338"/>
      <c r="D50" s="338"/>
      <c r="E50" s="338"/>
      <c r="F50" s="344"/>
      <c r="G50" s="420"/>
      <c r="H50" s="338"/>
      <c r="I50" s="338"/>
      <c r="J50" s="338"/>
      <c r="K50" s="338"/>
      <c r="L50" s="408">
        <v>26</v>
      </c>
      <c r="M50" s="431" t="s">
        <v>125</v>
      </c>
      <c r="N50" s="410"/>
      <c r="O50" s="410"/>
      <c r="P50" s="410"/>
      <c r="Q50" s="362"/>
      <c r="R50" s="432"/>
      <c r="S50" s="433"/>
    </row>
    <row r="51" spans="1:19" ht="20.25" customHeight="1">
      <c r="A51" s="422" t="s">
        <v>126</v>
      </c>
      <c r="B51" s="354"/>
      <c r="C51" s="354"/>
      <c r="D51" s="354"/>
      <c r="E51" s="354"/>
      <c r="F51" s="355"/>
      <c r="G51" s="423" t="s">
        <v>10</v>
      </c>
      <c r="H51" s="354"/>
      <c r="I51" s="354"/>
      <c r="J51" s="354"/>
      <c r="K51" s="354"/>
      <c r="L51" s="419" t="s">
        <v>127</v>
      </c>
      <c r="M51" s="370"/>
      <c r="N51" s="385" t="s">
        <v>128</v>
      </c>
      <c r="O51" s="369"/>
      <c r="P51" s="369"/>
      <c r="Q51" s="369"/>
      <c r="R51" s="434"/>
      <c r="S51" s="372"/>
    </row>
    <row r="52" spans="1:19" ht="20.25" customHeight="1">
      <c r="A52" s="428" t="s">
        <v>12</v>
      </c>
      <c r="B52" s="348"/>
      <c r="C52" s="348"/>
      <c r="D52" s="348"/>
      <c r="E52" s="348"/>
      <c r="F52" s="341"/>
      <c r="G52" s="429"/>
      <c r="H52" s="348"/>
      <c r="I52" s="348"/>
      <c r="J52" s="348"/>
      <c r="K52" s="348"/>
      <c r="L52" s="389">
        <v>27</v>
      </c>
      <c r="M52" s="394" t="s">
        <v>129</v>
      </c>
      <c r="N52" s="357"/>
      <c r="O52" s="357"/>
      <c r="P52" s="357"/>
      <c r="Q52" s="352"/>
      <c r="R52" s="392"/>
      <c r="S52" s="399"/>
    </row>
    <row r="53" spans="1:19" ht="20.25" customHeight="1">
      <c r="A53" s="337"/>
      <c r="B53" s="338"/>
      <c r="C53" s="338"/>
      <c r="D53" s="338"/>
      <c r="E53" s="338"/>
      <c r="F53" s="344"/>
      <c r="G53" s="420"/>
      <c r="H53" s="338"/>
      <c r="I53" s="338"/>
      <c r="J53" s="338"/>
      <c r="K53" s="338"/>
      <c r="L53" s="389">
        <v>28</v>
      </c>
      <c r="M53" s="394" t="s">
        <v>130</v>
      </c>
      <c r="N53" s="357"/>
      <c r="O53" s="357"/>
      <c r="P53" s="357"/>
      <c r="Q53" s="352"/>
      <c r="R53" s="392"/>
      <c r="S53" s="399"/>
    </row>
    <row r="54" spans="1:19" ht="20.25" customHeight="1">
      <c r="A54" s="435" t="s">
        <v>124</v>
      </c>
      <c r="B54" s="362"/>
      <c r="C54" s="362"/>
      <c r="D54" s="362"/>
      <c r="E54" s="362"/>
      <c r="F54" s="436"/>
      <c r="G54" s="437" t="s">
        <v>10</v>
      </c>
      <c r="H54" s="362"/>
      <c r="I54" s="362"/>
      <c r="J54" s="362"/>
      <c r="K54" s="362"/>
      <c r="L54" s="408">
        <v>29</v>
      </c>
      <c r="M54" s="409" t="s">
        <v>131</v>
      </c>
      <c r="N54" s="410"/>
      <c r="O54" s="410"/>
      <c r="P54" s="410"/>
      <c r="Q54" s="411"/>
      <c r="R54" s="376"/>
      <c r="S54" s="438"/>
    </row>
  </sheetData>
  <mergeCells count="4">
    <mergeCell ref="E5:J5"/>
    <mergeCell ref="E7:J7"/>
    <mergeCell ref="E9:J9"/>
    <mergeCell ref="P9:R9"/>
  </mergeCells>
  <pageMargins left="0.59055118110236227" right="0.39370078740157483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workbookViewId="0">
      <selection activeCell="G19" sqref="G19"/>
    </sheetView>
  </sheetViews>
  <sheetFormatPr defaultRowHeight="12.75"/>
  <cols>
    <col min="1" max="2" width="9.140625" style="442"/>
    <col min="3" max="3" width="17.7109375" style="442" customWidth="1"/>
    <col min="4" max="4" width="4.7109375" style="442" customWidth="1"/>
    <col min="5" max="6" width="9.140625" style="442"/>
    <col min="7" max="7" width="14" style="442" customWidth="1"/>
    <col min="8" max="258" width="9.140625" style="442"/>
    <col min="259" max="259" width="17.7109375" style="442" customWidth="1"/>
    <col min="260" max="260" width="4.7109375" style="442" customWidth="1"/>
    <col min="261" max="262" width="9.140625" style="442"/>
    <col min="263" max="263" width="14" style="442" customWidth="1"/>
    <col min="264" max="514" width="9.140625" style="442"/>
    <col min="515" max="515" width="17.7109375" style="442" customWidth="1"/>
    <col min="516" max="516" width="4.7109375" style="442" customWidth="1"/>
    <col min="517" max="518" width="9.140625" style="442"/>
    <col min="519" max="519" width="14" style="442" customWidth="1"/>
    <col min="520" max="770" width="9.140625" style="442"/>
    <col min="771" max="771" width="17.7109375" style="442" customWidth="1"/>
    <col min="772" max="772" width="4.7109375" style="442" customWidth="1"/>
    <col min="773" max="774" width="9.140625" style="442"/>
    <col min="775" max="775" width="14" style="442" customWidth="1"/>
    <col min="776" max="1026" width="9.140625" style="442"/>
    <col min="1027" max="1027" width="17.7109375" style="442" customWidth="1"/>
    <col min="1028" max="1028" width="4.7109375" style="442" customWidth="1"/>
    <col min="1029" max="1030" width="9.140625" style="442"/>
    <col min="1031" max="1031" width="14" style="442" customWidth="1"/>
    <col min="1032" max="1282" width="9.140625" style="442"/>
    <col min="1283" max="1283" width="17.7109375" style="442" customWidth="1"/>
    <col min="1284" max="1284" width="4.7109375" style="442" customWidth="1"/>
    <col min="1285" max="1286" width="9.140625" style="442"/>
    <col min="1287" max="1287" width="14" style="442" customWidth="1"/>
    <col min="1288" max="1538" width="9.140625" style="442"/>
    <col min="1539" max="1539" width="17.7109375" style="442" customWidth="1"/>
    <col min="1540" max="1540" width="4.7109375" style="442" customWidth="1"/>
    <col min="1541" max="1542" width="9.140625" style="442"/>
    <col min="1543" max="1543" width="14" style="442" customWidth="1"/>
    <col min="1544" max="1794" width="9.140625" style="442"/>
    <col min="1795" max="1795" width="17.7109375" style="442" customWidth="1"/>
    <col min="1796" max="1796" width="4.7109375" style="442" customWidth="1"/>
    <col min="1797" max="1798" width="9.140625" style="442"/>
    <col min="1799" max="1799" width="14" style="442" customWidth="1"/>
    <col min="1800" max="2050" width="9.140625" style="442"/>
    <col min="2051" max="2051" width="17.7109375" style="442" customWidth="1"/>
    <col min="2052" max="2052" width="4.7109375" style="442" customWidth="1"/>
    <col min="2053" max="2054" width="9.140625" style="442"/>
    <col min="2055" max="2055" width="14" style="442" customWidth="1"/>
    <col min="2056" max="2306" width="9.140625" style="442"/>
    <col min="2307" max="2307" width="17.7109375" style="442" customWidth="1"/>
    <col min="2308" max="2308" width="4.7109375" style="442" customWidth="1"/>
    <col min="2309" max="2310" width="9.140625" style="442"/>
    <col min="2311" max="2311" width="14" style="442" customWidth="1"/>
    <col min="2312" max="2562" width="9.140625" style="442"/>
    <col min="2563" max="2563" width="17.7109375" style="442" customWidth="1"/>
    <col min="2564" max="2564" width="4.7109375" style="442" customWidth="1"/>
    <col min="2565" max="2566" width="9.140625" style="442"/>
    <col min="2567" max="2567" width="14" style="442" customWidth="1"/>
    <col min="2568" max="2818" width="9.140625" style="442"/>
    <col min="2819" max="2819" width="17.7109375" style="442" customWidth="1"/>
    <col min="2820" max="2820" width="4.7109375" style="442" customWidth="1"/>
    <col min="2821" max="2822" width="9.140625" style="442"/>
    <col min="2823" max="2823" width="14" style="442" customWidth="1"/>
    <col min="2824" max="3074" width="9.140625" style="442"/>
    <col min="3075" max="3075" width="17.7109375" style="442" customWidth="1"/>
    <col min="3076" max="3076" width="4.7109375" style="442" customWidth="1"/>
    <col min="3077" max="3078" width="9.140625" style="442"/>
    <col min="3079" max="3079" width="14" style="442" customWidth="1"/>
    <col min="3080" max="3330" width="9.140625" style="442"/>
    <col min="3331" max="3331" width="17.7109375" style="442" customWidth="1"/>
    <col min="3332" max="3332" width="4.7109375" style="442" customWidth="1"/>
    <col min="3333" max="3334" width="9.140625" style="442"/>
    <col min="3335" max="3335" width="14" style="442" customWidth="1"/>
    <col min="3336" max="3586" width="9.140625" style="442"/>
    <col min="3587" max="3587" width="17.7109375" style="442" customWidth="1"/>
    <col min="3588" max="3588" width="4.7109375" style="442" customWidth="1"/>
    <col min="3589" max="3590" width="9.140625" style="442"/>
    <col min="3591" max="3591" width="14" style="442" customWidth="1"/>
    <col min="3592" max="3842" width="9.140625" style="442"/>
    <col min="3843" max="3843" width="17.7109375" style="442" customWidth="1"/>
    <col min="3844" max="3844" width="4.7109375" style="442" customWidth="1"/>
    <col min="3845" max="3846" width="9.140625" style="442"/>
    <col min="3847" max="3847" width="14" style="442" customWidth="1"/>
    <col min="3848" max="4098" width="9.140625" style="442"/>
    <col min="4099" max="4099" width="17.7109375" style="442" customWidth="1"/>
    <col min="4100" max="4100" width="4.7109375" style="442" customWidth="1"/>
    <col min="4101" max="4102" width="9.140625" style="442"/>
    <col min="4103" max="4103" width="14" style="442" customWidth="1"/>
    <col min="4104" max="4354" width="9.140625" style="442"/>
    <col min="4355" max="4355" width="17.7109375" style="442" customWidth="1"/>
    <col min="4356" max="4356" width="4.7109375" style="442" customWidth="1"/>
    <col min="4357" max="4358" width="9.140625" style="442"/>
    <col min="4359" max="4359" width="14" style="442" customWidth="1"/>
    <col min="4360" max="4610" width="9.140625" style="442"/>
    <col min="4611" max="4611" width="17.7109375" style="442" customWidth="1"/>
    <col min="4612" max="4612" width="4.7109375" style="442" customWidth="1"/>
    <col min="4613" max="4614" width="9.140625" style="442"/>
    <col min="4615" max="4615" width="14" style="442" customWidth="1"/>
    <col min="4616" max="4866" width="9.140625" style="442"/>
    <col min="4867" max="4867" width="17.7109375" style="442" customWidth="1"/>
    <col min="4868" max="4868" width="4.7109375" style="442" customWidth="1"/>
    <col min="4869" max="4870" width="9.140625" style="442"/>
    <col min="4871" max="4871" width="14" style="442" customWidth="1"/>
    <col min="4872" max="5122" width="9.140625" style="442"/>
    <col min="5123" max="5123" width="17.7109375" style="442" customWidth="1"/>
    <col min="5124" max="5124" width="4.7109375" style="442" customWidth="1"/>
    <col min="5125" max="5126" width="9.140625" style="442"/>
    <col min="5127" max="5127" width="14" style="442" customWidth="1"/>
    <col min="5128" max="5378" width="9.140625" style="442"/>
    <col min="5379" max="5379" width="17.7109375" style="442" customWidth="1"/>
    <col min="5380" max="5380" width="4.7109375" style="442" customWidth="1"/>
    <col min="5381" max="5382" width="9.140625" style="442"/>
    <col min="5383" max="5383" width="14" style="442" customWidth="1"/>
    <col min="5384" max="5634" width="9.140625" style="442"/>
    <col min="5635" max="5635" width="17.7109375" style="442" customWidth="1"/>
    <col min="5636" max="5636" width="4.7109375" style="442" customWidth="1"/>
    <col min="5637" max="5638" width="9.140625" style="442"/>
    <col min="5639" max="5639" width="14" style="442" customWidth="1"/>
    <col min="5640" max="5890" width="9.140625" style="442"/>
    <col min="5891" max="5891" width="17.7109375" style="442" customWidth="1"/>
    <col min="5892" max="5892" width="4.7109375" style="442" customWidth="1"/>
    <col min="5893" max="5894" width="9.140625" style="442"/>
    <col min="5895" max="5895" width="14" style="442" customWidth="1"/>
    <col min="5896" max="6146" width="9.140625" style="442"/>
    <col min="6147" max="6147" width="17.7109375" style="442" customWidth="1"/>
    <col min="6148" max="6148" width="4.7109375" style="442" customWidth="1"/>
    <col min="6149" max="6150" width="9.140625" style="442"/>
    <col min="6151" max="6151" width="14" style="442" customWidth="1"/>
    <col min="6152" max="6402" width="9.140625" style="442"/>
    <col min="6403" max="6403" width="17.7109375" style="442" customWidth="1"/>
    <col min="6404" max="6404" width="4.7109375" style="442" customWidth="1"/>
    <col min="6405" max="6406" width="9.140625" style="442"/>
    <col min="6407" max="6407" width="14" style="442" customWidth="1"/>
    <col min="6408" max="6658" width="9.140625" style="442"/>
    <col min="6659" max="6659" width="17.7109375" style="442" customWidth="1"/>
    <col min="6660" max="6660" width="4.7109375" style="442" customWidth="1"/>
    <col min="6661" max="6662" width="9.140625" style="442"/>
    <col min="6663" max="6663" width="14" style="442" customWidth="1"/>
    <col min="6664" max="6914" width="9.140625" style="442"/>
    <col min="6915" max="6915" width="17.7109375" style="442" customWidth="1"/>
    <col min="6916" max="6916" width="4.7109375" style="442" customWidth="1"/>
    <col min="6917" max="6918" width="9.140625" style="442"/>
    <col min="6919" max="6919" width="14" style="442" customWidth="1"/>
    <col min="6920" max="7170" width="9.140625" style="442"/>
    <col min="7171" max="7171" width="17.7109375" style="442" customWidth="1"/>
    <col min="7172" max="7172" width="4.7109375" style="442" customWidth="1"/>
    <col min="7173" max="7174" width="9.140625" style="442"/>
    <col min="7175" max="7175" width="14" style="442" customWidth="1"/>
    <col min="7176" max="7426" width="9.140625" style="442"/>
    <col min="7427" max="7427" width="17.7109375" style="442" customWidth="1"/>
    <col min="7428" max="7428" width="4.7109375" style="442" customWidth="1"/>
    <col min="7429" max="7430" width="9.140625" style="442"/>
    <col min="7431" max="7431" width="14" style="442" customWidth="1"/>
    <col min="7432" max="7682" width="9.140625" style="442"/>
    <col min="7683" max="7683" width="17.7109375" style="442" customWidth="1"/>
    <col min="7684" max="7684" width="4.7109375" style="442" customWidth="1"/>
    <col min="7685" max="7686" width="9.140625" style="442"/>
    <col min="7687" max="7687" width="14" style="442" customWidth="1"/>
    <col min="7688" max="7938" width="9.140625" style="442"/>
    <col min="7939" max="7939" width="17.7109375" style="442" customWidth="1"/>
    <col min="7940" max="7940" width="4.7109375" style="442" customWidth="1"/>
    <col min="7941" max="7942" width="9.140625" style="442"/>
    <col min="7943" max="7943" width="14" style="442" customWidth="1"/>
    <col min="7944" max="8194" width="9.140625" style="442"/>
    <col min="8195" max="8195" width="17.7109375" style="442" customWidth="1"/>
    <col min="8196" max="8196" width="4.7109375" style="442" customWidth="1"/>
    <col min="8197" max="8198" width="9.140625" style="442"/>
    <col min="8199" max="8199" width="14" style="442" customWidth="1"/>
    <col min="8200" max="8450" width="9.140625" style="442"/>
    <col min="8451" max="8451" width="17.7109375" style="442" customWidth="1"/>
    <col min="8452" max="8452" width="4.7109375" style="442" customWidth="1"/>
    <col min="8453" max="8454" width="9.140625" style="442"/>
    <col min="8455" max="8455" width="14" style="442" customWidth="1"/>
    <col min="8456" max="8706" width="9.140625" style="442"/>
    <col min="8707" max="8707" width="17.7109375" style="442" customWidth="1"/>
    <col min="8708" max="8708" width="4.7109375" style="442" customWidth="1"/>
    <col min="8709" max="8710" width="9.140625" style="442"/>
    <col min="8711" max="8711" width="14" style="442" customWidth="1"/>
    <col min="8712" max="8962" width="9.140625" style="442"/>
    <col min="8963" max="8963" width="17.7109375" style="442" customWidth="1"/>
    <col min="8964" max="8964" width="4.7109375" style="442" customWidth="1"/>
    <col min="8965" max="8966" width="9.140625" style="442"/>
    <col min="8967" max="8967" width="14" style="442" customWidth="1"/>
    <col min="8968" max="9218" width="9.140625" style="442"/>
    <col min="9219" max="9219" width="17.7109375" style="442" customWidth="1"/>
    <col min="9220" max="9220" width="4.7109375" style="442" customWidth="1"/>
    <col min="9221" max="9222" width="9.140625" style="442"/>
    <col min="9223" max="9223" width="14" style="442" customWidth="1"/>
    <col min="9224" max="9474" width="9.140625" style="442"/>
    <col min="9475" max="9475" width="17.7109375" style="442" customWidth="1"/>
    <col min="9476" max="9476" width="4.7109375" style="442" customWidth="1"/>
    <col min="9477" max="9478" width="9.140625" style="442"/>
    <col min="9479" max="9479" width="14" style="442" customWidth="1"/>
    <col min="9480" max="9730" width="9.140625" style="442"/>
    <col min="9731" max="9731" width="17.7109375" style="442" customWidth="1"/>
    <col min="9732" max="9732" width="4.7109375" style="442" customWidth="1"/>
    <col min="9733" max="9734" width="9.140625" style="442"/>
    <col min="9735" max="9735" width="14" style="442" customWidth="1"/>
    <col min="9736" max="9986" width="9.140625" style="442"/>
    <col min="9987" max="9987" width="17.7109375" style="442" customWidth="1"/>
    <col min="9988" max="9988" width="4.7109375" style="442" customWidth="1"/>
    <col min="9989" max="9990" width="9.140625" style="442"/>
    <col min="9991" max="9991" width="14" style="442" customWidth="1"/>
    <col min="9992" max="10242" width="9.140625" style="442"/>
    <col min="10243" max="10243" width="17.7109375" style="442" customWidth="1"/>
    <col min="10244" max="10244" width="4.7109375" style="442" customWidth="1"/>
    <col min="10245" max="10246" width="9.140625" style="442"/>
    <col min="10247" max="10247" width="14" style="442" customWidth="1"/>
    <col min="10248" max="10498" width="9.140625" style="442"/>
    <col min="10499" max="10499" width="17.7109375" style="442" customWidth="1"/>
    <col min="10500" max="10500" width="4.7109375" style="442" customWidth="1"/>
    <col min="10501" max="10502" width="9.140625" style="442"/>
    <col min="10503" max="10503" width="14" style="442" customWidth="1"/>
    <col min="10504" max="10754" width="9.140625" style="442"/>
    <col min="10755" max="10755" width="17.7109375" style="442" customWidth="1"/>
    <col min="10756" max="10756" width="4.7109375" style="442" customWidth="1"/>
    <col min="10757" max="10758" width="9.140625" style="442"/>
    <col min="10759" max="10759" width="14" style="442" customWidth="1"/>
    <col min="10760" max="11010" width="9.140625" style="442"/>
    <col min="11011" max="11011" width="17.7109375" style="442" customWidth="1"/>
    <col min="11012" max="11012" width="4.7109375" style="442" customWidth="1"/>
    <col min="11013" max="11014" width="9.140625" style="442"/>
    <col min="11015" max="11015" width="14" style="442" customWidth="1"/>
    <col min="11016" max="11266" width="9.140625" style="442"/>
    <col min="11267" max="11267" width="17.7109375" style="442" customWidth="1"/>
    <col min="11268" max="11268" width="4.7109375" style="442" customWidth="1"/>
    <col min="11269" max="11270" width="9.140625" style="442"/>
    <col min="11271" max="11271" width="14" style="442" customWidth="1"/>
    <col min="11272" max="11522" width="9.140625" style="442"/>
    <col min="11523" max="11523" width="17.7109375" style="442" customWidth="1"/>
    <col min="11524" max="11524" width="4.7109375" style="442" customWidth="1"/>
    <col min="11525" max="11526" width="9.140625" style="442"/>
    <col min="11527" max="11527" width="14" style="442" customWidth="1"/>
    <col min="11528" max="11778" width="9.140625" style="442"/>
    <col min="11779" max="11779" width="17.7109375" style="442" customWidth="1"/>
    <col min="11780" max="11780" width="4.7109375" style="442" customWidth="1"/>
    <col min="11781" max="11782" width="9.140625" style="442"/>
    <col min="11783" max="11783" width="14" style="442" customWidth="1"/>
    <col min="11784" max="12034" width="9.140625" style="442"/>
    <col min="12035" max="12035" width="17.7109375" style="442" customWidth="1"/>
    <col min="12036" max="12036" width="4.7109375" style="442" customWidth="1"/>
    <col min="12037" max="12038" width="9.140625" style="442"/>
    <col min="12039" max="12039" width="14" style="442" customWidth="1"/>
    <col min="12040" max="12290" width="9.140625" style="442"/>
    <col min="12291" max="12291" width="17.7109375" style="442" customWidth="1"/>
    <col min="12292" max="12292" width="4.7109375" style="442" customWidth="1"/>
    <col min="12293" max="12294" width="9.140625" style="442"/>
    <col min="12295" max="12295" width="14" style="442" customWidth="1"/>
    <col min="12296" max="12546" width="9.140625" style="442"/>
    <col min="12547" max="12547" width="17.7109375" style="442" customWidth="1"/>
    <col min="12548" max="12548" width="4.7109375" style="442" customWidth="1"/>
    <col min="12549" max="12550" width="9.140625" style="442"/>
    <col min="12551" max="12551" width="14" style="442" customWidth="1"/>
    <col min="12552" max="12802" width="9.140625" style="442"/>
    <col min="12803" max="12803" width="17.7109375" style="442" customWidth="1"/>
    <col min="12804" max="12804" width="4.7109375" style="442" customWidth="1"/>
    <col min="12805" max="12806" width="9.140625" style="442"/>
    <col min="12807" max="12807" width="14" style="442" customWidth="1"/>
    <col min="12808" max="13058" width="9.140625" style="442"/>
    <col min="13059" max="13059" width="17.7109375" style="442" customWidth="1"/>
    <col min="13060" max="13060" width="4.7109375" style="442" customWidth="1"/>
    <col min="13061" max="13062" width="9.140625" style="442"/>
    <col min="13063" max="13063" width="14" style="442" customWidth="1"/>
    <col min="13064" max="13314" width="9.140625" style="442"/>
    <col min="13315" max="13315" width="17.7109375" style="442" customWidth="1"/>
    <col min="13316" max="13316" width="4.7109375" style="442" customWidth="1"/>
    <col min="13317" max="13318" width="9.140625" style="442"/>
    <col min="13319" max="13319" width="14" style="442" customWidth="1"/>
    <col min="13320" max="13570" width="9.140625" style="442"/>
    <col min="13571" max="13571" width="17.7109375" style="442" customWidth="1"/>
    <col min="13572" max="13572" width="4.7109375" style="442" customWidth="1"/>
    <col min="13573" max="13574" width="9.140625" style="442"/>
    <col min="13575" max="13575" width="14" style="442" customWidth="1"/>
    <col min="13576" max="13826" width="9.140625" style="442"/>
    <col min="13827" max="13827" width="17.7109375" style="442" customWidth="1"/>
    <col min="13828" max="13828" width="4.7109375" style="442" customWidth="1"/>
    <col min="13829" max="13830" width="9.140625" style="442"/>
    <col min="13831" max="13831" width="14" style="442" customWidth="1"/>
    <col min="13832" max="14082" width="9.140625" style="442"/>
    <col min="14083" max="14083" width="17.7109375" style="442" customWidth="1"/>
    <col min="14084" max="14084" width="4.7109375" style="442" customWidth="1"/>
    <col min="14085" max="14086" width="9.140625" style="442"/>
    <col min="14087" max="14087" width="14" style="442" customWidth="1"/>
    <col min="14088" max="14338" width="9.140625" style="442"/>
    <col min="14339" max="14339" width="17.7109375" style="442" customWidth="1"/>
    <col min="14340" max="14340" width="4.7109375" style="442" customWidth="1"/>
    <col min="14341" max="14342" width="9.140625" style="442"/>
    <col min="14343" max="14343" width="14" style="442" customWidth="1"/>
    <col min="14344" max="14594" width="9.140625" style="442"/>
    <col min="14595" max="14595" width="17.7109375" style="442" customWidth="1"/>
    <col min="14596" max="14596" width="4.7109375" style="442" customWidth="1"/>
    <col min="14597" max="14598" width="9.140625" style="442"/>
    <col min="14599" max="14599" width="14" style="442" customWidth="1"/>
    <col min="14600" max="14850" width="9.140625" style="442"/>
    <col min="14851" max="14851" width="17.7109375" style="442" customWidth="1"/>
    <col min="14852" max="14852" width="4.7109375" style="442" customWidth="1"/>
    <col min="14853" max="14854" width="9.140625" style="442"/>
    <col min="14855" max="14855" width="14" style="442" customWidth="1"/>
    <col min="14856" max="15106" width="9.140625" style="442"/>
    <col min="15107" max="15107" width="17.7109375" style="442" customWidth="1"/>
    <col min="15108" max="15108" width="4.7109375" style="442" customWidth="1"/>
    <col min="15109" max="15110" width="9.140625" style="442"/>
    <col min="15111" max="15111" width="14" style="442" customWidth="1"/>
    <col min="15112" max="15362" width="9.140625" style="442"/>
    <col min="15363" max="15363" width="17.7109375" style="442" customWidth="1"/>
    <col min="15364" max="15364" width="4.7109375" style="442" customWidth="1"/>
    <col min="15365" max="15366" width="9.140625" style="442"/>
    <col min="15367" max="15367" width="14" style="442" customWidth="1"/>
    <col min="15368" max="15618" width="9.140625" style="442"/>
    <col min="15619" max="15619" width="17.7109375" style="442" customWidth="1"/>
    <col min="15620" max="15620" width="4.7109375" style="442" customWidth="1"/>
    <col min="15621" max="15622" width="9.140625" style="442"/>
    <col min="15623" max="15623" width="14" style="442" customWidth="1"/>
    <col min="15624" max="15874" width="9.140625" style="442"/>
    <col min="15875" max="15875" width="17.7109375" style="442" customWidth="1"/>
    <col min="15876" max="15876" width="4.7109375" style="442" customWidth="1"/>
    <col min="15877" max="15878" width="9.140625" style="442"/>
    <col min="15879" max="15879" width="14" style="442" customWidth="1"/>
    <col min="15880" max="16130" width="9.140625" style="442"/>
    <col min="16131" max="16131" width="17.7109375" style="442" customWidth="1"/>
    <col min="16132" max="16132" width="4.7109375" style="442" customWidth="1"/>
    <col min="16133" max="16134" width="9.140625" style="442"/>
    <col min="16135" max="16135" width="14" style="442" customWidth="1"/>
    <col min="16136" max="16384" width="9.140625" style="442"/>
  </cols>
  <sheetData>
    <row r="1" spans="1:8" ht="15" customHeight="1">
      <c r="A1" s="439" t="s">
        <v>906</v>
      </c>
      <c r="B1" s="439" t="s">
        <v>907</v>
      </c>
      <c r="C1" s="439"/>
      <c r="D1" s="439"/>
      <c r="E1" s="439"/>
      <c r="F1" s="439"/>
      <c r="G1" s="440"/>
      <c r="H1" s="441"/>
    </row>
    <row r="2" spans="1:8" ht="15" customHeight="1">
      <c r="A2" s="439" t="s">
        <v>908</v>
      </c>
      <c r="B2" s="439" t="s">
        <v>50</v>
      </c>
      <c r="C2" s="439"/>
      <c r="F2" s="440"/>
      <c r="G2" s="440"/>
      <c r="H2" s="441"/>
    </row>
    <row r="3" spans="1:8" ht="15" customHeight="1">
      <c r="A3" s="439" t="s">
        <v>909</v>
      </c>
      <c r="B3" s="439" t="s">
        <v>910</v>
      </c>
      <c r="C3" s="439"/>
      <c r="D3" s="439"/>
      <c r="E3" s="440"/>
      <c r="F3" s="440"/>
      <c r="G3" s="440"/>
      <c r="H3" s="441"/>
    </row>
    <row r="4" spans="1:8" ht="15" customHeight="1">
      <c r="D4" s="440"/>
      <c r="E4" s="440"/>
      <c r="F4" s="440"/>
      <c r="G4" s="440"/>
      <c r="H4" s="441"/>
    </row>
    <row r="5" spans="1:8" ht="15" customHeight="1">
      <c r="A5" s="439"/>
      <c r="B5" s="439"/>
      <c r="C5" s="440"/>
      <c r="D5" s="440"/>
      <c r="E5" s="440"/>
      <c r="F5" s="440"/>
      <c r="G5" s="440"/>
      <c r="H5" s="441"/>
    </row>
    <row r="6" spans="1:8" ht="15" customHeight="1">
      <c r="A6" s="440"/>
      <c r="B6" s="440"/>
      <c r="C6" s="440"/>
      <c r="D6" s="440"/>
      <c r="E6" s="440"/>
      <c r="F6" s="440"/>
      <c r="G6" s="440"/>
      <c r="H6" s="441"/>
    </row>
    <row r="7" spans="1:8" ht="15" customHeight="1">
      <c r="A7" s="440"/>
      <c r="B7" s="440"/>
      <c r="C7" s="440"/>
      <c r="D7" s="440"/>
      <c r="E7" s="440"/>
      <c r="F7" s="440"/>
      <c r="G7" s="440"/>
      <c r="H7" s="441"/>
    </row>
    <row r="8" spans="1:8" ht="15" customHeight="1">
      <c r="A8" s="440"/>
      <c r="B8" s="440"/>
      <c r="C8" s="440"/>
      <c r="D8" s="440"/>
      <c r="E8" s="440"/>
      <c r="F8" s="440"/>
      <c r="G8" s="440"/>
      <c r="H8" s="441"/>
    </row>
    <row r="9" spans="1:8" ht="15" customHeight="1">
      <c r="A9" s="440"/>
      <c r="B9" s="440"/>
      <c r="C9" s="440"/>
      <c r="D9" s="440"/>
      <c r="E9" s="440"/>
      <c r="F9" s="440"/>
      <c r="G9" s="440"/>
      <c r="H9" s="441"/>
    </row>
    <row r="10" spans="1:8" ht="15" customHeight="1">
      <c r="A10" s="440"/>
      <c r="B10" s="440"/>
      <c r="C10" s="440"/>
      <c r="D10" s="440"/>
      <c r="E10" s="440"/>
      <c r="F10" s="440"/>
      <c r="G10" s="440"/>
      <c r="H10" s="441"/>
    </row>
    <row r="11" spans="1:8" ht="15" customHeight="1">
      <c r="A11" s="440"/>
      <c r="B11" s="440"/>
      <c r="C11" s="440"/>
      <c r="D11" s="440"/>
      <c r="E11" s="440"/>
      <c r="F11" s="440"/>
      <c r="G11" s="440"/>
      <c r="H11" s="441"/>
    </row>
    <row r="12" spans="1:8" ht="15" customHeight="1">
      <c r="A12" s="440"/>
      <c r="B12" s="440"/>
      <c r="C12" s="440"/>
      <c r="D12" s="440"/>
      <c r="E12" s="440"/>
      <c r="F12" s="440"/>
      <c r="G12" s="440"/>
      <c r="H12" s="441"/>
    </row>
    <row r="13" spans="1:8" ht="15" customHeight="1">
      <c r="A13" s="440"/>
      <c r="B13" s="440"/>
      <c r="C13" s="440"/>
      <c r="D13" s="440"/>
      <c r="E13" s="440"/>
      <c r="F13" s="440"/>
      <c r="G13" s="440"/>
      <c r="H13" s="441"/>
    </row>
    <row r="14" spans="1:8" ht="15" customHeight="1">
      <c r="F14" s="1168" t="s">
        <v>911</v>
      </c>
      <c r="G14" s="1168"/>
    </row>
    <row r="15" spans="1:8" ht="15" customHeight="1">
      <c r="C15" s="440"/>
      <c r="D15" s="440"/>
      <c r="F15" s="443" t="s">
        <v>912</v>
      </c>
      <c r="G15" s="443" t="s">
        <v>913</v>
      </c>
      <c r="H15" s="441"/>
    </row>
    <row r="16" spans="1:8" ht="15" customHeight="1">
      <c r="A16" s="439" t="s">
        <v>914</v>
      </c>
      <c r="B16" s="439"/>
      <c r="C16" s="439"/>
      <c r="D16" s="439" t="s">
        <v>915</v>
      </c>
      <c r="E16" s="439"/>
      <c r="F16" s="444" t="s">
        <v>916</v>
      </c>
      <c r="G16" s="445"/>
      <c r="H16" s="441"/>
    </row>
    <row r="17" spans="1:8" ht="15" customHeight="1">
      <c r="A17" s="439" t="s">
        <v>917</v>
      </c>
      <c r="B17" s="439"/>
      <c r="C17" s="439"/>
      <c r="D17" s="439"/>
      <c r="E17" s="439"/>
      <c r="F17" s="445"/>
      <c r="G17" s="445" t="s">
        <v>916</v>
      </c>
      <c r="H17" s="441"/>
    </row>
    <row r="18" spans="1:8" ht="15" customHeight="1">
      <c r="A18" s="446" t="s">
        <v>918</v>
      </c>
      <c r="B18" s="446"/>
      <c r="C18" s="446"/>
      <c r="D18" s="446"/>
      <c r="E18" s="446"/>
      <c r="F18" s="447"/>
      <c r="G18" s="447" t="s">
        <v>916</v>
      </c>
      <c r="H18" s="448"/>
    </row>
    <row r="19" spans="1:8" ht="15" customHeight="1">
      <c r="A19" s="439" t="s">
        <v>919</v>
      </c>
      <c r="B19" s="439"/>
      <c r="C19" s="439"/>
      <c r="D19" s="439"/>
      <c r="E19" s="439"/>
      <c r="F19" s="449"/>
      <c r="G19" s="445"/>
      <c r="H19" s="441"/>
    </row>
    <row r="20" spans="1:8" ht="15" customHeight="1">
      <c r="A20" s="440"/>
      <c r="B20" s="440"/>
      <c r="C20" s="440"/>
      <c r="D20" s="440"/>
      <c r="E20" s="440"/>
      <c r="F20" s="440"/>
      <c r="G20" s="440"/>
      <c r="H20" s="441"/>
    </row>
    <row r="21" spans="1:8" ht="15" customHeight="1">
      <c r="A21" s="439" t="s">
        <v>920</v>
      </c>
      <c r="B21" s="440"/>
      <c r="C21" s="440"/>
      <c r="D21" s="440"/>
      <c r="E21" s="440"/>
      <c r="F21" s="449"/>
      <c r="G21" s="440"/>
      <c r="H21" s="441"/>
    </row>
    <row r="22" spans="1:8" ht="15" customHeight="1">
      <c r="A22" s="440"/>
      <c r="B22" s="440"/>
      <c r="C22" s="440"/>
      <c r="D22" s="440"/>
      <c r="E22" s="440"/>
      <c r="F22" s="440"/>
      <c r="G22" s="440"/>
      <c r="H22" s="441"/>
    </row>
    <row r="23" spans="1:8" ht="15" customHeight="1">
      <c r="A23" s="440"/>
      <c r="B23" s="440"/>
      <c r="C23" s="440"/>
      <c r="D23" s="440"/>
      <c r="E23" s="440"/>
      <c r="F23" s="440"/>
      <c r="G23" s="440"/>
      <c r="H23" s="441"/>
    </row>
    <row r="24" spans="1:8" ht="15" customHeight="1">
      <c r="A24" s="440"/>
      <c r="B24" s="440"/>
      <c r="C24" s="440"/>
      <c r="D24" s="440"/>
      <c r="E24" s="440"/>
      <c r="F24" s="440"/>
      <c r="G24" s="440"/>
      <c r="H24" s="441"/>
    </row>
    <row r="25" spans="1:8" ht="15" customHeight="1">
      <c r="A25" s="440"/>
      <c r="B25" s="440"/>
      <c r="C25" s="440"/>
      <c r="D25" s="440"/>
      <c r="E25" s="440"/>
      <c r="F25" s="440"/>
      <c r="G25" s="440"/>
      <c r="H25" s="441"/>
    </row>
    <row r="26" spans="1:8" ht="15" customHeight="1">
      <c r="A26" s="440"/>
      <c r="B26" s="440"/>
      <c r="C26" s="440"/>
      <c r="D26" s="440"/>
      <c r="E26" s="440"/>
      <c r="F26" s="440"/>
      <c r="G26" s="440"/>
      <c r="H26" s="441"/>
    </row>
    <row r="27" spans="1:8" ht="15" customHeight="1">
      <c r="A27" s="440"/>
      <c r="B27" s="440"/>
      <c r="C27" s="440"/>
      <c r="D27" s="440"/>
      <c r="E27" s="440"/>
      <c r="F27" s="440"/>
      <c r="G27" s="440"/>
      <c r="H27" s="441"/>
    </row>
    <row r="28" spans="1:8" ht="15" customHeight="1">
      <c r="A28" s="440"/>
      <c r="B28" s="440"/>
      <c r="C28" s="440"/>
      <c r="D28" s="440"/>
      <c r="E28" s="440"/>
      <c r="F28" s="440"/>
      <c r="G28" s="440"/>
      <c r="H28" s="441"/>
    </row>
    <row r="29" spans="1:8" ht="15" customHeight="1">
      <c r="A29" s="440"/>
      <c r="B29" s="440"/>
      <c r="C29" s="440"/>
      <c r="D29" s="440"/>
      <c r="E29" s="440"/>
      <c r="F29" s="440"/>
      <c r="G29" s="440"/>
      <c r="H29" s="441"/>
    </row>
    <row r="30" spans="1:8" ht="15" customHeight="1">
      <c r="H30" s="441"/>
    </row>
    <row r="31" spans="1:8" ht="15" customHeight="1">
      <c r="A31" s="450"/>
      <c r="B31" s="439"/>
      <c r="C31" s="440"/>
      <c r="D31" s="440"/>
      <c r="E31" s="440"/>
      <c r="F31" s="440"/>
      <c r="G31" s="440"/>
      <c r="H31" s="441"/>
    </row>
    <row r="32" spans="1:8" ht="15" customHeight="1">
      <c r="A32" s="451"/>
      <c r="B32" s="450"/>
      <c r="C32" s="439"/>
      <c r="D32" s="444"/>
      <c r="E32" s="452"/>
      <c r="F32" s="445"/>
      <c r="G32" s="445"/>
      <c r="H32" s="441"/>
    </row>
    <row r="33" spans="1:8" ht="15" customHeight="1">
      <c r="A33" s="439"/>
      <c r="B33" s="439"/>
      <c r="C33" s="439"/>
      <c r="D33" s="444"/>
      <c r="E33" s="452"/>
      <c r="F33" s="445"/>
      <c r="G33" s="445"/>
      <c r="H33" s="441"/>
    </row>
    <row r="34" spans="1:8" ht="15" customHeight="1">
      <c r="A34" s="439"/>
      <c r="B34" s="439"/>
      <c r="C34" s="439"/>
      <c r="D34" s="439"/>
      <c r="E34" s="439"/>
      <c r="F34" s="439"/>
      <c r="G34" s="445"/>
      <c r="H34" s="441"/>
    </row>
    <row r="35" spans="1:8" ht="15" customHeight="1">
      <c r="A35" s="441"/>
      <c r="B35" s="441"/>
      <c r="C35" s="441"/>
      <c r="D35" s="441"/>
      <c r="E35" s="441"/>
      <c r="F35" s="441"/>
      <c r="G35" s="453"/>
      <c r="H35" s="441"/>
    </row>
    <row r="36" spans="1:8" ht="15" customHeight="1">
      <c r="A36" s="441"/>
      <c r="B36" s="441"/>
      <c r="C36" s="441"/>
      <c r="D36" s="448"/>
      <c r="E36" s="454"/>
      <c r="F36" s="441"/>
      <c r="G36" s="448"/>
      <c r="H36" s="441"/>
    </row>
    <row r="37" spans="1:8" ht="15" customHeight="1">
      <c r="A37" s="441"/>
      <c r="B37" s="441"/>
      <c r="C37" s="441"/>
      <c r="D37" s="448"/>
      <c r="E37" s="454"/>
      <c r="F37" s="441"/>
      <c r="G37" s="448"/>
      <c r="H37" s="441"/>
    </row>
    <row r="38" spans="1:8" ht="15" customHeight="1">
      <c r="H38" s="441"/>
    </row>
    <row r="39" spans="1:8" ht="15" customHeight="1">
      <c r="H39" s="454"/>
    </row>
    <row r="40" spans="1:8" ht="15" customHeight="1">
      <c r="H40" s="454"/>
    </row>
    <row r="48" spans="1:8" ht="15" customHeight="1"/>
    <row r="49" spans="8:8" ht="15" customHeight="1">
      <c r="H49" s="455"/>
    </row>
    <row r="50" spans="8:8" ht="15" customHeight="1">
      <c r="H50" s="455"/>
    </row>
    <row r="51" spans="8:8" ht="15" customHeight="1">
      <c r="H51" s="455"/>
    </row>
    <row r="52" spans="8:8" ht="15" customHeight="1"/>
    <row r="53" spans="8:8" ht="15" customHeight="1"/>
    <row r="54" spans="8:8" ht="15" customHeight="1"/>
    <row r="146" spans="7:7">
      <c r="G146" s="332"/>
    </row>
  </sheetData>
  <mergeCells count="1">
    <mergeCell ref="F14:G14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topLeftCell="A81" zoomScaleNormal="100" workbookViewId="0">
      <selection activeCell="M183" sqref="M183"/>
    </sheetView>
  </sheetViews>
  <sheetFormatPr defaultRowHeight="12.75"/>
  <cols>
    <col min="1" max="1" width="3" style="442" customWidth="1"/>
    <col min="2" max="2" width="12.140625" style="442" customWidth="1"/>
    <col min="3" max="3" width="52.7109375" style="442" customWidth="1"/>
    <col min="4" max="4" width="4.7109375" style="442" customWidth="1"/>
    <col min="5" max="5" width="3.42578125" style="442" customWidth="1"/>
    <col min="6" max="6" width="9.42578125" style="442" customWidth="1"/>
    <col min="7" max="7" width="8" style="442" customWidth="1"/>
    <col min="8" max="256" width="9.140625" style="442"/>
    <col min="257" max="257" width="3" style="442" customWidth="1"/>
    <col min="258" max="258" width="12.140625" style="442" customWidth="1"/>
    <col min="259" max="259" width="52.7109375" style="442" customWidth="1"/>
    <col min="260" max="260" width="4.7109375" style="442" customWidth="1"/>
    <col min="261" max="261" width="3.42578125" style="442" customWidth="1"/>
    <col min="262" max="262" width="9.42578125" style="442" customWidth="1"/>
    <col min="263" max="263" width="8" style="442" customWidth="1"/>
    <col min="264" max="512" width="9.140625" style="442"/>
    <col min="513" max="513" width="3" style="442" customWidth="1"/>
    <col min="514" max="514" width="12.140625" style="442" customWidth="1"/>
    <col min="515" max="515" width="52.7109375" style="442" customWidth="1"/>
    <col min="516" max="516" width="4.7109375" style="442" customWidth="1"/>
    <col min="517" max="517" width="3.42578125" style="442" customWidth="1"/>
    <col min="518" max="518" width="9.42578125" style="442" customWidth="1"/>
    <col min="519" max="519" width="8" style="442" customWidth="1"/>
    <col min="520" max="768" width="9.140625" style="442"/>
    <col min="769" max="769" width="3" style="442" customWidth="1"/>
    <col min="770" max="770" width="12.140625" style="442" customWidth="1"/>
    <col min="771" max="771" width="52.7109375" style="442" customWidth="1"/>
    <col min="772" max="772" width="4.7109375" style="442" customWidth="1"/>
    <col min="773" max="773" width="3.42578125" style="442" customWidth="1"/>
    <col min="774" max="774" width="9.42578125" style="442" customWidth="1"/>
    <col min="775" max="775" width="8" style="442" customWidth="1"/>
    <col min="776" max="1024" width="9.140625" style="442"/>
    <col min="1025" max="1025" width="3" style="442" customWidth="1"/>
    <col min="1026" max="1026" width="12.140625" style="442" customWidth="1"/>
    <col min="1027" max="1027" width="52.7109375" style="442" customWidth="1"/>
    <col min="1028" max="1028" width="4.7109375" style="442" customWidth="1"/>
    <col min="1029" max="1029" width="3.42578125" style="442" customWidth="1"/>
    <col min="1030" max="1030" width="9.42578125" style="442" customWidth="1"/>
    <col min="1031" max="1031" width="8" style="442" customWidth="1"/>
    <col min="1032" max="1280" width="9.140625" style="442"/>
    <col min="1281" max="1281" width="3" style="442" customWidth="1"/>
    <col min="1282" max="1282" width="12.140625" style="442" customWidth="1"/>
    <col min="1283" max="1283" width="52.7109375" style="442" customWidth="1"/>
    <col min="1284" max="1284" width="4.7109375" style="442" customWidth="1"/>
    <col min="1285" max="1285" width="3.42578125" style="442" customWidth="1"/>
    <col min="1286" max="1286" width="9.42578125" style="442" customWidth="1"/>
    <col min="1287" max="1287" width="8" style="442" customWidth="1"/>
    <col min="1288" max="1536" width="9.140625" style="442"/>
    <col min="1537" max="1537" width="3" style="442" customWidth="1"/>
    <col min="1538" max="1538" width="12.140625" style="442" customWidth="1"/>
    <col min="1539" max="1539" width="52.7109375" style="442" customWidth="1"/>
    <col min="1540" max="1540" width="4.7109375" style="442" customWidth="1"/>
    <col min="1541" max="1541" width="3.42578125" style="442" customWidth="1"/>
    <col min="1542" max="1542" width="9.42578125" style="442" customWidth="1"/>
    <col min="1543" max="1543" width="8" style="442" customWidth="1"/>
    <col min="1544" max="1792" width="9.140625" style="442"/>
    <col min="1793" max="1793" width="3" style="442" customWidth="1"/>
    <col min="1794" max="1794" width="12.140625" style="442" customWidth="1"/>
    <col min="1795" max="1795" width="52.7109375" style="442" customWidth="1"/>
    <col min="1796" max="1796" width="4.7109375" style="442" customWidth="1"/>
    <col min="1797" max="1797" width="3.42578125" style="442" customWidth="1"/>
    <col min="1798" max="1798" width="9.42578125" style="442" customWidth="1"/>
    <col min="1799" max="1799" width="8" style="442" customWidth="1"/>
    <col min="1800" max="2048" width="9.140625" style="442"/>
    <col min="2049" max="2049" width="3" style="442" customWidth="1"/>
    <col min="2050" max="2050" width="12.140625" style="442" customWidth="1"/>
    <col min="2051" max="2051" width="52.7109375" style="442" customWidth="1"/>
    <col min="2052" max="2052" width="4.7109375" style="442" customWidth="1"/>
    <col min="2053" max="2053" width="3.42578125" style="442" customWidth="1"/>
    <col min="2054" max="2054" width="9.42578125" style="442" customWidth="1"/>
    <col min="2055" max="2055" width="8" style="442" customWidth="1"/>
    <col min="2056" max="2304" width="9.140625" style="442"/>
    <col min="2305" max="2305" width="3" style="442" customWidth="1"/>
    <col min="2306" max="2306" width="12.140625" style="442" customWidth="1"/>
    <col min="2307" max="2307" width="52.7109375" style="442" customWidth="1"/>
    <col min="2308" max="2308" width="4.7109375" style="442" customWidth="1"/>
    <col min="2309" max="2309" width="3.42578125" style="442" customWidth="1"/>
    <col min="2310" max="2310" width="9.42578125" style="442" customWidth="1"/>
    <col min="2311" max="2311" width="8" style="442" customWidth="1"/>
    <col min="2312" max="2560" width="9.140625" style="442"/>
    <col min="2561" max="2561" width="3" style="442" customWidth="1"/>
    <col min="2562" max="2562" width="12.140625" style="442" customWidth="1"/>
    <col min="2563" max="2563" width="52.7109375" style="442" customWidth="1"/>
    <col min="2564" max="2564" width="4.7109375" style="442" customWidth="1"/>
    <col min="2565" max="2565" width="3.42578125" style="442" customWidth="1"/>
    <col min="2566" max="2566" width="9.42578125" style="442" customWidth="1"/>
    <col min="2567" max="2567" width="8" style="442" customWidth="1"/>
    <col min="2568" max="2816" width="9.140625" style="442"/>
    <col min="2817" max="2817" width="3" style="442" customWidth="1"/>
    <col min="2818" max="2818" width="12.140625" style="442" customWidth="1"/>
    <col min="2819" max="2819" width="52.7109375" style="442" customWidth="1"/>
    <col min="2820" max="2820" width="4.7109375" style="442" customWidth="1"/>
    <col min="2821" max="2821" width="3.42578125" style="442" customWidth="1"/>
    <col min="2822" max="2822" width="9.42578125" style="442" customWidth="1"/>
    <col min="2823" max="2823" width="8" style="442" customWidth="1"/>
    <col min="2824" max="3072" width="9.140625" style="442"/>
    <col min="3073" max="3073" width="3" style="442" customWidth="1"/>
    <col min="3074" max="3074" width="12.140625" style="442" customWidth="1"/>
    <col min="3075" max="3075" width="52.7109375" style="442" customWidth="1"/>
    <col min="3076" max="3076" width="4.7109375" style="442" customWidth="1"/>
    <col min="3077" max="3077" width="3.42578125" style="442" customWidth="1"/>
    <col min="3078" max="3078" width="9.42578125" style="442" customWidth="1"/>
    <col min="3079" max="3079" width="8" style="442" customWidth="1"/>
    <col min="3080" max="3328" width="9.140625" style="442"/>
    <col min="3329" max="3329" width="3" style="442" customWidth="1"/>
    <col min="3330" max="3330" width="12.140625" style="442" customWidth="1"/>
    <col min="3331" max="3331" width="52.7109375" style="442" customWidth="1"/>
    <col min="3332" max="3332" width="4.7109375" style="442" customWidth="1"/>
    <col min="3333" max="3333" width="3.42578125" style="442" customWidth="1"/>
    <col min="3334" max="3334" width="9.42578125" style="442" customWidth="1"/>
    <col min="3335" max="3335" width="8" style="442" customWidth="1"/>
    <col min="3336" max="3584" width="9.140625" style="442"/>
    <col min="3585" max="3585" width="3" style="442" customWidth="1"/>
    <col min="3586" max="3586" width="12.140625" style="442" customWidth="1"/>
    <col min="3587" max="3587" width="52.7109375" style="442" customWidth="1"/>
    <col min="3588" max="3588" width="4.7109375" style="442" customWidth="1"/>
    <col min="3589" max="3589" width="3.42578125" style="442" customWidth="1"/>
    <col min="3590" max="3590" width="9.42578125" style="442" customWidth="1"/>
    <col min="3591" max="3591" width="8" style="442" customWidth="1"/>
    <col min="3592" max="3840" width="9.140625" style="442"/>
    <col min="3841" max="3841" width="3" style="442" customWidth="1"/>
    <col min="3842" max="3842" width="12.140625" style="442" customWidth="1"/>
    <col min="3843" max="3843" width="52.7109375" style="442" customWidth="1"/>
    <col min="3844" max="3844" width="4.7109375" style="442" customWidth="1"/>
    <col min="3845" max="3845" width="3.42578125" style="442" customWidth="1"/>
    <col min="3846" max="3846" width="9.42578125" style="442" customWidth="1"/>
    <col min="3847" max="3847" width="8" style="442" customWidth="1"/>
    <col min="3848" max="4096" width="9.140625" style="442"/>
    <col min="4097" max="4097" width="3" style="442" customWidth="1"/>
    <col min="4098" max="4098" width="12.140625" style="442" customWidth="1"/>
    <col min="4099" max="4099" width="52.7109375" style="442" customWidth="1"/>
    <col min="4100" max="4100" width="4.7109375" style="442" customWidth="1"/>
    <col min="4101" max="4101" width="3.42578125" style="442" customWidth="1"/>
    <col min="4102" max="4102" width="9.42578125" style="442" customWidth="1"/>
    <col min="4103" max="4103" width="8" style="442" customWidth="1"/>
    <col min="4104" max="4352" width="9.140625" style="442"/>
    <col min="4353" max="4353" width="3" style="442" customWidth="1"/>
    <col min="4354" max="4354" width="12.140625" style="442" customWidth="1"/>
    <col min="4355" max="4355" width="52.7109375" style="442" customWidth="1"/>
    <col min="4356" max="4356" width="4.7109375" style="442" customWidth="1"/>
    <col min="4357" max="4357" width="3.42578125" style="442" customWidth="1"/>
    <col min="4358" max="4358" width="9.42578125" style="442" customWidth="1"/>
    <col min="4359" max="4359" width="8" style="442" customWidth="1"/>
    <col min="4360" max="4608" width="9.140625" style="442"/>
    <col min="4609" max="4609" width="3" style="442" customWidth="1"/>
    <col min="4610" max="4610" width="12.140625" style="442" customWidth="1"/>
    <col min="4611" max="4611" width="52.7109375" style="442" customWidth="1"/>
    <col min="4612" max="4612" width="4.7109375" style="442" customWidth="1"/>
    <col min="4613" max="4613" width="3.42578125" style="442" customWidth="1"/>
    <col min="4614" max="4614" width="9.42578125" style="442" customWidth="1"/>
    <col min="4615" max="4615" width="8" style="442" customWidth="1"/>
    <col min="4616" max="4864" width="9.140625" style="442"/>
    <col min="4865" max="4865" width="3" style="442" customWidth="1"/>
    <col min="4866" max="4866" width="12.140625" style="442" customWidth="1"/>
    <col min="4867" max="4867" width="52.7109375" style="442" customWidth="1"/>
    <col min="4868" max="4868" width="4.7109375" style="442" customWidth="1"/>
    <col min="4869" max="4869" width="3.42578125" style="442" customWidth="1"/>
    <col min="4870" max="4870" width="9.42578125" style="442" customWidth="1"/>
    <col min="4871" max="4871" width="8" style="442" customWidth="1"/>
    <col min="4872" max="5120" width="9.140625" style="442"/>
    <col min="5121" max="5121" width="3" style="442" customWidth="1"/>
    <col min="5122" max="5122" width="12.140625" style="442" customWidth="1"/>
    <col min="5123" max="5123" width="52.7109375" style="442" customWidth="1"/>
    <col min="5124" max="5124" width="4.7109375" style="442" customWidth="1"/>
    <col min="5125" max="5125" width="3.42578125" style="442" customWidth="1"/>
    <col min="5126" max="5126" width="9.42578125" style="442" customWidth="1"/>
    <col min="5127" max="5127" width="8" style="442" customWidth="1"/>
    <col min="5128" max="5376" width="9.140625" style="442"/>
    <col min="5377" max="5377" width="3" style="442" customWidth="1"/>
    <col min="5378" max="5378" width="12.140625" style="442" customWidth="1"/>
    <col min="5379" max="5379" width="52.7109375" style="442" customWidth="1"/>
    <col min="5380" max="5380" width="4.7109375" style="442" customWidth="1"/>
    <col min="5381" max="5381" width="3.42578125" style="442" customWidth="1"/>
    <col min="5382" max="5382" width="9.42578125" style="442" customWidth="1"/>
    <col min="5383" max="5383" width="8" style="442" customWidth="1"/>
    <col min="5384" max="5632" width="9.140625" style="442"/>
    <col min="5633" max="5633" width="3" style="442" customWidth="1"/>
    <col min="5634" max="5634" width="12.140625" style="442" customWidth="1"/>
    <col min="5635" max="5635" width="52.7109375" style="442" customWidth="1"/>
    <col min="5636" max="5636" width="4.7109375" style="442" customWidth="1"/>
    <col min="5637" max="5637" width="3.42578125" style="442" customWidth="1"/>
    <col min="5638" max="5638" width="9.42578125" style="442" customWidth="1"/>
    <col min="5639" max="5639" width="8" style="442" customWidth="1"/>
    <col min="5640" max="5888" width="9.140625" style="442"/>
    <col min="5889" max="5889" width="3" style="442" customWidth="1"/>
    <col min="5890" max="5890" width="12.140625" style="442" customWidth="1"/>
    <col min="5891" max="5891" width="52.7109375" style="442" customWidth="1"/>
    <col min="5892" max="5892" width="4.7109375" style="442" customWidth="1"/>
    <col min="5893" max="5893" width="3.42578125" style="442" customWidth="1"/>
    <col min="5894" max="5894" width="9.42578125" style="442" customWidth="1"/>
    <col min="5895" max="5895" width="8" style="442" customWidth="1"/>
    <col min="5896" max="6144" width="9.140625" style="442"/>
    <col min="6145" max="6145" width="3" style="442" customWidth="1"/>
    <col min="6146" max="6146" width="12.140625" style="442" customWidth="1"/>
    <col min="6147" max="6147" width="52.7109375" style="442" customWidth="1"/>
    <col min="6148" max="6148" width="4.7109375" style="442" customWidth="1"/>
    <col min="6149" max="6149" width="3.42578125" style="442" customWidth="1"/>
    <col min="6150" max="6150" width="9.42578125" style="442" customWidth="1"/>
    <col min="6151" max="6151" width="8" style="442" customWidth="1"/>
    <col min="6152" max="6400" width="9.140625" style="442"/>
    <col min="6401" max="6401" width="3" style="442" customWidth="1"/>
    <col min="6402" max="6402" width="12.140625" style="442" customWidth="1"/>
    <col min="6403" max="6403" width="52.7109375" style="442" customWidth="1"/>
    <col min="6404" max="6404" width="4.7109375" style="442" customWidth="1"/>
    <col min="6405" max="6405" width="3.42578125" style="442" customWidth="1"/>
    <col min="6406" max="6406" width="9.42578125" style="442" customWidth="1"/>
    <col min="6407" max="6407" width="8" style="442" customWidth="1"/>
    <col min="6408" max="6656" width="9.140625" style="442"/>
    <col min="6657" max="6657" width="3" style="442" customWidth="1"/>
    <col min="6658" max="6658" width="12.140625" style="442" customWidth="1"/>
    <col min="6659" max="6659" width="52.7109375" style="442" customWidth="1"/>
    <col min="6660" max="6660" width="4.7109375" style="442" customWidth="1"/>
    <col min="6661" max="6661" width="3.42578125" style="442" customWidth="1"/>
    <col min="6662" max="6662" width="9.42578125" style="442" customWidth="1"/>
    <col min="6663" max="6663" width="8" style="442" customWidth="1"/>
    <col min="6664" max="6912" width="9.140625" style="442"/>
    <col min="6913" max="6913" width="3" style="442" customWidth="1"/>
    <col min="6914" max="6914" width="12.140625" style="442" customWidth="1"/>
    <col min="6915" max="6915" width="52.7109375" style="442" customWidth="1"/>
    <col min="6916" max="6916" width="4.7109375" style="442" customWidth="1"/>
    <col min="6917" max="6917" width="3.42578125" style="442" customWidth="1"/>
    <col min="6918" max="6918" width="9.42578125" style="442" customWidth="1"/>
    <col min="6919" max="6919" width="8" style="442" customWidth="1"/>
    <col min="6920" max="7168" width="9.140625" style="442"/>
    <col min="7169" max="7169" width="3" style="442" customWidth="1"/>
    <col min="7170" max="7170" width="12.140625" style="442" customWidth="1"/>
    <col min="7171" max="7171" width="52.7109375" style="442" customWidth="1"/>
    <col min="7172" max="7172" width="4.7109375" style="442" customWidth="1"/>
    <col min="7173" max="7173" width="3.42578125" style="442" customWidth="1"/>
    <col min="7174" max="7174" width="9.42578125" style="442" customWidth="1"/>
    <col min="7175" max="7175" width="8" style="442" customWidth="1"/>
    <col min="7176" max="7424" width="9.140625" style="442"/>
    <col min="7425" max="7425" width="3" style="442" customWidth="1"/>
    <col min="7426" max="7426" width="12.140625" style="442" customWidth="1"/>
    <col min="7427" max="7427" width="52.7109375" style="442" customWidth="1"/>
    <col min="7428" max="7428" width="4.7109375" style="442" customWidth="1"/>
    <col min="7429" max="7429" width="3.42578125" style="442" customWidth="1"/>
    <col min="7430" max="7430" width="9.42578125" style="442" customWidth="1"/>
    <col min="7431" max="7431" width="8" style="442" customWidth="1"/>
    <col min="7432" max="7680" width="9.140625" style="442"/>
    <col min="7681" max="7681" width="3" style="442" customWidth="1"/>
    <col min="7682" max="7682" width="12.140625" style="442" customWidth="1"/>
    <col min="7683" max="7683" width="52.7109375" style="442" customWidth="1"/>
    <col min="7684" max="7684" width="4.7109375" style="442" customWidth="1"/>
    <col min="7685" max="7685" width="3.42578125" style="442" customWidth="1"/>
    <col min="7686" max="7686" width="9.42578125" style="442" customWidth="1"/>
    <col min="7687" max="7687" width="8" style="442" customWidth="1"/>
    <col min="7688" max="7936" width="9.140625" style="442"/>
    <col min="7937" max="7937" width="3" style="442" customWidth="1"/>
    <col min="7938" max="7938" width="12.140625" style="442" customWidth="1"/>
    <col min="7939" max="7939" width="52.7109375" style="442" customWidth="1"/>
    <col min="7940" max="7940" width="4.7109375" style="442" customWidth="1"/>
    <col min="7941" max="7941" width="3.42578125" style="442" customWidth="1"/>
    <col min="7942" max="7942" width="9.42578125" style="442" customWidth="1"/>
    <col min="7943" max="7943" width="8" style="442" customWidth="1"/>
    <col min="7944" max="8192" width="9.140625" style="442"/>
    <col min="8193" max="8193" width="3" style="442" customWidth="1"/>
    <col min="8194" max="8194" width="12.140625" style="442" customWidth="1"/>
    <col min="8195" max="8195" width="52.7109375" style="442" customWidth="1"/>
    <col min="8196" max="8196" width="4.7109375" style="442" customWidth="1"/>
    <col min="8197" max="8197" width="3.42578125" style="442" customWidth="1"/>
    <col min="8198" max="8198" width="9.42578125" style="442" customWidth="1"/>
    <col min="8199" max="8199" width="8" style="442" customWidth="1"/>
    <col min="8200" max="8448" width="9.140625" style="442"/>
    <col min="8449" max="8449" width="3" style="442" customWidth="1"/>
    <col min="8450" max="8450" width="12.140625" style="442" customWidth="1"/>
    <col min="8451" max="8451" width="52.7109375" style="442" customWidth="1"/>
    <col min="8452" max="8452" width="4.7109375" style="442" customWidth="1"/>
    <col min="8453" max="8453" width="3.42578125" style="442" customWidth="1"/>
    <col min="8454" max="8454" width="9.42578125" style="442" customWidth="1"/>
    <col min="8455" max="8455" width="8" style="442" customWidth="1"/>
    <col min="8456" max="8704" width="9.140625" style="442"/>
    <col min="8705" max="8705" width="3" style="442" customWidth="1"/>
    <col min="8706" max="8706" width="12.140625" style="442" customWidth="1"/>
    <col min="8707" max="8707" width="52.7109375" style="442" customWidth="1"/>
    <col min="8708" max="8708" width="4.7109375" style="442" customWidth="1"/>
    <col min="8709" max="8709" width="3.42578125" style="442" customWidth="1"/>
    <col min="8710" max="8710" width="9.42578125" style="442" customWidth="1"/>
    <col min="8711" max="8711" width="8" style="442" customWidth="1"/>
    <col min="8712" max="8960" width="9.140625" style="442"/>
    <col min="8961" max="8961" width="3" style="442" customWidth="1"/>
    <col min="8962" max="8962" width="12.140625" style="442" customWidth="1"/>
    <col min="8963" max="8963" width="52.7109375" style="442" customWidth="1"/>
    <col min="8964" max="8964" width="4.7109375" style="442" customWidth="1"/>
    <col min="8965" max="8965" width="3.42578125" style="442" customWidth="1"/>
    <col min="8966" max="8966" width="9.42578125" style="442" customWidth="1"/>
    <col min="8967" max="8967" width="8" style="442" customWidth="1"/>
    <col min="8968" max="9216" width="9.140625" style="442"/>
    <col min="9217" max="9217" width="3" style="442" customWidth="1"/>
    <col min="9218" max="9218" width="12.140625" style="442" customWidth="1"/>
    <col min="9219" max="9219" width="52.7109375" style="442" customWidth="1"/>
    <col min="9220" max="9220" width="4.7109375" style="442" customWidth="1"/>
    <col min="9221" max="9221" width="3.42578125" style="442" customWidth="1"/>
    <col min="9222" max="9222" width="9.42578125" style="442" customWidth="1"/>
    <col min="9223" max="9223" width="8" style="442" customWidth="1"/>
    <col min="9224" max="9472" width="9.140625" style="442"/>
    <col min="9473" max="9473" width="3" style="442" customWidth="1"/>
    <col min="9474" max="9474" width="12.140625" style="442" customWidth="1"/>
    <col min="9475" max="9475" width="52.7109375" style="442" customWidth="1"/>
    <col min="9476" max="9476" width="4.7109375" style="442" customWidth="1"/>
    <col min="9477" max="9477" width="3.42578125" style="442" customWidth="1"/>
    <col min="9478" max="9478" width="9.42578125" style="442" customWidth="1"/>
    <col min="9479" max="9479" width="8" style="442" customWidth="1"/>
    <col min="9480" max="9728" width="9.140625" style="442"/>
    <col min="9729" max="9729" width="3" style="442" customWidth="1"/>
    <col min="9730" max="9730" width="12.140625" style="442" customWidth="1"/>
    <col min="9731" max="9731" width="52.7109375" style="442" customWidth="1"/>
    <col min="9732" max="9732" width="4.7109375" style="442" customWidth="1"/>
    <col min="9733" max="9733" width="3.42578125" style="442" customWidth="1"/>
    <col min="9734" max="9734" width="9.42578125" style="442" customWidth="1"/>
    <col min="9735" max="9735" width="8" style="442" customWidth="1"/>
    <col min="9736" max="9984" width="9.140625" style="442"/>
    <col min="9985" max="9985" width="3" style="442" customWidth="1"/>
    <col min="9986" max="9986" width="12.140625" style="442" customWidth="1"/>
    <col min="9987" max="9987" width="52.7109375" style="442" customWidth="1"/>
    <col min="9988" max="9988" width="4.7109375" style="442" customWidth="1"/>
    <col min="9989" max="9989" width="3.42578125" style="442" customWidth="1"/>
    <col min="9990" max="9990" width="9.42578125" style="442" customWidth="1"/>
    <col min="9991" max="9991" width="8" style="442" customWidth="1"/>
    <col min="9992" max="10240" width="9.140625" style="442"/>
    <col min="10241" max="10241" width="3" style="442" customWidth="1"/>
    <col min="10242" max="10242" width="12.140625" style="442" customWidth="1"/>
    <col min="10243" max="10243" width="52.7109375" style="442" customWidth="1"/>
    <col min="10244" max="10244" width="4.7109375" style="442" customWidth="1"/>
    <col min="10245" max="10245" width="3.42578125" style="442" customWidth="1"/>
    <col min="10246" max="10246" width="9.42578125" style="442" customWidth="1"/>
    <col min="10247" max="10247" width="8" style="442" customWidth="1"/>
    <col min="10248" max="10496" width="9.140625" style="442"/>
    <col min="10497" max="10497" width="3" style="442" customWidth="1"/>
    <col min="10498" max="10498" width="12.140625" style="442" customWidth="1"/>
    <col min="10499" max="10499" width="52.7109375" style="442" customWidth="1"/>
    <col min="10500" max="10500" width="4.7109375" style="442" customWidth="1"/>
    <col min="10501" max="10501" width="3.42578125" style="442" customWidth="1"/>
    <col min="10502" max="10502" width="9.42578125" style="442" customWidth="1"/>
    <col min="10503" max="10503" width="8" style="442" customWidth="1"/>
    <col min="10504" max="10752" width="9.140625" style="442"/>
    <col min="10753" max="10753" width="3" style="442" customWidth="1"/>
    <col min="10754" max="10754" width="12.140625" style="442" customWidth="1"/>
    <col min="10755" max="10755" width="52.7109375" style="442" customWidth="1"/>
    <col min="10756" max="10756" width="4.7109375" style="442" customWidth="1"/>
    <col min="10757" max="10757" width="3.42578125" style="442" customWidth="1"/>
    <col min="10758" max="10758" width="9.42578125" style="442" customWidth="1"/>
    <col min="10759" max="10759" width="8" style="442" customWidth="1"/>
    <col min="10760" max="11008" width="9.140625" style="442"/>
    <col min="11009" max="11009" width="3" style="442" customWidth="1"/>
    <col min="11010" max="11010" width="12.140625" style="442" customWidth="1"/>
    <col min="11011" max="11011" width="52.7109375" style="442" customWidth="1"/>
    <col min="11012" max="11012" width="4.7109375" style="442" customWidth="1"/>
    <col min="11013" max="11013" width="3.42578125" style="442" customWidth="1"/>
    <col min="11014" max="11014" width="9.42578125" style="442" customWidth="1"/>
    <col min="11015" max="11015" width="8" style="442" customWidth="1"/>
    <col min="11016" max="11264" width="9.140625" style="442"/>
    <col min="11265" max="11265" width="3" style="442" customWidth="1"/>
    <col min="11266" max="11266" width="12.140625" style="442" customWidth="1"/>
    <col min="11267" max="11267" width="52.7109375" style="442" customWidth="1"/>
    <col min="11268" max="11268" width="4.7109375" style="442" customWidth="1"/>
    <col min="11269" max="11269" width="3.42578125" style="442" customWidth="1"/>
    <col min="11270" max="11270" width="9.42578125" style="442" customWidth="1"/>
    <col min="11271" max="11271" width="8" style="442" customWidth="1"/>
    <col min="11272" max="11520" width="9.140625" style="442"/>
    <col min="11521" max="11521" width="3" style="442" customWidth="1"/>
    <col min="11522" max="11522" width="12.140625" style="442" customWidth="1"/>
    <col min="11523" max="11523" width="52.7109375" style="442" customWidth="1"/>
    <col min="11524" max="11524" width="4.7109375" style="442" customWidth="1"/>
    <col min="11525" max="11525" width="3.42578125" style="442" customWidth="1"/>
    <col min="11526" max="11526" width="9.42578125" style="442" customWidth="1"/>
    <col min="11527" max="11527" width="8" style="442" customWidth="1"/>
    <col min="11528" max="11776" width="9.140625" style="442"/>
    <col min="11777" max="11777" width="3" style="442" customWidth="1"/>
    <col min="11778" max="11778" width="12.140625" style="442" customWidth="1"/>
    <col min="11779" max="11779" width="52.7109375" style="442" customWidth="1"/>
    <col min="11780" max="11780" width="4.7109375" style="442" customWidth="1"/>
    <col min="11781" max="11781" width="3.42578125" style="442" customWidth="1"/>
    <col min="11782" max="11782" width="9.42578125" style="442" customWidth="1"/>
    <col min="11783" max="11783" width="8" style="442" customWidth="1"/>
    <col min="11784" max="12032" width="9.140625" style="442"/>
    <col min="12033" max="12033" width="3" style="442" customWidth="1"/>
    <col min="12034" max="12034" width="12.140625" style="442" customWidth="1"/>
    <col min="12035" max="12035" width="52.7109375" style="442" customWidth="1"/>
    <col min="12036" max="12036" width="4.7109375" style="442" customWidth="1"/>
    <col min="12037" max="12037" width="3.42578125" style="442" customWidth="1"/>
    <col min="12038" max="12038" width="9.42578125" style="442" customWidth="1"/>
    <col min="12039" max="12039" width="8" style="442" customWidth="1"/>
    <col min="12040" max="12288" width="9.140625" style="442"/>
    <col min="12289" max="12289" width="3" style="442" customWidth="1"/>
    <col min="12290" max="12290" width="12.140625" style="442" customWidth="1"/>
    <col min="12291" max="12291" width="52.7109375" style="442" customWidth="1"/>
    <col min="12292" max="12292" width="4.7109375" style="442" customWidth="1"/>
    <col min="12293" max="12293" width="3.42578125" style="442" customWidth="1"/>
    <col min="12294" max="12294" width="9.42578125" style="442" customWidth="1"/>
    <col min="12295" max="12295" width="8" style="442" customWidth="1"/>
    <col min="12296" max="12544" width="9.140625" style="442"/>
    <col min="12545" max="12545" width="3" style="442" customWidth="1"/>
    <col min="12546" max="12546" width="12.140625" style="442" customWidth="1"/>
    <col min="12547" max="12547" width="52.7109375" style="442" customWidth="1"/>
    <col min="12548" max="12548" width="4.7109375" style="442" customWidth="1"/>
    <col min="12549" max="12549" width="3.42578125" style="442" customWidth="1"/>
    <col min="12550" max="12550" width="9.42578125" style="442" customWidth="1"/>
    <col min="12551" max="12551" width="8" style="442" customWidth="1"/>
    <col min="12552" max="12800" width="9.140625" style="442"/>
    <col min="12801" max="12801" width="3" style="442" customWidth="1"/>
    <col min="12802" max="12802" width="12.140625" style="442" customWidth="1"/>
    <col min="12803" max="12803" width="52.7109375" style="442" customWidth="1"/>
    <col min="12804" max="12804" width="4.7109375" style="442" customWidth="1"/>
    <col min="12805" max="12805" width="3.42578125" style="442" customWidth="1"/>
    <col min="12806" max="12806" width="9.42578125" style="442" customWidth="1"/>
    <col min="12807" max="12807" width="8" style="442" customWidth="1"/>
    <col min="12808" max="13056" width="9.140625" style="442"/>
    <col min="13057" max="13057" width="3" style="442" customWidth="1"/>
    <col min="13058" max="13058" width="12.140625" style="442" customWidth="1"/>
    <col min="13059" max="13059" width="52.7109375" style="442" customWidth="1"/>
    <col min="13060" max="13060" width="4.7109375" style="442" customWidth="1"/>
    <col min="13061" max="13061" width="3.42578125" style="442" customWidth="1"/>
    <col min="13062" max="13062" width="9.42578125" style="442" customWidth="1"/>
    <col min="13063" max="13063" width="8" style="442" customWidth="1"/>
    <col min="13064" max="13312" width="9.140625" style="442"/>
    <col min="13313" max="13313" width="3" style="442" customWidth="1"/>
    <col min="13314" max="13314" width="12.140625" style="442" customWidth="1"/>
    <col min="13315" max="13315" width="52.7109375" style="442" customWidth="1"/>
    <col min="13316" max="13316" width="4.7109375" style="442" customWidth="1"/>
    <col min="13317" max="13317" width="3.42578125" style="442" customWidth="1"/>
    <col min="13318" max="13318" width="9.42578125" style="442" customWidth="1"/>
    <col min="13319" max="13319" width="8" style="442" customWidth="1"/>
    <col min="13320" max="13568" width="9.140625" style="442"/>
    <col min="13569" max="13569" width="3" style="442" customWidth="1"/>
    <col min="13570" max="13570" width="12.140625" style="442" customWidth="1"/>
    <col min="13571" max="13571" width="52.7109375" style="442" customWidth="1"/>
    <col min="13572" max="13572" width="4.7109375" style="442" customWidth="1"/>
    <col min="13573" max="13573" width="3.42578125" style="442" customWidth="1"/>
    <col min="13574" max="13574" width="9.42578125" style="442" customWidth="1"/>
    <col min="13575" max="13575" width="8" style="442" customWidth="1"/>
    <col min="13576" max="13824" width="9.140625" style="442"/>
    <col min="13825" max="13825" width="3" style="442" customWidth="1"/>
    <col min="13826" max="13826" width="12.140625" style="442" customWidth="1"/>
    <col min="13827" max="13827" width="52.7109375" style="442" customWidth="1"/>
    <col min="13828" max="13828" width="4.7109375" style="442" customWidth="1"/>
    <col min="13829" max="13829" width="3.42578125" style="442" customWidth="1"/>
    <col min="13830" max="13830" width="9.42578125" style="442" customWidth="1"/>
    <col min="13831" max="13831" width="8" style="442" customWidth="1"/>
    <col min="13832" max="14080" width="9.140625" style="442"/>
    <col min="14081" max="14081" width="3" style="442" customWidth="1"/>
    <col min="14082" max="14082" width="12.140625" style="442" customWidth="1"/>
    <col min="14083" max="14083" width="52.7109375" style="442" customWidth="1"/>
    <col min="14084" max="14084" width="4.7109375" style="442" customWidth="1"/>
    <col min="14085" max="14085" width="3.42578125" style="442" customWidth="1"/>
    <col min="14086" max="14086" width="9.42578125" style="442" customWidth="1"/>
    <col min="14087" max="14087" width="8" style="442" customWidth="1"/>
    <col min="14088" max="14336" width="9.140625" style="442"/>
    <col min="14337" max="14337" width="3" style="442" customWidth="1"/>
    <col min="14338" max="14338" width="12.140625" style="442" customWidth="1"/>
    <col min="14339" max="14339" width="52.7109375" style="442" customWidth="1"/>
    <col min="14340" max="14340" width="4.7109375" style="442" customWidth="1"/>
    <col min="14341" max="14341" width="3.42578125" style="442" customWidth="1"/>
    <col min="14342" max="14342" width="9.42578125" style="442" customWidth="1"/>
    <col min="14343" max="14343" width="8" style="442" customWidth="1"/>
    <col min="14344" max="14592" width="9.140625" style="442"/>
    <col min="14593" max="14593" width="3" style="442" customWidth="1"/>
    <col min="14594" max="14594" width="12.140625" style="442" customWidth="1"/>
    <col min="14595" max="14595" width="52.7109375" style="442" customWidth="1"/>
    <col min="14596" max="14596" width="4.7109375" style="442" customWidth="1"/>
    <col min="14597" max="14597" width="3.42578125" style="442" customWidth="1"/>
    <col min="14598" max="14598" width="9.42578125" style="442" customWidth="1"/>
    <col min="14599" max="14599" width="8" style="442" customWidth="1"/>
    <col min="14600" max="14848" width="9.140625" style="442"/>
    <col min="14849" max="14849" width="3" style="442" customWidth="1"/>
    <col min="14850" max="14850" width="12.140625" style="442" customWidth="1"/>
    <col min="14851" max="14851" width="52.7109375" style="442" customWidth="1"/>
    <col min="14852" max="14852" width="4.7109375" style="442" customWidth="1"/>
    <col min="14853" max="14853" width="3.42578125" style="442" customWidth="1"/>
    <col min="14854" max="14854" width="9.42578125" style="442" customWidth="1"/>
    <col min="14855" max="14855" width="8" style="442" customWidth="1"/>
    <col min="14856" max="15104" width="9.140625" style="442"/>
    <col min="15105" max="15105" width="3" style="442" customWidth="1"/>
    <col min="15106" max="15106" width="12.140625" style="442" customWidth="1"/>
    <col min="15107" max="15107" width="52.7109375" style="442" customWidth="1"/>
    <col min="15108" max="15108" width="4.7109375" style="442" customWidth="1"/>
    <col min="15109" max="15109" width="3.42578125" style="442" customWidth="1"/>
    <col min="15110" max="15110" width="9.42578125" style="442" customWidth="1"/>
    <col min="15111" max="15111" width="8" style="442" customWidth="1"/>
    <col min="15112" max="15360" width="9.140625" style="442"/>
    <col min="15361" max="15361" width="3" style="442" customWidth="1"/>
    <col min="15362" max="15362" width="12.140625" style="442" customWidth="1"/>
    <col min="15363" max="15363" width="52.7109375" style="442" customWidth="1"/>
    <col min="15364" max="15364" width="4.7109375" style="442" customWidth="1"/>
    <col min="15365" max="15365" width="3.42578125" style="442" customWidth="1"/>
    <col min="15366" max="15366" width="9.42578125" style="442" customWidth="1"/>
    <col min="15367" max="15367" width="8" style="442" customWidth="1"/>
    <col min="15368" max="15616" width="9.140625" style="442"/>
    <col min="15617" max="15617" width="3" style="442" customWidth="1"/>
    <col min="15618" max="15618" width="12.140625" style="442" customWidth="1"/>
    <col min="15619" max="15619" width="52.7109375" style="442" customWidth="1"/>
    <col min="15620" max="15620" width="4.7109375" style="442" customWidth="1"/>
    <col min="15621" max="15621" width="3.42578125" style="442" customWidth="1"/>
    <col min="15622" max="15622" width="9.42578125" style="442" customWidth="1"/>
    <col min="15623" max="15623" width="8" style="442" customWidth="1"/>
    <col min="15624" max="15872" width="9.140625" style="442"/>
    <col min="15873" max="15873" width="3" style="442" customWidth="1"/>
    <col min="15874" max="15874" width="12.140625" style="442" customWidth="1"/>
    <col min="15875" max="15875" width="52.7109375" style="442" customWidth="1"/>
    <col min="15876" max="15876" width="4.7109375" style="442" customWidth="1"/>
    <col min="15877" max="15877" width="3.42578125" style="442" customWidth="1"/>
    <col min="15878" max="15878" width="9.42578125" style="442" customWidth="1"/>
    <col min="15879" max="15879" width="8" style="442" customWidth="1"/>
    <col min="15880" max="16128" width="9.140625" style="442"/>
    <col min="16129" max="16129" width="3" style="442" customWidth="1"/>
    <col min="16130" max="16130" width="12.140625" style="442" customWidth="1"/>
    <col min="16131" max="16131" width="52.7109375" style="442" customWidth="1"/>
    <col min="16132" max="16132" width="4.7109375" style="442" customWidth="1"/>
    <col min="16133" max="16133" width="3.42578125" style="442" customWidth="1"/>
    <col min="16134" max="16134" width="9.42578125" style="442" customWidth="1"/>
    <col min="16135" max="16135" width="8" style="442" customWidth="1"/>
    <col min="16136" max="16384" width="9.140625" style="442"/>
  </cols>
  <sheetData>
    <row r="1" spans="1:9">
      <c r="A1" s="456" t="s">
        <v>921</v>
      </c>
      <c r="B1" s="456"/>
      <c r="C1" s="456"/>
      <c r="D1" s="457"/>
      <c r="E1" s="457"/>
      <c r="F1" s="458"/>
      <c r="G1" s="457"/>
    </row>
    <row r="2" spans="1:9">
      <c r="A2" s="456" t="s">
        <v>922</v>
      </c>
      <c r="B2" s="456"/>
      <c r="C2" s="456"/>
      <c r="D2" s="457"/>
      <c r="E2" s="457"/>
      <c r="F2" s="458"/>
      <c r="G2" s="457"/>
    </row>
    <row r="3" spans="1:9">
      <c r="A3" s="456" t="s">
        <v>923</v>
      </c>
      <c r="B3" s="456"/>
      <c r="C3" s="439"/>
    </row>
    <row r="5" spans="1:9">
      <c r="G5" s="457"/>
    </row>
    <row r="6" spans="1:9" ht="12.75" customHeight="1">
      <c r="A6" s="459" t="s">
        <v>924</v>
      </c>
      <c r="B6" s="459"/>
      <c r="C6" s="460"/>
      <c r="D6" s="460"/>
      <c r="E6" s="460"/>
      <c r="F6" s="461"/>
      <c r="G6" s="460"/>
    </row>
    <row r="7" spans="1:9" ht="12.75" customHeight="1">
      <c r="A7" s="462" t="s">
        <v>925</v>
      </c>
      <c r="B7" s="462" t="s">
        <v>926</v>
      </c>
      <c r="C7" s="462" t="s">
        <v>927</v>
      </c>
      <c r="D7" s="462" t="s">
        <v>928</v>
      </c>
      <c r="E7" s="462" t="s">
        <v>145</v>
      </c>
      <c r="F7" s="463" t="s">
        <v>929</v>
      </c>
      <c r="G7" s="464" t="s">
        <v>930</v>
      </c>
    </row>
    <row r="8" spans="1:9" ht="12.75" customHeight="1">
      <c r="A8" s="465">
        <v>1</v>
      </c>
      <c r="B8" s="460" t="s">
        <v>931</v>
      </c>
      <c r="C8" s="460" t="s">
        <v>932</v>
      </c>
      <c r="D8" s="460">
        <v>62</v>
      </c>
      <c r="E8" s="460" t="s">
        <v>619</v>
      </c>
      <c r="F8" s="461"/>
      <c r="G8" s="466"/>
      <c r="I8" s="445"/>
    </row>
    <row r="9" spans="1:9" ht="12.75" customHeight="1">
      <c r="A9" s="467">
        <v>2</v>
      </c>
      <c r="B9" s="460" t="s">
        <v>933</v>
      </c>
      <c r="C9" s="460" t="s">
        <v>934</v>
      </c>
      <c r="D9" s="460">
        <v>210</v>
      </c>
      <c r="E9" s="460" t="s">
        <v>220</v>
      </c>
      <c r="F9" s="461"/>
      <c r="G9" s="466"/>
      <c r="I9" s="445"/>
    </row>
    <row r="10" spans="1:9" ht="12.75" customHeight="1">
      <c r="A10" s="467">
        <v>3</v>
      </c>
      <c r="B10" s="460" t="s">
        <v>935</v>
      </c>
      <c r="C10" s="460" t="s">
        <v>936</v>
      </c>
      <c r="D10" s="460">
        <v>32</v>
      </c>
      <c r="E10" s="460" t="s">
        <v>231</v>
      </c>
      <c r="F10" s="461"/>
      <c r="G10" s="466"/>
      <c r="I10" s="445"/>
    </row>
    <row r="11" spans="1:9" ht="12.75" customHeight="1">
      <c r="A11" s="465">
        <v>4</v>
      </c>
      <c r="B11" s="460" t="s">
        <v>937</v>
      </c>
      <c r="C11" s="460" t="s">
        <v>938</v>
      </c>
      <c r="D11" s="460">
        <v>36</v>
      </c>
      <c r="E11" s="460" t="s">
        <v>231</v>
      </c>
      <c r="F11" s="461"/>
      <c r="G11" s="466"/>
      <c r="I11" s="445"/>
    </row>
    <row r="12" spans="1:9" ht="12.75" customHeight="1">
      <c r="A12" s="465">
        <v>5</v>
      </c>
      <c r="B12" s="460" t="s">
        <v>939</v>
      </c>
      <c r="C12" s="460" t="s">
        <v>940</v>
      </c>
      <c r="D12" s="460">
        <v>24</v>
      </c>
      <c r="E12" s="460" t="s">
        <v>231</v>
      </c>
      <c r="F12" s="461"/>
      <c r="G12" s="466"/>
      <c r="I12" s="445"/>
    </row>
    <row r="13" spans="1:9" ht="12.75" customHeight="1">
      <c r="A13" s="467">
        <v>6</v>
      </c>
      <c r="B13" s="460" t="s">
        <v>941</v>
      </c>
      <c r="C13" s="460" t="s">
        <v>942</v>
      </c>
      <c r="D13" s="460">
        <v>24</v>
      </c>
      <c r="E13" s="460" t="s">
        <v>231</v>
      </c>
      <c r="F13" s="461"/>
      <c r="G13" s="466"/>
      <c r="I13" s="445"/>
    </row>
    <row r="14" spans="1:9" ht="12.75" customHeight="1">
      <c r="A14" s="465">
        <v>7</v>
      </c>
      <c r="B14" s="460" t="s">
        <v>943</v>
      </c>
      <c r="C14" s="460" t="s">
        <v>944</v>
      </c>
      <c r="D14" s="460">
        <v>60</v>
      </c>
      <c r="E14" s="460" t="s">
        <v>231</v>
      </c>
      <c r="F14" s="461"/>
      <c r="G14" s="466"/>
      <c r="I14" s="445"/>
    </row>
    <row r="15" spans="1:9" ht="12.75" customHeight="1">
      <c r="A15" s="465">
        <v>8</v>
      </c>
      <c r="B15" s="460" t="s">
        <v>945</v>
      </c>
      <c r="C15" s="460" t="s">
        <v>946</v>
      </c>
      <c r="D15" s="460">
        <v>1</v>
      </c>
      <c r="E15" s="460" t="s">
        <v>231</v>
      </c>
      <c r="F15" s="461"/>
      <c r="G15" s="466"/>
      <c r="I15" s="445"/>
    </row>
    <row r="16" spans="1:9" ht="12.75" customHeight="1">
      <c r="A16" s="467">
        <v>9</v>
      </c>
      <c r="B16" s="460" t="s">
        <v>947</v>
      </c>
      <c r="C16" s="460" t="s">
        <v>948</v>
      </c>
      <c r="D16" s="460">
        <v>5</v>
      </c>
      <c r="E16" s="460" t="s">
        <v>231</v>
      </c>
      <c r="F16" s="461"/>
      <c r="G16" s="466"/>
      <c r="I16" s="445"/>
    </row>
    <row r="17" spans="1:9" ht="12.75" customHeight="1">
      <c r="A17" s="465">
        <v>10</v>
      </c>
      <c r="B17" s="460" t="s">
        <v>949</v>
      </c>
      <c r="C17" s="460" t="s">
        <v>950</v>
      </c>
      <c r="D17" s="460">
        <v>6</v>
      </c>
      <c r="E17" s="460" t="s">
        <v>231</v>
      </c>
      <c r="F17" s="461"/>
      <c r="G17" s="466"/>
      <c r="I17" s="445"/>
    </row>
    <row r="18" spans="1:9" ht="12.75" customHeight="1">
      <c r="A18" s="465">
        <v>11</v>
      </c>
      <c r="B18" s="460" t="s">
        <v>951</v>
      </c>
      <c r="C18" s="460" t="s">
        <v>952</v>
      </c>
      <c r="D18" s="460">
        <v>29</v>
      </c>
      <c r="E18" s="460" t="s">
        <v>231</v>
      </c>
      <c r="F18" s="461"/>
      <c r="G18" s="466"/>
      <c r="I18" s="445"/>
    </row>
    <row r="19" spans="1:9" ht="12.75" customHeight="1">
      <c r="A19" s="465">
        <v>12</v>
      </c>
      <c r="B19" s="460" t="s">
        <v>953</v>
      </c>
      <c r="C19" s="460" t="s">
        <v>954</v>
      </c>
      <c r="D19" s="460">
        <v>6</v>
      </c>
      <c r="E19" s="460" t="s">
        <v>231</v>
      </c>
      <c r="F19" s="461"/>
      <c r="G19" s="466"/>
      <c r="I19" s="445"/>
    </row>
    <row r="20" spans="1:9" ht="12.75" customHeight="1">
      <c r="A20" s="465">
        <v>13</v>
      </c>
      <c r="B20" s="460" t="s">
        <v>955</v>
      </c>
      <c r="C20" s="460" t="s">
        <v>956</v>
      </c>
      <c r="D20" s="460">
        <v>1</v>
      </c>
      <c r="E20" s="460" t="s">
        <v>231</v>
      </c>
      <c r="F20" s="461"/>
      <c r="G20" s="466"/>
      <c r="I20" s="445"/>
    </row>
    <row r="21" spans="1:9" ht="12.75" customHeight="1">
      <c r="A21" s="465">
        <v>14</v>
      </c>
      <c r="B21" s="460" t="s">
        <v>957</v>
      </c>
      <c r="C21" s="460" t="s">
        <v>958</v>
      </c>
      <c r="D21" s="460">
        <v>6</v>
      </c>
      <c r="E21" s="460" t="s">
        <v>231</v>
      </c>
      <c r="F21" s="461"/>
      <c r="G21" s="466"/>
      <c r="I21" s="445"/>
    </row>
    <row r="22" spans="1:9" ht="12.75" customHeight="1">
      <c r="A22" s="465">
        <v>15</v>
      </c>
      <c r="B22" s="460" t="s">
        <v>959</v>
      </c>
      <c r="C22" s="460" t="s">
        <v>960</v>
      </c>
      <c r="D22" s="460">
        <v>12</v>
      </c>
      <c r="E22" s="460" t="s">
        <v>231</v>
      </c>
      <c r="F22" s="461"/>
      <c r="G22" s="466"/>
      <c r="I22" s="445"/>
    </row>
    <row r="23" spans="1:9" ht="12.75" customHeight="1">
      <c r="A23" s="465">
        <v>16</v>
      </c>
      <c r="B23" s="460" t="s">
        <v>961</v>
      </c>
      <c r="C23" s="460" t="s">
        <v>962</v>
      </c>
      <c r="D23" s="460">
        <v>1</v>
      </c>
      <c r="E23" s="460" t="s">
        <v>231</v>
      </c>
      <c r="F23" s="461"/>
      <c r="G23" s="466"/>
      <c r="I23" s="445"/>
    </row>
    <row r="24" spans="1:9" ht="12.75" customHeight="1">
      <c r="A24" s="465">
        <v>17</v>
      </c>
      <c r="B24" s="460" t="s">
        <v>963</v>
      </c>
      <c r="C24" s="460" t="s">
        <v>964</v>
      </c>
      <c r="D24" s="460">
        <v>3</v>
      </c>
      <c r="E24" s="460" t="s">
        <v>231</v>
      </c>
      <c r="F24" s="461"/>
      <c r="G24" s="466"/>
      <c r="I24" s="445"/>
    </row>
    <row r="25" spans="1:9" ht="12.75" customHeight="1">
      <c r="A25" s="465">
        <v>18</v>
      </c>
      <c r="B25" s="460" t="s">
        <v>965</v>
      </c>
      <c r="C25" s="460" t="s">
        <v>966</v>
      </c>
      <c r="D25" s="460">
        <v>4</v>
      </c>
      <c r="E25" s="460" t="s">
        <v>231</v>
      </c>
      <c r="F25" s="461"/>
      <c r="G25" s="466"/>
      <c r="I25" s="445"/>
    </row>
    <row r="26" spans="1:9" ht="12.75" customHeight="1">
      <c r="A26" s="465">
        <v>19</v>
      </c>
      <c r="B26" s="460" t="s">
        <v>967</v>
      </c>
      <c r="C26" s="460" t="s">
        <v>968</v>
      </c>
      <c r="D26" s="460">
        <v>4</v>
      </c>
      <c r="E26" s="460" t="s">
        <v>231</v>
      </c>
      <c r="F26" s="461"/>
      <c r="G26" s="466"/>
      <c r="I26" s="445"/>
    </row>
    <row r="27" spans="1:9" ht="12.75" customHeight="1">
      <c r="A27" s="465">
        <v>20</v>
      </c>
      <c r="B27" s="460" t="s">
        <v>969</v>
      </c>
      <c r="C27" s="460" t="s">
        <v>970</v>
      </c>
      <c r="D27" s="460">
        <v>1</v>
      </c>
      <c r="E27" s="460" t="s">
        <v>231</v>
      </c>
      <c r="F27" s="461"/>
      <c r="G27" s="466"/>
      <c r="I27" s="445"/>
    </row>
    <row r="28" spans="1:9" ht="12.75" customHeight="1">
      <c r="A28" s="465">
        <v>21</v>
      </c>
      <c r="B28" s="460" t="s">
        <v>971</v>
      </c>
      <c r="C28" s="460" t="s">
        <v>972</v>
      </c>
      <c r="D28" s="460">
        <v>20</v>
      </c>
      <c r="E28" s="460" t="s">
        <v>231</v>
      </c>
      <c r="F28" s="461"/>
      <c r="G28" s="466"/>
      <c r="I28" s="445"/>
    </row>
    <row r="29" spans="1:9" ht="12.75" customHeight="1">
      <c r="A29" s="465">
        <v>22</v>
      </c>
      <c r="B29" s="460" t="s">
        <v>973</v>
      </c>
      <c r="C29" s="460" t="s">
        <v>974</v>
      </c>
      <c r="D29" s="460">
        <v>82</v>
      </c>
      <c r="E29" s="460" t="s">
        <v>220</v>
      </c>
      <c r="F29" s="461"/>
      <c r="G29" s="466"/>
      <c r="I29" s="445"/>
    </row>
    <row r="30" spans="1:9">
      <c r="A30" s="465">
        <v>23</v>
      </c>
      <c r="B30" s="460" t="s">
        <v>975</v>
      </c>
      <c r="C30" s="460" t="s">
        <v>976</v>
      </c>
      <c r="D30" s="460">
        <v>75</v>
      </c>
      <c r="E30" s="460" t="s">
        <v>220</v>
      </c>
      <c r="F30" s="461"/>
      <c r="G30" s="466"/>
      <c r="I30" s="445"/>
    </row>
    <row r="31" spans="1:9">
      <c r="A31" s="465">
        <v>24</v>
      </c>
      <c r="B31" s="460" t="s">
        <v>977</v>
      </c>
      <c r="C31" s="460" t="s">
        <v>978</v>
      </c>
      <c r="D31" s="460">
        <v>4</v>
      </c>
      <c r="E31" s="460" t="s">
        <v>220</v>
      </c>
      <c r="F31" s="461"/>
      <c r="G31" s="466"/>
      <c r="I31" s="445"/>
    </row>
    <row r="32" spans="1:9">
      <c r="A32" s="465">
        <v>25</v>
      </c>
      <c r="B32" s="460" t="s">
        <v>979</v>
      </c>
      <c r="C32" s="460" t="s">
        <v>980</v>
      </c>
      <c r="D32" s="460">
        <v>690</v>
      </c>
      <c r="E32" s="460" t="s">
        <v>220</v>
      </c>
      <c r="F32" s="461"/>
      <c r="G32" s="466"/>
      <c r="I32" s="445"/>
    </row>
    <row r="33" spans="1:9">
      <c r="A33" s="465">
        <v>26</v>
      </c>
      <c r="B33" s="460" t="s">
        <v>981</v>
      </c>
      <c r="C33" s="460" t="s">
        <v>982</v>
      </c>
      <c r="D33" s="460">
        <v>685</v>
      </c>
      <c r="E33" s="460" t="s">
        <v>220</v>
      </c>
      <c r="F33" s="461"/>
      <c r="G33" s="466"/>
      <c r="I33" s="445"/>
    </row>
    <row r="34" spans="1:9">
      <c r="A34" s="465">
        <v>27</v>
      </c>
      <c r="B34" s="460" t="s">
        <v>983</v>
      </c>
      <c r="C34" s="460" t="s">
        <v>984</v>
      </c>
      <c r="D34" s="460">
        <v>26</v>
      </c>
      <c r="E34" s="460" t="s">
        <v>220</v>
      </c>
      <c r="F34" s="461"/>
      <c r="G34" s="466"/>
      <c r="I34" s="445"/>
    </row>
    <row r="35" spans="1:9">
      <c r="A35" s="465">
        <v>28</v>
      </c>
      <c r="B35" s="460" t="s">
        <v>985</v>
      </c>
      <c r="C35" s="460" t="s">
        <v>986</v>
      </c>
      <c r="D35" s="460">
        <v>170</v>
      </c>
      <c r="E35" s="460" t="s">
        <v>220</v>
      </c>
      <c r="F35" s="461"/>
      <c r="G35" s="466"/>
    </row>
    <row r="36" spans="1:9">
      <c r="A36" s="465">
        <v>29</v>
      </c>
      <c r="B36" s="460" t="s">
        <v>987</v>
      </c>
      <c r="C36" s="460" t="s">
        <v>988</v>
      </c>
      <c r="D36" s="460">
        <v>36</v>
      </c>
      <c r="E36" s="460" t="s">
        <v>220</v>
      </c>
      <c r="F36" s="461"/>
      <c r="G36" s="466"/>
    </row>
    <row r="37" spans="1:9">
      <c r="A37" s="465">
        <v>30</v>
      </c>
      <c r="B37" s="460" t="s">
        <v>989</v>
      </c>
      <c r="C37" s="460" t="s">
        <v>990</v>
      </c>
      <c r="D37" s="460">
        <v>42</v>
      </c>
      <c r="E37" s="460" t="s">
        <v>220</v>
      </c>
      <c r="F37" s="461"/>
      <c r="G37" s="466"/>
    </row>
    <row r="38" spans="1:9">
      <c r="A38" s="465">
        <v>31</v>
      </c>
      <c r="B38" s="460" t="s">
        <v>991</v>
      </c>
      <c r="C38" s="460" t="s">
        <v>992</v>
      </c>
      <c r="D38" s="460">
        <v>40</v>
      </c>
      <c r="E38" s="460" t="s">
        <v>220</v>
      </c>
      <c r="F38" s="461"/>
      <c r="G38" s="466"/>
    </row>
    <row r="39" spans="1:9">
      <c r="A39" s="465">
        <v>32</v>
      </c>
      <c r="B39" s="460" t="s">
        <v>993</v>
      </c>
      <c r="C39" s="460" t="s">
        <v>994</v>
      </c>
      <c r="D39" s="460">
        <v>20</v>
      </c>
      <c r="E39" s="460" t="s">
        <v>220</v>
      </c>
      <c r="F39" s="461"/>
      <c r="G39" s="466"/>
    </row>
    <row r="40" spans="1:9">
      <c r="A40" s="465">
        <v>33</v>
      </c>
      <c r="B40" s="460" t="s">
        <v>995</v>
      </c>
      <c r="C40" s="460" t="s">
        <v>996</v>
      </c>
      <c r="D40" s="460">
        <v>45</v>
      </c>
      <c r="E40" s="460" t="s">
        <v>220</v>
      </c>
      <c r="F40" s="461"/>
      <c r="G40" s="466"/>
    </row>
    <row r="41" spans="1:9">
      <c r="A41" s="465">
        <v>34</v>
      </c>
      <c r="B41" s="460" t="s">
        <v>997</v>
      </c>
      <c r="C41" s="460" t="s">
        <v>998</v>
      </c>
      <c r="D41" s="460">
        <v>25</v>
      </c>
      <c r="E41" s="460" t="s">
        <v>231</v>
      </c>
      <c r="F41" s="461"/>
      <c r="G41" s="466"/>
    </row>
    <row r="42" spans="1:9">
      <c r="A42" s="465">
        <v>35</v>
      </c>
      <c r="B42" s="460" t="s">
        <v>999</v>
      </c>
      <c r="C42" s="460" t="s">
        <v>1000</v>
      </c>
      <c r="D42" s="460">
        <v>18</v>
      </c>
      <c r="E42" s="460" t="s">
        <v>231</v>
      </c>
      <c r="F42" s="461"/>
      <c r="G42" s="466"/>
    </row>
    <row r="43" spans="1:9">
      <c r="A43" s="465">
        <v>36</v>
      </c>
      <c r="B43" s="460" t="s">
        <v>1001</v>
      </c>
      <c r="C43" s="460" t="s">
        <v>1002</v>
      </c>
      <c r="D43" s="460">
        <v>12</v>
      </c>
      <c r="E43" s="460" t="s">
        <v>231</v>
      </c>
      <c r="F43" s="461"/>
      <c r="G43" s="466"/>
    </row>
    <row r="44" spans="1:9">
      <c r="A44" s="465">
        <v>37</v>
      </c>
      <c r="B44" s="460" t="s">
        <v>1003</v>
      </c>
      <c r="C44" s="460" t="s">
        <v>1004</v>
      </c>
      <c r="D44" s="460">
        <v>2</v>
      </c>
      <c r="E44" s="460" t="s">
        <v>231</v>
      </c>
      <c r="F44" s="461"/>
      <c r="G44" s="466"/>
    </row>
    <row r="45" spans="1:9">
      <c r="A45" s="465">
        <v>38</v>
      </c>
      <c r="B45" s="460" t="s">
        <v>1005</v>
      </c>
      <c r="C45" s="460" t="s">
        <v>1006</v>
      </c>
      <c r="D45" s="460">
        <v>3</v>
      </c>
      <c r="E45" s="460" t="s">
        <v>231</v>
      </c>
      <c r="F45" s="461"/>
      <c r="G45" s="466"/>
    </row>
    <row r="46" spans="1:9">
      <c r="A46" s="465">
        <v>39</v>
      </c>
      <c r="B46" s="460" t="s">
        <v>1007</v>
      </c>
      <c r="C46" s="460" t="s">
        <v>1008</v>
      </c>
      <c r="D46" s="460">
        <v>9</v>
      </c>
      <c r="E46" s="460" t="s">
        <v>231</v>
      </c>
      <c r="F46" s="461"/>
      <c r="G46" s="466"/>
    </row>
    <row r="47" spans="1:9">
      <c r="A47" s="465">
        <v>40</v>
      </c>
      <c r="B47" s="460" t="s">
        <v>1009</v>
      </c>
      <c r="C47" s="460" t="s">
        <v>1010</v>
      </c>
      <c r="D47" s="460">
        <v>1</v>
      </c>
      <c r="E47" s="460" t="s">
        <v>231</v>
      </c>
      <c r="F47" s="461"/>
      <c r="G47" s="466"/>
    </row>
    <row r="48" spans="1:9">
      <c r="A48" s="465">
        <v>41</v>
      </c>
      <c r="B48" s="460" t="s">
        <v>1009</v>
      </c>
      <c r="C48" s="460" t="s">
        <v>1011</v>
      </c>
      <c r="D48" s="460">
        <v>1</v>
      </c>
      <c r="E48" s="460" t="s">
        <v>231</v>
      </c>
      <c r="F48" s="461"/>
      <c r="G48" s="466"/>
    </row>
    <row r="49" spans="1:7">
      <c r="A49" s="465">
        <v>42</v>
      </c>
      <c r="B49" s="460" t="s">
        <v>1012</v>
      </c>
      <c r="C49" s="460" t="s">
        <v>1013</v>
      </c>
      <c r="D49" s="460">
        <v>235</v>
      </c>
      <c r="E49" s="460" t="s">
        <v>231</v>
      </c>
      <c r="F49" s="461"/>
      <c r="G49" s="466"/>
    </row>
    <row r="50" spans="1:7">
      <c r="A50" s="465">
        <v>43</v>
      </c>
      <c r="B50" s="460" t="s">
        <v>1014</v>
      </c>
      <c r="C50" s="460" t="s">
        <v>1015</v>
      </c>
      <c r="D50" s="460">
        <v>2</v>
      </c>
      <c r="E50" s="460" t="s">
        <v>231</v>
      </c>
      <c r="F50" s="461"/>
      <c r="G50" s="466"/>
    </row>
    <row r="51" spans="1:7">
      <c r="A51" s="465">
        <v>44</v>
      </c>
      <c r="B51" s="460" t="s">
        <v>1016</v>
      </c>
      <c r="C51" s="460" t="s">
        <v>1017</v>
      </c>
      <c r="D51" s="460">
        <v>6</v>
      </c>
      <c r="E51" s="460" t="s">
        <v>231</v>
      </c>
      <c r="F51" s="461"/>
      <c r="G51" s="466"/>
    </row>
    <row r="52" spans="1:7">
      <c r="A52" s="465">
        <v>45</v>
      </c>
      <c r="B52" s="460" t="s">
        <v>1018</v>
      </c>
      <c r="C52" s="460" t="s">
        <v>1019</v>
      </c>
      <c r="D52" s="460">
        <v>27</v>
      </c>
      <c r="E52" s="460" t="s">
        <v>231</v>
      </c>
      <c r="F52" s="461"/>
      <c r="G52" s="466"/>
    </row>
    <row r="53" spans="1:7">
      <c r="A53" s="465">
        <v>46</v>
      </c>
      <c r="B53" s="460" t="s">
        <v>1020</v>
      </c>
      <c r="C53" s="460" t="s">
        <v>1021</v>
      </c>
      <c r="D53" s="460">
        <v>2</v>
      </c>
      <c r="E53" s="460" t="s">
        <v>231</v>
      </c>
      <c r="F53" s="461"/>
      <c r="G53" s="466"/>
    </row>
    <row r="54" spans="1:7">
      <c r="A54" s="465">
        <v>47</v>
      </c>
      <c r="B54" s="460" t="s">
        <v>1022</v>
      </c>
      <c r="C54" s="460" t="s">
        <v>1023</v>
      </c>
      <c r="D54" s="460">
        <v>80</v>
      </c>
      <c r="E54" s="460" t="s">
        <v>220</v>
      </c>
      <c r="F54" s="461"/>
      <c r="G54" s="466"/>
    </row>
    <row r="55" spans="1:7">
      <c r="A55" s="465">
        <v>48</v>
      </c>
      <c r="B55" s="460" t="s">
        <v>1024</v>
      </c>
      <c r="C55" s="460" t="s">
        <v>1025</v>
      </c>
      <c r="D55" s="460">
        <v>160</v>
      </c>
      <c r="E55" s="460" t="s">
        <v>231</v>
      </c>
      <c r="F55" s="461"/>
      <c r="G55" s="466"/>
    </row>
    <row r="56" spans="1:7">
      <c r="A56" s="465">
        <v>49</v>
      </c>
      <c r="B56" s="460" t="s">
        <v>1026</v>
      </c>
      <c r="C56" s="460" t="s">
        <v>1027</v>
      </c>
      <c r="D56" s="460">
        <v>150</v>
      </c>
      <c r="E56" s="460" t="s">
        <v>220</v>
      </c>
      <c r="F56" s="461"/>
      <c r="G56" s="466"/>
    </row>
    <row r="57" spans="1:7">
      <c r="A57" s="465">
        <v>50</v>
      </c>
      <c r="B57" s="460" t="s">
        <v>1028</v>
      </c>
      <c r="C57" s="460" t="s">
        <v>1029</v>
      </c>
      <c r="D57" s="460">
        <v>49</v>
      </c>
      <c r="E57" s="460" t="s">
        <v>220</v>
      </c>
      <c r="F57" s="461"/>
      <c r="G57" s="466"/>
    </row>
    <row r="58" spans="1:7">
      <c r="A58" s="465">
        <v>51</v>
      </c>
      <c r="B58" s="465" t="s">
        <v>1030</v>
      </c>
      <c r="C58" s="460" t="s">
        <v>1031</v>
      </c>
      <c r="D58" s="460">
        <v>17</v>
      </c>
      <c r="E58" s="460" t="s">
        <v>220</v>
      </c>
      <c r="F58" s="461"/>
      <c r="G58" s="466"/>
    </row>
    <row r="59" spans="1:7">
      <c r="A59" s="465">
        <v>52</v>
      </c>
      <c r="B59" s="465" t="s">
        <v>1032</v>
      </c>
      <c r="C59" s="460" t="s">
        <v>1033</v>
      </c>
      <c r="D59" s="460">
        <v>12</v>
      </c>
      <c r="E59" s="460" t="s">
        <v>231</v>
      </c>
      <c r="F59" s="461"/>
      <c r="G59" s="466"/>
    </row>
    <row r="60" spans="1:7">
      <c r="A60" s="465">
        <v>53</v>
      </c>
      <c r="B60" s="465" t="s">
        <v>1034</v>
      </c>
      <c r="C60" s="460" t="s">
        <v>1035</v>
      </c>
      <c r="D60" s="460">
        <v>12</v>
      </c>
      <c r="E60" s="460" t="s">
        <v>231</v>
      </c>
      <c r="F60" s="461"/>
      <c r="G60" s="466"/>
    </row>
    <row r="61" spans="1:7">
      <c r="A61" s="467">
        <v>54</v>
      </c>
      <c r="B61" s="465">
        <v>55347</v>
      </c>
      <c r="C61" s="460" t="s">
        <v>1036</v>
      </c>
      <c r="D61" s="460">
        <v>12</v>
      </c>
      <c r="E61" s="460" t="s">
        <v>231</v>
      </c>
      <c r="F61" s="461"/>
      <c r="G61" s="466"/>
    </row>
    <row r="62" spans="1:7">
      <c r="A62" s="467">
        <v>55</v>
      </c>
      <c r="B62" s="460" t="s">
        <v>1037</v>
      </c>
      <c r="C62" s="460" t="s">
        <v>1038</v>
      </c>
      <c r="D62" s="460">
        <v>36</v>
      </c>
      <c r="E62" s="460" t="s">
        <v>220</v>
      </c>
      <c r="F62" s="461"/>
      <c r="G62" s="466"/>
    </row>
    <row r="63" spans="1:7">
      <c r="A63" s="467">
        <v>56</v>
      </c>
      <c r="B63" s="460" t="s">
        <v>1039</v>
      </c>
      <c r="C63" s="460" t="s">
        <v>1040</v>
      </c>
      <c r="D63" s="460">
        <v>303</v>
      </c>
      <c r="E63" s="460" t="s">
        <v>231</v>
      </c>
      <c r="F63" s="461"/>
      <c r="G63" s="466"/>
    </row>
    <row r="64" spans="1:7">
      <c r="A64" s="467">
        <v>57</v>
      </c>
      <c r="B64" s="460" t="s">
        <v>1041</v>
      </c>
      <c r="C64" s="460" t="s">
        <v>1042</v>
      </c>
      <c r="D64" s="460">
        <v>21</v>
      </c>
      <c r="E64" s="460" t="s">
        <v>231</v>
      </c>
      <c r="F64" s="461"/>
      <c r="G64" s="466"/>
    </row>
    <row r="65" spans="1:7">
      <c r="A65" s="467">
        <v>58</v>
      </c>
      <c r="B65" s="460" t="s">
        <v>1043</v>
      </c>
      <c r="C65" s="460" t="s">
        <v>1044</v>
      </c>
      <c r="D65" s="468">
        <v>105</v>
      </c>
      <c r="E65" s="460" t="s">
        <v>231</v>
      </c>
      <c r="F65" s="461"/>
      <c r="G65" s="466"/>
    </row>
    <row r="66" spans="1:7">
      <c r="A66" s="465">
        <v>59</v>
      </c>
      <c r="B66" s="460" t="s">
        <v>1045</v>
      </c>
      <c r="C66" s="460" t="s">
        <v>1046</v>
      </c>
      <c r="D66" s="460">
        <v>7</v>
      </c>
      <c r="E66" s="460" t="s">
        <v>231</v>
      </c>
      <c r="F66" s="461"/>
      <c r="G66" s="466"/>
    </row>
    <row r="67" spans="1:7">
      <c r="A67" s="467">
        <v>60</v>
      </c>
      <c r="B67" s="465">
        <v>3456</v>
      </c>
      <c r="C67" s="460" t="s">
        <v>1047</v>
      </c>
      <c r="D67" s="460">
        <v>10</v>
      </c>
      <c r="E67" s="460" t="s">
        <v>231</v>
      </c>
      <c r="F67" s="461"/>
      <c r="G67" s="466"/>
    </row>
    <row r="68" spans="1:7">
      <c r="A68" s="467">
        <v>61</v>
      </c>
      <c r="B68" s="465">
        <v>3456</v>
      </c>
      <c r="C68" s="460" t="s">
        <v>1048</v>
      </c>
      <c r="D68" s="460">
        <v>21</v>
      </c>
      <c r="E68" s="460" t="s">
        <v>231</v>
      </c>
      <c r="F68" s="461"/>
      <c r="G68" s="466"/>
    </row>
    <row r="69" spans="1:7">
      <c r="A69" s="467">
        <v>62</v>
      </c>
      <c r="B69" s="460" t="s">
        <v>1049</v>
      </c>
      <c r="C69" s="460" t="s">
        <v>1050</v>
      </c>
      <c r="D69" s="460">
        <v>12</v>
      </c>
      <c r="E69" s="460" t="s">
        <v>231</v>
      </c>
      <c r="F69" s="461"/>
      <c r="G69" s="466"/>
    </row>
    <row r="70" spans="1:7">
      <c r="A70" s="467">
        <v>63</v>
      </c>
      <c r="B70" s="460" t="s">
        <v>1049</v>
      </c>
      <c r="C70" s="460" t="s">
        <v>1051</v>
      </c>
      <c r="D70" s="460">
        <v>13</v>
      </c>
      <c r="E70" s="460" t="s">
        <v>231</v>
      </c>
      <c r="F70" s="461"/>
      <c r="G70" s="466"/>
    </row>
    <row r="71" spans="1:7">
      <c r="A71" s="467">
        <v>64</v>
      </c>
      <c r="B71" s="460" t="s">
        <v>1052</v>
      </c>
      <c r="C71" s="460" t="s">
        <v>1053</v>
      </c>
      <c r="D71" s="460">
        <v>7</v>
      </c>
      <c r="E71" s="460" t="s">
        <v>231</v>
      </c>
      <c r="F71" s="461"/>
      <c r="G71" s="466"/>
    </row>
    <row r="72" spans="1:7">
      <c r="A72" s="467">
        <v>65</v>
      </c>
      <c r="B72" s="460" t="s">
        <v>1049</v>
      </c>
      <c r="C72" s="460" t="s">
        <v>1054</v>
      </c>
      <c r="D72" s="460">
        <v>8</v>
      </c>
      <c r="E72" s="460" t="s">
        <v>231</v>
      </c>
      <c r="F72" s="461"/>
      <c r="G72" s="466"/>
    </row>
    <row r="73" spans="1:7">
      <c r="A73" s="467">
        <v>66</v>
      </c>
      <c r="B73" s="460" t="s">
        <v>1052</v>
      </c>
      <c r="C73" s="460" t="s">
        <v>1055</v>
      </c>
      <c r="D73" s="460">
        <v>38</v>
      </c>
      <c r="E73" s="460" t="s">
        <v>231</v>
      </c>
      <c r="F73" s="461"/>
      <c r="G73" s="466"/>
    </row>
    <row r="74" spans="1:7">
      <c r="A74" s="467">
        <v>67</v>
      </c>
      <c r="B74" s="460" t="s">
        <v>1052</v>
      </c>
      <c r="C74" s="460" t="s">
        <v>1056</v>
      </c>
      <c r="D74" s="460">
        <v>4</v>
      </c>
      <c r="E74" s="460" t="s">
        <v>231</v>
      </c>
      <c r="F74" s="461"/>
      <c r="G74" s="466"/>
    </row>
    <row r="75" spans="1:7">
      <c r="A75" s="467">
        <v>68</v>
      </c>
      <c r="B75" s="460" t="s">
        <v>1052</v>
      </c>
      <c r="C75" s="460" t="s">
        <v>1057</v>
      </c>
      <c r="D75" s="460">
        <v>2</v>
      </c>
      <c r="E75" s="460" t="s">
        <v>231</v>
      </c>
      <c r="F75" s="461"/>
      <c r="G75" s="466"/>
    </row>
    <row r="76" spans="1:7">
      <c r="A76" s="467">
        <v>69</v>
      </c>
      <c r="B76" s="460" t="s">
        <v>1052</v>
      </c>
      <c r="C76" s="460" t="s">
        <v>1058</v>
      </c>
      <c r="D76" s="460">
        <v>10</v>
      </c>
      <c r="E76" s="460" t="s">
        <v>231</v>
      </c>
      <c r="F76" s="461"/>
      <c r="G76" s="466"/>
    </row>
    <row r="77" spans="1:7">
      <c r="A77" s="467">
        <v>70</v>
      </c>
      <c r="B77" s="460" t="s">
        <v>1052</v>
      </c>
      <c r="C77" s="460" t="s">
        <v>1059</v>
      </c>
      <c r="D77" s="460">
        <v>9</v>
      </c>
      <c r="E77" s="460" t="s">
        <v>231</v>
      </c>
      <c r="F77" s="461"/>
      <c r="G77" s="466"/>
    </row>
    <row r="78" spans="1:7">
      <c r="A78" s="467">
        <v>71</v>
      </c>
      <c r="B78" s="460" t="s">
        <v>1052</v>
      </c>
      <c r="C78" s="460" t="s">
        <v>1060</v>
      </c>
      <c r="D78" s="460">
        <v>3</v>
      </c>
      <c r="E78" s="460" t="s">
        <v>231</v>
      </c>
      <c r="F78" s="461"/>
      <c r="G78" s="466"/>
    </row>
    <row r="79" spans="1:7">
      <c r="A79" s="467">
        <v>72</v>
      </c>
      <c r="B79" s="460" t="s">
        <v>1052</v>
      </c>
      <c r="C79" s="460" t="s">
        <v>1061</v>
      </c>
      <c r="D79" s="460">
        <v>2</v>
      </c>
      <c r="E79" s="460" t="s">
        <v>231</v>
      </c>
      <c r="F79" s="461"/>
      <c r="G79" s="466"/>
    </row>
    <row r="80" spans="1:7">
      <c r="A80" s="467">
        <v>73</v>
      </c>
      <c r="B80" s="460" t="s">
        <v>1052</v>
      </c>
      <c r="C80" s="468" t="s">
        <v>1062</v>
      </c>
      <c r="D80" s="468">
        <v>4</v>
      </c>
      <c r="E80" s="468" t="s">
        <v>231</v>
      </c>
      <c r="F80" s="466"/>
      <c r="G80" s="466"/>
    </row>
    <row r="81" spans="1:9">
      <c r="A81" s="467">
        <v>74</v>
      </c>
      <c r="B81" s="460" t="s">
        <v>1052</v>
      </c>
      <c r="C81" s="460" t="s">
        <v>1063</v>
      </c>
      <c r="D81" s="460">
        <v>6</v>
      </c>
      <c r="E81" s="460" t="s">
        <v>231</v>
      </c>
      <c r="F81" s="461"/>
      <c r="G81" s="466"/>
    </row>
    <row r="82" spans="1:9">
      <c r="A82" s="467">
        <v>75</v>
      </c>
      <c r="B82" s="460" t="s">
        <v>1052</v>
      </c>
      <c r="C82" s="460" t="s">
        <v>1064</v>
      </c>
      <c r="D82" s="460">
        <v>2</v>
      </c>
      <c r="E82" s="460" t="s">
        <v>231</v>
      </c>
      <c r="F82" s="461"/>
      <c r="G82" s="466"/>
    </row>
    <row r="83" spans="1:9">
      <c r="A83" s="467">
        <v>76</v>
      </c>
      <c r="B83" s="460" t="s">
        <v>1065</v>
      </c>
      <c r="C83" s="460" t="s">
        <v>1066</v>
      </c>
      <c r="D83" s="460">
        <v>7</v>
      </c>
      <c r="E83" s="460" t="s">
        <v>220</v>
      </c>
      <c r="F83" s="461"/>
      <c r="G83" s="466"/>
    </row>
    <row r="84" spans="1:9">
      <c r="A84" s="467">
        <v>79</v>
      </c>
      <c r="B84" s="469" t="s">
        <v>1037</v>
      </c>
      <c r="C84" s="460" t="s">
        <v>1067</v>
      </c>
      <c r="D84" s="460">
        <v>7</v>
      </c>
      <c r="E84" s="460" t="s">
        <v>231</v>
      </c>
      <c r="F84" s="461"/>
      <c r="G84" s="466"/>
    </row>
    <row r="85" spans="1:9">
      <c r="A85" s="467">
        <v>80</v>
      </c>
      <c r="B85" s="469" t="s">
        <v>1037</v>
      </c>
      <c r="C85" s="460" t="s">
        <v>1068</v>
      </c>
      <c r="D85" s="460">
        <v>1</v>
      </c>
      <c r="E85" s="460" t="s">
        <v>231</v>
      </c>
      <c r="F85" s="461"/>
      <c r="G85" s="466"/>
    </row>
    <row r="86" spans="1:9">
      <c r="A86" s="467">
        <v>81</v>
      </c>
      <c r="B86" s="460" t="s">
        <v>1069</v>
      </c>
      <c r="C86" s="460" t="s">
        <v>1070</v>
      </c>
      <c r="D86" s="460">
        <v>1</v>
      </c>
      <c r="E86" s="460" t="s">
        <v>231</v>
      </c>
      <c r="F86" s="461"/>
      <c r="G86" s="466"/>
    </row>
    <row r="87" spans="1:9">
      <c r="A87" s="467">
        <v>82</v>
      </c>
      <c r="B87" s="460" t="s">
        <v>1069</v>
      </c>
      <c r="C87" s="460" t="s">
        <v>1071</v>
      </c>
      <c r="D87" s="460">
        <v>1</v>
      </c>
      <c r="E87" s="460" t="s">
        <v>231</v>
      </c>
      <c r="F87" s="461"/>
      <c r="G87" s="466"/>
    </row>
    <row r="88" spans="1:9">
      <c r="A88" s="467">
        <v>83</v>
      </c>
      <c r="B88" s="460" t="s">
        <v>1069</v>
      </c>
      <c r="C88" s="460" t="s">
        <v>1072</v>
      </c>
      <c r="D88" s="460">
        <v>1</v>
      </c>
      <c r="E88" s="460" t="s">
        <v>231</v>
      </c>
      <c r="F88" s="461"/>
      <c r="G88" s="466"/>
    </row>
    <row r="89" spans="1:9">
      <c r="A89" s="467">
        <v>84</v>
      </c>
      <c r="B89" s="460" t="s">
        <v>1069</v>
      </c>
      <c r="C89" s="460" t="s">
        <v>1073</v>
      </c>
      <c r="D89" s="460">
        <v>1</v>
      </c>
      <c r="E89" s="460" t="s">
        <v>231</v>
      </c>
      <c r="F89" s="461"/>
      <c r="G89" s="466"/>
    </row>
    <row r="90" spans="1:9">
      <c r="A90" s="470">
        <v>85</v>
      </c>
      <c r="B90" s="462" t="s">
        <v>1069</v>
      </c>
      <c r="C90" s="462" t="s">
        <v>1074</v>
      </c>
      <c r="D90" s="462">
        <v>1</v>
      </c>
      <c r="E90" s="462" t="s">
        <v>231</v>
      </c>
      <c r="F90" s="463"/>
      <c r="G90" s="471"/>
    </row>
    <row r="91" spans="1:9">
      <c r="A91" s="468"/>
      <c r="B91" s="468" t="s">
        <v>1075</v>
      </c>
      <c r="C91" s="468"/>
      <c r="D91" s="468"/>
      <c r="E91" s="468"/>
      <c r="F91" s="468"/>
      <c r="G91" s="461"/>
      <c r="I91" s="449"/>
    </row>
    <row r="92" spans="1:9">
      <c r="A92" s="468"/>
      <c r="B92" s="460" t="s">
        <v>1076</v>
      </c>
      <c r="C92" s="460"/>
      <c r="D92" s="460">
        <v>5</v>
      </c>
      <c r="E92" s="460" t="s">
        <v>107</v>
      </c>
      <c r="F92" s="468"/>
      <c r="G92" s="461"/>
    </row>
    <row r="93" spans="1:9">
      <c r="A93" s="472"/>
      <c r="B93" s="462" t="s">
        <v>1077</v>
      </c>
      <c r="C93" s="462"/>
      <c r="D93" s="462">
        <v>3</v>
      </c>
      <c r="E93" s="462" t="s">
        <v>107</v>
      </c>
      <c r="F93" s="473"/>
      <c r="G93" s="463"/>
    </row>
    <row r="94" spans="1:9">
      <c r="A94" s="474"/>
      <c r="B94" s="475" t="s">
        <v>139</v>
      </c>
      <c r="C94" s="475"/>
      <c r="D94" s="475"/>
      <c r="E94" s="475"/>
      <c r="F94" s="476"/>
      <c r="G94" s="477"/>
    </row>
    <row r="95" spans="1:9">
      <c r="A95" s="468"/>
      <c r="B95" s="468"/>
      <c r="C95" s="468"/>
      <c r="D95" s="468"/>
      <c r="E95" s="468"/>
      <c r="F95" s="468"/>
      <c r="G95" s="468"/>
    </row>
    <row r="96" spans="1:9">
      <c r="A96" s="468"/>
      <c r="G96" s="468"/>
    </row>
    <row r="97" spans="1:7">
      <c r="A97" s="459" t="s">
        <v>1078</v>
      </c>
      <c r="B97" s="468"/>
      <c r="C97" s="468"/>
      <c r="D97" s="468"/>
      <c r="E97" s="468"/>
      <c r="F97" s="468"/>
      <c r="G97" s="468"/>
    </row>
    <row r="98" spans="1:7">
      <c r="A98" s="462" t="s">
        <v>925</v>
      </c>
      <c r="B98" s="462" t="s">
        <v>926</v>
      </c>
      <c r="C98" s="462" t="s">
        <v>927</v>
      </c>
      <c r="D98" s="462" t="s">
        <v>928</v>
      </c>
      <c r="E98" s="462" t="s">
        <v>145</v>
      </c>
      <c r="F98" s="463" t="s">
        <v>929</v>
      </c>
      <c r="G98" s="464" t="s">
        <v>930</v>
      </c>
    </row>
    <row r="99" spans="1:7">
      <c r="A99" s="465">
        <v>1</v>
      </c>
      <c r="B99" s="465">
        <v>210010003</v>
      </c>
      <c r="C99" s="460" t="s">
        <v>1079</v>
      </c>
      <c r="D99" s="460">
        <v>150</v>
      </c>
      <c r="E99" s="460" t="s">
        <v>220</v>
      </c>
      <c r="F99" s="461"/>
      <c r="G99" s="466"/>
    </row>
    <row r="100" spans="1:7">
      <c r="A100" s="465">
        <v>2</v>
      </c>
      <c r="B100" s="465">
        <v>210010021</v>
      </c>
      <c r="C100" s="460" t="s">
        <v>1080</v>
      </c>
      <c r="D100" s="460">
        <v>80</v>
      </c>
      <c r="E100" s="460" t="s">
        <v>220</v>
      </c>
      <c r="F100" s="461"/>
      <c r="G100" s="466"/>
    </row>
    <row r="101" spans="1:7">
      <c r="A101" s="467">
        <v>3</v>
      </c>
      <c r="B101" s="465">
        <v>210010123</v>
      </c>
      <c r="C101" s="460" t="s">
        <v>1081</v>
      </c>
      <c r="D101" s="460">
        <v>49</v>
      </c>
      <c r="E101" s="460" t="s">
        <v>220</v>
      </c>
      <c r="F101" s="461"/>
      <c r="G101" s="466"/>
    </row>
    <row r="102" spans="1:7">
      <c r="A102" s="467">
        <v>4</v>
      </c>
      <c r="B102" s="465">
        <v>210010301</v>
      </c>
      <c r="C102" s="460" t="s">
        <v>1082</v>
      </c>
      <c r="D102" s="460">
        <v>303</v>
      </c>
      <c r="E102" s="460" t="s">
        <v>231</v>
      </c>
      <c r="F102" s="461"/>
      <c r="G102" s="466"/>
    </row>
    <row r="103" spans="1:7">
      <c r="A103" s="467">
        <v>5</v>
      </c>
      <c r="B103" s="465">
        <v>210010321</v>
      </c>
      <c r="C103" s="460" t="s">
        <v>1083</v>
      </c>
      <c r="D103" s="460">
        <v>21</v>
      </c>
      <c r="E103" s="460" t="s">
        <v>231</v>
      </c>
      <c r="F103" s="461"/>
      <c r="G103" s="466"/>
    </row>
    <row r="104" spans="1:7">
      <c r="A104" s="467">
        <v>6</v>
      </c>
      <c r="B104" s="465">
        <v>210010322</v>
      </c>
      <c r="C104" s="460" t="s">
        <v>1084</v>
      </c>
      <c r="D104" s="460">
        <v>105</v>
      </c>
      <c r="E104" s="460" t="s">
        <v>231</v>
      </c>
      <c r="F104" s="461"/>
      <c r="G104" s="466"/>
    </row>
    <row r="105" spans="1:7">
      <c r="A105" s="467">
        <v>7</v>
      </c>
      <c r="B105" s="465">
        <v>210010326</v>
      </c>
      <c r="C105" s="460" t="s">
        <v>1085</v>
      </c>
      <c r="D105" s="460">
        <v>31</v>
      </c>
      <c r="E105" s="460" t="s">
        <v>231</v>
      </c>
      <c r="F105" s="461"/>
      <c r="G105" s="466"/>
    </row>
    <row r="106" spans="1:7">
      <c r="A106" s="467">
        <v>8</v>
      </c>
      <c r="B106" s="465">
        <v>210010351</v>
      </c>
      <c r="C106" s="460" t="s">
        <v>1086</v>
      </c>
      <c r="D106" s="460">
        <v>7</v>
      </c>
      <c r="E106" s="460" t="s">
        <v>231</v>
      </c>
      <c r="F106" s="461"/>
      <c r="G106" s="466"/>
    </row>
    <row r="107" spans="1:7">
      <c r="A107" s="467">
        <v>9</v>
      </c>
      <c r="B107" s="465">
        <v>210020302</v>
      </c>
      <c r="C107" s="460" t="s">
        <v>2087</v>
      </c>
      <c r="D107" s="460">
        <v>17</v>
      </c>
      <c r="E107" s="460" t="s">
        <v>220</v>
      </c>
      <c r="F107" s="461"/>
      <c r="G107" s="466"/>
    </row>
    <row r="108" spans="1:7">
      <c r="A108" s="467">
        <v>10</v>
      </c>
      <c r="B108" s="465">
        <v>210040730</v>
      </c>
      <c r="C108" s="460" t="s">
        <v>1087</v>
      </c>
      <c r="D108" s="460">
        <v>400</v>
      </c>
      <c r="E108" s="460" t="s">
        <v>220</v>
      </c>
      <c r="F108" s="461"/>
      <c r="G108" s="466"/>
    </row>
    <row r="109" spans="1:7">
      <c r="A109" s="467">
        <v>11</v>
      </c>
      <c r="B109" s="465">
        <v>210100001</v>
      </c>
      <c r="C109" s="460" t="s">
        <v>1088</v>
      </c>
      <c r="D109" s="460">
        <v>157</v>
      </c>
      <c r="E109" s="460" t="s">
        <v>231</v>
      </c>
      <c r="F109" s="461"/>
      <c r="G109" s="466"/>
    </row>
    <row r="110" spans="1:7">
      <c r="A110" s="467">
        <v>12</v>
      </c>
      <c r="B110" s="465">
        <v>210100002</v>
      </c>
      <c r="C110" s="460" t="s">
        <v>1089</v>
      </c>
      <c r="D110" s="460">
        <v>42</v>
      </c>
      <c r="E110" s="460" t="s">
        <v>231</v>
      </c>
      <c r="F110" s="461"/>
      <c r="G110" s="466"/>
    </row>
    <row r="111" spans="1:7">
      <c r="A111" s="467">
        <v>13</v>
      </c>
      <c r="B111" s="465">
        <v>210100004</v>
      </c>
      <c r="C111" s="460" t="s">
        <v>1090</v>
      </c>
      <c r="D111" s="460">
        <v>8</v>
      </c>
      <c r="E111" s="460" t="s">
        <v>231</v>
      </c>
      <c r="F111" s="461"/>
      <c r="G111" s="466"/>
    </row>
    <row r="112" spans="1:7">
      <c r="A112" s="467">
        <v>14</v>
      </c>
      <c r="B112" s="465">
        <v>210110041</v>
      </c>
      <c r="C112" s="460" t="s">
        <v>1091</v>
      </c>
      <c r="D112" s="460">
        <v>25</v>
      </c>
      <c r="E112" s="460" t="s">
        <v>231</v>
      </c>
      <c r="F112" s="461"/>
      <c r="G112" s="466"/>
    </row>
    <row r="113" spans="1:7">
      <c r="A113" s="467">
        <v>15</v>
      </c>
      <c r="B113" s="465">
        <v>210110045</v>
      </c>
      <c r="C113" s="460" t="s">
        <v>1092</v>
      </c>
      <c r="D113" s="460">
        <v>30</v>
      </c>
      <c r="E113" s="460" t="s">
        <v>231</v>
      </c>
      <c r="F113" s="461"/>
      <c r="G113" s="466"/>
    </row>
    <row r="114" spans="1:7">
      <c r="A114" s="467">
        <v>16</v>
      </c>
      <c r="B114" s="465">
        <v>210110046</v>
      </c>
      <c r="C114" s="460" t="s">
        <v>1093</v>
      </c>
      <c r="D114" s="460">
        <v>2</v>
      </c>
      <c r="E114" s="460" t="s">
        <v>231</v>
      </c>
      <c r="F114" s="461"/>
      <c r="G114" s="466"/>
    </row>
    <row r="115" spans="1:7">
      <c r="A115" s="467">
        <v>17</v>
      </c>
      <c r="B115" s="465">
        <v>210110047</v>
      </c>
      <c r="C115" s="460" t="s">
        <v>1094</v>
      </c>
      <c r="D115" s="460">
        <v>2</v>
      </c>
      <c r="E115" s="460" t="s">
        <v>231</v>
      </c>
      <c r="F115" s="461"/>
      <c r="G115" s="466"/>
    </row>
    <row r="116" spans="1:7">
      <c r="A116" s="467">
        <v>18</v>
      </c>
      <c r="B116" s="465">
        <v>210110095</v>
      </c>
      <c r="C116" s="460" t="s">
        <v>1095</v>
      </c>
      <c r="D116" s="460">
        <v>1</v>
      </c>
      <c r="E116" s="460" t="s">
        <v>231</v>
      </c>
      <c r="F116" s="461"/>
      <c r="G116" s="466"/>
    </row>
    <row r="117" spans="1:7">
      <c r="A117" s="467">
        <v>19</v>
      </c>
      <c r="B117" s="465">
        <v>210111012</v>
      </c>
      <c r="C117" s="460" t="s">
        <v>1096</v>
      </c>
      <c r="D117" s="460">
        <v>237</v>
      </c>
      <c r="E117" s="460" t="s">
        <v>231</v>
      </c>
      <c r="F117" s="461"/>
      <c r="G117" s="466"/>
    </row>
    <row r="118" spans="1:7">
      <c r="A118" s="467">
        <v>20</v>
      </c>
      <c r="B118" s="465">
        <v>210111032</v>
      </c>
      <c r="C118" s="460" t="s">
        <v>1097</v>
      </c>
      <c r="D118" s="460">
        <v>33</v>
      </c>
      <c r="E118" s="460" t="s">
        <v>231</v>
      </c>
      <c r="F118" s="461"/>
      <c r="G118" s="466"/>
    </row>
    <row r="119" spans="1:7">
      <c r="A119" s="467">
        <v>21</v>
      </c>
      <c r="B119" s="465">
        <v>210111103</v>
      </c>
      <c r="C119" s="460" t="s">
        <v>1098</v>
      </c>
      <c r="D119" s="460">
        <v>2</v>
      </c>
      <c r="E119" s="460" t="s">
        <v>231</v>
      </c>
      <c r="F119" s="461"/>
      <c r="G119" s="466"/>
    </row>
    <row r="120" spans="1:7">
      <c r="A120" s="467">
        <v>22</v>
      </c>
      <c r="B120" s="465">
        <v>210190001</v>
      </c>
      <c r="C120" s="460" t="s">
        <v>1099</v>
      </c>
      <c r="D120" s="460">
        <v>4</v>
      </c>
      <c r="E120" s="460" t="s">
        <v>231</v>
      </c>
      <c r="F120" s="461"/>
      <c r="G120" s="466"/>
    </row>
    <row r="121" spans="1:7">
      <c r="A121" s="467">
        <v>23</v>
      </c>
      <c r="B121" s="465">
        <v>210190002</v>
      </c>
      <c r="C121" s="460" t="s">
        <v>1100</v>
      </c>
      <c r="D121" s="460">
        <v>1</v>
      </c>
      <c r="E121" s="460" t="s">
        <v>231</v>
      </c>
      <c r="F121" s="461"/>
      <c r="G121" s="466"/>
    </row>
    <row r="122" spans="1:7">
      <c r="A122" s="467">
        <v>24</v>
      </c>
      <c r="B122" s="465">
        <v>210190002</v>
      </c>
      <c r="C122" s="460" t="s">
        <v>1101</v>
      </c>
      <c r="D122" s="460">
        <v>7</v>
      </c>
      <c r="E122" s="460" t="s">
        <v>231</v>
      </c>
      <c r="F122" s="461"/>
      <c r="G122" s="466"/>
    </row>
    <row r="123" spans="1:7">
      <c r="A123" s="467">
        <v>26</v>
      </c>
      <c r="B123" s="465">
        <v>210190051</v>
      </c>
      <c r="C123" s="460" t="s">
        <v>1102</v>
      </c>
      <c r="D123" s="460">
        <v>2</v>
      </c>
      <c r="E123" s="460" t="s">
        <v>231</v>
      </c>
      <c r="F123" s="461"/>
      <c r="G123" s="466"/>
    </row>
    <row r="124" spans="1:7">
      <c r="A124" s="467">
        <v>27</v>
      </c>
      <c r="B124" s="465">
        <v>210200004</v>
      </c>
      <c r="C124" s="460" t="s">
        <v>1103</v>
      </c>
      <c r="D124" s="460">
        <v>20</v>
      </c>
      <c r="E124" s="460" t="s">
        <v>231</v>
      </c>
      <c r="F124" s="461"/>
      <c r="G124" s="466"/>
    </row>
    <row r="125" spans="1:7">
      <c r="A125" s="467">
        <v>28</v>
      </c>
      <c r="B125" s="465">
        <v>210200006</v>
      </c>
      <c r="C125" s="460" t="s">
        <v>1104</v>
      </c>
      <c r="D125" s="460">
        <v>14</v>
      </c>
      <c r="E125" s="460" t="s">
        <v>231</v>
      </c>
      <c r="F125" s="461"/>
      <c r="G125" s="466"/>
    </row>
    <row r="126" spans="1:7">
      <c r="A126" s="467">
        <v>29</v>
      </c>
      <c r="B126" s="465">
        <v>210200014</v>
      </c>
      <c r="C126" s="460" t="s">
        <v>1105</v>
      </c>
      <c r="D126" s="460">
        <v>33</v>
      </c>
      <c r="E126" s="460" t="s">
        <v>231</v>
      </c>
      <c r="F126" s="461"/>
      <c r="G126" s="466"/>
    </row>
    <row r="127" spans="1:7">
      <c r="A127" s="467">
        <v>30</v>
      </c>
      <c r="B127" s="465">
        <v>210200034</v>
      </c>
      <c r="C127" s="460" t="s">
        <v>1106</v>
      </c>
      <c r="D127" s="460">
        <v>38</v>
      </c>
      <c r="E127" s="460" t="s">
        <v>231</v>
      </c>
      <c r="F127" s="461"/>
      <c r="G127" s="466"/>
    </row>
    <row r="128" spans="1:7">
      <c r="A128" s="467">
        <v>31</v>
      </c>
      <c r="B128" s="465">
        <v>210200111</v>
      </c>
      <c r="C128" s="460" t="s">
        <v>1107</v>
      </c>
      <c r="D128" s="460">
        <v>8</v>
      </c>
      <c r="E128" s="460" t="s">
        <v>231</v>
      </c>
      <c r="F128" s="461"/>
      <c r="G128" s="466"/>
    </row>
    <row r="129" spans="1:7">
      <c r="A129" s="467">
        <v>32</v>
      </c>
      <c r="B129" s="465">
        <v>210201001</v>
      </c>
      <c r="C129" s="460" t="s">
        <v>1108</v>
      </c>
      <c r="D129" s="460">
        <v>7</v>
      </c>
      <c r="E129" s="460" t="s">
        <v>231</v>
      </c>
      <c r="F129" s="461"/>
      <c r="G129" s="466"/>
    </row>
    <row r="130" spans="1:7">
      <c r="A130" s="467">
        <v>33</v>
      </c>
      <c r="B130" s="465">
        <v>210201058</v>
      </c>
      <c r="C130" s="460" t="s">
        <v>1109</v>
      </c>
      <c r="D130" s="460">
        <v>1</v>
      </c>
      <c r="E130" s="460" t="s">
        <v>231</v>
      </c>
      <c r="F130" s="461"/>
      <c r="G130" s="466"/>
    </row>
    <row r="131" spans="1:7">
      <c r="A131" s="467">
        <v>34</v>
      </c>
      <c r="B131" s="465">
        <v>210201037</v>
      </c>
      <c r="C131" s="460" t="s">
        <v>2088</v>
      </c>
      <c r="D131" s="460">
        <v>4</v>
      </c>
      <c r="E131" s="460" t="s">
        <v>231</v>
      </c>
      <c r="F131" s="461"/>
      <c r="G131" s="466"/>
    </row>
    <row r="132" spans="1:7">
      <c r="A132" s="467">
        <v>35</v>
      </c>
      <c r="B132" s="465">
        <v>210220001</v>
      </c>
      <c r="C132" s="460" t="s">
        <v>1110</v>
      </c>
      <c r="D132" s="460">
        <v>210</v>
      </c>
      <c r="E132" s="460" t="s">
        <v>220</v>
      </c>
      <c r="F132" s="461"/>
      <c r="G132" s="466"/>
    </row>
    <row r="133" spans="1:7">
      <c r="A133" s="467">
        <v>36</v>
      </c>
      <c r="B133" s="465">
        <v>210220021</v>
      </c>
      <c r="C133" s="460" t="s">
        <v>1111</v>
      </c>
      <c r="D133" s="460">
        <v>100</v>
      </c>
      <c r="E133" s="460" t="s">
        <v>220</v>
      </c>
      <c r="F133" s="461"/>
      <c r="G133" s="466"/>
    </row>
    <row r="134" spans="1:7">
      <c r="A134" s="467">
        <v>37</v>
      </c>
      <c r="B134" s="465">
        <v>210220031</v>
      </c>
      <c r="C134" s="460" t="s">
        <v>1112</v>
      </c>
      <c r="D134" s="460">
        <v>1</v>
      </c>
      <c r="E134" s="460" t="s">
        <v>231</v>
      </c>
      <c r="F134" s="461"/>
      <c r="G134" s="466"/>
    </row>
    <row r="135" spans="1:7">
      <c r="A135" s="467">
        <v>38</v>
      </c>
      <c r="B135" s="465">
        <v>210220040</v>
      </c>
      <c r="C135" s="460" t="s">
        <v>2089</v>
      </c>
      <c r="D135" s="460">
        <v>4</v>
      </c>
      <c r="E135" s="460" t="s">
        <v>231</v>
      </c>
      <c r="F135" s="461"/>
      <c r="G135" s="466"/>
    </row>
    <row r="136" spans="1:7">
      <c r="A136" s="467">
        <v>39</v>
      </c>
      <c r="B136" s="465">
        <v>210220050</v>
      </c>
      <c r="C136" s="460" t="s">
        <v>1113</v>
      </c>
      <c r="D136" s="460">
        <v>6</v>
      </c>
      <c r="E136" s="460" t="s">
        <v>231</v>
      </c>
      <c r="F136" s="461"/>
      <c r="G136" s="466"/>
    </row>
    <row r="137" spans="1:7">
      <c r="A137" s="467">
        <v>40</v>
      </c>
      <c r="B137" s="465">
        <v>210220101</v>
      </c>
      <c r="C137" s="460" t="s">
        <v>1114</v>
      </c>
      <c r="D137" s="460">
        <v>24</v>
      </c>
      <c r="E137" s="460" t="s">
        <v>231</v>
      </c>
      <c r="F137" s="461"/>
      <c r="G137" s="466"/>
    </row>
    <row r="138" spans="1:7">
      <c r="A138" s="467">
        <v>41</v>
      </c>
      <c r="B138" s="465">
        <v>210220104</v>
      </c>
      <c r="C138" s="460" t="s">
        <v>1115</v>
      </c>
      <c r="D138" s="460">
        <v>60</v>
      </c>
      <c r="E138" s="460" t="s">
        <v>231</v>
      </c>
      <c r="F138" s="461"/>
      <c r="G138" s="466"/>
    </row>
    <row r="139" spans="1:7">
      <c r="A139" s="467">
        <v>42</v>
      </c>
      <c r="B139" s="465">
        <v>210220107</v>
      </c>
      <c r="C139" s="460" t="s">
        <v>1116</v>
      </c>
      <c r="D139" s="460">
        <v>36</v>
      </c>
      <c r="E139" s="460" t="s">
        <v>231</v>
      </c>
      <c r="F139" s="461"/>
      <c r="G139" s="466"/>
    </row>
    <row r="140" spans="1:7">
      <c r="A140" s="467">
        <v>43</v>
      </c>
      <c r="B140" s="465">
        <v>210220111</v>
      </c>
      <c r="C140" s="460" t="s">
        <v>1117</v>
      </c>
      <c r="D140" s="460">
        <v>32</v>
      </c>
      <c r="E140" s="460" t="s">
        <v>231</v>
      </c>
      <c r="F140" s="461"/>
      <c r="G140" s="466"/>
    </row>
    <row r="141" spans="1:7">
      <c r="A141" s="467">
        <v>44</v>
      </c>
      <c r="B141" s="465">
        <v>210220204</v>
      </c>
      <c r="C141" s="460" t="s">
        <v>1118</v>
      </c>
      <c r="D141" s="460">
        <v>1</v>
      </c>
      <c r="E141" s="460" t="s">
        <v>231</v>
      </c>
      <c r="F141" s="461"/>
      <c r="G141" s="466"/>
    </row>
    <row r="142" spans="1:7">
      <c r="A142" s="467">
        <v>45</v>
      </c>
      <c r="B142" s="465">
        <v>210220220</v>
      </c>
      <c r="C142" s="460" t="s">
        <v>1119</v>
      </c>
      <c r="D142" s="460">
        <v>2</v>
      </c>
      <c r="E142" s="460" t="s">
        <v>231</v>
      </c>
      <c r="F142" s="461"/>
      <c r="G142" s="466"/>
    </row>
    <row r="143" spans="1:7">
      <c r="A143" s="467">
        <v>46</v>
      </c>
      <c r="B143" s="465">
        <v>210220241</v>
      </c>
      <c r="C143" s="460" t="s">
        <v>1120</v>
      </c>
      <c r="D143" s="460">
        <v>5</v>
      </c>
      <c r="E143" s="460" t="s">
        <v>231</v>
      </c>
      <c r="F143" s="461"/>
      <c r="G143" s="466"/>
    </row>
    <row r="144" spans="1:7">
      <c r="A144" s="467">
        <v>47</v>
      </c>
      <c r="B144" s="465">
        <v>210220243</v>
      </c>
      <c r="C144" s="460" t="s">
        <v>952</v>
      </c>
      <c r="D144" s="460">
        <v>29</v>
      </c>
      <c r="E144" s="460" t="s">
        <v>231</v>
      </c>
      <c r="F144" s="461"/>
      <c r="G144" s="466"/>
    </row>
    <row r="145" spans="1:7">
      <c r="A145" s="467">
        <v>48</v>
      </c>
      <c r="B145" s="465">
        <v>210220246</v>
      </c>
      <c r="C145" s="460" t="s">
        <v>1121</v>
      </c>
      <c r="D145" s="460">
        <v>6</v>
      </c>
      <c r="E145" s="460" t="s">
        <v>231</v>
      </c>
      <c r="F145" s="461"/>
      <c r="G145" s="466"/>
    </row>
    <row r="146" spans="1:7">
      <c r="A146" s="467">
        <v>49</v>
      </c>
      <c r="B146" s="465">
        <v>210220247</v>
      </c>
      <c r="C146" s="460" t="s">
        <v>1122</v>
      </c>
      <c r="D146" s="460">
        <v>6</v>
      </c>
      <c r="E146" s="460" t="s">
        <v>231</v>
      </c>
      <c r="F146" s="461"/>
      <c r="G146" s="466"/>
    </row>
    <row r="147" spans="1:7">
      <c r="A147" s="467">
        <v>50</v>
      </c>
      <c r="B147" s="465">
        <v>210220262</v>
      </c>
      <c r="C147" s="460" t="s">
        <v>1123</v>
      </c>
      <c r="D147" s="460">
        <v>6</v>
      </c>
      <c r="E147" s="460" t="s">
        <v>231</v>
      </c>
      <c r="F147" s="461"/>
      <c r="G147" s="466"/>
    </row>
    <row r="148" spans="1:7">
      <c r="A148" s="467">
        <v>51</v>
      </c>
      <c r="B148" s="465">
        <v>210220263</v>
      </c>
      <c r="C148" s="460" t="s">
        <v>1124</v>
      </c>
      <c r="D148" s="460">
        <v>12</v>
      </c>
      <c r="E148" s="460" t="s">
        <v>231</v>
      </c>
      <c r="F148" s="461"/>
      <c r="G148" s="466"/>
    </row>
    <row r="149" spans="1:7">
      <c r="A149" s="467">
        <v>52</v>
      </c>
      <c r="B149" s="465">
        <v>210220301</v>
      </c>
      <c r="C149" s="460" t="s">
        <v>1125</v>
      </c>
      <c r="D149" s="460">
        <v>65</v>
      </c>
      <c r="E149" s="460" t="s">
        <v>220</v>
      </c>
      <c r="F149" s="461"/>
      <c r="G149" s="466"/>
    </row>
    <row r="150" spans="1:7">
      <c r="A150" s="467">
        <v>53</v>
      </c>
      <c r="B150" s="465">
        <v>210800226</v>
      </c>
      <c r="C150" s="460" t="s">
        <v>1126</v>
      </c>
      <c r="D150" s="460">
        <v>851</v>
      </c>
      <c r="E150" s="460" t="s">
        <v>220</v>
      </c>
      <c r="F150" s="461"/>
      <c r="G150" s="466"/>
    </row>
    <row r="151" spans="1:7">
      <c r="A151" s="467">
        <v>54</v>
      </c>
      <c r="B151" s="465">
        <v>210800227</v>
      </c>
      <c r="C151" s="460" t="s">
        <v>1127</v>
      </c>
      <c r="D151" s="460">
        <v>685</v>
      </c>
      <c r="E151" s="460" t="s">
        <v>220</v>
      </c>
      <c r="F151" s="461"/>
      <c r="G151" s="466"/>
    </row>
    <row r="152" spans="1:7">
      <c r="A152" s="467">
        <v>55</v>
      </c>
      <c r="B152" s="465">
        <v>210800228</v>
      </c>
      <c r="C152" s="460" t="s">
        <v>1128</v>
      </c>
      <c r="D152" s="460">
        <v>26</v>
      </c>
      <c r="E152" s="460" t="s">
        <v>220</v>
      </c>
      <c r="F152" s="461"/>
      <c r="G152" s="466"/>
    </row>
    <row r="153" spans="1:7">
      <c r="A153" s="467">
        <v>56</v>
      </c>
      <c r="B153" s="465">
        <v>210800238</v>
      </c>
      <c r="C153" s="460" t="s">
        <v>1129</v>
      </c>
      <c r="D153" s="460">
        <v>170</v>
      </c>
      <c r="E153" s="460" t="s">
        <v>220</v>
      </c>
      <c r="F153" s="461"/>
      <c r="G153" s="466"/>
    </row>
    <row r="154" spans="1:7">
      <c r="A154" s="467">
        <v>57</v>
      </c>
      <c r="B154" s="465">
        <v>210800239</v>
      </c>
      <c r="C154" s="460" t="s">
        <v>1130</v>
      </c>
      <c r="D154" s="460">
        <v>36</v>
      </c>
      <c r="E154" s="460" t="s">
        <v>220</v>
      </c>
      <c r="F154" s="461"/>
      <c r="G154" s="466"/>
    </row>
    <row r="155" spans="1:7">
      <c r="A155" s="467">
        <v>58</v>
      </c>
      <c r="B155" s="465">
        <v>210800241</v>
      </c>
      <c r="C155" s="460" t="s">
        <v>1131</v>
      </c>
      <c r="D155" s="460">
        <v>42</v>
      </c>
      <c r="E155" s="460" t="s">
        <v>220</v>
      </c>
      <c r="F155" s="461"/>
      <c r="G155" s="466"/>
    </row>
    <row r="156" spans="1:7">
      <c r="A156" s="467">
        <v>59</v>
      </c>
      <c r="B156" s="465">
        <v>210902141</v>
      </c>
      <c r="C156" s="460" t="s">
        <v>1132</v>
      </c>
      <c r="D156" s="460">
        <v>40</v>
      </c>
      <c r="E156" s="460" t="s">
        <v>220</v>
      </c>
      <c r="F156" s="461"/>
      <c r="G156" s="466"/>
    </row>
    <row r="157" spans="1:7">
      <c r="A157" s="467">
        <v>60</v>
      </c>
      <c r="B157" s="465">
        <v>210950201</v>
      </c>
      <c r="C157" s="460" t="s">
        <v>1133</v>
      </c>
      <c r="D157" s="460">
        <v>279</v>
      </c>
      <c r="E157" s="460" t="s">
        <v>220</v>
      </c>
      <c r="F157" s="461"/>
      <c r="G157" s="466"/>
    </row>
    <row r="158" spans="1:7">
      <c r="A158" s="467">
        <v>61</v>
      </c>
      <c r="B158" s="465">
        <v>971035131</v>
      </c>
      <c r="C158" s="460" t="s">
        <v>1134</v>
      </c>
      <c r="D158" s="460">
        <v>35</v>
      </c>
      <c r="E158" s="460" t="s">
        <v>231</v>
      </c>
      <c r="F158" s="461"/>
      <c r="G158" s="466"/>
    </row>
    <row r="159" spans="1:7">
      <c r="A159" s="467">
        <v>62</v>
      </c>
      <c r="B159" s="465">
        <v>971035141</v>
      </c>
      <c r="C159" s="460" t="s">
        <v>1135</v>
      </c>
      <c r="D159" s="460">
        <v>18</v>
      </c>
      <c r="E159" s="460" t="s">
        <v>231</v>
      </c>
      <c r="F159" s="461"/>
      <c r="G159" s="466"/>
    </row>
    <row r="160" spans="1:7">
      <c r="A160" s="467">
        <v>63</v>
      </c>
      <c r="B160" s="465">
        <v>971052231</v>
      </c>
      <c r="C160" s="460" t="s">
        <v>1136</v>
      </c>
      <c r="D160" s="460">
        <v>2</v>
      </c>
      <c r="E160" s="460" t="s">
        <v>231</v>
      </c>
      <c r="F160" s="461"/>
      <c r="G160" s="466"/>
    </row>
    <row r="161" spans="1:7">
      <c r="A161" s="467">
        <v>64</v>
      </c>
      <c r="B161" s="465">
        <v>973031616</v>
      </c>
      <c r="C161" s="460" t="s">
        <v>1137</v>
      </c>
      <c r="D161" s="460">
        <v>429</v>
      </c>
      <c r="E161" s="460" t="s">
        <v>231</v>
      </c>
      <c r="F161" s="461"/>
      <c r="G161" s="466"/>
    </row>
    <row r="162" spans="1:7">
      <c r="A162" s="470">
        <v>68</v>
      </c>
      <c r="B162" s="472">
        <v>213291000</v>
      </c>
      <c r="C162" s="462" t="s">
        <v>1138</v>
      </c>
      <c r="D162" s="462">
        <v>20</v>
      </c>
      <c r="E162" s="462" t="s">
        <v>406</v>
      </c>
      <c r="F162" s="463"/>
      <c r="G162" s="471"/>
    </row>
    <row r="163" spans="1:7">
      <c r="A163" s="468"/>
      <c r="B163" s="460" t="s">
        <v>1075</v>
      </c>
      <c r="C163" s="460"/>
      <c r="D163" s="460"/>
      <c r="E163" s="460"/>
      <c r="F163" s="461"/>
      <c r="G163" s="461"/>
    </row>
    <row r="164" spans="1:7">
      <c r="A164" s="468"/>
      <c r="B164" s="460" t="s">
        <v>1139</v>
      </c>
      <c r="C164" s="468"/>
      <c r="D164" s="460">
        <v>2</v>
      </c>
      <c r="E164" s="460" t="s">
        <v>107</v>
      </c>
      <c r="F164" s="468"/>
      <c r="G164" s="461"/>
    </row>
    <row r="165" spans="1:7">
      <c r="A165" s="473"/>
      <c r="B165" s="462" t="s">
        <v>139</v>
      </c>
      <c r="C165" s="462"/>
      <c r="D165" s="462"/>
      <c r="E165" s="462"/>
      <c r="F165" s="473"/>
      <c r="G165" s="463"/>
    </row>
    <row r="166" spans="1:7">
      <c r="A166" s="468"/>
      <c r="B166" s="468"/>
      <c r="C166" s="468"/>
      <c r="D166" s="468"/>
      <c r="E166" s="468"/>
      <c r="F166" s="468"/>
      <c r="G166" s="468"/>
    </row>
    <row r="167" spans="1:7">
      <c r="A167" s="468"/>
      <c r="B167" s="468"/>
      <c r="C167" s="468"/>
      <c r="D167" s="468"/>
      <c r="E167" s="468"/>
      <c r="F167" s="468"/>
      <c r="G167" s="468"/>
    </row>
    <row r="168" spans="1:7">
      <c r="A168" s="468"/>
      <c r="B168" s="468"/>
      <c r="C168" s="468"/>
      <c r="D168" s="468"/>
      <c r="E168" s="468"/>
      <c r="F168" s="468"/>
      <c r="G168" s="468"/>
    </row>
    <row r="169" spans="1:7">
      <c r="A169" s="459" t="s">
        <v>1140</v>
      </c>
      <c r="B169" s="468"/>
      <c r="C169" s="468"/>
      <c r="D169" s="468"/>
      <c r="E169" s="468"/>
      <c r="F169" s="468"/>
      <c r="G169" s="468"/>
    </row>
    <row r="170" spans="1:7">
      <c r="A170" s="462" t="s">
        <v>925</v>
      </c>
      <c r="B170" s="462" t="s">
        <v>926</v>
      </c>
      <c r="C170" s="462" t="s">
        <v>927</v>
      </c>
      <c r="D170" s="462" t="s">
        <v>928</v>
      </c>
      <c r="E170" s="462" t="s">
        <v>145</v>
      </c>
      <c r="F170" s="463" t="s">
        <v>929</v>
      </c>
      <c r="G170" s="464" t="s">
        <v>930</v>
      </c>
    </row>
    <row r="171" spans="1:7">
      <c r="A171" s="465">
        <v>1</v>
      </c>
      <c r="B171" s="478" t="s">
        <v>1141</v>
      </c>
      <c r="C171" s="460" t="s">
        <v>1142</v>
      </c>
      <c r="D171" s="460">
        <v>28</v>
      </c>
      <c r="E171" s="460" t="s">
        <v>220</v>
      </c>
      <c r="F171" s="461"/>
      <c r="G171" s="466"/>
    </row>
    <row r="172" spans="1:7">
      <c r="A172" s="467">
        <v>2</v>
      </c>
      <c r="B172" s="465">
        <v>460200164</v>
      </c>
      <c r="C172" s="460" t="s">
        <v>1143</v>
      </c>
      <c r="D172" s="460">
        <v>36</v>
      </c>
      <c r="E172" s="460" t="s">
        <v>220</v>
      </c>
      <c r="F172" s="461"/>
      <c r="G172" s="466"/>
    </row>
    <row r="173" spans="1:7">
      <c r="A173" s="467">
        <v>3</v>
      </c>
      <c r="B173" s="465">
        <v>460490011</v>
      </c>
      <c r="C173" s="460" t="s">
        <v>1144</v>
      </c>
      <c r="D173" s="460">
        <v>36</v>
      </c>
      <c r="E173" s="460" t="s">
        <v>220</v>
      </c>
      <c r="F173" s="461"/>
      <c r="G173" s="466"/>
    </row>
    <row r="174" spans="1:7">
      <c r="A174" s="467">
        <v>4</v>
      </c>
      <c r="B174" s="465">
        <v>460560154</v>
      </c>
      <c r="C174" s="460" t="s">
        <v>1145</v>
      </c>
      <c r="D174" s="460">
        <v>28</v>
      </c>
      <c r="E174" s="460" t="s">
        <v>220</v>
      </c>
      <c r="F174" s="461"/>
      <c r="G174" s="466"/>
    </row>
    <row r="175" spans="1:7">
      <c r="A175" s="467">
        <v>5</v>
      </c>
      <c r="B175" s="465">
        <v>460560164</v>
      </c>
      <c r="C175" s="460" t="s">
        <v>1146</v>
      </c>
      <c r="D175" s="460">
        <v>36</v>
      </c>
      <c r="E175" s="460" t="s">
        <v>220</v>
      </c>
      <c r="F175" s="461"/>
      <c r="G175" s="466"/>
    </row>
    <row r="176" spans="1:7">
      <c r="A176" s="470">
        <v>6</v>
      </c>
      <c r="B176" s="479" t="s">
        <v>1147</v>
      </c>
      <c r="C176" s="462" t="s">
        <v>1148</v>
      </c>
      <c r="D176" s="462">
        <v>32</v>
      </c>
      <c r="E176" s="462" t="s">
        <v>193</v>
      </c>
      <c r="F176" s="463"/>
      <c r="G176" s="471"/>
    </row>
    <row r="177" spans="1:7">
      <c r="A177" s="470"/>
      <c r="B177" s="472" t="s">
        <v>1075</v>
      </c>
      <c r="C177" s="462"/>
      <c r="D177" s="462"/>
      <c r="E177" s="462"/>
      <c r="F177" s="463"/>
      <c r="G177" s="471"/>
    </row>
    <row r="182" spans="1:7">
      <c r="A182" s="480"/>
      <c r="G182" s="445"/>
    </row>
    <row r="183" spans="1:7">
      <c r="A183" s="480"/>
      <c r="G183" s="445"/>
    </row>
    <row r="184" spans="1:7">
      <c r="A184" s="480"/>
      <c r="G184" s="445"/>
    </row>
    <row r="185" spans="1:7">
      <c r="B185" s="465"/>
      <c r="C185" s="460"/>
      <c r="D185" s="460"/>
      <c r="E185" s="460"/>
      <c r="F185" s="461"/>
    </row>
    <row r="204" spans="1:7">
      <c r="A204" s="481"/>
      <c r="G204" s="449"/>
    </row>
    <row r="205" spans="1:7">
      <c r="A205" s="456"/>
      <c r="B205" s="456"/>
      <c r="C205" s="456"/>
      <c r="D205" s="456"/>
      <c r="E205" s="456"/>
      <c r="F205" s="445"/>
      <c r="G205" s="482"/>
    </row>
    <row r="206" spans="1:7">
      <c r="A206" s="480"/>
      <c r="B206" s="483"/>
      <c r="C206" s="456"/>
      <c r="D206" s="456"/>
      <c r="E206" s="456"/>
      <c r="F206" s="449"/>
      <c r="G206" s="449"/>
    </row>
    <row r="207" spans="1:7">
      <c r="A207" s="480"/>
      <c r="B207" s="483"/>
      <c r="C207" s="456"/>
      <c r="D207" s="456"/>
      <c r="E207" s="456"/>
      <c r="F207" s="449"/>
      <c r="G207" s="449"/>
    </row>
    <row r="208" spans="1:7">
      <c r="A208" s="480"/>
      <c r="B208" s="483"/>
      <c r="C208" s="456"/>
      <c r="D208" s="456"/>
      <c r="E208" s="456"/>
      <c r="F208" s="449"/>
      <c r="G208" s="449"/>
    </row>
    <row r="209" spans="1:7">
      <c r="A209" s="483"/>
      <c r="B209" s="483"/>
      <c r="C209" s="456"/>
      <c r="D209" s="456"/>
      <c r="E209" s="456"/>
      <c r="F209" s="449"/>
      <c r="G209" s="449"/>
    </row>
    <row r="210" spans="1:7">
      <c r="A210" s="483"/>
      <c r="B210" s="483"/>
      <c r="C210" s="456"/>
      <c r="D210" s="456"/>
      <c r="E210" s="456"/>
      <c r="F210" s="449"/>
      <c r="G210" s="449"/>
    </row>
    <row r="211" spans="1:7">
      <c r="A211" s="483"/>
      <c r="B211" s="483"/>
      <c r="C211" s="456"/>
      <c r="D211" s="456"/>
      <c r="E211" s="456"/>
      <c r="F211" s="449"/>
      <c r="G211" s="449"/>
    </row>
    <row r="212" spans="1:7">
      <c r="A212" s="483"/>
      <c r="B212" s="483"/>
      <c r="C212" s="456"/>
      <c r="D212" s="456"/>
      <c r="E212" s="456"/>
      <c r="F212" s="449"/>
      <c r="G212" s="449"/>
    </row>
    <row r="213" spans="1:7">
      <c r="A213" s="483"/>
      <c r="B213" s="483"/>
      <c r="C213" s="456"/>
      <c r="D213" s="456"/>
      <c r="E213" s="456"/>
      <c r="F213" s="449"/>
      <c r="G213" s="449"/>
    </row>
    <row r="214" spans="1:7">
      <c r="A214" s="483"/>
      <c r="B214" s="483"/>
      <c r="C214" s="456"/>
      <c r="D214" s="484"/>
      <c r="E214" s="456"/>
      <c r="F214" s="449"/>
      <c r="G214" s="449"/>
    </row>
    <row r="215" spans="1:7">
      <c r="A215" s="483"/>
      <c r="B215" s="483"/>
      <c r="C215" s="456"/>
      <c r="D215" s="456"/>
      <c r="E215" s="456"/>
      <c r="F215" s="449"/>
      <c r="G215" s="449"/>
    </row>
    <row r="216" spans="1:7">
      <c r="A216" s="480"/>
      <c r="B216" s="483"/>
      <c r="C216" s="456"/>
      <c r="D216" s="456"/>
      <c r="E216" s="456"/>
      <c r="F216" s="449"/>
      <c r="G216" s="449"/>
    </row>
    <row r="217" spans="1:7">
      <c r="A217" s="483"/>
      <c r="B217" s="483"/>
      <c r="C217" s="456"/>
      <c r="D217" s="456"/>
      <c r="E217" s="456"/>
      <c r="F217" s="449"/>
      <c r="G217" s="449"/>
    </row>
    <row r="218" spans="1:7">
      <c r="A218" s="483"/>
      <c r="B218" s="483"/>
      <c r="C218" s="456"/>
      <c r="D218" s="456"/>
      <c r="E218" s="456"/>
      <c r="F218" s="449"/>
      <c r="G218" s="449"/>
    </row>
    <row r="219" spans="1:7">
      <c r="A219" s="483"/>
      <c r="B219" s="483"/>
      <c r="C219" s="456"/>
      <c r="D219" s="456"/>
      <c r="E219" s="456"/>
      <c r="F219" s="449"/>
      <c r="G219" s="449"/>
    </row>
    <row r="220" spans="1:7">
      <c r="A220" s="483"/>
      <c r="B220" s="483"/>
      <c r="C220" s="456"/>
      <c r="D220" s="456"/>
      <c r="E220" s="456"/>
      <c r="F220" s="449"/>
      <c r="G220" s="449"/>
    </row>
    <row r="221" spans="1:7">
      <c r="A221" s="483"/>
      <c r="B221" s="483"/>
      <c r="C221" s="456"/>
      <c r="D221" s="456"/>
      <c r="E221" s="456"/>
      <c r="F221" s="449"/>
      <c r="G221" s="449"/>
    </row>
    <row r="222" spans="1:7">
      <c r="A222" s="483"/>
      <c r="B222" s="483"/>
      <c r="C222" s="456"/>
      <c r="D222" s="456"/>
      <c r="E222" s="456"/>
      <c r="F222" s="449"/>
      <c r="G222" s="449"/>
    </row>
    <row r="223" spans="1:7">
      <c r="A223" s="483"/>
      <c r="B223" s="483"/>
      <c r="C223" s="456"/>
      <c r="D223" s="456"/>
      <c r="E223" s="456"/>
      <c r="F223" s="449"/>
      <c r="G223" s="449"/>
    </row>
    <row r="224" spans="1:7">
      <c r="A224" s="483"/>
      <c r="B224" s="483"/>
      <c r="C224" s="456"/>
      <c r="D224" s="456"/>
      <c r="E224" s="456"/>
      <c r="F224" s="449"/>
      <c r="G224" s="449"/>
    </row>
    <row r="225" spans="1:7">
      <c r="A225" s="483"/>
      <c r="B225" s="483"/>
      <c r="C225" s="456"/>
      <c r="D225" s="456"/>
      <c r="E225" s="456"/>
      <c r="F225" s="449"/>
      <c r="G225" s="449"/>
    </row>
    <row r="226" spans="1:7">
      <c r="A226" s="483"/>
      <c r="B226" s="483"/>
      <c r="C226" s="456"/>
      <c r="D226" s="456"/>
      <c r="E226" s="456"/>
      <c r="F226" s="449"/>
      <c r="G226" s="449"/>
    </row>
    <row r="227" spans="1:7">
      <c r="A227" s="483"/>
      <c r="B227" s="483"/>
      <c r="C227" s="456"/>
      <c r="D227" s="456"/>
      <c r="E227" s="456"/>
      <c r="F227" s="449"/>
      <c r="G227" s="449"/>
    </row>
    <row r="228" spans="1:7">
      <c r="A228" s="483"/>
      <c r="B228" s="483"/>
      <c r="C228" s="456"/>
      <c r="D228" s="456"/>
      <c r="E228" s="456"/>
      <c r="F228" s="449"/>
      <c r="G228" s="449"/>
    </row>
    <row r="229" spans="1:7">
      <c r="A229" s="483"/>
      <c r="B229" s="483"/>
      <c r="C229" s="456"/>
      <c r="D229" s="456"/>
      <c r="E229" s="456"/>
      <c r="F229" s="449"/>
      <c r="G229" s="449"/>
    </row>
    <row r="230" spans="1:7">
      <c r="A230" s="483"/>
      <c r="B230" s="483"/>
      <c r="C230" s="456"/>
      <c r="D230" s="456"/>
      <c r="E230" s="456"/>
      <c r="F230" s="449"/>
      <c r="G230" s="449"/>
    </row>
    <row r="231" spans="1:7">
      <c r="A231" s="483"/>
      <c r="B231" s="483"/>
      <c r="C231" s="456"/>
      <c r="D231" s="456"/>
      <c r="E231" s="456"/>
      <c r="F231" s="449"/>
      <c r="G231" s="449"/>
    </row>
    <row r="232" spans="1:7">
      <c r="A232" s="483"/>
      <c r="B232" s="483"/>
      <c r="C232" s="456"/>
      <c r="D232" s="456"/>
      <c r="E232" s="456"/>
      <c r="F232" s="449"/>
      <c r="G232" s="449"/>
    </row>
    <row r="233" spans="1:7">
      <c r="A233" s="483"/>
      <c r="B233" s="483"/>
      <c r="C233" s="456"/>
      <c r="D233" s="456"/>
      <c r="E233" s="456"/>
      <c r="F233" s="449"/>
      <c r="G233" s="449"/>
    </row>
    <row r="234" spans="1:7">
      <c r="A234" s="483"/>
      <c r="B234" s="483"/>
      <c r="C234" s="456"/>
      <c r="D234" s="456"/>
      <c r="E234" s="456"/>
      <c r="F234" s="449"/>
      <c r="G234" s="449"/>
    </row>
    <row r="235" spans="1:7">
      <c r="A235" s="483"/>
      <c r="B235" s="483"/>
      <c r="C235" s="456"/>
      <c r="D235" s="456"/>
      <c r="E235" s="456"/>
      <c r="F235" s="449"/>
      <c r="G235" s="449"/>
    </row>
    <row r="236" spans="1:7">
      <c r="A236" s="483"/>
      <c r="B236" s="483"/>
      <c r="C236" s="456"/>
      <c r="D236" s="456"/>
      <c r="E236" s="456"/>
      <c r="F236" s="449"/>
      <c r="G236" s="449"/>
    </row>
    <row r="237" spans="1:7">
      <c r="A237" s="483"/>
      <c r="B237" s="483"/>
      <c r="C237" s="456"/>
      <c r="D237" s="456"/>
      <c r="E237" s="456"/>
      <c r="F237" s="449"/>
      <c r="G237" s="449"/>
    </row>
    <row r="238" spans="1:7">
      <c r="A238" s="483"/>
      <c r="B238" s="483"/>
      <c r="C238" s="456"/>
      <c r="D238" s="456"/>
      <c r="E238" s="456"/>
      <c r="F238" s="449"/>
      <c r="G238" s="449"/>
    </row>
    <row r="239" spans="1:7">
      <c r="A239" s="483"/>
      <c r="B239" s="483"/>
      <c r="C239" s="456"/>
      <c r="D239" s="456"/>
      <c r="E239" s="456"/>
      <c r="F239" s="449"/>
      <c r="G239" s="449"/>
    </row>
    <row r="240" spans="1:7">
      <c r="A240" s="483"/>
      <c r="B240" s="483"/>
      <c r="C240" s="456"/>
      <c r="D240" s="456"/>
      <c r="E240" s="456"/>
      <c r="F240" s="449"/>
      <c r="G240" s="449"/>
    </row>
    <row r="241" spans="1:7">
      <c r="A241" s="483"/>
      <c r="B241" s="483"/>
      <c r="C241" s="456"/>
      <c r="D241" s="456"/>
      <c r="E241" s="456"/>
      <c r="F241" s="449"/>
      <c r="G241" s="449"/>
    </row>
    <row r="242" spans="1:7">
      <c r="A242" s="483"/>
      <c r="B242" s="483"/>
      <c r="C242" s="456"/>
      <c r="D242" s="456"/>
      <c r="E242" s="456"/>
      <c r="F242" s="449"/>
      <c r="G242" s="449"/>
    </row>
    <row r="243" spans="1:7">
      <c r="A243" s="483"/>
      <c r="B243" s="483"/>
      <c r="C243" s="456"/>
      <c r="D243" s="456"/>
      <c r="E243" s="456"/>
      <c r="F243" s="449"/>
      <c r="G243" s="449"/>
    </row>
    <row r="244" spans="1:7">
      <c r="A244" s="483"/>
      <c r="B244" s="483"/>
      <c r="C244" s="456"/>
      <c r="D244" s="456"/>
      <c r="E244" s="456"/>
      <c r="F244" s="449"/>
      <c r="G244" s="449"/>
    </row>
    <row r="245" spans="1:7">
      <c r="A245" s="483"/>
      <c r="B245" s="483"/>
      <c r="C245" s="456"/>
      <c r="D245" s="456"/>
      <c r="E245" s="456"/>
      <c r="F245" s="449"/>
      <c r="G245" s="449"/>
    </row>
    <row r="246" spans="1:7">
      <c r="A246" s="483"/>
      <c r="B246" s="483"/>
      <c r="C246" s="456"/>
      <c r="D246" s="456"/>
      <c r="E246" s="456"/>
      <c r="F246" s="449"/>
      <c r="G246" s="449"/>
    </row>
    <row r="247" spans="1:7">
      <c r="A247" s="483"/>
      <c r="B247" s="483"/>
      <c r="C247" s="456"/>
      <c r="D247" s="456"/>
      <c r="E247" s="456"/>
      <c r="F247" s="449"/>
      <c r="G247" s="449"/>
    </row>
    <row r="248" spans="1:7">
      <c r="A248" s="483"/>
      <c r="B248" s="483"/>
      <c r="C248" s="456"/>
      <c r="D248" s="456"/>
      <c r="E248" s="456"/>
      <c r="F248" s="449"/>
      <c r="G248" s="449"/>
    </row>
    <row r="249" spans="1:7">
      <c r="A249" s="483"/>
      <c r="B249" s="483"/>
      <c r="C249" s="456"/>
      <c r="D249" s="456"/>
      <c r="E249" s="456"/>
      <c r="F249" s="449"/>
      <c r="G249" s="449"/>
    </row>
    <row r="250" spans="1:7">
      <c r="A250" s="483"/>
      <c r="B250" s="483"/>
      <c r="C250" s="456"/>
      <c r="D250" s="456"/>
      <c r="E250" s="456"/>
      <c r="F250" s="449"/>
      <c r="G250" s="449"/>
    </row>
    <row r="251" spans="1:7">
      <c r="A251" s="483"/>
      <c r="B251" s="483"/>
      <c r="C251" s="456"/>
      <c r="D251" s="456"/>
      <c r="E251" s="456"/>
      <c r="F251" s="449"/>
      <c r="G251" s="449"/>
    </row>
    <row r="252" spans="1:7">
      <c r="A252" s="483"/>
      <c r="B252" s="483"/>
      <c r="C252" s="456"/>
      <c r="D252" s="456"/>
      <c r="E252" s="456"/>
      <c r="F252" s="449"/>
      <c r="G252" s="449"/>
    </row>
    <row r="253" spans="1:7">
      <c r="A253" s="483"/>
      <c r="B253" s="483"/>
      <c r="C253" s="456"/>
      <c r="D253" s="456"/>
      <c r="E253" s="456"/>
      <c r="F253" s="449"/>
      <c r="G253" s="449"/>
    </row>
    <row r="254" spans="1:7">
      <c r="A254" s="483"/>
      <c r="B254" s="483"/>
      <c r="C254" s="456"/>
      <c r="D254" s="456"/>
      <c r="E254" s="456"/>
      <c r="F254" s="449"/>
      <c r="G254" s="449"/>
    </row>
    <row r="255" spans="1:7">
      <c r="A255" s="483"/>
      <c r="B255" s="483"/>
      <c r="C255" s="456"/>
      <c r="D255" s="456"/>
      <c r="E255" s="456"/>
      <c r="F255" s="449"/>
      <c r="G255" s="449"/>
    </row>
    <row r="256" spans="1:7">
      <c r="A256" s="483"/>
      <c r="B256" s="483"/>
      <c r="C256" s="456"/>
      <c r="D256" s="456"/>
      <c r="E256" s="456"/>
      <c r="F256" s="449"/>
      <c r="G256" s="449"/>
    </row>
    <row r="257" spans="1:7">
      <c r="A257" s="483"/>
      <c r="B257" s="483"/>
      <c r="C257" s="456"/>
      <c r="D257" s="456"/>
      <c r="E257" s="456"/>
      <c r="F257" s="449"/>
      <c r="G257" s="449"/>
    </row>
    <row r="258" spans="1:7">
      <c r="A258" s="483"/>
      <c r="B258" s="483"/>
      <c r="C258" s="456"/>
      <c r="D258" s="456"/>
      <c r="E258" s="456"/>
      <c r="F258" s="449"/>
      <c r="G258" s="449"/>
    </row>
    <row r="259" spans="1:7">
      <c r="A259" s="480"/>
      <c r="B259" s="483"/>
      <c r="C259" s="456"/>
      <c r="D259" s="456"/>
      <c r="E259" s="456"/>
      <c r="F259" s="449"/>
      <c r="G259" s="449"/>
    </row>
    <row r="260" spans="1:7">
      <c r="A260" s="480"/>
      <c r="B260" s="483"/>
      <c r="C260" s="456"/>
      <c r="D260" s="456"/>
      <c r="E260" s="456"/>
      <c r="F260" s="449"/>
      <c r="G260" s="449"/>
    </row>
    <row r="261" spans="1:7">
      <c r="A261" s="480"/>
      <c r="B261" s="483"/>
      <c r="C261" s="456"/>
      <c r="D261" s="456"/>
      <c r="E261" s="456"/>
      <c r="F261" s="449"/>
      <c r="G261" s="449"/>
    </row>
    <row r="262" spans="1:7">
      <c r="A262" s="483"/>
      <c r="B262" s="483"/>
      <c r="C262" s="456"/>
      <c r="D262" s="456"/>
      <c r="E262" s="456"/>
      <c r="F262" s="449"/>
      <c r="G262" s="449"/>
    </row>
    <row r="263" spans="1:7">
      <c r="A263" s="483"/>
      <c r="B263" s="456"/>
      <c r="C263" s="456"/>
      <c r="D263" s="456"/>
      <c r="E263" s="456"/>
      <c r="F263" s="449"/>
      <c r="G263" s="449"/>
    </row>
    <row r="264" spans="1:7">
      <c r="A264" s="456"/>
      <c r="B264" s="483"/>
      <c r="C264" s="456"/>
      <c r="D264" s="456"/>
      <c r="E264" s="456"/>
      <c r="F264" s="449"/>
      <c r="G264" s="449"/>
    </row>
    <row r="267" spans="1:7">
      <c r="A267" s="481"/>
    </row>
    <row r="268" spans="1:7">
      <c r="A268" s="456"/>
      <c r="B268" s="456"/>
      <c r="C268" s="456"/>
      <c r="D268" s="449"/>
      <c r="E268" s="456"/>
      <c r="F268" s="445"/>
      <c r="G268" s="482"/>
    </row>
    <row r="269" spans="1:7">
      <c r="A269" s="483"/>
      <c r="B269" s="485"/>
      <c r="C269" s="456"/>
      <c r="D269" s="449"/>
      <c r="E269" s="456"/>
      <c r="F269" s="449"/>
      <c r="G269" s="449"/>
    </row>
    <row r="270" spans="1:7">
      <c r="A270" s="483"/>
      <c r="B270" s="483"/>
      <c r="C270" s="456"/>
      <c r="D270" s="449"/>
      <c r="E270" s="456"/>
      <c r="F270" s="449"/>
      <c r="G270" s="449"/>
    </row>
    <row r="271" spans="1:7">
      <c r="A271" s="483"/>
      <c r="B271" s="483"/>
      <c r="C271" s="456"/>
      <c r="D271" s="449"/>
      <c r="E271" s="456"/>
      <c r="F271" s="449"/>
      <c r="G271" s="449"/>
    </row>
    <row r="272" spans="1:7">
      <c r="A272" s="483"/>
      <c r="B272" s="485"/>
      <c r="C272" s="486"/>
      <c r="D272" s="449"/>
      <c r="E272" s="456"/>
      <c r="F272" s="449"/>
      <c r="G272" s="449"/>
    </row>
    <row r="273" spans="1:7">
      <c r="A273" s="483"/>
      <c r="B273" s="483"/>
      <c r="C273" s="456"/>
      <c r="D273" s="449"/>
      <c r="E273" s="456"/>
      <c r="F273" s="449"/>
      <c r="G273" s="449"/>
    </row>
    <row r="274" spans="1:7">
      <c r="A274" s="483"/>
      <c r="B274" s="483"/>
      <c r="C274" s="456"/>
      <c r="D274" s="449"/>
      <c r="E274" s="456"/>
      <c r="F274" s="449"/>
      <c r="G274" s="449"/>
    </row>
    <row r="275" spans="1:7">
      <c r="A275" s="483"/>
      <c r="B275" s="483"/>
      <c r="C275" s="456"/>
      <c r="D275" s="449"/>
      <c r="E275" s="456"/>
      <c r="F275" s="449"/>
      <c r="G275" s="449"/>
    </row>
    <row r="276" spans="1:7">
      <c r="A276" s="456"/>
      <c r="B276" s="456"/>
      <c r="C276" s="456"/>
      <c r="D276" s="456"/>
      <c r="E276" s="456"/>
      <c r="F276" s="449"/>
      <c r="G276" s="449"/>
    </row>
  </sheetData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35" workbookViewId="0">
      <selection activeCell="O57" sqref="O57"/>
    </sheetView>
  </sheetViews>
  <sheetFormatPr defaultRowHeight="15"/>
  <cols>
    <col min="1" max="1" width="2.42578125" style="490" customWidth="1"/>
    <col min="2" max="2" width="1.85546875" style="490" customWidth="1"/>
    <col min="3" max="3" width="2.85546875" style="490" customWidth="1"/>
    <col min="4" max="4" width="6.7109375" style="490" customWidth="1"/>
    <col min="5" max="5" width="13.5703125" style="490" customWidth="1"/>
    <col min="6" max="6" width="0.5703125" style="490" customWidth="1"/>
    <col min="7" max="7" width="2.5703125" style="490" customWidth="1"/>
    <col min="8" max="8" width="2.7109375" style="490" customWidth="1"/>
    <col min="9" max="9" width="10.42578125" style="490" customWidth="1"/>
    <col min="10" max="10" width="13.42578125" style="490" customWidth="1"/>
    <col min="11" max="11" width="0.7109375" style="490" customWidth="1"/>
    <col min="12" max="12" width="2.42578125" style="490" customWidth="1"/>
    <col min="13" max="13" width="2.85546875" style="490" customWidth="1"/>
    <col min="14" max="14" width="2" style="490" customWidth="1"/>
    <col min="15" max="15" width="12.42578125" style="490" customWidth="1"/>
    <col min="16" max="16" width="3" style="490" customWidth="1"/>
    <col min="17" max="17" width="2" style="490" customWidth="1"/>
    <col min="18" max="18" width="13.5703125" style="490" customWidth="1"/>
    <col min="19" max="19" width="0.5703125" style="490" customWidth="1"/>
    <col min="20" max="256" width="9.140625" style="490"/>
    <col min="257" max="257" width="2.42578125" style="490" customWidth="1"/>
    <col min="258" max="258" width="1.85546875" style="490" customWidth="1"/>
    <col min="259" max="259" width="2.85546875" style="490" customWidth="1"/>
    <col min="260" max="260" width="6.7109375" style="490" customWidth="1"/>
    <col min="261" max="261" width="13.5703125" style="490" customWidth="1"/>
    <col min="262" max="262" width="0.5703125" style="490" customWidth="1"/>
    <col min="263" max="263" width="2.5703125" style="490" customWidth="1"/>
    <col min="264" max="264" width="2.7109375" style="490" customWidth="1"/>
    <col min="265" max="265" width="10.42578125" style="490" customWidth="1"/>
    <col min="266" max="266" width="13.42578125" style="490" customWidth="1"/>
    <col min="267" max="267" width="0.7109375" style="490" customWidth="1"/>
    <col min="268" max="268" width="2.42578125" style="490" customWidth="1"/>
    <col min="269" max="269" width="2.85546875" style="490" customWidth="1"/>
    <col min="270" max="270" width="2" style="490" customWidth="1"/>
    <col min="271" max="271" width="12.42578125" style="490" customWidth="1"/>
    <col min="272" max="272" width="3" style="490" customWidth="1"/>
    <col min="273" max="273" width="2" style="490" customWidth="1"/>
    <col min="274" max="274" width="13.5703125" style="490" customWidth="1"/>
    <col min="275" max="275" width="0.5703125" style="490" customWidth="1"/>
    <col min="276" max="512" width="9.140625" style="490"/>
    <col min="513" max="513" width="2.42578125" style="490" customWidth="1"/>
    <col min="514" max="514" width="1.85546875" style="490" customWidth="1"/>
    <col min="515" max="515" width="2.85546875" style="490" customWidth="1"/>
    <col min="516" max="516" width="6.7109375" style="490" customWidth="1"/>
    <col min="517" max="517" width="13.5703125" style="490" customWidth="1"/>
    <col min="518" max="518" width="0.5703125" style="490" customWidth="1"/>
    <col min="519" max="519" width="2.5703125" style="490" customWidth="1"/>
    <col min="520" max="520" width="2.7109375" style="490" customWidth="1"/>
    <col min="521" max="521" width="10.42578125" style="490" customWidth="1"/>
    <col min="522" max="522" width="13.42578125" style="490" customWidth="1"/>
    <col min="523" max="523" width="0.7109375" style="490" customWidth="1"/>
    <col min="524" max="524" width="2.42578125" style="490" customWidth="1"/>
    <col min="525" max="525" width="2.85546875" style="490" customWidth="1"/>
    <col min="526" max="526" width="2" style="490" customWidth="1"/>
    <col min="527" max="527" width="12.42578125" style="490" customWidth="1"/>
    <col min="528" max="528" width="3" style="490" customWidth="1"/>
    <col min="529" max="529" width="2" style="490" customWidth="1"/>
    <col min="530" max="530" width="13.5703125" style="490" customWidth="1"/>
    <col min="531" max="531" width="0.5703125" style="490" customWidth="1"/>
    <col min="532" max="768" width="9.140625" style="490"/>
    <col min="769" max="769" width="2.42578125" style="490" customWidth="1"/>
    <col min="770" max="770" width="1.85546875" style="490" customWidth="1"/>
    <col min="771" max="771" width="2.85546875" style="490" customWidth="1"/>
    <col min="772" max="772" width="6.7109375" style="490" customWidth="1"/>
    <col min="773" max="773" width="13.5703125" style="490" customWidth="1"/>
    <col min="774" max="774" width="0.5703125" style="490" customWidth="1"/>
    <col min="775" max="775" width="2.5703125" style="490" customWidth="1"/>
    <col min="776" max="776" width="2.7109375" style="490" customWidth="1"/>
    <col min="777" max="777" width="10.42578125" style="490" customWidth="1"/>
    <col min="778" max="778" width="13.42578125" style="490" customWidth="1"/>
    <col min="779" max="779" width="0.7109375" style="490" customWidth="1"/>
    <col min="780" max="780" width="2.42578125" style="490" customWidth="1"/>
    <col min="781" max="781" width="2.85546875" style="490" customWidth="1"/>
    <col min="782" max="782" width="2" style="490" customWidth="1"/>
    <col min="783" max="783" width="12.42578125" style="490" customWidth="1"/>
    <col min="784" max="784" width="3" style="490" customWidth="1"/>
    <col min="785" max="785" width="2" style="490" customWidth="1"/>
    <col min="786" max="786" width="13.5703125" style="490" customWidth="1"/>
    <col min="787" max="787" width="0.5703125" style="490" customWidth="1"/>
    <col min="788" max="1024" width="9.140625" style="490"/>
    <col min="1025" max="1025" width="2.42578125" style="490" customWidth="1"/>
    <col min="1026" max="1026" width="1.85546875" style="490" customWidth="1"/>
    <col min="1027" max="1027" width="2.85546875" style="490" customWidth="1"/>
    <col min="1028" max="1028" width="6.7109375" style="490" customWidth="1"/>
    <col min="1029" max="1029" width="13.5703125" style="490" customWidth="1"/>
    <col min="1030" max="1030" width="0.5703125" style="490" customWidth="1"/>
    <col min="1031" max="1031" width="2.5703125" style="490" customWidth="1"/>
    <col min="1032" max="1032" width="2.7109375" style="490" customWidth="1"/>
    <col min="1033" max="1033" width="10.42578125" style="490" customWidth="1"/>
    <col min="1034" max="1034" width="13.42578125" style="490" customWidth="1"/>
    <col min="1035" max="1035" width="0.7109375" style="490" customWidth="1"/>
    <col min="1036" max="1036" width="2.42578125" style="490" customWidth="1"/>
    <col min="1037" max="1037" width="2.85546875" style="490" customWidth="1"/>
    <col min="1038" max="1038" width="2" style="490" customWidth="1"/>
    <col min="1039" max="1039" width="12.42578125" style="490" customWidth="1"/>
    <col min="1040" max="1040" width="3" style="490" customWidth="1"/>
    <col min="1041" max="1041" width="2" style="490" customWidth="1"/>
    <col min="1042" max="1042" width="13.5703125" style="490" customWidth="1"/>
    <col min="1043" max="1043" width="0.5703125" style="490" customWidth="1"/>
    <col min="1044" max="1280" width="9.140625" style="490"/>
    <col min="1281" max="1281" width="2.42578125" style="490" customWidth="1"/>
    <col min="1282" max="1282" width="1.85546875" style="490" customWidth="1"/>
    <col min="1283" max="1283" width="2.85546875" style="490" customWidth="1"/>
    <col min="1284" max="1284" width="6.7109375" style="490" customWidth="1"/>
    <col min="1285" max="1285" width="13.5703125" style="490" customWidth="1"/>
    <col min="1286" max="1286" width="0.5703125" style="490" customWidth="1"/>
    <col min="1287" max="1287" width="2.5703125" style="490" customWidth="1"/>
    <col min="1288" max="1288" width="2.7109375" style="490" customWidth="1"/>
    <col min="1289" max="1289" width="10.42578125" style="490" customWidth="1"/>
    <col min="1290" max="1290" width="13.42578125" style="490" customWidth="1"/>
    <col min="1291" max="1291" width="0.7109375" style="490" customWidth="1"/>
    <col min="1292" max="1292" width="2.42578125" style="490" customWidth="1"/>
    <col min="1293" max="1293" width="2.85546875" style="490" customWidth="1"/>
    <col min="1294" max="1294" width="2" style="490" customWidth="1"/>
    <col min="1295" max="1295" width="12.42578125" style="490" customWidth="1"/>
    <col min="1296" max="1296" width="3" style="490" customWidth="1"/>
    <col min="1297" max="1297" width="2" style="490" customWidth="1"/>
    <col min="1298" max="1298" width="13.5703125" style="490" customWidth="1"/>
    <col min="1299" max="1299" width="0.5703125" style="490" customWidth="1"/>
    <col min="1300" max="1536" width="9.140625" style="490"/>
    <col min="1537" max="1537" width="2.42578125" style="490" customWidth="1"/>
    <col min="1538" max="1538" width="1.85546875" style="490" customWidth="1"/>
    <col min="1539" max="1539" width="2.85546875" style="490" customWidth="1"/>
    <col min="1540" max="1540" width="6.7109375" style="490" customWidth="1"/>
    <col min="1541" max="1541" width="13.5703125" style="490" customWidth="1"/>
    <col min="1542" max="1542" width="0.5703125" style="490" customWidth="1"/>
    <col min="1543" max="1543" width="2.5703125" style="490" customWidth="1"/>
    <col min="1544" max="1544" width="2.7109375" style="490" customWidth="1"/>
    <col min="1545" max="1545" width="10.42578125" style="490" customWidth="1"/>
    <col min="1546" max="1546" width="13.42578125" style="490" customWidth="1"/>
    <col min="1547" max="1547" width="0.7109375" style="490" customWidth="1"/>
    <col min="1548" max="1548" width="2.42578125" style="490" customWidth="1"/>
    <col min="1549" max="1549" width="2.85546875" style="490" customWidth="1"/>
    <col min="1550" max="1550" width="2" style="490" customWidth="1"/>
    <col min="1551" max="1551" width="12.42578125" style="490" customWidth="1"/>
    <col min="1552" max="1552" width="3" style="490" customWidth="1"/>
    <col min="1553" max="1553" width="2" style="490" customWidth="1"/>
    <col min="1554" max="1554" width="13.5703125" style="490" customWidth="1"/>
    <col min="1555" max="1555" width="0.5703125" style="490" customWidth="1"/>
    <col min="1556" max="1792" width="9.140625" style="490"/>
    <col min="1793" max="1793" width="2.42578125" style="490" customWidth="1"/>
    <col min="1794" max="1794" width="1.85546875" style="490" customWidth="1"/>
    <col min="1795" max="1795" width="2.85546875" style="490" customWidth="1"/>
    <col min="1796" max="1796" width="6.7109375" style="490" customWidth="1"/>
    <col min="1797" max="1797" width="13.5703125" style="490" customWidth="1"/>
    <col min="1798" max="1798" width="0.5703125" style="490" customWidth="1"/>
    <col min="1799" max="1799" width="2.5703125" style="490" customWidth="1"/>
    <col min="1800" max="1800" width="2.7109375" style="490" customWidth="1"/>
    <col min="1801" max="1801" width="10.42578125" style="490" customWidth="1"/>
    <col min="1802" max="1802" width="13.42578125" style="490" customWidth="1"/>
    <col min="1803" max="1803" width="0.7109375" style="490" customWidth="1"/>
    <col min="1804" max="1804" width="2.42578125" style="490" customWidth="1"/>
    <col min="1805" max="1805" width="2.85546875" style="490" customWidth="1"/>
    <col min="1806" max="1806" width="2" style="490" customWidth="1"/>
    <col min="1807" max="1807" width="12.42578125" style="490" customWidth="1"/>
    <col min="1808" max="1808" width="3" style="490" customWidth="1"/>
    <col min="1809" max="1809" width="2" style="490" customWidth="1"/>
    <col min="1810" max="1810" width="13.5703125" style="490" customWidth="1"/>
    <col min="1811" max="1811" width="0.5703125" style="490" customWidth="1"/>
    <col min="1812" max="2048" width="9.140625" style="490"/>
    <col min="2049" max="2049" width="2.42578125" style="490" customWidth="1"/>
    <col min="2050" max="2050" width="1.85546875" style="490" customWidth="1"/>
    <col min="2051" max="2051" width="2.85546875" style="490" customWidth="1"/>
    <col min="2052" max="2052" width="6.7109375" style="490" customWidth="1"/>
    <col min="2053" max="2053" width="13.5703125" style="490" customWidth="1"/>
    <col min="2054" max="2054" width="0.5703125" style="490" customWidth="1"/>
    <col min="2055" max="2055" width="2.5703125" style="490" customWidth="1"/>
    <col min="2056" max="2056" width="2.7109375" style="490" customWidth="1"/>
    <col min="2057" max="2057" width="10.42578125" style="490" customWidth="1"/>
    <col min="2058" max="2058" width="13.42578125" style="490" customWidth="1"/>
    <col min="2059" max="2059" width="0.7109375" style="490" customWidth="1"/>
    <col min="2060" max="2060" width="2.42578125" style="490" customWidth="1"/>
    <col min="2061" max="2061" width="2.85546875" style="490" customWidth="1"/>
    <col min="2062" max="2062" width="2" style="490" customWidth="1"/>
    <col min="2063" max="2063" width="12.42578125" style="490" customWidth="1"/>
    <col min="2064" max="2064" width="3" style="490" customWidth="1"/>
    <col min="2065" max="2065" width="2" style="490" customWidth="1"/>
    <col min="2066" max="2066" width="13.5703125" style="490" customWidth="1"/>
    <col min="2067" max="2067" width="0.5703125" style="490" customWidth="1"/>
    <col min="2068" max="2304" width="9.140625" style="490"/>
    <col min="2305" max="2305" width="2.42578125" style="490" customWidth="1"/>
    <col min="2306" max="2306" width="1.85546875" style="490" customWidth="1"/>
    <col min="2307" max="2307" width="2.85546875" style="490" customWidth="1"/>
    <col min="2308" max="2308" width="6.7109375" style="490" customWidth="1"/>
    <col min="2309" max="2309" width="13.5703125" style="490" customWidth="1"/>
    <col min="2310" max="2310" width="0.5703125" style="490" customWidth="1"/>
    <col min="2311" max="2311" width="2.5703125" style="490" customWidth="1"/>
    <col min="2312" max="2312" width="2.7109375" style="490" customWidth="1"/>
    <col min="2313" max="2313" width="10.42578125" style="490" customWidth="1"/>
    <col min="2314" max="2314" width="13.42578125" style="490" customWidth="1"/>
    <col min="2315" max="2315" width="0.7109375" style="490" customWidth="1"/>
    <col min="2316" max="2316" width="2.42578125" style="490" customWidth="1"/>
    <col min="2317" max="2317" width="2.85546875" style="490" customWidth="1"/>
    <col min="2318" max="2318" width="2" style="490" customWidth="1"/>
    <col min="2319" max="2319" width="12.42578125" style="490" customWidth="1"/>
    <col min="2320" max="2320" width="3" style="490" customWidth="1"/>
    <col min="2321" max="2321" width="2" style="490" customWidth="1"/>
    <col min="2322" max="2322" width="13.5703125" style="490" customWidth="1"/>
    <col min="2323" max="2323" width="0.5703125" style="490" customWidth="1"/>
    <col min="2324" max="2560" width="9.140625" style="490"/>
    <col min="2561" max="2561" width="2.42578125" style="490" customWidth="1"/>
    <col min="2562" max="2562" width="1.85546875" style="490" customWidth="1"/>
    <col min="2563" max="2563" width="2.85546875" style="490" customWidth="1"/>
    <col min="2564" max="2564" width="6.7109375" style="490" customWidth="1"/>
    <col min="2565" max="2565" width="13.5703125" style="490" customWidth="1"/>
    <col min="2566" max="2566" width="0.5703125" style="490" customWidth="1"/>
    <col min="2567" max="2567" width="2.5703125" style="490" customWidth="1"/>
    <col min="2568" max="2568" width="2.7109375" style="490" customWidth="1"/>
    <col min="2569" max="2569" width="10.42578125" style="490" customWidth="1"/>
    <col min="2570" max="2570" width="13.42578125" style="490" customWidth="1"/>
    <col min="2571" max="2571" width="0.7109375" style="490" customWidth="1"/>
    <col min="2572" max="2572" width="2.42578125" style="490" customWidth="1"/>
    <col min="2573" max="2573" width="2.85546875" style="490" customWidth="1"/>
    <col min="2574" max="2574" width="2" style="490" customWidth="1"/>
    <col min="2575" max="2575" width="12.42578125" style="490" customWidth="1"/>
    <col min="2576" max="2576" width="3" style="490" customWidth="1"/>
    <col min="2577" max="2577" width="2" style="490" customWidth="1"/>
    <col min="2578" max="2578" width="13.5703125" style="490" customWidth="1"/>
    <col min="2579" max="2579" width="0.5703125" style="490" customWidth="1"/>
    <col min="2580" max="2816" width="9.140625" style="490"/>
    <col min="2817" max="2817" width="2.42578125" style="490" customWidth="1"/>
    <col min="2818" max="2818" width="1.85546875" style="490" customWidth="1"/>
    <col min="2819" max="2819" width="2.85546875" style="490" customWidth="1"/>
    <col min="2820" max="2820" width="6.7109375" style="490" customWidth="1"/>
    <col min="2821" max="2821" width="13.5703125" style="490" customWidth="1"/>
    <col min="2822" max="2822" width="0.5703125" style="490" customWidth="1"/>
    <col min="2823" max="2823" width="2.5703125" style="490" customWidth="1"/>
    <col min="2824" max="2824" width="2.7109375" style="490" customWidth="1"/>
    <col min="2825" max="2825" width="10.42578125" style="490" customWidth="1"/>
    <col min="2826" max="2826" width="13.42578125" style="490" customWidth="1"/>
    <col min="2827" max="2827" width="0.7109375" style="490" customWidth="1"/>
    <col min="2828" max="2828" width="2.42578125" style="490" customWidth="1"/>
    <col min="2829" max="2829" width="2.85546875" style="490" customWidth="1"/>
    <col min="2830" max="2830" width="2" style="490" customWidth="1"/>
    <col min="2831" max="2831" width="12.42578125" style="490" customWidth="1"/>
    <col min="2832" max="2832" width="3" style="490" customWidth="1"/>
    <col min="2833" max="2833" width="2" style="490" customWidth="1"/>
    <col min="2834" max="2834" width="13.5703125" style="490" customWidth="1"/>
    <col min="2835" max="2835" width="0.5703125" style="490" customWidth="1"/>
    <col min="2836" max="3072" width="9.140625" style="490"/>
    <col min="3073" max="3073" width="2.42578125" style="490" customWidth="1"/>
    <col min="3074" max="3074" width="1.85546875" style="490" customWidth="1"/>
    <col min="3075" max="3075" width="2.85546875" style="490" customWidth="1"/>
    <col min="3076" max="3076" width="6.7109375" style="490" customWidth="1"/>
    <col min="3077" max="3077" width="13.5703125" style="490" customWidth="1"/>
    <col min="3078" max="3078" width="0.5703125" style="490" customWidth="1"/>
    <col min="3079" max="3079" width="2.5703125" style="490" customWidth="1"/>
    <col min="3080" max="3080" width="2.7109375" style="490" customWidth="1"/>
    <col min="3081" max="3081" width="10.42578125" style="490" customWidth="1"/>
    <col min="3082" max="3082" width="13.42578125" style="490" customWidth="1"/>
    <col min="3083" max="3083" width="0.7109375" style="490" customWidth="1"/>
    <col min="3084" max="3084" width="2.42578125" style="490" customWidth="1"/>
    <col min="3085" max="3085" width="2.85546875" style="490" customWidth="1"/>
    <col min="3086" max="3086" width="2" style="490" customWidth="1"/>
    <col min="3087" max="3087" width="12.42578125" style="490" customWidth="1"/>
    <col min="3088" max="3088" width="3" style="490" customWidth="1"/>
    <col min="3089" max="3089" width="2" style="490" customWidth="1"/>
    <col min="3090" max="3090" width="13.5703125" style="490" customWidth="1"/>
    <col min="3091" max="3091" width="0.5703125" style="490" customWidth="1"/>
    <col min="3092" max="3328" width="9.140625" style="490"/>
    <col min="3329" max="3329" width="2.42578125" style="490" customWidth="1"/>
    <col min="3330" max="3330" width="1.85546875" style="490" customWidth="1"/>
    <col min="3331" max="3331" width="2.85546875" style="490" customWidth="1"/>
    <col min="3332" max="3332" width="6.7109375" style="490" customWidth="1"/>
    <col min="3333" max="3333" width="13.5703125" style="490" customWidth="1"/>
    <col min="3334" max="3334" width="0.5703125" style="490" customWidth="1"/>
    <col min="3335" max="3335" width="2.5703125" style="490" customWidth="1"/>
    <col min="3336" max="3336" width="2.7109375" style="490" customWidth="1"/>
    <col min="3337" max="3337" width="10.42578125" style="490" customWidth="1"/>
    <col min="3338" max="3338" width="13.42578125" style="490" customWidth="1"/>
    <col min="3339" max="3339" width="0.7109375" style="490" customWidth="1"/>
    <col min="3340" max="3340" width="2.42578125" style="490" customWidth="1"/>
    <col min="3341" max="3341" width="2.85546875" style="490" customWidth="1"/>
    <col min="3342" max="3342" width="2" style="490" customWidth="1"/>
    <col min="3343" max="3343" width="12.42578125" style="490" customWidth="1"/>
    <col min="3344" max="3344" width="3" style="490" customWidth="1"/>
    <col min="3345" max="3345" width="2" style="490" customWidth="1"/>
    <col min="3346" max="3346" width="13.5703125" style="490" customWidth="1"/>
    <col min="3347" max="3347" width="0.5703125" style="490" customWidth="1"/>
    <col min="3348" max="3584" width="9.140625" style="490"/>
    <col min="3585" max="3585" width="2.42578125" style="490" customWidth="1"/>
    <col min="3586" max="3586" width="1.85546875" style="490" customWidth="1"/>
    <col min="3587" max="3587" width="2.85546875" style="490" customWidth="1"/>
    <col min="3588" max="3588" width="6.7109375" style="490" customWidth="1"/>
    <col min="3589" max="3589" width="13.5703125" style="490" customWidth="1"/>
    <col min="3590" max="3590" width="0.5703125" style="490" customWidth="1"/>
    <col min="3591" max="3591" width="2.5703125" style="490" customWidth="1"/>
    <col min="3592" max="3592" width="2.7109375" style="490" customWidth="1"/>
    <col min="3593" max="3593" width="10.42578125" style="490" customWidth="1"/>
    <col min="3594" max="3594" width="13.42578125" style="490" customWidth="1"/>
    <col min="3595" max="3595" width="0.7109375" style="490" customWidth="1"/>
    <col min="3596" max="3596" width="2.42578125" style="490" customWidth="1"/>
    <col min="3597" max="3597" width="2.85546875" style="490" customWidth="1"/>
    <col min="3598" max="3598" width="2" style="490" customWidth="1"/>
    <col min="3599" max="3599" width="12.42578125" style="490" customWidth="1"/>
    <col min="3600" max="3600" width="3" style="490" customWidth="1"/>
    <col min="3601" max="3601" width="2" style="490" customWidth="1"/>
    <col min="3602" max="3602" width="13.5703125" style="490" customWidth="1"/>
    <col min="3603" max="3603" width="0.5703125" style="490" customWidth="1"/>
    <col min="3604" max="3840" width="9.140625" style="490"/>
    <col min="3841" max="3841" width="2.42578125" style="490" customWidth="1"/>
    <col min="3842" max="3842" width="1.85546875" style="490" customWidth="1"/>
    <col min="3843" max="3843" width="2.85546875" style="490" customWidth="1"/>
    <col min="3844" max="3844" width="6.7109375" style="490" customWidth="1"/>
    <col min="3845" max="3845" width="13.5703125" style="490" customWidth="1"/>
    <col min="3846" max="3846" width="0.5703125" style="490" customWidth="1"/>
    <col min="3847" max="3847" width="2.5703125" style="490" customWidth="1"/>
    <col min="3848" max="3848" width="2.7109375" style="490" customWidth="1"/>
    <col min="3849" max="3849" width="10.42578125" style="490" customWidth="1"/>
    <col min="3850" max="3850" width="13.42578125" style="490" customWidth="1"/>
    <col min="3851" max="3851" width="0.7109375" style="490" customWidth="1"/>
    <col min="3852" max="3852" width="2.42578125" style="490" customWidth="1"/>
    <col min="3853" max="3853" width="2.85546875" style="490" customWidth="1"/>
    <col min="3854" max="3854" width="2" style="490" customWidth="1"/>
    <col min="3855" max="3855" width="12.42578125" style="490" customWidth="1"/>
    <col min="3856" max="3856" width="3" style="490" customWidth="1"/>
    <col min="3857" max="3857" width="2" style="490" customWidth="1"/>
    <col min="3858" max="3858" width="13.5703125" style="490" customWidth="1"/>
    <col min="3859" max="3859" width="0.5703125" style="490" customWidth="1"/>
    <col min="3860" max="4096" width="9.140625" style="490"/>
    <col min="4097" max="4097" width="2.42578125" style="490" customWidth="1"/>
    <col min="4098" max="4098" width="1.85546875" style="490" customWidth="1"/>
    <col min="4099" max="4099" width="2.85546875" style="490" customWidth="1"/>
    <col min="4100" max="4100" width="6.7109375" style="490" customWidth="1"/>
    <col min="4101" max="4101" width="13.5703125" style="490" customWidth="1"/>
    <col min="4102" max="4102" width="0.5703125" style="490" customWidth="1"/>
    <col min="4103" max="4103" width="2.5703125" style="490" customWidth="1"/>
    <col min="4104" max="4104" width="2.7109375" style="490" customWidth="1"/>
    <col min="4105" max="4105" width="10.42578125" style="490" customWidth="1"/>
    <col min="4106" max="4106" width="13.42578125" style="490" customWidth="1"/>
    <col min="4107" max="4107" width="0.7109375" style="490" customWidth="1"/>
    <col min="4108" max="4108" width="2.42578125" style="490" customWidth="1"/>
    <col min="4109" max="4109" width="2.85546875" style="490" customWidth="1"/>
    <col min="4110" max="4110" width="2" style="490" customWidth="1"/>
    <col min="4111" max="4111" width="12.42578125" style="490" customWidth="1"/>
    <col min="4112" max="4112" width="3" style="490" customWidth="1"/>
    <col min="4113" max="4113" width="2" style="490" customWidth="1"/>
    <col min="4114" max="4114" width="13.5703125" style="490" customWidth="1"/>
    <col min="4115" max="4115" width="0.5703125" style="490" customWidth="1"/>
    <col min="4116" max="4352" width="9.140625" style="490"/>
    <col min="4353" max="4353" width="2.42578125" style="490" customWidth="1"/>
    <col min="4354" max="4354" width="1.85546875" style="490" customWidth="1"/>
    <col min="4355" max="4355" width="2.85546875" style="490" customWidth="1"/>
    <col min="4356" max="4356" width="6.7109375" style="490" customWidth="1"/>
    <col min="4357" max="4357" width="13.5703125" style="490" customWidth="1"/>
    <col min="4358" max="4358" width="0.5703125" style="490" customWidth="1"/>
    <col min="4359" max="4359" width="2.5703125" style="490" customWidth="1"/>
    <col min="4360" max="4360" width="2.7109375" style="490" customWidth="1"/>
    <col min="4361" max="4361" width="10.42578125" style="490" customWidth="1"/>
    <col min="4362" max="4362" width="13.42578125" style="490" customWidth="1"/>
    <col min="4363" max="4363" width="0.7109375" style="490" customWidth="1"/>
    <col min="4364" max="4364" width="2.42578125" style="490" customWidth="1"/>
    <col min="4365" max="4365" width="2.85546875" style="490" customWidth="1"/>
    <col min="4366" max="4366" width="2" style="490" customWidth="1"/>
    <col min="4367" max="4367" width="12.42578125" style="490" customWidth="1"/>
    <col min="4368" max="4368" width="3" style="490" customWidth="1"/>
    <col min="4369" max="4369" width="2" style="490" customWidth="1"/>
    <col min="4370" max="4370" width="13.5703125" style="490" customWidth="1"/>
    <col min="4371" max="4371" width="0.5703125" style="490" customWidth="1"/>
    <col min="4372" max="4608" width="9.140625" style="490"/>
    <col min="4609" max="4609" width="2.42578125" style="490" customWidth="1"/>
    <col min="4610" max="4610" width="1.85546875" style="490" customWidth="1"/>
    <col min="4611" max="4611" width="2.85546875" style="490" customWidth="1"/>
    <col min="4612" max="4612" width="6.7109375" style="490" customWidth="1"/>
    <col min="4613" max="4613" width="13.5703125" style="490" customWidth="1"/>
    <col min="4614" max="4614" width="0.5703125" style="490" customWidth="1"/>
    <col min="4615" max="4615" width="2.5703125" style="490" customWidth="1"/>
    <col min="4616" max="4616" width="2.7109375" style="490" customWidth="1"/>
    <col min="4617" max="4617" width="10.42578125" style="490" customWidth="1"/>
    <col min="4618" max="4618" width="13.42578125" style="490" customWidth="1"/>
    <col min="4619" max="4619" width="0.7109375" style="490" customWidth="1"/>
    <col min="4620" max="4620" width="2.42578125" style="490" customWidth="1"/>
    <col min="4621" max="4621" width="2.85546875" style="490" customWidth="1"/>
    <col min="4622" max="4622" width="2" style="490" customWidth="1"/>
    <col min="4623" max="4623" width="12.42578125" style="490" customWidth="1"/>
    <col min="4624" max="4624" width="3" style="490" customWidth="1"/>
    <col min="4625" max="4625" width="2" style="490" customWidth="1"/>
    <col min="4626" max="4626" width="13.5703125" style="490" customWidth="1"/>
    <col min="4627" max="4627" width="0.5703125" style="490" customWidth="1"/>
    <col min="4628" max="4864" width="9.140625" style="490"/>
    <col min="4865" max="4865" width="2.42578125" style="490" customWidth="1"/>
    <col min="4866" max="4866" width="1.85546875" style="490" customWidth="1"/>
    <col min="4867" max="4867" width="2.85546875" style="490" customWidth="1"/>
    <col min="4868" max="4868" width="6.7109375" style="490" customWidth="1"/>
    <col min="4869" max="4869" width="13.5703125" style="490" customWidth="1"/>
    <col min="4870" max="4870" width="0.5703125" style="490" customWidth="1"/>
    <col min="4871" max="4871" width="2.5703125" style="490" customWidth="1"/>
    <col min="4872" max="4872" width="2.7109375" style="490" customWidth="1"/>
    <col min="4873" max="4873" width="10.42578125" style="490" customWidth="1"/>
    <col min="4874" max="4874" width="13.42578125" style="490" customWidth="1"/>
    <col min="4875" max="4875" width="0.7109375" style="490" customWidth="1"/>
    <col min="4876" max="4876" width="2.42578125" style="490" customWidth="1"/>
    <col min="4877" max="4877" width="2.85546875" style="490" customWidth="1"/>
    <col min="4878" max="4878" width="2" style="490" customWidth="1"/>
    <col min="4879" max="4879" width="12.42578125" style="490" customWidth="1"/>
    <col min="4880" max="4880" width="3" style="490" customWidth="1"/>
    <col min="4881" max="4881" width="2" style="490" customWidth="1"/>
    <col min="4882" max="4882" width="13.5703125" style="490" customWidth="1"/>
    <col min="4883" max="4883" width="0.5703125" style="490" customWidth="1"/>
    <col min="4884" max="5120" width="9.140625" style="490"/>
    <col min="5121" max="5121" width="2.42578125" style="490" customWidth="1"/>
    <col min="5122" max="5122" width="1.85546875" style="490" customWidth="1"/>
    <col min="5123" max="5123" width="2.85546875" style="490" customWidth="1"/>
    <col min="5124" max="5124" width="6.7109375" style="490" customWidth="1"/>
    <col min="5125" max="5125" width="13.5703125" style="490" customWidth="1"/>
    <col min="5126" max="5126" width="0.5703125" style="490" customWidth="1"/>
    <col min="5127" max="5127" width="2.5703125" style="490" customWidth="1"/>
    <col min="5128" max="5128" width="2.7109375" style="490" customWidth="1"/>
    <col min="5129" max="5129" width="10.42578125" style="490" customWidth="1"/>
    <col min="5130" max="5130" width="13.42578125" style="490" customWidth="1"/>
    <col min="5131" max="5131" width="0.7109375" style="490" customWidth="1"/>
    <col min="5132" max="5132" width="2.42578125" style="490" customWidth="1"/>
    <col min="5133" max="5133" width="2.85546875" style="490" customWidth="1"/>
    <col min="5134" max="5134" width="2" style="490" customWidth="1"/>
    <col min="5135" max="5135" width="12.42578125" style="490" customWidth="1"/>
    <col min="5136" max="5136" width="3" style="490" customWidth="1"/>
    <col min="5137" max="5137" width="2" style="490" customWidth="1"/>
    <col min="5138" max="5138" width="13.5703125" style="490" customWidth="1"/>
    <col min="5139" max="5139" width="0.5703125" style="490" customWidth="1"/>
    <col min="5140" max="5376" width="9.140625" style="490"/>
    <col min="5377" max="5377" width="2.42578125" style="490" customWidth="1"/>
    <col min="5378" max="5378" width="1.85546875" style="490" customWidth="1"/>
    <col min="5379" max="5379" width="2.85546875" style="490" customWidth="1"/>
    <col min="5380" max="5380" width="6.7109375" style="490" customWidth="1"/>
    <col min="5381" max="5381" width="13.5703125" style="490" customWidth="1"/>
    <col min="5382" max="5382" width="0.5703125" style="490" customWidth="1"/>
    <col min="5383" max="5383" width="2.5703125" style="490" customWidth="1"/>
    <col min="5384" max="5384" width="2.7109375" style="490" customWidth="1"/>
    <col min="5385" max="5385" width="10.42578125" style="490" customWidth="1"/>
    <col min="5386" max="5386" width="13.42578125" style="490" customWidth="1"/>
    <col min="5387" max="5387" width="0.7109375" style="490" customWidth="1"/>
    <col min="5388" max="5388" width="2.42578125" style="490" customWidth="1"/>
    <col min="5389" max="5389" width="2.85546875" style="490" customWidth="1"/>
    <col min="5390" max="5390" width="2" style="490" customWidth="1"/>
    <col min="5391" max="5391" width="12.42578125" style="490" customWidth="1"/>
    <col min="5392" max="5392" width="3" style="490" customWidth="1"/>
    <col min="5393" max="5393" width="2" style="490" customWidth="1"/>
    <col min="5394" max="5394" width="13.5703125" style="490" customWidth="1"/>
    <col min="5395" max="5395" width="0.5703125" style="490" customWidth="1"/>
    <col min="5396" max="5632" width="9.140625" style="490"/>
    <col min="5633" max="5633" width="2.42578125" style="490" customWidth="1"/>
    <col min="5634" max="5634" width="1.85546875" style="490" customWidth="1"/>
    <col min="5635" max="5635" width="2.85546875" style="490" customWidth="1"/>
    <col min="5636" max="5636" width="6.7109375" style="490" customWidth="1"/>
    <col min="5637" max="5637" width="13.5703125" style="490" customWidth="1"/>
    <col min="5638" max="5638" width="0.5703125" style="490" customWidth="1"/>
    <col min="5639" max="5639" width="2.5703125" style="490" customWidth="1"/>
    <col min="5640" max="5640" width="2.7109375" style="490" customWidth="1"/>
    <col min="5641" max="5641" width="10.42578125" style="490" customWidth="1"/>
    <col min="5642" max="5642" width="13.42578125" style="490" customWidth="1"/>
    <col min="5643" max="5643" width="0.7109375" style="490" customWidth="1"/>
    <col min="5644" max="5644" width="2.42578125" style="490" customWidth="1"/>
    <col min="5645" max="5645" width="2.85546875" style="490" customWidth="1"/>
    <col min="5646" max="5646" width="2" style="490" customWidth="1"/>
    <col min="5647" max="5647" width="12.42578125" style="490" customWidth="1"/>
    <col min="5648" max="5648" width="3" style="490" customWidth="1"/>
    <col min="5649" max="5649" width="2" style="490" customWidth="1"/>
    <col min="5650" max="5650" width="13.5703125" style="490" customWidth="1"/>
    <col min="5651" max="5651" width="0.5703125" style="490" customWidth="1"/>
    <col min="5652" max="5888" width="9.140625" style="490"/>
    <col min="5889" max="5889" width="2.42578125" style="490" customWidth="1"/>
    <col min="5890" max="5890" width="1.85546875" style="490" customWidth="1"/>
    <col min="5891" max="5891" width="2.85546875" style="490" customWidth="1"/>
    <col min="5892" max="5892" width="6.7109375" style="490" customWidth="1"/>
    <col min="5893" max="5893" width="13.5703125" style="490" customWidth="1"/>
    <col min="5894" max="5894" width="0.5703125" style="490" customWidth="1"/>
    <col min="5895" max="5895" width="2.5703125" style="490" customWidth="1"/>
    <col min="5896" max="5896" width="2.7109375" style="490" customWidth="1"/>
    <col min="5897" max="5897" width="10.42578125" style="490" customWidth="1"/>
    <col min="5898" max="5898" width="13.42578125" style="490" customWidth="1"/>
    <col min="5899" max="5899" width="0.7109375" style="490" customWidth="1"/>
    <col min="5900" max="5900" width="2.42578125" style="490" customWidth="1"/>
    <col min="5901" max="5901" width="2.85546875" style="490" customWidth="1"/>
    <col min="5902" max="5902" width="2" style="490" customWidth="1"/>
    <col min="5903" max="5903" width="12.42578125" style="490" customWidth="1"/>
    <col min="5904" max="5904" width="3" style="490" customWidth="1"/>
    <col min="5905" max="5905" width="2" style="490" customWidth="1"/>
    <col min="5906" max="5906" width="13.5703125" style="490" customWidth="1"/>
    <col min="5907" max="5907" width="0.5703125" style="490" customWidth="1"/>
    <col min="5908" max="6144" width="9.140625" style="490"/>
    <col min="6145" max="6145" width="2.42578125" style="490" customWidth="1"/>
    <col min="6146" max="6146" width="1.85546875" style="490" customWidth="1"/>
    <col min="6147" max="6147" width="2.85546875" style="490" customWidth="1"/>
    <col min="6148" max="6148" width="6.7109375" style="490" customWidth="1"/>
    <col min="6149" max="6149" width="13.5703125" style="490" customWidth="1"/>
    <col min="6150" max="6150" width="0.5703125" style="490" customWidth="1"/>
    <col min="6151" max="6151" width="2.5703125" style="490" customWidth="1"/>
    <col min="6152" max="6152" width="2.7109375" style="490" customWidth="1"/>
    <col min="6153" max="6153" width="10.42578125" style="490" customWidth="1"/>
    <col min="6154" max="6154" width="13.42578125" style="490" customWidth="1"/>
    <col min="6155" max="6155" width="0.7109375" style="490" customWidth="1"/>
    <col min="6156" max="6156" width="2.42578125" style="490" customWidth="1"/>
    <col min="6157" max="6157" width="2.85546875" style="490" customWidth="1"/>
    <col min="6158" max="6158" width="2" style="490" customWidth="1"/>
    <col min="6159" max="6159" width="12.42578125" style="490" customWidth="1"/>
    <col min="6160" max="6160" width="3" style="490" customWidth="1"/>
    <col min="6161" max="6161" width="2" style="490" customWidth="1"/>
    <col min="6162" max="6162" width="13.5703125" style="490" customWidth="1"/>
    <col min="6163" max="6163" width="0.5703125" style="490" customWidth="1"/>
    <col min="6164" max="6400" width="9.140625" style="490"/>
    <col min="6401" max="6401" width="2.42578125" style="490" customWidth="1"/>
    <col min="6402" max="6402" width="1.85546875" style="490" customWidth="1"/>
    <col min="6403" max="6403" width="2.85546875" style="490" customWidth="1"/>
    <col min="6404" max="6404" width="6.7109375" style="490" customWidth="1"/>
    <col min="6405" max="6405" width="13.5703125" style="490" customWidth="1"/>
    <col min="6406" max="6406" width="0.5703125" style="490" customWidth="1"/>
    <col min="6407" max="6407" width="2.5703125" style="490" customWidth="1"/>
    <col min="6408" max="6408" width="2.7109375" style="490" customWidth="1"/>
    <col min="6409" max="6409" width="10.42578125" style="490" customWidth="1"/>
    <col min="6410" max="6410" width="13.42578125" style="490" customWidth="1"/>
    <col min="6411" max="6411" width="0.7109375" style="490" customWidth="1"/>
    <col min="6412" max="6412" width="2.42578125" style="490" customWidth="1"/>
    <col min="6413" max="6413" width="2.85546875" style="490" customWidth="1"/>
    <col min="6414" max="6414" width="2" style="490" customWidth="1"/>
    <col min="6415" max="6415" width="12.42578125" style="490" customWidth="1"/>
    <col min="6416" max="6416" width="3" style="490" customWidth="1"/>
    <col min="6417" max="6417" width="2" style="490" customWidth="1"/>
    <col min="6418" max="6418" width="13.5703125" style="490" customWidth="1"/>
    <col min="6419" max="6419" width="0.5703125" style="490" customWidth="1"/>
    <col min="6420" max="6656" width="9.140625" style="490"/>
    <col min="6657" max="6657" width="2.42578125" style="490" customWidth="1"/>
    <col min="6658" max="6658" width="1.85546875" style="490" customWidth="1"/>
    <col min="6659" max="6659" width="2.85546875" style="490" customWidth="1"/>
    <col min="6660" max="6660" width="6.7109375" style="490" customWidth="1"/>
    <col min="6661" max="6661" width="13.5703125" style="490" customWidth="1"/>
    <col min="6662" max="6662" width="0.5703125" style="490" customWidth="1"/>
    <col min="6663" max="6663" width="2.5703125" style="490" customWidth="1"/>
    <col min="6664" max="6664" width="2.7109375" style="490" customWidth="1"/>
    <col min="6665" max="6665" width="10.42578125" style="490" customWidth="1"/>
    <col min="6666" max="6666" width="13.42578125" style="490" customWidth="1"/>
    <col min="6667" max="6667" width="0.7109375" style="490" customWidth="1"/>
    <col min="6668" max="6668" width="2.42578125" style="490" customWidth="1"/>
    <col min="6669" max="6669" width="2.85546875" style="490" customWidth="1"/>
    <col min="6670" max="6670" width="2" style="490" customWidth="1"/>
    <col min="6671" max="6671" width="12.42578125" style="490" customWidth="1"/>
    <col min="6672" max="6672" width="3" style="490" customWidth="1"/>
    <col min="6673" max="6673" width="2" style="490" customWidth="1"/>
    <col min="6674" max="6674" width="13.5703125" style="490" customWidth="1"/>
    <col min="6675" max="6675" width="0.5703125" style="490" customWidth="1"/>
    <col min="6676" max="6912" width="9.140625" style="490"/>
    <col min="6913" max="6913" width="2.42578125" style="490" customWidth="1"/>
    <col min="6914" max="6914" width="1.85546875" style="490" customWidth="1"/>
    <col min="6915" max="6915" width="2.85546875" style="490" customWidth="1"/>
    <col min="6916" max="6916" width="6.7109375" style="490" customWidth="1"/>
    <col min="6917" max="6917" width="13.5703125" style="490" customWidth="1"/>
    <col min="6918" max="6918" width="0.5703125" style="490" customWidth="1"/>
    <col min="6919" max="6919" width="2.5703125" style="490" customWidth="1"/>
    <col min="6920" max="6920" width="2.7109375" style="490" customWidth="1"/>
    <col min="6921" max="6921" width="10.42578125" style="490" customWidth="1"/>
    <col min="6922" max="6922" width="13.42578125" style="490" customWidth="1"/>
    <col min="6923" max="6923" width="0.7109375" style="490" customWidth="1"/>
    <col min="6924" max="6924" width="2.42578125" style="490" customWidth="1"/>
    <col min="6925" max="6925" width="2.85546875" style="490" customWidth="1"/>
    <col min="6926" max="6926" width="2" style="490" customWidth="1"/>
    <col min="6927" max="6927" width="12.42578125" style="490" customWidth="1"/>
    <col min="6928" max="6928" width="3" style="490" customWidth="1"/>
    <col min="6929" max="6929" width="2" style="490" customWidth="1"/>
    <col min="6930" max="6930" width="13.5703125" style="490" customWidth="1"/>
    <col min="6931" max="6931" width="0.5703125" style="490" customWidth="1"/>
    <col min="6932" max="7168" width="9.140625" style="490"/>
    <col min="7169" max="7169" width="2.42578125" style="490" customWidth="1"/>
    <col min="7170" max="7170" width="1.85546875" style="490" customWidth="1"/>
    <col min="7171" max="7171" width="2.85546875" style="490" customWidth="1"/>
    <col min="7172" max="7172" width="6.7109375" style="490" customWidth="1"/>
    <col min="7173" max="7173" width="13.5703125" style="490" customWidth="1"/>
    <col min="7174" max="7174" width="0.5703125" style="490" customWidth="1"/>
    <col min="7175" max="7175" width="2.5703125" style="490" customWidth="1"/>
    <col min="7176" max="7176" width="2.7109375" style="490" customWidth="1"/>
    <col min="7177" max="7177" width="10.42578125" style="490" customWidth="1"/>
    <col min="7178" max="7178" width="13.42578125" style="490" customWidth="1"/>
    <col min="7179" max="7179" width="0.7109375" style="490" customWidth="1"/>
    <col min="7180" max="7180" width="2.42578125" style="490" customWidth="1"/>
    <col min="7181" max="7181" width="2.85546875" style="490" customWidth="1"/>
    <col min="7182" max="7182" width="2" style="490" customWidth="1"/>
    <col min="7183" max="7183" width="12.42578125" style="490" customWidth="1"/>
    <col min="7184" max="7184" width="3" style="490" customWidth="1"/>
    <col min="7185" max="7185" width="2" style="490" customWidth="1"/>
    <col min="7186" max="7186" width="13.5703125" style="490" customWidth="1"/>
    <col min="7187" max="7187" width="0.5703125" style="490" customWidth="1"/>
    <col min="7188" max="7424" width="9.140625" style="490"/>
    <col min="7425" max="7425" width="2.42578125" style="490" customWidth="1"/>
    <col min="7426" max="7426" width="1.85546875" style="490" customWidth="1"/>
    <col min="7427" max="7427" width="2.85546875" style="490" customWidth="1"/>
    <col min="7428" max="7428" width="6.7109375" style="490" customWidth="1"/>
    <col min="7429" max="7429" width="13.5703125" style="490" customWidth="1"/>
    <col min="7430" max="7430" width="0.5703125" style="490" customWidth="1"/>
    <col min="7431" max="7431" width="2.5703125" style="490" customWidth="1"/>
    <col min="7432" max="7432" width="2.7109375" style="490" customWidth="1"/>
    <col min="7433" max="7433" width="10.42578125" style="490" customWidth="1"/>
    <col min="7434" max="7434" width="13.42578125" style="490" customWidth="1"/>
    <col min="7435" max="7435" width="0.7109375" style="490" customWidth="1"/>
    <col min="7436" max="7436" width="2.42578125" style="490" customWidth="1"/>
    <col min="7437" max="7437" width="2.85546875" style="490" customWidth="1"/>
    <col min="7438" max="7438" width="2" style="490" customWidth="1"/>
    <col min="7439" max="7439" width="12.42578125" style="490" customWidth="1"/>
    <col min="7440" max="7440" width="3" style="490" customWidth="1"/>
    <col min="7441" max="7441" width="2" style="490" customWidth="1"/>
    <col min="7442" max="7442" width="13.5703125" style="490" customWidth="1"/>
    <col min="7443" max="7443" width="0.5703125" style="490" customWidth="1"/>
    <col min="7444" max="7680" width="9.140625" style="490"/>
    <col min="7681" max="7681" width="2.42578125" style="490" customWidth="1"/>
    <col min="7682" max="7682" width="1.85546875" style="490" customWidth="1"/>
    <col min="7683" max="7683" width="2.85546875" style="490" customWidth="1"/>
    <col min="7684" max="7684" width="6.7109375" style="490" customWidth="1"/>
    <col min="7685" max="7685" width="13.5703125" style="490" customWidth="1"/>
    <col min="7686" max="7686" width="0.5703125" style="490" customWidth="1"/>
    <col min="7687" max="7687" width="2.5703125" style="490" customWidth="1"/>
    <col min="7688" max="7688" width="2.7109375" style="490" customWidth="1"/>
    <col min="7689" max="7689" width="10.42578125" style="490" customWidth="1"/>
    <col min="7690" max="7690" width="13.42578125" style="490" customWidth="1"/>
    <col min="7691" max="7691" width="0.7109375" style="490" customWidth="1"/>
    <col min="7692" max="7692" width="2.42578125" style="490" customWidth="1"/>
    <col min="7693" max="7693" width="2.85546875" style="490" customWidth="1"/>
    <col min="7694" max="7694" width="2" style="490" customWidth="1"/>
    <col min="7695" max="7695" width="12.42578125" style="490" customWidth="1"/>
    <col min="7696" max="7696" width="3" style="490" customWidth="1"/>
    <col min="7697" max="7697" width="2" style="490" customWidth="1"/>
    <col min="7698" max="7698" width="13.5703125" style="490" customWidth="1"/>
    <col min="7699" max="7699" width="0.5703125" style="490" customWidth="1"/>
    <col min="7700" max="7936" width="9.140625" style="490"/>
    <col min="7937" max="7937" width="2.42578125" style="490" customWidth="1"/>
    <col min="7938" max="7938" width="1.85546875" style="490" customWidth="1"/>
    <col min="7939" max="7939" width="2.85546875" style="490" customWidth="1"/>
    <col min="7940" max="7940" width="6.7109375" style="490" customWidth="1"/>
    <col min="7941" max="7941" width="13.5703125" style="490" customWidth="1"/>
    <col min="7942" max="7942" width="0.5703125" style="490" customWidth="1"/>
    <col min="7943" max="7943" width="2.5703125" style="490" customWidth="1"/>
    <col min="7944" max="7944" width="2.7109375" style="490" customWidth="1"/>
    <col min="7945" max="7945" width="10.42578125" style="490" customWidth="1"/>
    <col min="7946" max="7946" width="13.42578125" style="490" customWidth="1"/>
    <col min="7947" max="7947" width="0.7109375" style="490" customWidth="1"/>
    <col min="7948" max="7948" width="2.42578125" style="490" customWidth="1"/>
    <col min="7949" max="7949" width="2.85546875" style="490" customWidth="1"/>
    <col min="7950" max="7950" width="2" style="490" customWidth="1"/>
    <col min="7951" max="7951" width="12.42578125" style="490" customWidth="1"/>
    <col min="7952" max="7952" width="3" style="490" customWidth="1"/>
    <col min="7953" max="7953" width="2" style="490" customWidth="1"/>
    <col min="7954" max="7954" width="13.5703125" style="490" customWidth="1"/>
    <col min="7955" max="7955" width="0.5703125" style="490" customWidth="1"/>
    <col min="7956" max="8192" width="9.140625" style="490"/>
    <col min="8193" max="8193" width="2.42578125" style="490" customWidth="1"/>
    <col min="8194" max="8194" width="1.85546875" style="490" customWidth="1"/>
    <col min="8195" max="8195" width="2.85546875" style="490" customWidth="1"/>
    <col min="8196" max="8196" width="6.7109375" style="490" customWidth="1"/>
    <col min="8197" max="8197" width="13.5703125" style="490" customWidth="1"/>
    <col min="8198" max="8198" width="0.5703125" style="490" customWidth="1"/>
    <col min="8199" max="8199" width="2.5703125" style="490" customWidth="1"/>
    <col min="8200" max="8200" width="2.7109375" style="490" customWidth="1"/>
    <col min="8201" max="8201" width="10.42578125" style="490" customWidth="1"/>
    <col min="8202" max="8202" width="13.42578125" style="490" customWidth="1"/>
    <col min="8203" max="8203" width="0.7109375" style="490" customWidth="1"/>
    <col min="8204" max="8204" width="2.42578125" style="490" customWidth="1"/>
    <col min="8205" max="8205" width="2.85546875" style="490" customWidth="1"/>
    <col min="8206" max="8206" width="2" style="490" customWidth="1"/>
    <col min="8207" max="8207" width="12.42578125" style="490" customWidth="1"/>
    <col min="8208" max="8208" width="3" style="490" customWidth="1"/>
    <col min="8209" max="8209" width="2" style="490" customWidth="1"/>
    <col min="8210" max="8210" width="13.5703125" style="490" customWidth="1"/>
    <col min="8211" max="8211" width="0.5703125" style="490" customWidth="1"/>
    <col min="8212" max="8448" width="9.140625" style="490"/>
    <col min="8449" max="8449" width="2.42578125" style="490" customWidth="1"/>
    <col min="8450" max="8450" width="1.85546875" style="490" customWidth="1"/>
    <col min="8451" max="8451" width="2.85546875" style="490" customWidth="1"/>
    <col min="8452" max="8452" width="6.7109375" style="490" customWidth="1"/>
    <col min="8453" max="8453" width="13.5703125" style="490" customWidth="1"/>
    <col min="8454" max="8454" width="0.5703125" style="490" customWidth="1"/>
    <col min="8455" max="8455" width="2.5703125" style="490" customWidth="1"/>
    <col min="8456" max="8456" width="2.7109375" style="490" customWidth="1"/>
    <col min="8457" max="8457" width="10.42578125" style="490" customWidth="1"/>
    <col min="8458" max="8458" width="13.42578125" style="490" customWidth="1"/>
    <col min="8459" max="8459" width="0.7109375" style="490" customWidth="1"/>
    <col min="8460" max="8460" width="2.42578125" style="490" customWidth="1"/>
    <col min="8461" max="8461" width="2.85546875" style="490" customWidth="1"/>
    <col min="8462" max="8462" width="2" style="490" customWidth="1"/>
    <col min="8463" max="8463" width="12.42578125" style="490" customWidth="1"/>
    <col min="8464" max="8464" width="3" style="490" customWidth="1"/>
    <col min="8465" max="8465" width="2" style="490" customWidth="1"/>
    <col min="8466" max="8466" width="13.5703125" style="490" customWidth="1"/>
    <col min="8467" max="8467" width="0.5703125" style="490" customWidth="1"/>
    <col min="8468" max="8704" width="9.140625" style="490"/>
    <col min="8705" max="8705" width="2.42578125" style="490" customWidth="1"/>
    <col min="8706" max="8706" width="1.85546875" style="490" customWidth="1"/>
    <col min="8707" max="8707" width="2.85546875" style="490" customWidth="1"/>
    <col min="8708" max="8708" width="6.7109375" style="490" customWidth="1"/>
    <col min="8709" max="8709" width="13.5703125" style="490" customWidth="1"/>
    <col min="8710" max="8710" width="0.5703125" style="490" customWidth="1"/>
    <col min="8711" max="8711" width="2.5703125" style="490" customWidth="1"/>
    <col min="8712" max="8712" width="2.7109375" style="490" customWidth="1"/>
    <col min="8713" max="8713" width="10.42578125" style="490" customWidth="1"/>
    <col min="8714" max="8714" width="13.42578125" style="490" customWidth="1"/>
    <col min="8715" max="8715" width="0.7109375" style="490" customWidth="1"/>
    <col min="8716" max="8716" width="2.42578125" style="490" customWidth="1"/>
    <col min="8717" max="8717" width="2.85546875" style="490" customWidth="1"/>
    <col min="8718" max="8718" width="2" style="490" customWidth="1"/>
    <col min="8719" max="8719" width="12.42578125" style="490" customWidth="1"/>
    <col min="8720" max="8720" width="3" style="490" customWidth="1"/>
    <col min="8721" max="8721" width="2" style="490" customWidth="1"/>
    <col min="8722" max="8722" width="13.5703125" style="490" customWidth="1"/>
    <col min="8723" max="8723" width="0.5703125" style="490" customWidth="1"/>
    <col min="8724" max="8960" width="9.140625" style="490"/>
    <col min="8961" max="8961" width="2.42578125" style="490" customWidth="1"/>
    <col min="8962" max="8962" width="1.85546875" style="490" customWidth="1"/>
    <col min="8963" max="8963" width="2.85546875" style="490" customWidth="1"/>
    <col min="8964" max="8964" width="6.7109375" style="490" customWidth="1"/>
    <col min="8965" max="8965" width="13.5703125" style="490" customWidth="1"/>
    <col min="8966" max="8966" width="0.5703125" style="490" customWidth="1"/>
    <col min="8967" max="8967" width="2.5703125" style="490" customWidth="1"/>
    <col min="8968" max="8968" width="2.7109375" style="490" customWidth="1"/>
    <col min="8969" max="8969" width="10.42578125" style="490" customWidth="1"/>
    <col min="8970" max="8970" width="13.42578125" style="490" customWidth="1"/>
    <col min="8971" max="8971" width="0.7109375" style="490" customWidth="1"/>
    <col min="8972" max="8972" width="2.42578125" style="490" customWidth="1"/>
    <col min="8973" max="8973" width="2.85546875" style="490" customWidth="1"/>
    <col min="8974" max="8974" width="2" style="490" customWidth="1"/>
    <col min="8975" max="8975" width="12.42578125" style="490" customWidth="1"/>
    <col min="8976" max="8976" width="3" style="490" customWidth="1"/>
    <col min="8977" max="8977" width="2" style="490" customWidth="1"/>
    <col min="8978" max="8978" width="13.5703125" style="490" customWidth="1"/>
    <col min="8979" max="8979" width="0.5703125" style="490" customWidth="1"/>
    <col min="8980" max="9216" width="9.140625" style="490"/>
    <col min="9217" max="9217" width="2.42578125" style="490" customWidth="1"/>
    <col min="9218" max="9218" width="1.85546875" style="490" customWidth="1"/>
    <col min="9219" max="9219" width="2.85546875" style="490" customWidth="1"/>
    <col min="9220" max="9220" width="6.7109375" style="490" customWidth="1"/>
    <col min="9221" max="9221" width="13.5703125" style="490" customWidth="1"/>
    <col min="9222" max="9222" width="0.5703125" style="490" customWidth="1"/>
    <col min="9223" max="9223" width="2.5703125" style="490" customWidth="1"/>
    <col min="9224" max="9224" width="2.7109375" style="490" customWidth="1"/>
    <col min="9225" max="9225" width="10.42578125" style="490" customWidth="1"/>
    <col min="9226" max="9226" width="13.42578125" style="490" customWidth="1"/>
    <col min="9227" max="9227" width="0.7109375" style="490" customWidth="1"/>
    <col min="9228" max="9228" width="2.42578125" style="490" customWidth="1"/>
    <col min="9229" max="9229" width="2.85546875" style="490" customWidth="1"/>
    <col min="9230" max="9230" width="2" style="490" customWidth="1"/>
    <col min="9231" max="9231" width="12.42578125" style="490" customWidth="1"/>
    <col min="9232" max="9232" width="3" style="490" customWidth="1"/>
    <col min="9233" max="9233" width="2" style="490" customWidth="1"/>
    <col min="9234" max="9234" width="13.5703125" style="490" customWidth="1"/>
    <col min="9235" max="9235" width="0.5703125" style="490" customWidth="1"/>
    <col min="9236" max="9472" width="9.140625" style="490"/>
    <col min="9473" max="9473" width="2.42578125" style="490" customWidth="1"/>
    <col min="9474" max="9474" width="1.85546875" style="490" customWidth="1"/>
    <col min="9475" max="9475" width="2.85546875" style="490" customWidth="1"/>
    <col min="9476" max="9476" width="6.7109375" style="490" customWidth="1"/>
    <col min="9477" max="9477" width="13.5703125" style="490" customWidth="1"/>
    <col min="9478" max="9478" width="0.5703125" style="490" customWidth="1"/>
    <col min="9479" max="9479" width="2.5703125" style="490" customWidth="1"/>
    <col min="9480" max="9480" width="2.7109375" style="490" customWidth="1"/>
    <col min="9481" max="9481" width="10.42578125" style="490" customWidth="1"/>
    <col min="9482" max="9482" width="13.42578125" style="490" customWidth="1"/>
    <col min="9483" max="9483" width="0.7109375" style="490" customWidth="1"/>
    <col min="9484" max="9484" width="2.42578125" style="490" customWidth="1"/>
    <col min="9485" max="9485" width="2.85546875" style="490" customWidth="1"/>
    <col min="9486" max="9486" width="2" style="490" customWidth="1"/>
    <col min="9487" max="9487" width="12.42578125" style="490" customWidth="1"/>
    <col min="9488" max="9488" width="3" style="490" customWidth="1"/>
    <col min="9489" max="9489" width="2" style="490" customWidth="1"/>
    <col min="9490" max="9490" width="13.5703125" style="490" customWidth="1"/>
    <col min="9491" max="9491" width="0.5703125" style="490" customWidth="1"/>
    <col min="9492" max="9728" width="9.140625" style="490"/>
    <col min="9729" max="9729" width="2.42578125" style="490" customWidth="1"/>
    <col min="9730" max="9730" width="1.85546875" style="490" customWidth="1"/>
    <col min="9731" max="9731" width="2.85546875" style="490" customWidth="1"/>
    <col min="9732" max="9732" width="6.7109375" style="490" customWidth="1"/>
    <col min="9733" max="9733" width="13.5703125" style="490" customWidth="1"/>
    <col min="9734" max="9734" width="0.5703125" style="490" customWidth="1"/>
    <col min="9735" max="9735" width="2.5703125" style="490" customWidth="1"/>
    <col min="9736" max="9736" width="2.7109375" style="490" customWidth="1"/>
    <col min="9737" max="9737" width="10.42578125" style="490" customWidth="1"/>
    <col min="9738" max="9738" width="13.42578125" style="490" customWidth="1"/>
    <col min="9739" max="9739" width="0.7109375" style="490" customWidth="1"/>
    <col min="9740" max="9740" width="2.42578125" style="490" customWidth="1"/>
    <col min="9741" max="9741" width="2.85546875" style="490" customWidth="1"/>
    <col min="9742" max="9742" width="2" style="490" customWidth="1"/>
    <col min="9743" max="9743" width="12.42578125" style="490" customWidth="1"/>
    <col min="9744" max="9744" width="3" style="490" customWidth="1"/>
    <col min="9745" max="9745" width="2" style="490" customWidth="1"/>
    <col min="9746" max="9746" width="13.5703125" style="490" customWidth="1"/>
    <col min="9747" max="9747" width="0.5703125" style="490" customWidth="1"/>
    <col min="9748" max="9984" width="9.140625" style="490"/>
    <col min="9985" max="9985" width="2.42578125" style="490" customWidth="1"/>
    <col min="9986" max="9986" width="1.85546875" style="490" customWidth="1"/>
    <col min="9987" max="9987" width="2.85546875" style="490" customWidth="1"/>
    <col min="9988" max="9988" width="6.7109375" style="490" customWidth="1"/>
    <col min="9989" max="9989" width="13.5703125" style="490" customWidth="1"/>
    <col min="9990" max="9990" width="0.5703125" style="490" customWidth="1"/>
    <col min="9991" max="9991" width="2.5703125" style="490" customWidth="1"/>
    <col min="9992" max="9992" width="2.7109375" style="490" customWidth="1"/>
    <col min="9993" max="9993" width="10.42578125" style="490" customWidth="1"/>
    <col min="9994" max="9994" width="13.42578125" style="490" customWidth="1"/>
    <col min="9995" max="9995" width="0.7109375" style="490" customWidth="1"/>
    <col min="9996" max="9996" width="2.42578125" style="490" customWidth="1"/>
    <col min="9997" max="9997" width="2.85546875" style="490" customWidth="1"/>
    <col min="9998" max="9998" width="2" style="490" customWidth="1"/>
    <col min="9999" max="9999" width="12.42578125" style="490" customWidth="1"/>
    <col min="10000" max="10000" width="3" style="490" customWidth="1"/>
    <col min="10001" max="10001" width="2" style="490" customWidth="1"/>
    <col min="10002" max="10002" width="13.5703125" style="490" customWidth="1"/>
    <col min="10003" max="10003" width="0.5703125" style="490" customWidth="1"/>
    <col min="10004" max="10240" width="9.140625" style="490"/>
    <col min="10241" max="10241" width="2.42578125" style="490" customWidth="1"/>
    <col min="10242" max="10242" width="1.85546875" style="490" customWidth="1"/>
    <col min="10243" max="10243" width="2.85546875" style="490" customWidth="1"/>
    <col min="10244" max="10244" width="6.7109375" style="490" customWidth="1"/>
    <col min="10245" max="10245" width="13.5703125" style="490" customWidth="1"/>
    <col min="10246" max="10246" width="0.5703125" style="490" customWidth="1"/>
    <col min="10247" max="10247" width="2.5703125" style="490" customWidth="1"/>
    <col min="10248" max="10248" width="2.7109375" style="490" customWidth="1"/>
    <col min="10249" max="10249" width="10.42578125" style="490" customWidth="1"/>
    <col min="10250" max="10250" width="13.42578125" style="490" customWidth="1"/>
    <col min="10251" max="10251" width="0.7109375" style="490" customWidth="1"/>
    <col min="10252" max="10252" width="2.42578125" style="490" customWidth="1"/>
    <col min="10253" max="10253" width="2.85546875" style="490" customWidth="1"/>
    <col min="10254" max="10254" width="2" style="490" customWidth="1"/>
    <col min="10255" max="10255" width="12.42578125" style="490" customWidth="1"/>
    <col min="10256" max="10256" width="3" style="490" customWidth="1"/>
    <col min="10257" max="10257" width="2" style="490" customWidth="1"/>
    <col min="10258" max="10258" width="13.5703125" style="490" customWidth="1"/>
    <col min="10259" max="10259" width="0.5703125" style="490" customWidth="1"/>
    <col min="10260" max="10496" width="9.140625" style="490"/>
    <col min="10497" max="10497" width="2.42578125" style="490" customWidth="1"/>
    <col min="10498" max="10498" width="1.85546875" style="490" customWidth="1"/>
    <col min="10499" max="10499" width="2.85546875" style="490" customWidth="1"/>
    <col min="10500" max="10500" width="6.7109375" style="490" customWidth="1"/>
    <col min="10501" max="10501" width="13.5703125" style="490" customWidth="1"/>
    <col min="10502" max="10502" width="0.5703125" style="490" customWidth="1"/>
    <col min="10503" max="10503" width="2.5703125" style="490" customWidth="1"/>
    <col min="10504" max="10504" width="2.7109375" style="490" customWidth="1"/>
    <col min="10505" max="10505" width="10.42578125" style="490" customWidth="1"/>
    <col min="10506" max="10506" width="13.42578125" style="490" customWidth="1"/>
    <col min="10507" max="10507" width="0.7109375" style="490" customWidth="1"/>
    <col min="10508" max="10508" width="2.42578125" style="490" customWidth="1"/>
    <col min="10509" max="10509" width="2.85546875" style="490" customWidth="1"/>
    <col min="10510" max="10510" width="2" style="490" customWidth="1"/>
    <col min="10511" max="10511" width="12.42578125" style="490" customWidth="1"/>
    <col min="10512" max="10512" width="3" style="490" customWidth="1"/>
    <col min="10513" max="10513" width="2" style="490" customWidth="1"/>
    <col min="10514" max="10514" width="13.5703125" style="490" customWidth="1"/>
    <col min="10515" max="10515" width="0.5703125" style="490" customWidth="1"/>
    <col min="10516" max="10752" width="9.140625" style="490"/>
    <col min="10753" max="10753" width="2.42578125" style="490" customWidth="1"/>
    <col min="10754" max="10754" width="1.85546875" style="490" customWidth="1"/>
    <col min="10755" max="10755" width="2.85546875" style="490" customWidth="1"/>
    <col min="10756" max="10756" width="6.7109375" style="490" customWidth="1"/>
    <col min="10757" max="10757" width="13.5703125" style="490" customWidth="1"/>
    <col min="10758" max="10758" width="0.5703125" style="490" customWidth="1"/>
    <col min="10759" max="10759" width="2.5703125" style="490" customWidth="1"/>
    <col min="10760" max="10760" width="2.7109375" style="490" customWidth="1"/>
    <col min="10761" max="10761" width="10.42578125" style="490" customWidth="1"/>
    <col min="10762" max="10762" width="13.42578125" style="490" customWidth="1"/>
    <col min="10763" max="10763" width="0.7109375" style="490" customWidth="1"/>
    <col min="10764" max="10764" width="2.42578125" style="490" customWidth="1"/>
    <col min="10765" max="10765" width="2.85546875" style="490" customWidth="1"/>
    <col min="10766" max="10766" width="2" style="490" customWidth="1"/>
    <col min="10767" max="10767" width="12.42578125" style="490" customWidth="1"/>
    <col min="10768" max="10768" width="3" style="490" customWidth="1"/>
    <col min="10769" max="10769" width="2" style="490" customWidth="1"/>
    <col min="10770" max="10770" width="13.5703125" style="490" customWidth="1"/>
    <col min="10771" max="10771" width="0.5703125" style="490" customWidth="1"/>
    <col min="10772" max="11008" width="9.140625" style="490"/>
    <col min="11009" max="11009" width="2.42578125" style="490" customWidth="1"/>
    <col min="11010" max="11010" width="1.85546875" style="490" customWidth="1"/>
    <col min="11011" max="11011" width="2.85546875" style="490" customWidth="1"/>
    <col min="11012" max="11012" width="6.7109375" style="490" customWidth="1"/>
    <col min="11013" max="11013" width="13.5703125" style="490" customWidth="1"/>
    <col min="11014" max="11014" width="0.5703125" style="490" customWidth="1"/>
    <col min="11015" max="11015" width="2.5703125" style="490" customWidth="1"/>
    <col min="11016" max="11016" width="2.7109375" style="490" customWidth="1"/>
    <col min="11017" max="11017" width="10.42578125" style="490" customWidth="1"/>
    <col min="11018" max="11018" width="13.42578125" style="490" customWidth="1"/>
    <col min="11019" max="11019" width="0.7109375" style="490" customWidth="1"/>
    <col min="11020" max="11020" width="2.42578125" style="490" customWidth="1"/>
    <col min="11021" max="11021" width="2.85546875" style="490" customWidth="1"/>
    <col min="11022" max="11022" width="2" style="490" customWidth="1"/>
    <col min="11023" max="11023" width="12.42578125" style="490" customWidth="1"/>
    <col min="11024" max="11024" width="3" style="490" customWidth="1"/>
    <col min="11025" max="11025" width="2" style="490" customWidth="1"/>
    <col min="11026" max="11026" width="13.5703125" style="490" customWidth="1"/>
    <col min="11027" max="11027" width="0.5703125" style="490" customWidth="1"/>
    <col min="11028" max="11264" width="9.140625" style="490"/>
    <col min="11265" max="11265" width="2.42578125" style="490" customWidth="1"/>
    <col min="11266" max="11266" width="1.85546875" style="490" customWidth="1"/>
    <col min="11267" max="11267" width="2.85546875" style="490" customWidth="1"/>
    <col min="11268" max="11268" width="6.7109375" style="490" customWidth="1"/>
    <col min="11269" max="11269" width="13.5703125" style="490" customWidth="1"/>
    <col min="11270" max="11270" width="0.5703125" style="490" customWidth="1"/>
    <col min="11271" max="11271" width="2.5703125" style="490" customWidth="1"/>
    <col min="11272" max="11272" width="2.7109375" style="490" customWidth="1"/>
    <col min="11273" max="11273" width="10.42578125" style="490" customWidth="1"/>
    <col min="11274" max="11274" width="13.42578125" style="490" customWidth="1"/>
    <col min="11275" max="11275" width="0.7109375" style="490" customWidth="1"/>
    <col min="11276" max="11276" width="2.42578125" style="490" customWidth="1"/>
    <col min="11277" max="11277" width="2.85546875" style="490" customWidth="1"/>
    <col min="11278" max="11278" width="2" style="490" customWidth="1"/>
    <col min="11279" max="11279" width="12.42578125" style="490" customWidth="1"/>
    <col min="11280" max="11280" width="3" style="490" customWidth="1"/>
    <col min="11281" max="11281" width="2" style="490" customWidth="1"/>
    <col min="11282" max="11282" width="13.5703125" style="490" customWidth="1"/>
    <col min="11283" max="11283" width="0.5703125" style="490" customWidth="1"/>
    <col min="11284" max="11520" width="9.140625" style="490"/>
    <col min="11521" max="11521" width="2.42578125" style="490" customWidth="1"/>
    <col min="11522" max="11522" width="1.85546875" style="490" customWidth="1"/>
    <col min="11523" max="11523" width="2.85546875" style="490" customWidth="1"/>
    <col min="11524" max="11524" width="6.7109375" style="490" customWidth="1"/>
    <col min="11525" max="11525" width="13.5703125" style="490" customWidth="1"/>
    <col min="11526" max="11526" width="0.5703125" style="490" customWidth="1"/>
    <col min="11527" max="11527" width="2.5703125" style="490" customWidth="1"/>
    <col min="11528" max="11528" width="2.7109375" style="490" customWidth="1"/>
    <col min="11529" max="11529" width="10.42578125" style="490" customWidth="1"/>
    <col min="11530" max="11530" width="13.42578125" style="490" customWidth="1"/>
    <col min="11531" max="11531" width="0.7109375" style="490" customWidth="1"/>
    <col min="11532" max="11532" width="2.42578125" style="490" customWidth="1"/>
    <col min="11533" max="11533" width="2.85546875" style="490" customWidth="1"/>
    <col min="11534" max="11534" width="2" style="490" customWidth="1"/>
    <col min="11535" max="11535" width="12.42578125" style="490" customWidth="1"/>
    <col min="11536" max="11536" width="3" style="490" customWidth="1"/>
    <col min="11537" max="11537" width="2" style="490" customWidth="1"/>
    <col min="11538" max="11538" width="13.5703125" style="490" customWidth="1"/>
    <col min="11539" max="11539" width="0.5703125" style="490" customWidth="1"/>
    <col min="11540" max="11776" width="9.140625" style="490"/>
    <col min="11777" max="11777" width="2.42578125" style="490" customWidth="1"/>
    <col min="11778" max="11778" width="1.85546875" style="490" customWidth="1"/>
    <col min="11779" max="11779" width="2.85546875" style="490" customWidth="1"/>
    <col min="11780" max="11780" width="6.7109375" style="490" customWidth="1"/>
    <col min="11781" max="11781" width="13.5703125" style="490" customWidth="1"/>
    <col min="11782" max="11782" width="0.5703125" style="490" customWidth="1"/>
    <col min="11783" max="11783" width="2.5703125" style="490" customWidth="1"/>
    <col min="11784" max="11784" width="2.7109375" style="490" customWidth="1"/>
    <col min="11785" max="11785" width="10.42578125" style="490" customWidth="1"/>
    <col min="11786" max="11786" width="13.42578125" style="490" customWidth="1"/>
    <col min="11787" max="11787" width="0.7109375" style="490" customWidth="1"/>
    <col min="11788" max="11788" width="2.42578125" style="490" customWidth="1"/>
    <col min="11789" max="11789" width="2.85546875" style="490" customWidth="1"/>
    <col min="11790" max="11790" width="2" style="490" customWidth="1"/>
    <col min="11791" max="11791" width="12.42578125" style="490" customWidth="1"/>
    <col min="11792" max="11792" width="3" style="490" customWidth="1"/>
    <col min="11793" max="11793" width="2" style="490" customWidth="1"/>
    <col min="11794" max="11794" width="13.5703125" style="490" customWidth="1"/>
    <col min="11795" max="11795" width="0.5703125" style="490" customWidth="1"/>
    <col min="11796" max="12032" width="9.140625" style="490"/>
    <col min="12033" max="12033" width="2.42578125" style="490" customWidth="1"/>
    <col min="12034" max="12034" width="1.85546875" style="490" customWidth="1"/>
    <col min="12035" max="12035" width="2.85546875" style="490" customWidth="1"/>
    <col min="12036" max="12036" width="6.7109375" style="490" customWidth="1"/>
    <col min="12037" max="12037" width="13.5703125" style="490" customWidth="1"/>
    <col min="12038" max="12038" width="0.5703125" style="490" customWidth="1"/>
    <col min="12039" max="12039" width="2.5703125" style="490" customWidth="1"/>
    <col min="12040" max="12040" width="2.7109375" style="490" customWidth="1"/>
    <col min="12041" max="12041" width="10.42578125" style="490" customWidth="1"/>
    <col min="12042" max="12042" width="13.42578125" style="490" customWidth="1"/>
    <col min="12043" max="12043" width="0.7109375" style="490" customWidth="1"/>
    <col min="12044" max="12044" width="2.42578125" style="490" customWidth="1"/>
    <col min="12045" max="12045" width="2.85546875" style="490" customWidth="1"/>
    <col min="12046" max="12046" width="2" style="490" customWidth="1"/>
    <col min="12047" max="12047" width="12.42578125" style="490" customWidth="1"/>
    <col min="12048" max="12048" width="3" style="490" customWidth="1"/>
    <col min="12049" max="12049" width="2" style="490" customWidth="1"/>
    <col min="12050" max="12050" width="13.5703125" style="490" customWidth="1"/>
    <col min="12051" max="12051" width="0.5703125" style="490" customWidth="1"/>
    <col min="12052" max="12288" width="9.140625" style="490"/>
    <col min="12289" max="12289" width="2.42578125" style="490" customWidth="1"/>
    <col min="12290" max="12290" width="1.85546875" style="490" customWidth="1"/>
    <col min="12291" max="12291" width="2.85546875" style="490" customWidth="1"/>
    <col min="12292" max="12292" width="6.7109375" style="490" customWidth="1"/>
    <col min="12293" max="12293" width="13.5703125" style="490" customWidth="1"/>
    <col min="12294" max="12294" width="0.5703125" style="490" customWidth="1"/>
    <col min="12295" max="12295" width="2.5703125" style="490" customWidth="1"/>
    <col min="12296" max="12296" width="2.7109375" style="490" customWidth="1"/>
    <col min="12297" max="12297" width="10.42578125" style="490" customWidth="1"/>
    <col min="12298" max="12298" width="13.42578125" style="490" customWidth="1"/>
    <col min="12299" max="12299" width="0.7109375" style="490" customWidth="1"/>
    <col min="12300" max="12300" width="2.42578125" style="490" customWidth="1"/>
    <col min="12301" max="12301" width="2.85546875" style="490" customWidth="1"/>
    <col min="12302" max="12302" width="2" style="490" customWidth="1"/>
    <col min="12303" max="12303" width="12.42578125" style="490" customWidth="1"/>
    <col min="12304" max="12304" width="3" style="490" customWidth="1"/>
    <col min="12305" max="12305" width="2" style="490" customWidth="1"/>
    <col min="12306" max="12306" width="13.5703125" style="490" customWidth="1"/>
    <col min="12307" max="12307" width="0.5703125" style="490" customWidth="1"/>
    <col min="12308" max="12544" width="9.140625" style="490"/>
    <col min="12545" max="12545" width="2.42578125" style="490" customWidth="1"/>
    <col min="12546" max="12546" width="1.85546875" style="490" customWidth="1"/>
    <col min="12547" max="12547" width="2.85546875" style="490" customWidth="1"/>
    <col min="12548" max="12548" width="6.7109375" style="490" customWidth="1"/>
    <col min="12549" max="12549" width="13.5703125" style="490" customWidth="1"/>
    <col min="12550" max="12550" width="0.5703125" style="490" customWidth="1"/>
    <col min="12551" max="12551" width="2.5703125" style="490" customWidth="1"/>
    <col min="12552" max="12552" width="2.7109375" style="490" customWidth="1"/>
    <col min="12553" max="12553" width="10.42578125" style="490" customWidth="1"/>
    <col min="12554" max="12554" width="13.42578125" style="490" customWidth="1"/>
    <col min="12555" max="12555" width="0.7109375" style="490" customWidth="1"/>
    <col min="12556" max="12556" width="2.42578125" style="490" customWidth="1"/>
    <col min="12557" max="12557" width="2.85546875" style="490" customWidth="1"/>
    <col min="12558" max="12558" width="2" style="490" customWidth="1"/>
    <col min="12559" max="12559" width="12.42578125" style="490" customWidth="1"/>
    <col min="12560" max="12560" width="3" style="490" customWidth="1"/>
    <col min="12561" max="12561" width="2" style="490" customWidth="1"/>
    <col min="12562" max="12562" width="13.5703125" style="490" customWidth="1"/>
    <col min="12563" max="12563" width="0.5703125" style="490" customWidth="1"/>
    <col min="12564" max="12800" width="9.140625" style="490"/>
    <col min="12801" max="12801" width="2.42578125" style="490" customWidth="1"/>
    <col min="12802" max="12802" width="1.85546875" style="490" customWidth="1"/>
    <col min="12803" max="12803" width="2.85546875" style="490" customWidth="1"/>
    <col min="12804" max="12804" width="6.7109375" style="490" customWidth="1"/>
    <col min="12805" max="12805" width="13.5703125" style="490" customWidth="1"/>
    <col min="12806" max="12806" width="0.5703125" style="490" customWidth="1"/>
    <col min="12807" max="12807" width="2.5703125" style="490" customWidth="1"/>
    <col min="12808" max="12808" width="2.7109375" style="490" customWidth="1"/>
    <col min="12809" max="12809" width="10.42578125" style="490" customWidth="1"/>
    <col min="12810" max="12810" width="13.42578125" style="490" customWidth="1"/>
    <col min="12811" max="12811" width="0.7109375" style="490" customWidth="1"/>
    <col min="12812" max="12812" width="2.42578125" style="490" customWidth="1"/>
    <col min="12813" max="12813" width="2.85546875" style="490" customWidth="1"/>
    <col min="12814" max="12814" width="2" style="490" customWidth="1"/>
    <col min="12815" max="12815" width="12.42578125" style="490" customWidth="1"/>
    <col min="12816" max="12816" width="3" style="490" customWidth="1"/>
    <col min="12817" max="12817" width="2" style="490" customWidth="1"/>
    <col min="12818" max="12818" width="13.5703125" style="490" customWidth="1"/>
    <col min="12819" max="12819" width="0.5703125" style="490" customWidth="1"/>
    <col min="12820" max="13056" width="9.140625" style="490"/>
    <col min="13057" max="13057" width="2.42578125" style="490" customWidth="1"/>
    <col min="13058" max="13058" width="1.85546875" style="490" customWidth="1"/>
    <col min="13059" max="13059" width="2.85546875" style="490" customWidth="1"/>
    <col min="13060" max="13060" width="6.7109375" style="490" customWidth="1"/>
    <col min="13061" max="13061" width="13.5703125" style="490" customWidth="1"/>
    <col min="13062" max="13062" width="0.5703125" style="490" customWidth="1"/>
    <col min="13063" max="13063" width="2.5703125" style="490" customWidth="1"/>
    <col min="13064" max="13064" width="2.7109375" style="490" customWidth="1"/>
    <col min="13065" max="13065" width="10.42578125" style="490" customWidth="1"/>
    <col min="13066" max="13066" width="13.42578125" style="490" customWidth="1"/>
    <col min="13067" max="13067" width="0.7109375" style="490" customWidth="1"/>
    <col min="13068" max="13068" width="2.42578125" style="490" customWidth="1"/>
    <col min="13069" max="13069" width="2.85546875" style="490" customWidth="1"/>
    <col min="13070" max="13070" width="2" style="490" customWidth="1"/>
    <col min="13071" max="13071" width="12.42578125" style="490" customWidth="1"/>
    <col min="13072" max="13072" width="3" style="490" customWidth="1"/>
    <col min="13073" max="13073" width="2" style="490" customWidth="1"/>
    <col min="13074" max="13074" width="13.5703125" style="490" customWidth="1"/>
    <col min="13075" max="13075" width="0.5703125" style="490" customWidth="1"/>
    <col min="13076" max="13312" width="9.140625" style="490"/>
    <col min="13313" max="13313" width="2.42578125" style="490" customWidth="1"/>
    <col min="13314" max="13314" width="1.85546875" style="490" customWidth="1"/>
    <col min="13315" max="13315" width="2.85546875" style="490" customWidth="1"/>
    <col min="13316" max="13316" width="6.7109375" style="490" customWidth="1"/>
    <col min="13317" max="13317" width="13.5703125" style="490" customWidth="1"/>
    <col min="13318" max="13318" width="0.5703125" style="490" customWidth="1"/>
    <col min="13319" max="13319" width="2.5703125" style="490" customWidth="1"/>
    <col min="13320" max="13320" width="2.7109375" style="490" customWidth="1"/>
    <col min="13321" max="13321" width="10.42578125" style="490" customWidth="1"/>
    <col min="13322" max="13322" width="13.42578125" style="490" customWidth="1"/>
    <col min="13323" max="13323" width="0.7109375" style="490" customWidth="1"/>
    <col min="13324" max="13324" width="2.42578125" style="490" customWidth="1"/>
    <col min="13325" max="13325" width="2.85546875" style="490" customWidth="1"/>
    <col min="13326" max="13326" width="2" style="490" customWidth="1"/>
    <col min="13327" max="13327" width="12.42578125" style="490" customWidth="1"/>
    <col min="13328" max="13328" width="3" style="490" customWidth="1"/>
    <col min="13329" max="13329" width="2" style="490" customWidth="1"/>
    <col min="13330" max="13330" width="13.5703125" style="490" customWidth="1"/>
    <col min="13331" max="13331" width="0.5703125" style="490" customWidth="1"/>
    <col min="13332" max="13568" width="9.140625" style="490"/>
    <col min="13569" max="13569" width="2.42578125" style="490" customWidth="1"/>
    <col min="13570" max="13570" width="1.85546875" style="490" customWidth="1"/>
    <col min="13571" max="13571" width="2.85546875" style="490" customWidth="1"/>
    <col min="13572" max="13572" width="6.7109375" style="490" customWidth="1"/>
    <col min="13573" max="13573" width="13.5703125" style="490" customWidth="1"/>
    <col min="13574" max="13574" width="0.5703125" style="490" customWidth="1"/>
    <col min="13575" max="13575" width="2.5703125" style="490" customWidth="1"/>
    <col min="13576" max="13576" width="2.7109375" style="490" customWidth="1"/>
    <col min="13577" max="13577" width="10.42578125" style="490" customWidth="1"/>
    <col min="13578" max="13578" width="13.42578125" style="490" customWidth="1"/>
    <col min="13579" max="13579" width="0.7109375" style="490" customWidth="1"/>
    <col min="13580" max="13580" width="2.42578125" style="490" customWidth="1"/>
    <col min="13581" max="13581" width="2.85546875" style="490" customWidth="1"/>
    <col min="13582" max="13582" width="2" style="490" customWidth="1"/>
    <col min="13583" max="13583" width="12.42578125" style="490" customWidth="1"/>
    <col min="13584" max="13584" width="3" style="490" customWidth="1"/>
    <col min="13585" max="13585" width="2" style="490" customWidth="1"/>
    <col min="13586" max="13586" width="13.5703125" style="490" customWidth="1"/>
    <col min="13587" max="13587" width="0.5703125" style="490" customWidth="1"/>
    <col min="13588" max="13824" width="9.140625" style="490"/>
    <col min="13825" max="13825" width="2.42578125" style="490" customWidth="1"/>
    <col min="13826" max="13826" width="1.85546875" style="490" customWidth="1"/>
    <col min="13827" max="13827" width="2.85546875" style="490" customWidth="1"/>
    <col min="13828" max="13828" width="6.7109375" style="490" customWidth="1"/>
    <col min="13829" max="13829" width="13.5703125" style="490" customWidth="1"/>
    <col min="13830" max="13830" width="0.5703125" style="490" customWidth="1"/>
    <col min="13831" max="13831" width="2.5703125" style="490" customWidth="1"/>
    <col min="13832" max="13832" width="2.7109375" style="490" customWidth="1"/>
    <col min="13833" max="13833" width="10.42578125" style="490" customWidth="1"/>
    <col min="13834" max="13834" width="13.42578125" style="490" customWidth="1"/>
    <col min="13835" max="13835" width="0.7109375" style="490" customWidth="1"/>
    <col min="13836" max="13836" width="2.42578125" style="490" customWidth="1"/>
    <col min="13837" max="13837" width="2.85546875" style="490" customWidth="1"/>
    <col min="13838" max="13838" width="2" style="490" customWidth="1"/>
    <col min="13839" max="13839" width="12.42578125" style="490" customWidth="1"/>
    <col min="13840" max="13840" width="3" style="490" customWidth="1"/>
    <col min="13841" max="13841" width="2" style="490" customWidth="1"/>
    <col min="13842" max="13842" width="13.5703125" style="490" customWidth="1"/>
    <col min="13843" max="13843" width="0.5703125" style="490" customWidth="1"/>
    <col min="13844" max="14080" width="9.140625" style="490"/>
    <col min="14081" max="14081" width="2.42578125" style="490" customWidth="1"/>
    <col min="14082" max="14082" width="1.85546875" style="490" customWidth="1"/>
    <col min="14083" max="14083" width="2.85546875" style="490" customWidth="1"/>
    <col min="14084" max="14084" width="6.7109375" style="490" customWidth="1"/>
    <col min="14085" max="14085" width="13.5703125" style="490" customWidth="1"/>
    <col min="14086" max="14086" width="0.5703125" style="490" customWidth="1"/>
    <col min="14087" max="14087" width="2.5703125" style="490" customWidth="1"/>
    <col min="14088" max="14088" width="2.7109375" style="490" customWidth="1"/>
    <col min="14089" max="14089" width="10.42578125" style="490" customWidth="1"/>
    <col min="14090" max="14090" width="13.42578125" style="490" customWidth="1"/>
    <col min="14091" max="14091" width="0.7109375" style="490" customWidth="1"/>
    <col min="14092" max="14092" width="2.42578125" style="490" customWidth="1"/>
    <col min="14093" max="14093" width="2.85546875" style="490" customWidth="1"/>
    <col min="14094" max="14094" width="2" style="490" customWidth="1"/>
    <col min="14095" max="14095" width="12.42578125" style="490" customWidth="1"/>
    <col min="14096" max="14096" width="3" style="490" customWidth="1"/>
    <col min="14097" max="14097" width="2" style="490" customWidth="1"/>
    <col min="14098" max="14098" width="13.5703125" style="490" customWidth="1"/>
    <col min="14099" max="14099" width="0.5703125" style="490" customWidth="1"/>
    <col min="14100" max="14336" width="9.140625" style="490"/>
    <col min="14337" max="14337" width="2.42578125" style="490" customWidth="1"/>
    <col min="14338" max="14338" width="1.85546875" style="490" customWidth="1"/>
    <col min="14339" max="14339" width="2.85546875" style="490" customWidth="1"/>
    <col min="14340" max="14340" width="6.7109375" style="490" customWidth="1"/>
    <col min="14341" max="14341" width="13.5703125" style="490" customWidth="1"/>
    <col min="14342" max="14342" width="0.5703125" style="490" customWidth="1"/>
    <col min="14343" max="14343" width="2.5703125" style="490" customWidth="1"/>
    <col min="14344" max="14344" width="2.7109375" style="490" customWidth="1"/>
    <col min="14345" max="14345" width="10.42578125" style="490" customWidth="1"/>
    <col min="14346" max="14346" width="13.42578125" style="490" customWidth="1"/>
    <col min="14347" max="14347" width="0.7109375" style="490" customWidth="1"/>
    <col min="14348" max="14348" width="2.42578125" style="490" customWidth="1"/>
    <col min="14349" max="14349" width="2.85546875" style="490" customWidth="1"/>
    <col min="14350" max="14350" width="2" style="490" customWidth="1"/>
    <col min="14351" max="14351" width="12.42578125" style="490" customWidth="1"/>
    <col min="14352" max="14352" width="3" style="490" customWidth="1"/>
    <col min="14353" max="14353" width="2" style="490" customWidth="1"/>
    <col min="14354" max="14354" width="13.5703125" style="490" customWidth="1"/>
    <col min="14355" max="14355" width="0.5703125" style="490" customWidth="1"/>
    <col min="14356" max="14592" width="9.140625" style="490"/>
    <col min="14593" max="14593" width="2.42578125" style="490" customWidth="1"/>
    <col min="14594" max="14594" width="1.85546875" style="490" customWidth="1"/>
    <col min="14595" max="14595" width="2.85546875" style="490" customWidth="1"/>
    <col min="14596" max="14596" width="6.7109375" style="490" customWidth="1"/>
    <col min="14597" max="14597" width="13.5703125" style="490" customWidth="1"/>
    <col min="14598" max="14598" width="0.5703125" style="490" customWidth="1"/>
    <col min="14599" max="14599" width="2.5703125" style="490" customWidth="1"/>
    <col min="14600" max="14600" width="2.7109375" style="490" customWidth="1"/>
    <col min="14601" max="14601" width="10.42578125" style="490" customWidth="1"/>
    <col min="14602" max="14602" width="13.42578125" style="490" customWidth="1"/>
    <col min="14603" max="14603" width="0.7109375" style="490" customWidth="1"/>
    <col min="14604" max="14604" width="2.42578125" style="490" customWidth="1"/>
    <col min="14605" max="14605" width="2.85546875" style="490" customWidth="1"/>
    <col min="14606" max="14606" width="2" style="490" customWidth="1"/>
    <col min="14607" max="14607" width="12.42578125" style="490" customWidth="1"/>
    <col min="14608" max="14608" width="3" style="490" customWidth="1"/>
    <col min="14609" max="14609" width="2" style="490" customWidth="1"/>
    <col min="14610" max="14610" width="13.5703125" style="490" customWidth="1"/>
    <col min="14611" max="14611" width="0.5703125" style="490" customWidth="1"/>
    <col min="14612" max="14848" width="9.140625" style="490"/>
    <col min="14849" max="14849" width="2.42578125" style="490" customWidth="1"/>
    <col min="14850" max="14850" width="1.85546875" style="490" customWidth="1"/>
    <col min="14851" max="14851" width="2.85546875" style="490" customWidth="1"/>
    <col min="14852" max="14852" width="6.7109375" style="490" customWidth="1"/>
    <col min="14853" max="14853" width="13.5703125" style="490" customWidth="1"/>
    <col min="14854" max="14854" width="0.5703125" style="490" customWidth="1"/>
    <col min="14855" max="14855" width="2.5703125" style="490" customWidth="1"/>
    <col min="14856" max="14856" width="2.7109375" style="490" customWidth="1"/>
    <col min="14857" max="14857" width="10.42578125" style="490" customWidth="1"/>
    <col min="14858" max="14858" width="13.42578125" style="490" customWidth="1"/>
    <col min="14859" max="14859" width="0.7109375" style="490" customWidth="1"/>
    <col min="14860" max="14860" width="2.42578125" style="490" customWidth="1"/>
    <col min="14861" max="14861" width="2.85546875" style="490" customWidth="1"/>
    <col min="14862" max="14862" width="2" style="490" customWidth="1"/>
    <col min="14863" max="14863" width="12.42578125" style="490" customWidth="1"/>
    <col min="14864" max="14864" width="3" style="490" customWidth="1"/>
    <col min="14865" max="14865" width="2" style="490" customWidth="1"/>
    <col min="14866" max="14866" width="13.5703125" style="490" customWidth="1"/>
    <col min="14867" max="14867" width="0.5703125" style="490" customWidth="1"/>
    <col min="14868" max="15104" width="9.140625" style="490"/>
    <col min="15105" max="15105" width="2.42578125" style="490" customWidth="1"/>
    <col min="15106" max="15106" width="1.85546875" style="490" customWidth="1"/>
    <col min="15107" max="15107" width="2.85546875" style="490" customWidth="1"/>
    <col min="15108" max="15108" width="6.7109375" style="490" customWidth="1"/>
    <col min="15109" max="15109" width="13.5703125" style="490" customWidth="1"/>
    <col min="15110" max="15110" width="0.5703125" style="490" customWidth="1"/>
    <col min="15111" max="15111" width="2.5703125" style="490" customWidth="1"/>
    <col min="15112" max="15112" width="2.7109375" style="490" customWidth="1"/>
    <col min="15113" max="15113" width="10.42578125" style="490" customWidth="1"/>
    <col min="15114" max="15114" width="13.42578125" style="490" customWidth="1"/>
    <col min="15115" max="15115" width="0.7109375" style="490" customWidth="1"/>
    <col min="15116" max="15116" width="2.42578125" style="490" customWidth="1"/>
    <col min="15117" max="15117" width="2.85546875" style="490" customWidth="1"/>
    <col min="15118" max="15118" width="2" style="490" customWidth="1"/>
    <col min="15119" max="15119" width="12.42578125" style="490" customWidth="1"/>
    <col min="15120" max="15120" width="3" style="490" customWidth="1"/>
    <col min="15121" max="15121" width="2" style="490" customWidth="1"/>
    <col min="15122" max="15122" width="13.5703125" style="490" customWidth="1"/>
    <col min="15123" max="15123" width="0.5703125" style="490" customWidth="1"/>
    <col min="15124" max="15360" width="9.140625" style="490"/>
    <col min="15361" max="15361" width="2.42578125" style="490" customWidth="1"/>
    <col min="15362" max="15362" width="1.85546875" style="490" customWidth="1"/>
    <col min="15363" max="15363" width="2.85546875" style="490" customWidth="1"/>
    <col min="15364" max="15364" width="6.7109375" style="490" customWidth="1"/>
    <col min="15365" max="15365" width="13.5703125" style="490" customWidth="1"/>
    <col min="15366" max="15366" width="0.5703125" style="490" customWidth="1"/>
    <col min="15367" max="15367" width="2.5703125" style="490" customWidth="1"/>
    <col min="15368" max="15368" width="2.7109375" style="490" customWidth="1"/>
    <col min="15369" max="15369" width="10.42578125" style="490" customWidth="1"/>
    <col min="15370" max="15370" width="13.42578125" style="490" customWidth="1"/>
    <col min="15371" max="15371" width="0.7109375" style="490" customWidth="1"/>
    <col min="15372" max="15372" width="2.42578125" style="490" customWidth="1"/>
    <col min="15373" max="15373" width="2.85546875" style="490" customWidth="1"/>
    <col min="15374" max="15374" width="2" style="490" customWidth="1"/>
    <col min="15375" max="15375" width="12.42578125" style="490" customWidth="1"/>
    <col min="15376" max="15376" width="3" style="490" customWidth="1"/>
    <col min="15377" max="15377" width="2" style="490" customWidth="1"/>
    <col min="15378" max="15378" width="13.5703125" style="490" customWidth="1"/>
    <col min="15379" max="15379" width="0.5703125" style="490" customWidth="1"/>
    <col min="15380" max="15616" width="9.140625" style="490"/>
    <col min="15617" max="15617" width="2.42578125" style="490" customWidth="1"/>
    <col min="15618" max="15618" width="1.85546875" style="490" customWidth="1"/>
    <col min="15619" max="15619" width="2.85546875" style="490" customWidth="1"/>
    <col min="15620" max="15620" width="6.7109375" style="490" customWidth="1"/>
    <col min="15621" max="15621" width="13.5703125" style="490" customWidth="1"/>
    <col min="15622" max="15622" width="0.5703125" style="490" customWidth="1"/>
    <col min="15623" max="15623" width="2.5703125" style="490" customWidth="1"/>
    <col min="15624" max="15624" width="2.7109375" style="490" customWidth="1"/>
    <col min="15625" max="15625" width="10.42578125" style="490" customWidth="1"/>
    <col min="15626" max="15626" width="13.42578125" style="490" customWidth="1"/>
    <col min="15627" max="15627" width="0.7109375" style="490" customWidth="1"/>
    <col min="15628" max="15628" width="2.42578125" style="490" customWidth="1"/>
    <col min="15629" max="15629" width="2.85546875" style="490" customWidth="1"/>
    <col min="15630" max="15630" width="2" style="490" customWidth="1"/>
    <col min="15631" max="15631" width="12.42578125" style="490" customWidth="1"/>
    <col min="15632" max="15632" width="3" style="490" customWidth="1"/>
    <col min="15633" max="15633" width="2" style="490" customWidth="1"/>
    <col min="15634" max="15634" width="13.5703125" style="490" customWidth="1"/>
    <col min="15635" max="15635" width="0.5703125" style="490" customWidth="1"/>
    <col min="15636" max="15872" width="9.140625" style="490"/>
    <col min="15873" max="15873" width="2.42578125" style="490" customWidth="1"/>
    <col min="15874" max="15874" width="1.85546875" style="490" customWidth="1"/>
    <col min="15875" max="15875" width="2.85546875" style="490" customWidth="1"/>
    <col min="15876" max="15876" width="6.7109375" style="490" customWidth="1"/>
    <col min="15877" max="15877" width="13.5703125" style="490" customWidth="1"/>
    <col min="15878" max="15878" width="0.5703125" style="490" customWidth="1"/>
    <col min="15879" max="15879" width="2.5703125" style="490" customWidth="1"/>
    <col min="15880" max="15880" width="2.7109375" style="490" customWidth="1"/>
    <col min="15881" max="15881" width="10.42578125" style="490" customWidth="1"/>
    <col min="15882" max="15882" width="13.42578125" style="490" customWidth="1"/>
    <col min="15883" max="15883" width="0.7109375" style="490" customWidth="1"/>
    <col min="15884" max="15884" width="2.42578125" style="490" customWidth="1"/>
    <col min="15885" max="15885" width="2.85546875" style="490" customWidth="1"/>
    <col min="15886" max="15886" width="2" style="490" customWidth="1"/>
    <col min="15887" max="15887" width="12.42578125" style="490" customWidth="1"/>
    <col min="15888" max="15888" width="3" style="490" customWidth="1"/>
    <col min="15889" max="15889" width="2" style="490" customWidth="1"/>
    <col min="15890" max="15890" width="13.5703125" style="490" customWidth="1"/>
    <col min="15891" max="15891" width="0.5703125" style="490" customWidth="1"/>
    <col min="15892" max="16128" width="9.140625" style="490"/>
    <col min="16129" max="16129" width="2.42578125" style="490" customWidth="1"/>
    <col min="16130" max="16130" width="1.85546875" style="490" customWidth="1"/>
    <col min="16131" max="16131" width="2.85546875" style="490" customWidth="1"/>
    <col min="16132" max="16132" width="6.7109375" style="490" customWidth="1"/>
    <col min="16133" max="16133" width="13.5703125" style="490" customWidth="1"/>
    <col min="16134" max="16134" width="0.5703125" style="490" customWidth="1"/>
    <col min="16135" max="16135" width="2.5703125" style="490" customWidth="1"/>
    <col min="16136" max="16136" width="2.7109375" style="490" customWidth="1"/>
    <col min="16137" max="16137" width="10.42578125" style="490" customWidth="1"/>
    <col min="16138" max="16138" width="13.42578125" style="490" customWidth="1"/>
    <col min="16139" max="16139" width="0.7109375" style="490" customWidth="1"/>
    <col min="16140" max="16140" width="2.42578125" style="490" customWidth="1"/>
    <col min="16141" max="16141" width="2.85546875" style="490" customWidth="1"/>
    <col min="16142" max="16142" width="2" style="490" customWidth="1"/>
    <col min="16143" max="16143" width="12.42578125" style="490" customWidth="1"/>
    <col min="16144" max="16144" width="3" style="490" customWidth="1"/>
    <col min="16145" max="16145" width="2" style="490" customWidth="1"/>
    <col min="16146" max="16146" width="13.5703125" style="490" customWidth="1"/>
    <col min="16147" max="16147" width="0.5703125" style="490" customWidth="1"/>
    <col min="16148" max="16384" width="9.140625" style="490"/>
  </cols>
  <sheetData>
    <row r="1" spans="1:19" ht="12.75" hidden="1" customHeight="1">
      <c r="A1" s="487"/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9"/>
    </row>
    <row r="2" spans="1:19" ht="23.25" customHeight="1">
      <c r="A2" s="487"/>
      <c r="B2" s="488"/>
      <c r="C2" s="488"/>
      <c r="D2" s="488"/>
      <c r="E2" s="488"/>
      <c r="F2" s="488"/>
      <c r="G2" s="491" t="s">
        <v>68</v>
      </c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9"/>
    </row>
    <row r="3" spans="1:19" ht="12" hidden="1" customHeight="1">
      <c r="A3" s="492"/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4"/>
    </row>
    <row r="4" spans="1:19" ht="8.25" customHeight="1">
      <c r="A4" s="495"/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7"/>
    </row>
    <row r="5" spans="1:19" ht="24" customHeight="1">
      <c r="A5" s="498"/>
      <c r="B5" s="499" t="s">
        <v>69</v>
      </c>
      <c r="C5" s="499"/>
      <c r="D5" s="499"/>
      <c r="E5" s="1169" t="s">
        <v>70</v>
      </c>
      <c r="F5" s="1170"/>
      <c r="G5" s="1170"/>
      <c r="H5" s="1170"/>
      <c r="I5" s="1170"/>
      <c r="J5" s="1171"/>
      <c r="K5" s="499"/>
      <c r="L5" s="499"/>
      <c r="M5" s="499"/>
      <c r="N5" s="499"/>
      <c r="O5" s="499" t="s">
        <v>71</v>
      </c>
      <c r="P5" s="500" t="s">
        <v>29</v>
      </c>
      <c r="Q5" s="501"/>
      <c r="R5" s="502"/>
      <c r="S5" s="503"/>
    </row>
    <row r="6" spans="1:19" ht="17.25" hidden="1" customHeight="1">
      <c r="A6" s="498"/>
      <c r="B6" s="499" t="s">
        <v>72</v>
      </c>
      <c r="C6" s="499"/>
      <c r="D6" s="499"/>
      <c r="E6" s="504" t="s">
        <v>73</v>
      </c>
      <c r="F6" s="499"/>
      <c r="G6" s="499"/>
      <c r="H6" s="499"/>
      <c r="I6" s="499"/>
      <c r="J6" s="505"/>
      <c r="K6" s="499"/>
      <c r="L6" s="499"/>
      <c r="M6" s="499"/>
      <c r="N6" s="499"/>
      <c r="O6" s="499"/>
      <c r="P6" s="506"/>
      <c r="Q6" s="507"/>
      <c r="R6" s="505"/>
      <c r="S6" s="503"/>
    </row>
    <row r="7" spans="1:19" ht="24" customHeight="1">
      <c r="A7" s="498"/>
      <c r="B7" s="499" t="s">
        <v>74</v>
      </c>
      <c r="C7" s="499"/>
      <c r="D7" s="499"/>
      <c r="E7" s="1172" t="s">
        <v>904</v>
      </c>
      <c r="F7" s="1173"/>
      <c r="G7" s="1173"/>
      <c r="H7" s="1173"/>
      <c r="I7" s="1173"/>
      <c r="J7" s="1174"/>
      <c r="K7" s="499"/>
      <c r="L7" s="499"/>
      <c r="M7" s="499"/>
      <c r="N7" s="499"/>
      <c r="O7" s="499" t="s">
        <v>76</v>
      </c>
      <c r="P7" s="506" t="s">
        <v>77</v>
      </c>
      <c r="Q7" s="507"/>
      <c r="R7" s="505"/>
      <c r="S7" s="503"/>
    </row>
    <row r="8" spans="1:19" ht="17.25" hidden="1" customHeight="1">
      <c r="A8" s="498"/>
      <c r="B8" s="499" t="s">
        <v>78</v>
      </c>
      <c r="C8" s="499"/>
      <c r="D8" s="499"/>
      <c r="E8" s="504" t="s">
        <v>164</v>
      </c>
      <c r="F8" s="499"/>
      <c r="G8" s="499"/>
      <c r="H8" s="499"/>
      <c r="I8" s="499"/>
      <c r="J8" s="505"/>
      <c r="K8" s="499"/>
      <c r="L8" s="499"/>
      <c r="M8" s="499"/>
      <c r="N8" s="499"/>
      <c r="O8" s="499"/>
      <c r="P8" s="506"/>
      <c r="Q8" s="507"/>
      <c r="R8" s="505"/>
      <c r="S8" s="503"/>
    </row>
    <row r="9" spans="1:19" ht="24" customHeight="1">
      <c r="A9" s="498"/>
      <c r="B9" s="499" t="s">
        <v>80</v>
      </c>
      <c r="C9" s="499"/>
      <c r="D9" s="499"/>
      <c r="E9" s="1175" t="s">
        <v>1149</v>
      </c>
      <c r="F9" s="1176"/>
      <c r="G9" s="1176"/>
      <c r="H9" s="1176"/>
      <c r="I9" s="1176"/>
      <c r="J9" s="1177"/>
      <c r="K9" s="499"/>
      <c r="L9" s="499"/>
      <c r="M9" s="499"/>
      <c r="N9" s="499"/>
      <c r="O9" s="499" t="s">
        <v>82</v>
      </c>
      <c r="P9" s="1178" t="s">
        <v>77</v>
      </c>
      <c r="Q9" s="1179"/>
      <c r="R9" s="1180"/>
      <c r="S9" s="503"/>
    </row>
    <row r="10" spans="1:19" ht="17.25" hidden="1" customHeight="1">
      <c r="A10" s="498"/>
      <c r="B10" s="499" t="s">
        <v>83</v>
      </c>
      <c r="C10" s="499"/>
      <c r="D10" s="499"/>
      <c r="E10" s="508" t="s">
        <v>29</v>
      </c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507"/>
      <c r="Q10" s="507"/>
      <c r="R10" s="499"/>
      <c r="S10" s="503"/>
    </row>
    <row r="11" spans="1:19" ht="17.25" hidden="1" customHeight="1">
      <c r="A11" s="498"/>
      <c r="B11" s="499" t="s">
        <v>84</v>
      </c>
      <c r="C11" s="499"/>
      <c r="D11" s="499"/>
      <c r="E11" s="508" t="s">
        <v>29</v>
      </c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507"/>
      <c r="Q11" s="507"/>
      <c r="R11" s="499"/>
      <c r="S11" s="503"/>
    </row>
    <row r="12" spans="1:19" ht="17.25" hidden="1" customHeight="1">
      <c r="A12" s="498"/>
      <c r="B12" s="499" t="s">
        <v>85</v>
      </c>
      <c r="C12" s="499"/>
      <c r="D12" s="499"/>
      <c r="E12" s="508" t="s">
        <v>29</v>
      </c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507"/>
      <c r="Q12" s="507"/>
      <c r="R12" s="499"/>
      <c r="S12" s="503"/>
    </row>
    <row r="13" spans="1:19" ht="17.25" hidden="1" customHeight="1">
      <c r="A13" s="498"/>
      <c r="B13" s="499"/>
      <c r="C13" s="499"/>
      <c r="D13" s="499"/>
      <c r="E13" s="508" t="s">
        <v>29</v>
      </c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507"/>
      <c r="Q13" s="507"/>
      <c r="R13" s="499"/>
      <c r="S13" s="503"/>
    </row>
    <row r="14" spans="1:19" ht="17.25" hidden="1" customHeight="1">
      <c r="A14" s="498"/>
      <c r="B14" s="499"/>
      <c r="C14" s="499"/>
      <c r="D14" s="499"/>
      <c r="E14" s="508" t="s">
        <v>29</v>
      </c>
      <c r="F14" s="499"/>
      <c r="G14" s="499"/>
      <c r="H14" s="499"/>
      <c r="I14" s="499"/>
      <c r="J14" s="499"/>
      <c r="K14" s="499"/>
      <c r="L14" s="499"/>
      <c r="M14" s="499"/>
      <c r="N14" s="499"/>
      <c r="O14" s="499"/>
      <c r="P14" s="507"/>
      <c r="Q14" s="507"/>
      <c r="R14" s="499"/>
      <c r="S14" s="503"/>
    </row>
    <row r="15" spans="1:19" ht="17.25" hidden="1" customHeight="1">
      <c r="A15" s="498"/>
      <c r="B15" s="499"/>
      <c r="C15" s="499"/>
      <c r="D15" s="499"/>
      <c r="E15" s="508" t="s">
        <v>29</v>
      </c>
      <c r="F15" s="499"/>
      <c r="G15" s="499"/>
      <c r="H15" s="499"/>
      <c r="I15" s="499"/>
      <c r="J15" s="499"/>
      <c r="K15" s="499"/>
      <c r="L15" s="499"/>
      <c r="M15" s="499"/>
      <c r="N15" s="499"/>
      <c r="O15" s="499"/>
      <c r="P15" s="507"/>
      <c r="Q15" s="507"/>
      <c r="R15" s="499"/>
      <c r="S15" s="503"/>
    </row>
    <row r="16" spans="1:19" ht="17.25" hidden="1" customHeight="1">
      <c r="A16" s="498"/>
      <c r="B16" s="499"/>
      <c r="C16" s="499"/>
      <c r="D16" s="499"/>
      <c r="E16" s="508" t="s">
        <v>29</v>
      </c>
      <c r="F16" s="499"/>
      <c r="G16" s="499"/>
      <c r="H16" s="499"/>
      <c r="I16" s="499"/>
      <c r="J16" s="499"/>
      <c r="K16" s="499"/>
      <c r="L16" s="499"/>
      <c r="M16" s="499"/>
      <c r="N16" s="499"/>
      <c r="O16" s="499"/>
      <c r="P16" s="507"/>
      <c r="Q16" s="507"/>
      <c r="R16" s="499"/>
      <c r="S16" s="503"/>
    </row>
    <row r="17" spans="1:19" ht="17.25" hidden="1" customHeight="1">
      <c r="A17" s="498"/>
      <c r="B17" s="499"/>
      <c r="C17" s="499"/>
      <c r="D17" s="499"/>
      <c r="E17" s="508" t="s">
        <v>29</v>
      </c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507"/>
      <c r="Q17" s="507"/>
      <c r="R17" s="499"/>
      <c r="S17" s="503"/>
    </row>
    <row r="18" spans="1:19" ht="17.25" hidden="1" customHeight="1">
      <c r="A18" s="498"/>
      <c r="B18" s="499"/>
      <c r="C18" s="499"/>
      <c r="D18" s="499"/>
      <c r="E18" s="508" t="s">
        <v>29</v>
      </c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507"/>
      <c r="Q18" s="507"/>
      <c r="R18" s="499"/>
      <c r="S18" s="503"/>
    </row>
    <row r="19" spans="1:19" ht="17.25" hidden="1" customHeight="1">
      <c r="A19" s="498"/>
      <c r="B19" s="499"/>
      <c r="C19" s="499"/>
      <c r="D19" s="499"/>
      <c r="E19" s="508" t="s">
        <v>29</v>
      </c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507"/>
      <c r="Q19" s="507"/>
      <c r="R19" s="499"/>
      <c r="S19" s="503"/>
    </row>
    <row r="20" spans="1:19" ht="17.25" hidden="1" customHeight="1">
      <c r="A20" s="498"/>
      <c r="B20" s="499"/>
      <c r="C20" s="499"/>
      <c r="D20" s="499"/>
      <c r="E20" s="508" t="s">
        <v>29</v>
      </c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507"/>
      <c r="Q20" s="507"/>
      <c r="R20" s="499"/>
      <c r="S20" s="503"/>
    </row>
    <row r="21" spans="1:19" ht="17.25" hidden="1" customHeight="1">
      <c r="A21" s="498"/>
      <c r="B21" s="499"/>
      <c r="C21" s="499"/>
      <c r="D21" s="499"/>
      <c r="E21" s="508" t="s">
        <v>29</v>
      </c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507"/>
      <c r="Q21" s="507"/>
      <c r="R21" s="499"/>
      <c r="S21" s="503"/>
    </row>
    <row r="22" spans="1:19" ht="17.25" hidden="1" customHeight="1">
      <c r="A22" s="498"/>
      <c r="B22" s="499"/>
      <c r="C22" s="499"/>
      <c r="D22" s="499"/>
      <c r="E22" s="508" t="s">
        <v>29</v>
      </c>
      <c r="F22" s="499"/>
      <c r="G22" s="499"/>
      <c r="H22" s="499"/>
      <c r="I22" s="499"/>
      <c r="J22" s="499"/>
      <c r="K22" s="499"/>
      <c r="L22" s="499"/>
      <c r="M22" s="499"/>
      <c r="N22" s="499"/>
      <c r="O22" s="499"/>
      <c r="P22" s="507"/>
      <c r="Q22" s="507"/>
      <c r="R22" s="499"/>
      <c r="S22" s="503"/>
    </row>
    <row r="23" spans="1:19" ht="17.25" hidden="1" customHeight="1">
      <c r="A23" s="498"/>
      <c r="B23" s="499"/>
      <c r="C23" s="499"/>
      <c r="D23" s="499"/>
      <c r="E23" s="508" t="s">
        <v>29</v>
      </c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507"/>
      <c r="Q23" s="507"/>
      <c r="R23" s="499"/>
      <c r="S23" s="503"/>
    </row>
    <row r="24" spans="1:19" ht="17.25" hidden="1" customHeight="1">
      <c r="A24" s="498"/>
      <c r="B24" s="499"/>
      <c r="C24" s="499"/>
      <c r="D24" s="499"/>
      <c r="E24" s="508" t="s">
        <v>29</v>
      </c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507"/>
      <c r="Q24" s="507"/>
      <c r="R24" s="499"/>
      <c r="S24" s="503"/>
    </row>
    <row r="25" spans="1:19" ht="17.25" customHeight="1">
      <c r="A25" s="498"/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 t="s">
        <v>86</v>
      </c>
      <c r="P25" s="499" t="s">
        <v>87</v>
      </c>
      <c r="Q25" s="499"/>
      <c r="R25" s="499"/>
      <c r="S25" s="503"/>
    </row>
    <row r="26" spans="1:19" ht="17.850000000000001" customHeight="1">
      <c r="A26" s="498"/>
      <c r="B26" s="499" t="s">
        <v>13</v>
      </c>
      <c r="C26" s="499"/>
      <c r="D26" s="499"/>
      <c r="E26" s="500" t="s">
        <v>29</v>
      </c>
      <c r="F26" s="509"/>
      <c r="G26" s="509"/>
      <c r="H26" s="509"/>
      <c r="I26" s="509"/>
      <c r="J26" s="502"/>
      <c r="K26" s="499"/>
      <c r="L26" s="499"/>
      <c r="M26" s="499"/>
      <c r="N26" s="499"/>
      <c r="O26" s="510" t="s">
        <v>77</v>
      </c>
      <c r="P26" s="511" t="s">
        <v>77</v>
      </c>
      <c r="Q26" s="512"/>
      <c r="R26" s="513"/>
      <c r="S26" s="503"/>
    </row>
    <row r="27" spans="1:19" ht="17.850000000000001" customHeight="1">
      <c r="A27" s="498"/>
      <c r="B27" s="499" t="s">
        <v>15</v>
      </c>
      <c r="C27" s="499"/>
      <c r="D27" s="499"/>
      <c r="E27" s="506" t="s">
        <v>77</v>
      </c>
      <c r="F27" s="499"/>
      <c r="G27" s="499"/>
      <c r="H27" s="499"/>
      <c r="I27" s="499"/>
      <c r="J27" s="505"/>
      <c r="K27" s="499"/>
      <c r="L27" s="499"/>
      <c r="M27" s="499"/>
      <c r="N27" s="499"/>
      <c r="O27" s="510" t="s">
        <v>77</v>
      </c>
      <c r="P27" s="511" t="s">
        <v>77</v>
      </c>
      <c r="Q27" s="512"/>
      <c r="R27" s="513"/>
      <c r="S27" s="503"/>
    </row>
    <row r="28" spans="1:19" ht="17.850000000000001" customHeight="1">
      <c r="A28" s="498"/>
      <c r="B28" s="499" t="s">
        <v>12</v>
      </c>
      <c r="C28" s="499"/>
      <c r="D28" s="499"/>
      <c r="E28" s="506" t="s">
        <v>29</v>
      </c>
      <c r="F28" s="499"/>
      <c r="G28" s="499"/>
      <c r="H28" s="499"/>
      <c r="I28" s="499"/>
      <c r="J28" s="505"/>
      <c r="K28" s="499"/>
      <c r="L28" s="499"/>
      <c r="M28" s="499"/>
      <c r="N28" s="499"/>
      <c r="O28" s="510" t="s">
        <v>77</v>
      </c>
      <c r="P28" s="511" t="s">
        <v>77</v>
      </c>
      <c r="Q28" s="512"/>
      <c r="R28" s="513"/>
      <c r="S28" s="503"/>
    </row>
    <row r="29" spans="1:19" ht="17.850000000000001" customHeight="1">
      <c r="A29" s="498"/>
      <c r="B29" s="499"/>
      <c r="C29" s="499"/>
      <c r="D29" s="499"/>
      <c r="E29" s="514" t="s">
        <v>77</v>
      </c>
      <c r="F29" s="515"/>
      <c r="G29" s="515"/>
      <c r="H29" s="515"/>
      <c r="I29" s="515"/>
      <c r="J29" s="516"/>
      <c r="K29" s="499"/>
      <c r="L29" s="499"/>
      <c r="M29" s="499"/>
      <c r="N29" s="499"/>
      <c r="O29" s="507"/>
      <c r="P29" s="507"/>
      <c r="Q29" s="507"/>
      <c r="R29" s="499"/>
      <c r="S29" s="503"/>
    </row>
    <row r="30" spans="1:19" ht="17.850000000000001" customHeight="1">
      <c r="A30" s="498"/>
      <c r="B30" s="499"/>
      <c r="C30" s="499"/>
      <c r="D30" s="499"/>
      <c r="E30" s="507" t="s">
        <v>88</v>
      </c>
      <c r="F30" s="499"/>
      <c r="G30" s="499" t="s">
        <v>89</v>
      </c>
      <c r="H30" s="499"/>
      <c r="I30" s="499"/>
      <c r="J30" s="499"/>
      <c r="K30" s="499"/>
      <c r="L30" s="499"/>
      <c r="M30" s="499"/>
      <c r="N30" s="499"/>
      <c r="O30" s="507" t="s">
        <v>90</v>
      </c>
      <c r="P30" s="507"/>
      <c r="Q30" s="507"/>
      <c r="R30" s="517"/>
      <c r="S30" s="503"/>
    </row>
    <row r="31" spans="1:19" ht="17.850000000000001" customHeight="1">
      <c r="A31" s="498"/>
      <c r="B31" s="499"/>
      <c r="C31" s="499"/>
      <c r="D31" s="499"/>
      <c r="E31" s="510" t="s">
        <v>77</v>
      </c>
      <c r="F31" s="499"/>
      <c r="G31" s="511" t="s">
        <v>77</v>
      </c>
      <c r="H31" s="518"/>
      <c r="I31" s="519"/>
      <c r="J31" s="499"/>
      <c r="K31" s="499"/>
      <c r="L31" s="499"/>
      <c r="M31" s="499"/>
      <c r="N31" s="499"/>
      <c r="O31" s="520"/>
      <c r="P31" s="507"/>
      <c r="Q31" s="507"/>
      <c r="R31" s="521"/>
      <c r="S31" s="503"/>
    </row>
    <row r="32" spans="1:19" ht="8.25" customHeight="1">
      <c r="A32" s="522"/>
      <c r="B32" s="52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  <c r="P32" s="523"/>
      <c r="Q32" s="523"/>
      <c r="R32" s="523"/>
      <c r="S32" s="524"/>
    </row>
    <row r="33" spans="1:19" ht="20.25" customHeight="1">
      <c r="A33" s="525"/>
      <c r="B33" s="526"/>
      <c r="C33" s="526"/>
      <c r="D33" s="526"/>
      <c r="E33" s="527" t="s">
        <v>91</v>
      </c>
      <c r="F33" s="526"/>
      <c r="G33" s="526"/>
      <c r="H33" s="526"/>
      <c r="I33" s="526"/>
      <c r="J33" s="526"/>
      <c r="K33" s="526"/>
      <c r="L33" s="526"/>
      <c r="M33" s="526"/>
      <c r="N33" s="526"/>
      <c r="O33" s="526"/>
      <c r="P33" s="526"/>
      <c r="Q33" s="526"/>
      <c r="R33" s="526"/>
      <c r="S33" s="528"/>
    </row>
    <row r="34" spans="1:19" ht="20.25" customHeight="1">
      <c r="A34" s="529" t="s">
        <v>92</v>
      </c>
      <c r="B34" s="530"/>
      <c r="C34" s="530"/>
      <c r="D34" s="531"/>
      <c r="E34" s="532" t="s">
        <v>93</v>
      </c>
      <c r="F34" s="531"/>
      <c r="G34" s="532" t="s">
        <v>94</v>
      </c>
      <c r="H34" s="530"/>
      <c r="I34" s="531"/>
      <c r="J34" s="532" t="s">
        <v>95</v>
      </c>
      <c r="K34" s="530"/>
      <c r="L34" s="532" t="s">
        <v>96</v>
      </c>
      <c r="M34" s="530"/>
      <c r="N34" s="530"/>
      <c r="O34" s="531"/>
      <c r="P34" s="532" t="s">
        <v>97</v>
      </c>
      <c r="Q34" s="530"/>
      <c r="R34" s="530"/>
      <c r="S34" s="533"/>
    </row>
    <row r="35" spans="1:19" ht="20.25" customHeight="1">
      <c r="A35" s="534"/>
      <c r="B35" s="535"/>
      <c r="C35" s="535"/>
      <c r="D35" s="536"/>
      <c r="E35" s="537"/>
      <c r="F35" s="538"/>
      <c r="G35" s="539"/>
      <c r="H35" s="535"/>
      <c r="I35" s="536"/>
      <c r="J35" s="537"/>
      <c r="K35" s="540"/>
      <c r="L35" s="539"/>
      <c r="M35" s="535"/>
      <c r="N35" s="535"/>
      <c r="O35" s="536"/>
      <c r="P35" s="539"/>
      <c r="Q35" s="535"/>
      <c r="R35" s="541"/>
      <c r="S35" s="542"/>
    </row>
    <row r="36" spans="1:19" ht="20.25" customHeight="1">
      <c r="A36" s="525"/>
      <c r="B36" s="526"/>
      <c r="C36" s="526"/>
      <c r="D36" s="526"/>
      <c r="E36" s="527"/>
      <c r="F36" s="526"/>
      <c r="G36" s="526"/>
      <c r="H36" s="526"/>
      <c r="I36" s="526"/>
      <c r="J36" s="543"/>
      <c r="K36" s="526"/>
      <c r="L36" s="526"/>
      <c r="M36" s="526"/>
      <c r="N36" s="526"/>
      <c r="O36" s="526"/>
      <c r="P36" s="526"/>
      <c r="Q36" s="526"/>
      <c r="R36" s="526"/>
      <c r="S36" s="528"/>
    </row>
    <row r="37" spans="1:19" ht="20.25" customHeight="1">
      <c r="A37" s="544" t="s">
        <v>99</v>
      </c>
      <c r="B37" s="545"/>
      <c r="C37" s="546" t="s">
        <v>100</v>
      </c>
      <c r="D37" s="547"/>
      <c r="E37" s="547"/>
      <c r="F37" s="548"/>
      <c r="G37" s="544" t="s">
        <v>101</v>
      </c>
      <c r="H37" s="549"/>
      <c r="I37" s="546" t="s">
        <v>102</v>
      </c>
      <c r="J37" s="547"/>
      <c r="K37" s="547"/>
      <c r="L37" s="544" t="s">
        <v>103</v>
      </c>
      <c r="M37" s="549"/>
      <c r="N37" s="546" t="s">
        <v>104</v>
      </c>
      <c r="O37" s="547"/>
      <c r="P37" s="547"/>
      <c r="Q37" s="547"/>
      <c r="R37" s="547"/>
      <c r="S37" s="548"/>
    </row>
    <row r="38" spans="1:19" ht="20.25" customHeight="1">
      <c r="A38" s="550">
        <v>1</v>
      </c>
      <c r="B38" s="551"/>
      <c r="C38" s="502"/>
      <c r="D38" s="552"/>
      <c r="E38" s="553"/>
      <c r="F38" s="554"/>
      <c r="G38" s="550">
        <v>8</v>
      </c>
      <c r="H38" s="555" t="s">
        <v>105</v>
      </c>
      <c r="I38" s="513"/>
      <c r="J38" s="556"/>
      <c r="K38" s="557"/>
      <c r="L38" s="550">
        <v>13</v>
      </c>
      <c r="M38" s="511" t="s">
        <v>106</v>
      </c>
      <c r="N38" s="518"/>
      <c r="O38" s="518"/>
      <c r="P38" s="558" t="str">
        <f>M48</f>
        <v>20</v>
      </c>
      <c r="Q38" s="559" t="s">
        <v>107</v>
      </c>
      <c r="R38" s="553"/>
      <c r="S38" s="560"/>
    </row>
    <row r="39" spans="1:19" ht="20.25" customHeight="1">
      <c r="A39" s="550">
        <v>2</v>
      </c>
      <c r="B39" s="561"/>
      <c r="C39" s="516"/>
      <c r="D39" s="552"/>
      <c r="E39" s="553"/>
      <c r="F39" s="554"/>
      <c r="G39" s="550">
        <v>9</v>
      </c>
      <c r="H39" s="499" t="s">
        <v>108</v>
      </c>
      <c r="I39" s="552"/>
      <c r="J39" s="556"/>
      <c r="K39" s="557"/>
      <c r="L39" s="550">
        <v>14</v>
      </c>
      <c r="M39" s="511" t="s">
        <v>109</v>
      </c>
      <c r="N39" s="518"/>
      <c r="O39" s="518"/>
      <c r="P39" s="558" t="str">
        <f>M48</f>
        <v>20</v>
      </c>
      <c r="Q39" s="559" t="s">
        <v>107</v>
      </c>
      <c r="R39" s="553"/>
      <c r="S39" s="560"/>
    </row>
    <row r="40" spans="1:19" ht="20.25" customHeight="1">
      <c r="A40" s="550">
        <v>3</v>
      </c>
      <c r="B40" s="551"/>
      <c r="C40" s="502"/>
      <c r="D40" s="552"/>
      <c r="E40" s="553"/>
      <c r="F40" s="554"/>
      <c r="G40" s="550">
        <v>10</v>
      </c>
      <c r="H40" s="555" t="s">
        <v>110</v>
      </c>
      <c r="I40" s="513"/>
      <c r="J40" s="556"/>
      <c r="K40" s="557"/>
      <c r="L40" s="550">
        <v>15</v>
      </c>
      <c r="M40" s="511" t="s">
        <v>111</v>
      </c>
      <c r="N40" s="518"/>
      <c r="O40" s="518"/>
      <c r="P40" s="558" t="str">
        <f>M48</f>
        <v>20</v>
      </c>
      <c r="Q40" s="559" t="s">
        <v>107</v>
      </c>
      <c r="R40" s="553"/>
      <c r="S40" s="560"/>
    </row>
    <row r="41" spans="1:19" ht="20.25" customHeight="1">
      <c r="A41" s="550">
        <v>4</v>
      </c>
      <c r="B41" s="561"/>
      <c r="C41" s="516"/>
      <c r="D41" s="552"/>
      <c r="E41" s="553"/>
      <c r="F41" s="554"/>
      <c r="G41" s="550">
        <v>11</v>
      </c>
      <c r="H41" s="555"/>
      <c r="I41" s="513"/>
      <c r="J41" s="556"/>
      <c r="K41" s="557"/>
      <c r="L41" s="550">
        <v>16</v>
      </c>
      <c r="M41" s="511" t="s">
        <v>112</v>
      </c>
      <c r="N41" s="518"/>
      <c r="O41" s="518"/>
      <c r="P41" s="558" t="str">
        <f>M48</f>
        <v>20</v>
      </c>
      <c r="Q41" s="559" t="s">
        <v>107</v>
      </c>
      <c r="R41" s="553"/>
      <c r="S41" s="560"/>
    </row>
    <row r="42" spans="1:19" ht="20.25" customHeight="1">
      <c r="A42" s="550">
        <v>5</v>
      </c>
      <c r="B42" s="551"/>
      <c r="C42" s="502"/>
      <c r="D42" s="552"/>
      <c r="E42" s="553"/>
      <c r="F42" s="554"/>
      <c r="G42" s="562"/>
      <c r="H42" s="518"/>
      <c r="I42" s="513"/>
      <c r="J42" s="563"/>
      <c r="K42" s="557"/>
      <c r="L42" s="550">
        <v>17</v>
      </c>
      <c r="M42" s="511" t="s">
        <v>113</v>
      </c>
      <c r="N42" s="518"/>
      <c r="O42" s="518"/>
      <c r="P42" s="558" t="str">
        <f>M48</f>
        <v>20</v>
      </c>
      <c r="Q42" s="559" t="s">
        <v>107</v>
      </c>
      <c r="R42" s="553"/>
      <c r="S42" s="560"/>
    </row>
    <row r="43" spans="1:19" ht="20.25" customHeight="1">
      <c r="A43" s="550">
        <v>6</v>
      </c>
      <c r="B43" s="561"/>
      <c r="C43" s="516"/>
      <c r="D43" s="552"/>
      <c r="E43" s="553"/>
      <c r="F43" s="554"/>
      <c r="G43" s="562"/>
      <c r="H43" s="518"/>
      <c r="I43" s="513"/>
      <c r="J43" s="563"/>
      <c r="K43" s="557"/>
      <c r="L43" s="550">
        <v>18</v>
      </c>
      <c r="M43" s="555" t="s">
        <v>114</v>
      </c>
      <c r="N43" s="518"/>
      <c r="O43" s="518"/>
      <c r="P43" s="518"/>
      <c r="Q43" s="518"/>
      <c r="R43" s="553"/>
      <c r="S43" s="560"/>
    </row>
    <row r="44" spans="1:19" ht="20.25" customHeight="1">
      <c r="A44" s="550">
        <v>7</v>
      </c>
      <c r="B44" s="564" t="s">
        <v>115</v>
      </c>
      <c r="C44" s="518"/>
      <c r="D44" s="513"/>
      <c r="E44" s="565"/>
      <c r="F44" s="566"/>
      <c r="G44" s="550">
        <v>12</v>
      </c>
      <c r="H44" s="564" t="s">
        <v>116</v>
      </c>
      <c r="I44" s="513"/>
      <c r="J44" s="567"/>
      <c r="K44" s="568"/>
      <c r="L44" s="550">
        <v>19</v>
      </c>
      <c r="M44" s="564" t="s">
        <v>117</v>
      </c>
      <c r="N44" s="518"/>
      <c r="O44" s="518"/>
      <c r="P44" s="518"/>
      <c r="Q44" s="560"/>
      <c r="R44" s="565"/>
      <c r="S44" s="528"/>
    </row>
    <row r="45" spans="1:19" ht="20.25" customHeight="1">
      <c r="A45" s="569">
        <v>20</v>
      </c>
      <c r="B45" s="570" t="s">
        <v>118</v>
      </c>
      <c r="C45" s="571"/>
      <c r="D45" s="572"/>
      <c r="E45" s="573"/>
      <c r="F45" s="574"/>
      <c r="G45" s="569">
        <v>21</v>
      </c>
      <c r="H45" s="570" t="s">
        <v>119</v>
      </c>
      <c r="I45" s="572"/>
      <c r="J45" s="575"/>
      <c r="K45" s="576" t="str">
        <f>M48</f>
        <v>20</v>
      </c>
      <c r="L45" s="569">
        <v>22</v>
      </c>
      <c r="M45" s="570" t="s">
        <v>120</v>
      </c>
      <c r="N45" s="571"/>
      <c r="O45" s="523"/>
      <c r="P45" s="523"/>
      <c r="Q45" s="523"/>
      <c r="R45" s="573"/>
      <c r="S45" s="524"/>
    </row>
    <row r="46" spans="1:19" ht="20.25" customHeight="1">
      <c r="A46" s="577" t="s">
        <v>15</v>
      </c>
      <c r="B46" s="496"/>
      <c r="C46" s="496"/>
      <c r="D46" s="496"/>
      <c r="E46" s="496"/>
      <c r="F46" s="578"/>
      <c r="G46" s="579"/>
      <c r="H46" s="496"/>
      <c r="I46" s="496"/>
      <c r="J46" s="496"/>
      <c r="K46" s="496"/>
      <c r="L46" s="580" t="s">
        <v>121</v>
      </c>
      <c r="M46" s="531"/>
      <c r="N46" s="546" t="s">
        <v>122</v>
      </c>
      <c r="O46" s="530"/>
      <c r="P46" s="530"/>
      <c r="Q46" s="530"/>
      <c r="R46" s="530"/>
      <c r="S46" s="533"/>
    </row>
    <row r="47" spans="1:19" ht="20.25" customHeight="1">
      <c r="A47" s="498"/>
      <c r="B47" s="499"/>
      <c r="C47" s="499"/>
      <c r="D47" s="499"/>
      <c r="E47" s="499"/>
      <c r="F47" s="505"/>
      <c r="G47" s="581"/>
      <c r="H47" s="499"/>
      <c r="I47" s="499"/>
      <c r="J47" s="499"/>
      <c r="K47" s="499"/>
      <c r="L47" s="550">
        <v>23</v>
      </c>
      <c r="M47" s="555" t="s">
        <v>123</v>
      </c>
      <c r="N47" s="518"/>
      <c r="O47" s="518"/>
      <c r="P47" s="518"/>
      <c r="Q47" s="560"/>
      <c r="R47" s="565"/>
      <c r="S47" s="582"/>
    </row>
    <row r="48" spans="1:19" ht="20.25" customHeight="1">
      <c r="A48" s="583" t="s">
        <v>124</v>
      </c>
      <c r="B48" s="515"/>
      <c r="C48" s="515"/>
      <c r="D48" s="515"/>
      <c r="E48" s="515"/>
      <c r="F48" s="516"/>
      <c r="G48" s="584" t="s">
        <v>10</v>
      </c>
      <c r="H48" s="515"/>
      <c r="I48" s="515"/>
      <c r="J48" s="515"/>
      <c r="K48" s="515"/>
      <c r="L48" s="550">
        <v>24</v>
      </c>
      <c r="M48" s="585" t="s">
        <v>41</v>
      </c>
      <c r="N48" s="513" t="s">
        <v>107</v>
      </c>
      <c r="O48" s="586"/>
      <c r="P48" s="515" t="s">
        <v>25</v>
      </c>
      <c r="Q48" s="515"/>
      <c r="R48" s="587"/>
      <c r="S48" s="588"/>
    </row>
    <row r="49" spans="1:19" ht="20.25" customHeight="1" thickBot="1">
      <c r="A49" s="589" t="s">
        <v>13</v>
      </c>
      <c r="B49" s="509"/>
      <c r="C49" s="509"/>
      <c r="D49" s="509"/>
      <c r="E49" s="509"/>
      <c r="F49" s="502"/>
      <c r="G49" s="590"/>
      <c r="H49" s="509"/>
      <c r="I49" s="509"/>
      <c r="J49" s="509"/>
      <c r="K49" s="509"/>
      <c r="L49" s="550">
        <v>25</v>
      </c>
      <c r="M49" s="585" t="s">
        <v>41</v>
      </c>
      <c r="N49" s="513" t="s">
        <v>107</v>
      </c>
      <c r="O49" s="586"/>
      <c r="P49" s="518" t="s">
        <v>25</v>
      </c>
      <c r="Q49" s="518"/>
      <c r="R49" s="553"/>
      <c r="S49" s="591"/>
    </row>
    <row r="50" spans="1:19" ht="20.25" customHeight="1" thickBot="1">
      <c r="A50" s="498"/>
      <c r="B50" s="499"/>
      <c r="C50" s="499"/>
      <c r="D50" s="499"/>
      <c r="E50" s="499"/>
      <c r="F50" s="505"/>
      <c r="G50" s="581"/>
      <c r="H50" s="499"/>
      <c r="I50" s="499"/>
      <c r="J50" s="499"/>
      <c r="K50" s="499"/>
      <c r="L50" s="569">
        <v>26</v>
      </c>
      <c r="M50" s="592" t="s">
        <v>125</v>
      </c>
      <c r="N50" s="571"/>
      <c r="O50" s="571"/>
      <c r="P50" s="571"/>
      <c r="Q50" s="523"/>
      <c r="R50" s="593"/>
      <c r="S50" s="594"/>
    </row>
    <row r="51" spans="1:19" ht="20.25" customHeight="1">
      <c r="A51" s="583" t="s">
        <v>126</v>
      </c>
      <c r="B51" s="515"/>
      <c r="C51" s="515"/>
      <c r="D51" s="515"/>
      <c r="E51" s="515"/>
      <c r="F51" s="516"/>
      <c r="G51" s="584" t="s">
        <v>10</v>
      </c>
      <c r="H51" s="515"/>
      <c r="I51" s="515"/>
      <c r="J51" s="515"/>
      <c r="K51" s="515"/>
      <c r="L51" s="580" t="s">
        <v>127</v>
      </c>
      <c r="M51" s="531"/>
      <c r="N51" s="546" t="s">
        <v>128</v>
      </c>
      <c r="O51" s="530"/>
      <c r="P51" s="530"/>
      <c r="Q51" s="530"/>
      <c r="R51" s="595"/>
      <c r="S51" s="533"/>
    </row>
    <row r="52" spans="1:19" ht="20.25" customHeight="1">
      <c r="A52" s="589" t="s">
        <v>12</v>
      </c>
      <c r="B52" s="509"/>
      <c r="C52" s="509"/>
      <c r="D52" s="509"/>
      <c r="E52" s="509"/>
      <c r="F52" s="502"/>
      <c r="G52" s="590"/>
      <c r="H52" s="509"/>
      <c r="I52" s="509"/>
      <c r="J52" s="509"/>
      <c r="K52" s="509"/>
      <c r="L52" s="550">
        <v>27</v>
      </c>
      <c r="M52" s="555" t="s">
        <v>129</v>
      </c>
      <c r="N52" s="518"/>
      <c r="O52" s="518"/>
      <c r="P52" s="518"/>
      <c r="Q52" s="513"/>
      <c r="R52" s="553"/>
      <c r="S52" s="560"/>
    </row>
    <row r="53" spans="1:19" ht="20.25" customHeight="1">
      <c r="A53" s="498"/>
      <c r="B53" s="499"/>
      <c r="C53" s="499"/>
      <c r="D53" s="499"/>
      <c r="E53" s="499"/>
      <c r="F53" s="505"/>
      <c r="G53" s="581"/>
      <c r="H53" s="499"/>
      <c r="I53" s="499"/>
      <c r="J53" s="499"/>
      <c r="K53" s="499"/>
      <c r="L53" s="550">
        <v>28</v>
      </c>
      <c r="M53" s="555" t="s">
        <v>130</v>
      </c>
      <c r="N53" s="518"/>
      <c r="O53" s="518"/>
      <c r="P53" s="518"/>
      <c r="Q53" s="513"/>
      <c r="R53" s="553"/>
      <c r="S53" s="560"/>
    </row>
    <row r="54" spans="1:19" ht="20.25" customHeight="1">
      <c r="A54" s="596" t="s">
        <v>124</v>
      </c>
      <c r="B54" s="523"/>
      <c r="C54" s="523"/>
      <c r="D54" s="523"/>
      <c r="E54" s="523"/>
      <c r="F54" s="597"/>
      <c r="G54" s="598" t="s">
        <v>10</v>
      </c>
      <c r="H54" s="523"/>
      <c r="I54" s="523"/>
      <c r="J54" s="523"/>
      <c r="K54" s="523"/>
      <c r="L54" s="569">
        <v>29</v>
      </c>
      <c r="M54" s="570" t="s">
        <v>131</v>
      </c>
      <c r="N54" s="571"/>
      <c r="O54" s="571"/>
      <c r="P54" s="571"/>
      <c r="Q54" s="572"/>
      <c r="R54" s="537"/>
      <c r="S54" s="599"/>
    </row>
  </sheetData>
  <mergeCells count="4">
    <mergeCell ref="E5:J5"/>
    <mergeCell ref="E7:J7"/>
    <mergeCell ref="E9:J9"/>
    <mergeCell ref="P9:R9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showZeros="0" topLeftCell="A32" zoomScaleNormal="100" workbookViewId="0">
      <selection activeCell="C75" sqref="C75"/>
    </sheetView>
  </sheetViews>
  <sheetFormatPr defaultRowHeight="11.25"/>
  <cols>
    <col min="1" max="1" width="3.42578125" style="600" customWidth="1"/>
    <col min="2" max="2" width="10.7109375" style="601" customWidth="1"/>
    <col min="3" max="3" width="53.7109375" style="602" customWidth="1"/>
    <col min="4" max="4" width="3.5703125" style="601" customWidth="1"/>
    <col min="5" max="5" width="7.28515625" style="603" customWidth="1"/>
    <col min="6" max="7" width="10.28515625" style="604" customWidth="1"/>
    <col min="8" max="8" width="9.5703125" style="604" customWidth="1"/>
    <col min="9" max="10" width="9.140625" style="605"/>
    <col min="11" max="16384" width="9.140625" style="600"/>
  </cols>
  <sheetData>
    <row r="1" spans="1:10">
      <c r="A1" s="600" t="s">
        <v>1150</v>
      </c>
      <c r="B1" s="601" t="s">
        <v>144</v>
      </c>
      <c r="C1" s="602" t="s">
        <v>1151</v>
      </c>
      <c r="D1" s="601" t="s">
        <v>145</v>
      </c>
      <c r="E1" s="603" t="s">
        <v>1152</v>
      </c>
      <c r="F1" s="604" t="s">
        <v>1153</v>
      </c>
      <c r="G1" s="604" t="s">
        <v>1154</v>
      </c>
      <c r="H1" s="604" t="s">
        <v>1155</v>
      </c>
    </row>
    <row r="2" spans="1:10" s="606" customFormat="1" ht="15" customHeight="1">
      <c r="A2" s="606" t="s">
        <v>1156</v>
      </c>
      <c r="B2" s="607"/>
      <c r="C2" s="608"/>
      <c r="D2" s="607"/>
      <c r="E2" s="609"/>
      <c r="F2" s="610"/>
      <c r="G2" s="610"/>
      <c r="H2" s="610"/>
      <c r="I2" s="611"/>
      <c r="J2" s="611"/>
    </row>
    <row r="3" spans="1:10" ht="22.5">
      <c r="A3" s="600">
        <v>1</v>
      </c>
      <c r="B3" s="601" t="s">
        <v>1157</v>
      </c>
      <c r="C3" s="602" t="s">
        <v>1158</v>
      </c>
      <c r="D3" s="601" t="s">
        <v>231</v>
      </c>
      <c r="E3" s="603">
        <v>1</v>
      </c>
      <c r="F3" s="604">
        <v>0</v>
      </c>
      <c r="G3" s="604">
        <f>ROUND(F3*E3,2)</f>
        <v>0</v>
      </c>
      <c r="H3" s="604">
        <v>0</v>
      </c>
    </row>
    <row r="4" spans="1:10">
      <c r="A4" s="600">
        <v>2</v>
      </c>
      <c r="B4" s="601" t="s">
        <v>1159</v>
      </c>
      <c r="C4" s="602" t="s">
        <v>1160</v>
      </c>
      <c r="D4" s="601" t="s">
        <v>231</v>
      </c>
      <c r="E4" s="603">
        <v>1</v>
      </c>
      <c r="F4" s="604">
        <v>0</v>
      </c>
      <c r="G4" s="604">
        <f>ROUND(F4*E4,2)</f>
        <v>0</v>
      </c>
      <c r="H4" s="604">
        <v>0</v>
      </c>
    </row>
    <row r="5" spans="1:10">
      <c r="A5" s="600">
        <v>3</v>
      </c>
      <c r="B5" s="601" t="s">
        <v>1161</v>
      </c>
      <c r="C5" s="602" t="s">
        <v>1162</v>
      </c>
      <c r="D5" s="601" t="s">
        <v>1163</v>
      </c>
      <c r="E5" s="603">
        <v>27</v>
      </c>
      <c r="F5" s="604">
        <v>0</v>
      </c>
      <c r="G5" s="604">
        <f>ROUND(F5*E5,2)</f>
        <v>0</v>
      </c>
      <c r="H5" s="604">
        <v>0</v>
      </c>
    </row>
    <row r="6" spans="1:10" ht="22.5">
      <c r="A6" s="600">
        <v>4</v>
      </c>
      <c r="B6" s="601" t="s">
        <v>1164</v>
      </c>
      <c r="C6" s="602" t="s">
        <v>1165</v>
      </c>
      <c r="D6" s="601" t="s">
        <v>231</v>
      </c>
      <c r="E6" s="603">
        <v>1</v>
      </c>
    </row>
    <row r="7" spans="1:10">
      <c r="A7" s="600">
        <v>5</v>
      </c>
      <c r="B7" s="601" t="s">
        <v>1166</v>
      </c>
      <c r="C7" s="602" t="s">
        <v>1167</v>
      </c>
      <c r="D7" s="601" t="s">
        <v>231</v>
      </c>
      <c r="E7" s="603">
        <v>1</v>
      </c>
    </row>
    <row r="8" spans="1:10">
      <c r="A8" s="600">
        <v>6</v>
      </c>
      <c r="B8" s="601" t="s">
        <v>1168</v>
      </c>
      <c r="C8" s="602" t="s">
        <v>1169</v>
      </c>
      <c r="D8" s="601" t="s">
        <v>107</v>
      </c>
      <c r="E8" s="603">
        <v>4.8</v>
      </c>
    </row>
    <row r="9" spans="1:10">
      <c r="A9" s="600">
        <v>7</v>
      </c>
      <c r="B9" s="601" t="s">
        <v>1170</v>
      </c>
      <c r="C9" s="602" t="s">
        <v>1171</v>
      </c>
      <c r="D9" s="601" t="s">
        <v>107</v>
      </c>
      <c r="E9" s="603">
        <v>1</v>
      </c>
    </row>
    <row r="10" spans="1:10" s="606" customFormat="1" ht="15" customHeight="1">
      <c r="A10" s="606" t="str">
        <f>"Riadiaci systém v RMS1 dodávka a montáž spolu: "&amp;TEXT((G10+H10),"#,00")</f>
        <v>Riadiaci systém v RMS1 dodávka a montáž spolu: ,00</v>
      </c>
      <c r="B10" s="607"/>
      <c r="C10" s="608"/>
      <c r="D10" s="607"/>
      <c r="E10" s="609"/>
      <c r="F10" s="610">
        <v>0</v>
      </c>
      <c r="G10" s="610">
        <f>SUM(G3:G9)</f>
        <v>0</v>
      </c>
      <c r="H10" s="610">
        <f>SUM(H3:H9)</f>
        <v>0</v>
      </c>
      <c r="I10" s="605"/>
      <c r="J10" s="611"/>
    </row>
    <row r="11" spans="1:10">
      <c r="F11" s="604">
        <v>0</v>
      </c>
    </row>
    <row r="12" spans="1:10">
      <c r="A12" s="600" t="s">
        <v>1150</v>
      </c>
      <c r="B12" s="601" t="s">
        <v>144</v>
      </c>
      <c r="C12" s="602" t="s">
        <v>1151</v>
      </c>
      <c r="D12" s="601" t="s">
        <v>145</v>
      </c>
      <c r="E12" s="603" t="s">
        <v>1152</v>
      </c>
      <c r="F12" s="604" t="s">
        <v>1153</v>
      </c>
      <c r="G12" s="604" t="s">
        <v>1154</v>
      </c>
      <c r="H12" s="604" t="s">
        <v>1155</v>
      </c>
    </row>
    <row r="13" spans="1:10" s="606" customFormat="1" ht="15" customHeight="1">
      <c r="A13" s="606" t="s">
        <v>1172</v>
      </c>
      <c r="B13" s="607"/>
      <c r="C13" s="608"/>
      <c r="D13" s="607"/>
      <c r="E13" s="609"/>
      <c r="F13" s="610">
        <v>0</v>
      </c>
      <c r="G13" s="610"/>
      <c r="H13" s="610"/>
      <c r="I13" s="605"/>
      <c r="J13" s="611"/>
    </row>
    <row r="14" spans="1:10">
      <c r="A14" s="600">
        <v>1</v>
      </c>
      <c r="B14" s="601">
        <v>3410518300</v>
      </c>
      <c r="C14" s="602" t="s">
        <v>1173</v>
      </c>
      <c r="D14" s="601" t="s">
        <v>231</v>
      </c>
      <c r="E14" s="603">
        <v>4</v>
      </c>
    </row>
    <row r="15" spans="1:10">
      <c r="A15" s="600">
        <v>2</v>
      </c>
      <c r="B15" s="601" t="s">
        <v>1174</v>
      </c>
      <c r="C15" s="602" t="s">
        <v>1175</v>
      </c>
      <c r="D15" s="601" t="s">
        <v>231</v>
      </c>
      <c r="E15" s="603">
        <v>4</v>
      </c>
    </row>
    <row r="16" spans="1:10">
      <c r="A16" s="600">
        <v>3</v>
      </c>
      <c r="B16" s="601">
        <v>3450318320</v>
      </c>
      <c r="C16" s="602" t="s">
        <v>1176</v>
      </c>
      <c r="D16" s="601" t="s">
        <v>231</v>
      </c>
      <c r="E16" s="603">
        <v>8</v>
      </c>
    </row>
    <row r="17" spans="1:5">
      <c r="A17" s="600">
        <v>4</v>
      </c>
      <c r="B17" s="601">
        <v>210111031</v>
      </c>
      <c r="C17" s="602" t="s">
        <v>1177</v>
      </c>
      <c r="D17" s="601" t="s">
        <v>231</v>
      </c>
      <c r="E17" s="603">
        <v>8</v>
      </c>
    </row>
    <row r="18" spans="1:5">
      <c r="A18" s="600">
        <v>5</v>
      </c>
      <c r="B18" s="601">
        <v>3450927000</v>
      </c>
      <c r="C18" s="602" t="s">
        <v>1178</v>
      </c>
      <c r="D18" s="601" t="s">
        <v>231</v>
      </c>
      <c r="E18" s="603">
        <v>4</v>
      </c>
    </row>
    <row r="19" spans="1:5" ht="22.5">
      <c r="A19" s="600">
        <v>6</v>
      </c>
      <c r="B19" s="601">
        <v>210010351</v>
      </c>
      <c r="C19" s="602" t="s">
        <v>1179</v>
      </c>
      <c r="D19" s="601" t="s">
        <v>231</v>
      </c>
      <c r="E19" s="603">
        <v>4</v>
      </c>
    </row>
    <row r="20" spans="1:5">
      <c r="A20" s="600">
        <v>7</v>
      </c>
      <c r="B20" s="601">
        <v>3480158600</v>
      </c>
      <c r="C20" s="602" t="s">
        <v>1180</v>
      </c>
      <c r="D20" s="601" t="s">
        <v>231</v>
      </c>
      <c r="E20" s="603">
        <v>1</v>
      </c>
    </row>
    <row r="21" spans="1:5">
      <c r="A21" s="600">
        <v>8</v>
      </c>
      <c r="B21" s="601">
        <v>210200108</v>
      </c>
      <c r="C21" s="602" t="s">
        <v>1181</v>
      </c>
      <c r="D21" s="601" t="s">
        <v>231</v>
      </c>
      <c r="E21" s="603">
        <v>1</v>
      </c>
    </row>
    <row r="22" spans="1:5" ht="22.5">
      <c r="A22" s="600">
        <v>9</v>
      </c>
      <c r="B22" s="601">
        <v>3570332400</v>
      </c>
      <c r="C22" s="602" t="s">
        <v>1182</v>
      </c>
      <c r="D22" s="601" t="s">
        <v>231</v>
      </c>
      <c r="E22" s="603">
        <v>1</v>
      </c>
    </row>
    <row r="23" spans="1:5">
      <c r="A23" s="600">
        <v>10</v>
      </c>
      <c r="B23" s="601" t="s">
        <v>1183</v>
      </c>
      <c r="C23" s="602" t="s">
        <v>1184</v>
      </c>
      <c r="D23" s="601" t="s">
        <v>231</v>
      </c>
      <c r="E23" s="603">
        <v>1</v>
      </c>
    </row>
    <row r="24" spans="1:5" ht="22.5">
      <c r="A24" s="600">
        <v>11</v>
      </c>
      <c r="B24" s="601">
        <v>210290741</v>
      </c>
      <c r="C24" s="602" t="s">
        <v>1185</v>
      </c>
      <c r="D24" s="601" t="s">
        <v>231</v>
      </c>
      <c r="E24" s="603">
        <v>3</v>
      </c>
    </row>
    <row r="25" spans="1:5">
      <c r="A25" s="600">
        <v>12</v>
      </c>
      <c r="B25" s="601" t="s">
        <v>1186</v>
      </c>
      <c r="C25" s="602" t="s">
        <v>1187</v>
      </c>
      <c r="D25" s="601" t="s">
        <v>231</v>
      </c>
      <c r="E25" s="603">
        <v>2</v>
      </c>
    </row>
    <row r="26" spans="1:5" ht="22.5">
      <c r="A26" s="600">
        <v>13</v>
      </c>
      <c r="B26" s="601" t="s">
        <v>1188</v>
      </c>
      <c r="C26" s="602" t="s">
        <v>1189</v>
      </c>
      <c r="D26" s="601" t="s">
        <v>231</v>
      </c>
      <c r="E26" s="603">
        <v>1</v>
      </c>
    </row>
    <row r="27" spans="1:5">
      <c r="A27" s="600">
        <v>14</v>
      </c>
      <c r="B27" s="601" t="s">
        <v>1190</v>
      </c>
      <c r="C27" s="602" t="s">
        <v>1191</v>
      </c>
      <c r="D27" s="601" t="s">
        <v>231</v>
      </c>
      <c r="E27" s="603">
        <v>1</v>
      </c>
    </row>
    <row r="28" spans="1:5">
      <c r="A28" s="600">
        <v>15</v>
      </c>
      <c r="B28" s="601" t="s">
        <v>1192</v>
      </c>
      <c r="C28" s="602" t="s">
        <v>1193</v>
      </c>
      <c r="D28" s="601" t="s">
        <v>231</v>
      </c>
      <c r="E28" s="603">
        <v>1</v>
      </c>
    </row>
    <row r="29" spans="1:5">
      <c r="A29" s="600">
        <v>16</v>
      </c>
      <c r="B29" s="601" t="s">
        <v>1194</v>
      </c>
      <c r="C29" s="602" t="s">
        <v>1195</v>
      </c>
      <c r="D29" s="601" t="s">
        <v>231</v>
      </c>
      <c r="E29" s="603">
        <v>1</v>
      </c>
    </row>
    <row r="30" spans="1:5">
      <c r="A30" s="600">
        <v>17</v>
      </c>
      <c r="B30" s="601" t="s">
        <v>1196</v>
      </c>
      <c r="C30" s="602" t="s">
        <v>1197</v>
      </c>
      <c r="D30" s="601" t="s">
        <v>231</v>
      </c>
      <c r="E30" s="603">
        <v>2</v>
      </c>
    </row>
    <row r="31" spans="1:5">
      <c r="A31" s="600">
        <v>18</v>
      </c>
      <c r="B31" s="601">
        <v>360410182</v>
      </c>
      <c r="C31" s="602" t="s">
        <v>1198</v>
      </c>
      <c r="D31" s="601" t="s">
        <v>231</v>
      </c>
      <c r="E31" s="603">
        <v>2</v>
      </c>
    </row>
    <row r="32" spans="1:5">
      <c r="A32" s="600">
        <v>19</v>
      </c>
      <c r="B32" s="601" t="s">
        <v>1199</v>
      </c>
      <c r="C32" s="602" t="s">
        <v>1200</v>
      </c>
      <c r="D32" s="601" t="s">
        <v>231</v>
      </c>
      <c r="E32" s="603">
        <v>1</v>
      </c>
    </row>
    <row r="33" spans="1:5">
      <c r="A33" s="600">
        <v>20</v>
      </c>
      <c r="B33" s="601" t="s">
        <v>1201</v>
      </c>
      <c r="C33" s="602" t="s">
        <v>1202</v>
      </c>
      <c r="D33" s="601" t="s">
        <v>231</v>
      </c>
      <c r="E33" s="603">
        <v>1</v>
      </c>
    </row>
    <row r="34" spans="1:5">
      <c r="A34" s="600">
        <v>21</v>
      </c>
      <c r="B34" s="601" t="s">
        <v>1203</v>
      </c>
      <c r="C34" s="602" t="s">
        <v>1204</v>
      </c>
      <c r="D34" s="601" t="s">
        <v>231</v>
      </c>
      <c r="E34" s="603">
        <v>1</v>
      </c>
    </row>
    <row r="35" spans="1:5">
      <c r="A35" s="600">
        <v>22</v>
      </c>
      <c r="B35" s="601" t="s">
        <v>1205</v>
      </c>
      <c r="C35" s="602" t="s">
        <v>1206</v>
      </c>
      <c r="D35" s="601" t="s">
        <v>231</v>
      </c>
      <c r="E35" s="603">
        <v>1</v>
      </c>
    </row>
    <row r="36" spans="1:5">
      <c r="A36" s="600">
        <v>23</v>
      </c>
      <c r="B36" s="601" t="s">
        <v>1207</v>
      </c>
      <c r="C36" s="602" t="s">
        <v>1208</v>
      </c>
      <c r="D36" s="601" t="s">
        <v>231</v>
      </c>
      <c r="E36" s="603">
        <v>1</v>
      </c>
    </row>
    <row r="37" spans="1:5">
      <c r="A37" s="600">
        <v>24</v>
      </c>
      <c r="B37" s="601" t="s">
        <v>1209</v>
      </c>
      <c r="C37" s="602" t="s">
        <v>1210</v>
      </c>
      <c r="D37" s="601" t="s">
        <v>231</v>
      </c>
      <c r="E37" s="603">
        <v>1</v>
      </c>
    </row>
    <row r="38" spans="1:5">
      <c r="A38" s="600">
        <v>25</v>
      </c>
      <c r="B38" s="601" t="s">
        <v>1211</v>
      </c>
      <c r="C38" s="602" t="s">
        <v>1212</v>
      </c>
      <c r="D38" s="601" t="s">
        <v>231</v>
      </c>
      <c r="E38" s="603">
        <v>1</v>
      </c>
    </row>
    <row r="39" spans="1:5">
      <c r="A39" s="600">
        <v>26</v>
      </c>
      <c r="B39" s="601" t="s">
        <v>1213</v>
      </c>
      <c r="C39" s="602" t="s">
        <v>1214</v>
      </c>
      <c r="D39" s="601" t="s">
        <v>231</v>
      </c>
      <c r="E39" s="603">
        <v>2</v>
      </c>
    </row>
    <row r="40" spans="1:5">
      <c r="A40" s="600">
        <v>27</v>
      </c>
      <c r="B40" s="601" t="s">
        <v>1215</v>
      </c>
      <c r="C40" s="602" t="s">
        <v>1216</v>
      </c>
      <c r="D40" s="601" t="s">
        <v>1217</v>
      </c>
      <c r="E40" s="603">
        <v>2</v>
      </c>
    </row>
    <row r="41" spans="1:5" ht="22.5">
      <c r="A41" s="600">
        <v>28</v>
      </c>
      <c r="B41" s="601" t="s">
        <v>1218</v>
      </c>
      <c r="C41" s="602" t="s">
        <v>1219</v>
      </c>
      <c r="D41" s="601" t="s">
        <v>231</v>
      </c>
      <c r="E41" s="603">
        <v>2</v>
      </c>
    </row>
    <row r="42" spans="1:5">
      <c r="A42" s="600">
        <v>29</v>
      </c>
      <c r="B42" s="601" t="s">
        <v>1220</v>
      </c>
      <c r="C42" s="602" t="s">
        <v>1221</v>
      </c>
      <c r="D42" s="601" t="s">
        <v>231</v>
      </c>
      <c r="E42" s="603">
        <v>2</v>
      </c>
    </row>
    <row r="43" spans="1:5" ht="22.5">
      <c r="A43" s="600">
        <v>30</v>
      </c>
      <c r="B43" s="601" t="s">
        <v>1222</v>
      </c>
      <c r="C43" s="602" t="s">
        <v>1223</v>
      </c>
      <c r="D43" s="601" t="s">
        <v>231</v>
      </c>
      <c r="E43" s="603">
        <v>1</v>
      </c>
    </row>
    <row r="44" spans="1:5">
      <c r="A44" s="600">
        <v>31</v>
      </c>
      <c r="B44" s="601" t="s">
        <v>1224</v>
      </c>
      <c r="C44" s="602" t="s">
        <v>1225</v>
      </c>
      <c r="D44" s="601" t="s">
        <v>231</v>
      </c>
      <c r="E44" s="603">
        <v>4</v>
      </c>
    </row>
    <row r="45" spans="1:5">
      <c r="A45" s="600">
        <v>32</v>
      </c>
      <c r="B45" s="601" t="s">
        <v>1226</v>
      </c>
      <c r="C45" s="602" t="s">
        <v>1227</v>
      </c>
      <c r="D45" s="601" t="s">
        <v>231</v>
      </c>
      <c r="E45" s="603">
        <v>5</v>
      </c>
    </row>
    <row r="46" spans="1:5" ht="22.5">
      <c r="A46" s="600">
        <v>33</v>
      </c>
      <c r="B46" s="601" t="s">
        <v>1228</v>
      </c>
      <c r="C46" s="602" t="s">
        <v>1229</v>
      </c>
      <c r="D46" s="601" t="s">
        <v>231</v>
      </c>
      <c r="E46" s="603">
        <v>1</v>
      </c>
    </row>
    <row r="47" spans="1:5">
      <c r="A47" s="600">
        <v>34</v>
      </c>
      <c r="B47" s="601" t="s">
        <v>1230</v>
      </c>
      <c r="C47" s="602" t="s">
        <v>1231</v>
      </c>
      <c r="D47" s="601" t="s">
        <v>231</v>
      </c>
      <c r="E47" s="603">
        <v>1</v>
      </c>
    </row>
    <row r="48" spans="1:5" ht="22.5">
      <c r="A48" s="600">
        <v>35</v>
      </c>
      <c r="B48" s="601" t="s">
        <v>1232</v>
      </c>
      <c r="C48" s="602" t="s">
        <v>1233</v>
      </c>
      <c r="D48" s="601" t="s">
        <v>231</v>
      </c>
      <c r="E48" s="603">
        <v>1</v>
      </c>
    </row>
    <row r="49" spans="1:10">
      <c r="A49" s="600">
        <v>36</v>
      </c>
      <c r="B49" s="601" t="s">
        <v>1234</v>
      </c>
      <c r="C49" s="602" t="s">
        <v>1235</v>
      </c>
      <c r="D49" s="601" t="s">
        <v>231</v>
      </c>
      <c r="E49" s="603">
        <v>1</v>
      </c>
    </row>
    <row r="50" spans="1:10">
      <c r="A50" s="600">
        <v>37</v>
      </c>
      <c r="B50" s="601" t="s">
        <v>1168</v>
      </c>
      <c r="C50" s="602" t="s">
        <v>1169</v>
      </c>
      <c r="D50" s="601" t="s">
        <v>107</v>
      </c>
      <c r="E50" s="603">
        <v>4.8</v>
      </c>
    </row>
    <row r="51" spans="1:10">
      <c r="A51" s="600">
        <v>38</v>
      </c>
      <c r="B51" s="601" t="s">
        <v>1236</v>
      </c>
      <c r="C51" s="602" t="s">
        <v>1077</v>
      </c>
      <c r="D51" s="601" t="s">
        <v>107</v>
      </c>
      <c r="E51" s="603">
        <v>3</v>
      </c>
    </row>
    <row r="52" spans="1:10">
      <c r="A52" s="600">
        <v>39</v>
      </c>
      <c r="B52" s="601" t="s">
        <v>1170</v>
      </c>
      <c r="C52" s="602" t="s">
        <v>1171</v>
      </c>
      <c r="D52" s="601" t="s">
        <v>107</v>
      </c>
      <c r="E52" s="603">
        <v>1</v>
      </c>
    </row>
    <row r="53" spans="1:10">
      <c r="A53" s="600">
        <v>40</v>
      </c>
      <c r="B53" s="601" t="s">
        <v>1237</v>
      </c>
      <c r="C53" s="602" t="s">
        <v>1139</v>
      </c>
      <c r="D53" s="601" t="s">
        <v>107</v>
      </c>
      <c r="E53" s="603">
        <v>6</v>
      </c>
    </row>
    <row r="54" spans="1:10" s="606" customFormat="1" ht="15" customHeight="1">
      <c r="A54" s="606" t="str">
        <f>"Prístroje MaR + PRS dodávka a montáž spolu: "&amp;TEXT((G54+H54),"#,00")</f>
        <v>Prístroje MaR + PRS dodávka a montáž spolu: ,00</v>
      </c>
      <c r="B54" s="607"/>
      <c r="C54" s="608"/>
      <c r="D54" s="607"/>
      <c r="E54" s="609"/>
      <c r="F54" s="610"/>
      <c r="G54" s="610"/>
      <c r="H54" s="610"/>
      <c r="I54" s="605"/>
      <c r="J54" s="611"/>
    </row>
    <row r="55" spans="1:10">
      <c r="F55" s="604">
        <v>0</v>
      </c>
    </row>
    <row r="56" spans="1:10">
      <c r="A56" s="600" t="s">
        <v>1150</v>
      </c>
      <c r="B56" s="601" t="s">
        <v>144</v>
      </c>
      <c r="C56" s="602" t="s">
        <v>1151</v>
      </c>
      <c r="D56" s="601" t="s">
        <v>145</v>
      </c>
      <c r="E56" s="603" t="s">
        <v>1152</v>
      </c>
      <c r="F56" s="604" t="s">
        <v>1153</v>
      </c>
      <c r="G56" s="604" t="s">
        <v>1154</v>
      </c>
      <c r="H56" s="604" t="s">
        <v>1155</v>
      </c>
    </row>
    <row r="57" spans="1:10" s="606" customFormat="1" ht="15" customHeight="1">
      <c r="A57" s="606" t="s">
        <v>1238</v>
      </c>
      <c r="B57" s="607"/>
      <c r="C57" s="608"/>
      <c r="D57" s="607"/>
      <c r="E57" s="609"/>
      <c r="F57" s="610">
        <v>0</v>
      </c>
      <c r="G57" s="610"/>
      <c r="H57" s="610"/>
      <c r="I57" s="605"/>
      <c r="J57" s="611"/>
    </row>
    <row r="58" spans="1:10">
      <c r="A58" s="600">
        <v>1</v>
      </c>
      <c r="B58" s="601">
        <v>2830406000</v>
      </c>
      <c r="C58" s="602" t="s">
        <v>1239</v>
      </c>
      <c r="D58" s="601" t="s">
        <v>231</v>
      </c>
      <c r="E58" s="603">
        <v>80</v>
      </c>
    </row>
    <row r="59" spans="1:10">
      <c r="A59" s="600">
        <v>2</v>
      </c>
      <c r="B59" s="601" t="s">
        <v>1240</v>
      </c>
      <c r="C59" s="602" t="s">
        <v>1241</v>
      </c>
      <c r="D59" s="601" t="s">
        <v>231</v>
      </c>
      <c r="E59" s="603">
        <v>4</v>
      </c>
    </row>
    <row r="60" spans="1:10">
      <c r="A60" s="600">
        <v>3</v>
      </c>
      <c r="B60" s="601">
        <v>3410102800</v>
      </c>
      <c r="C60" s="602" t="s">
        <v>1242</v>
      </c>
      <c r="D60" s="601" t="s">
        <v>220</v>
      </c>
      <c r="E60" s="603">
        <v>16</v>
      </c>
    </row>
    <row r="61" spans="1:10">
      <c r="A61" s="600">
        <v>4</v>
      </c>
      <c r="B61" s="601">
        <v>3410102900</v>
      </c>
      <c r="C61" s="602" t="s">
        <v>1243</v>
      </c>
      <c r="D61" s="601" t="s">
        <v>220</v>
      </c>
      <c r="E61" s="603">
        <v>5</v>
      </c>
    </row>
    <row r="62" spans="1:10">
      <c r="A62" s="600">
        <v>5</v>
      </c>
      <c r="B62" s="601">
        <v>3410106700</v>
      </c>
      <c r="C62" s="602" t="s">
        <v>1244</v>
      </c>
      <c r="D62" s="601" t="s">
        <v>220</v>
      </c>
      <c r="E62" s="603">
        <v>15</v>
      </c>
    </row>
    <row r="63" spans="1:10">
      <c r="A63" s="600">
        <v>6</v>
      </c>
      <c r="B63" s="601">
        <v>3410306000</v>
      </c>
      <c r="C63" s="602" t="s">
        <v>1245</v>
      </c>
      <c r="D63" s="601" t="s">
        <v>220</v>
      </c>
      <c r="E63" s="603">
        <v>105</v>
      </c>
    </row>
    <row r="64" spans="1:10">
      <c r="A64" s="600">
        <v>7</v>
      </c>
      <c r="B64" s="601">
        <v>3410306600</v>
      </c>
      <c r="C64" s="602" t="s">
        <v>1246</v>
      </c>
      <c r="D64" s="601" t="s">
        <v>220</v>
      </c>
      <c r="E64" s="603">
        <v>25</v>
      </c>
    </row>
    <row r="65" spans="1:5">
      <c r="A65" s="600">
        <v>8</v>
      </c>
      <c r="B65" s="601">
        <v>3410560900</v>
      </c>
      <c r="C65" s="602" t="s">
        <v>1247</v>
      </c>
      <c r="D65" s="601" t="s">
        <v>220</v>
      </c>
      <c r="E65" s="603">
        <v>4</v>
      </c>
    </row>
    <row r="66" spans="1:5">
      <c r="A66" s="600">
        <v>9</v>
      </c>
      <c r="B66" s="601">
        <v>3410561200</v>
      </c>
      <c r="C66" s="602" t="s">
        <v>1248</v>
      </c>
      <c r="D66" s="601" t="s">
        <v>220</v>
      </c>
      <c r="E66" s="603">
        <v>21</v>
      </c>
    </row>
    <row r="67" spans="1:5">
      <c r="A67" s="600">
        <v>10</v>
      </c>
      <c r="B67" s="601">
        <v>3410561400</v>
      </c>
      <c r="C67" s="602" t="s">
        <v>1249</v>
      </c>
      <c r="D67" s="601" t="s">
        <v>220</v>
      </c>
      <c r="E67" s="603">
        <v>42</v>
      </c>
    </row>
    <row r="68" spans="1:5">
      <c r="A68" s="600">
        <v>11</v>
      </c>
      <c r="B68" s="601">
        <v>3410563200</v>
      </c>
      <c r="C68" s="602" t="s">
        <v>1250</v>
      </c>
      <c r="D68" s="601" t="s">
        <v>220</v>
      </c>
      <c r="E68" s="603">
        <v>49</v>
      </c>
    </row>
    <row r="69" spans="1:5">
      <c r="A69" s="600">
        <v>12</v>
      </c>
      <c r="B69" s="601">
        <v>3450705400</v>
      </c>
      <c r="C69" s="602" t="s">
        <v>1251</v>
      </c>
      <c r="D69" s="601" t="s">
        <v>220</v>
      </c>
      <c r="E69" s="603">
        <v>20</v>
      </c>
    </row>
    <row r="70" spans="1:5">
      <c r="A70" s="600">
        <v>13</v>
      </c>
      <c r="B70" s="601">
        <v>3450705500</v>
      </c>
      <c r="C70" s="602" t="s">
        <v>1252</v>
      </c>
      <c r="D70" s="601" t="s">
        <v>220</v>
      </c>
      <c r="E70" s="603">
        <v>15</v>
      </c>
    </row>
    <row r="71" spans="1:5">
      <c r="A71" s="600">
        <v>14</v>
      </c>
      <c r="B71" s="601">
        <v>3450927000</v>
      </c>
      <c r="C71" s="602" t="s">
        <v>1178</v>
      </c>
      <c r="D71" s="601" t="s">
        <v>231</v>
      </c>
      <c r="E71" s="603">
        <v>2</v>
      </c>
    </row>
    <row r="72" spans="1:5">
      <c r="A72" s="600">
        <v>15</v>
      </c>
      <c r="B72" s="601" t="s">
        <v>1253</v>
      </c>
      <c r="C72" s="602" t="s">
        <v>1254</v>
      </c>
      <c r="D72" s="601" t="s">
        <v>231</v>
      </c>
      <c r="E72" s="603">
        <v>8</v>
      </c>
    </row>
    <row r="73" spans="1:5">
      <c r="A73" s="600">
        <v>16</v>
      </c>
      <c r="B73" s="601" t="s">
        <v>1255</v>
      </c>
      <c r="C73" s="602" t="s">
        <v>1256</v>
      </c>
      <c r="D73" s="601" t="s">
        <v>231</v>
      </c>
      <c r="E73" s="603">
        <v>10</v>
      </c>
    </row>
    <row r="74" spans="1:5">
      <c r="A74" s="600">
        <v>17</v>
      </c>
      <c r="B74" s="601">
        <v>3451303800</v>
      </c>
      <c r="C74" s="602" t="s">
        <v>1257</v>
      </c>
      <c r="D74" s="601" t="s">
        <v>220</v>
      </c>
      <c r="E74" s="603">
        <v>24</v>
      </c>
    </row>
    <row r="75" spans="1:5">
      <c r="A75" s="600">
        <v>18</v>
      </c>
      <c r="B75" s="601">
        <v>3451304300</v>
      </c>
      <c r="C75" s="602" t="s">
        <v>1258</v>
      </c>
      <c r="D75" s="601" t="s">
        <v>220</v>
      </c>
      <c r="E75" s="603">
        <v>18</v>
      </c>
    </row>
    <row r="76" spans="1:5">
      <c r="A76" s="600">
        <v>19</v>
      </c>
      <c r="B76" s="601">
        <v>3451307000</v>
      </c>
      <c r="C76" s="602" t="s">
        <v>1259</v>
      </c>
      <c r="D76" s="601" t="s">
        <v>220</v>
      </c>
      <c r="E76" s="603">
        <v>6</v>
      </c>
    </row>
    <row r="77" spans="1:5">
      <c r="A77" s="600">
        <v>20</v>
      </c>
      <c r="B77" s="601">
        <v>3451309100</v>
      </c>
      <c r="C77" s="602" t="s">
        <v>1260</v>
      </c>
      <c r="D77" s="601" t="s">
        <v>220</v>
      </c>
      <c r="E77" s="603">
        <v>2</v>
      </c>
    </row>
    <row r="78" spans="1:5">
      <c r="A78" s="600">
        <v>21</v>
      </c>
      <c r="B78" s="601">
        <v>3451310800</v>
      </c>
      <c r="C78" s="602" t="s">
        <v>1261</v>
      </c>
      <c r="D78" s="601" t="s">
        <v>220</v>
      </c>
      <c r="E78" s="603">
        <v>6</v>
      </c>
    </row>
    <row r="79" spans="1:5">
      <c r="A79" s="600">
        <v>22</v>
      </c>
      <c r="B79" s="601">
        <v>5628900000</v>
      </c>
      <c r="C79" s="602" t="s">
        <v>1262</v>
      </c>
      <c r="D79" s="601" t="s">
        <v>231</v>
      </c>
      <c r="E79" s="603">
        <v>32</v>
      </c>
    </row>
    <row r="80" spans="1:5" ht="22.5">
      <c r="A80" s="600">
        <v>23</v>
      </c>
      <c r="B80" s="601">
        <v>210010071</v>
      </c>
      <c r="C80" s="602" t="s">
        <v>1263</v>
      </c>
      <c r="D80" s="601" t="s">
        <v>220</v>
      </c>
      <c r="E80" s="603">
        <v>20</v>
      </c>
    </row>
    <row r="81" spans="1:5" ht="22.5">
      <c r="A81" s="600">
        <v>24</v>
      </c>
      <c r="B81" s="601">
        <v>210010072</v>
      </c>
      <c r="C81" s="602" t="s">
        <v>1264</v>
      </c>
      <c r="D81" s="601" t="s">
        <v>220</v>
      </c>
      <c r="E81" s="603">
        <v>15</v>
      </c>
    </row>
    <row r="82" spans="1:5" ht="22.5">
      <c r="A82" s="600">
        <v>25</v>
      </c>
      <c r="B82" s="601">
        <v>210010101</v>
      </c>
      <c r="C82" s="602" t="s">
        <v>1265</v>
      </c>
      <c r="D82" s="601" t="s">
        <v>220</v>
      </c>
      <c r="E82" s="603">
        <v>42</v>
      </c>
    </row>
    <row r="83" spans="1:5" ht="22.5">
      <c r="A83" s="600">
        <v>26</v>
      </c>
      <c r="B83" s="601">
        <v>210010102</v>
      </c>
      <c r="C83" s="602" t="s">
        <v>1266</v>
      </c>
      <c r="D83" s="601" t="s">
        <v>220</v>
      </c>
      <c r="E83" s="603">
        <v>6</v>
      </c>
    </row>
    <row r="84" spans="1:5" ht="22.5">
      <c r="A84" s="600">
        <v>27</v>
      </c>
      <c r="B84" s="601">
        <v>210010104</v>
      </c>
      <c r="C84" s="602" t="s">
        <v>1267</v>
      </c>
      <c r="D84" s="601" t="s">
        <v>220</v>
      </c>
      <c r="E84" s="603">
        <v>2</v>
      </c>
    </row>
    <row r="85" spans="1:5" ht="22.5">
      <c r="A85" s="600">
        <v>28</v>
      </c>
      <c r="B85" s="601">
        <v>210010106</v>
      </c>
      <c r="C85" s="602" t="s">
        <v>1268</v>
      </c>
      <c r="D85" s="601" t="s">
        <v>220</v>
      </c>
      <c r="E85" s="603">
        <v>6</v>
      </c>
    </row>
    <row r="86" spans="1:5" ht="22.5">
      <c r="A86" s="600">
        <v>29</v>
      </c>
      <c r="B86" s="601">
        <v>210010351</v>
      </c>
      <c r="C86" s="602" t="s">
        <v>1179</v>
      </c>
      <c r="D86" s="601" t="s">
        <v>231</v>
      </c>
      <c r="E86" s="603">
        <v>2</v>
      </c>
    </row>
    <row r="87" spans="1:5" ht="22.5">
      <c r="A87" s="600">
        <v>30</v>
      </c>
      <c r="B87" s="601">
        <v>210100001</v>
      </c>
      <c r="C87" s="602" t="s">
        <v>1269</v>
      </c>
      <c r="D87" s="601" t="s">
        <v>231</v>
      </c>
      <c r="E87" s="603">
        <v>84</v>
      </c>
    </row>
    <row r="88" spans="1:5">
      <c r="A88" s="600">
        <v>31</v>
      </c>
      <c r="B88" s="601">
        <v>210100002</v>
      </c>
      <c r="C88" s="602" t="s">
        <v>1270</v>
      </c>
      <c r="D88" s="601" t="s">
        <v>231</v>
      </c>
      <c r="E88" s="603">
        <v>3</v>
      </c>
    </row>
    <row r="89" spans="1:5">
      <c r="A89" s="600">
        <v>32</v>
      </c>
      <c r="B89" s="601">
        <v>210100204</v>
      </c>
      <c r="C89" s="602" t="s">
        <v>1271</v>
      </c>
      <c r="D89" s="601" t="s">
        <v>231</v>
      </c>
      <c r="E89" s="603">
        <v>8</v>
      </c>
    </row>
    <row r="90" spans="1:5">
      <c r="A90" s="600">
        <v>33</v>
      </c>
      <c r="B90" s="601">
        <v>210100219</v>
      </c>
      <c r="C90" s="602" t="s">
        <v>1272</v>
      </c>
      <c r="D90" s="601" t="s">
        <v>231</v>
      </c>
      <c r="E90" s="603">
        <v>4</v>
      </c>
    </row>
    <row r="91" spans="1:5" ht="22.5">
      <c r="A91" s="600">
        <v>34</v>
      </c>
      <c r="B91" s="601">
        <v>210100251</v>
      </c>
      <c r="C91" s="602" t="s">
        <v>1273</v>
      </c>
      <c r="D91" s="601" t="s">
        <v>231</v>
      </c>
      <c r="E91" s="603">
        <v>3</v>
      </c>
    </row>
    <row r="92" spans="1:5">
      <c r="A92" s="600">
        <v>35</v>
      </c>
      <c r="B92" s="601">
        <v>210100301</v>
      </c>
      <c r="C92" s="602" t="s">
        <v>1274</v>
      </c>
      <c r="D92" s="601" t="s">
        <v>231</v>
      </c>
      <c r="E92" s="603">
        <v>14</v>
      </c>
    </row>
    <row r="93" spans="1:5" ht="22.5">
      <c r="A93" s="600">
        <v>36</v>
      </c>
      <c r="B93" s="601">
        <v>210100501</v>
      </c>
      <c r="C93" s="602" t="s">
        <v>1275</v>
      </c>
      <c r="D93" s="601" t="s">
        <v>231</v>
      </c>
      <c r="E93" s="603">
        <v>11</v>
      </c>
    </row>
    <row r="94" spans="1:5" ht="22.5">
      <c r="A94" s="600">
        <v>37</v>
      </c>
      <c r="B94" s="601">
        <v>210100503</v>
      </c>
      <c r="C94" s="602" t="s">
        <v>1276</v>
      </c>
      <c r="D94" s="601" t="s">
        <v>231</v>
      </c>
      <c r="E94" s="603">
        <v>3</v>
      </c>
    </row>
    <row r="95" spans="1:5">
      <c r="A95" s="600">
        <v>38</v>
      </c>
      <c r="B95" s="601">
        <v>210802306</v>
      </c>
      <c r="C95" s="602" t="s">
        <v>1277</v>
      </c>
      <c r="D95" s="601" t="s">
        <v>220</v>
      </c>
      <c r="E95" s="603">
        <v>25</v>
      </c>
    </row>
    <row r="96" spans="1:5">
      <c r="A96" s="600">
        <v>39</v>
      </c>
      <c r="B96" s="601">
        <v>210802307</v>
      </c>
      <c r="C96" s="602" t="s">
        <v>1278</v>
      </c>
      <c r="D96" s="601" t="s">
        <v>220</v>
      </c>
      <c r="E96" s="603">
        <v>42</v>
      </c>
    </row>
    <row r="97" spans="1:10">
      <c r="A97" s="600">
        <v>40</v>
      </c>
      <c r="B97" s="601">
        <v>210802316</v>
      </c>
      <c r="C97" s="602" t="s">
        <v>1279</v>
      </c>
      <c r="D97" s="601" t="s">
        <v>220</v>
      </c>
      <c r="E97" s="603">
        <v>49</v>
      </c>
    </row>
    <row r="98" spans="1:10">
      <c r="A98" s="600">
        <v>41</v>
      </c>
      <c r="B98" s="601">
        <v>210810045</v>
      </c>
      <c r="C98" s="602" t="s">
        <v>1280</v>
      </c>
      <c r="D98" s="601" t="s">
        <v>220</v>
      </c>
      <c r="E98" s="603">
        <v>16</v>
      </c>
    </row>
    <row r="99" spans="1:10">
      <c r="A99" s="600">
        <v>42</v>
      </c>
      <c r="B99" s="601">
        <v>210810046</v>
      </c>
      <c r="C99" s="602" t="s">
        <v>1281</v>
      </c>
      <c r="D99" s="601" t="s">
        <v>220</v>
      </c>
      <c r="E99" s="603">
        <v>5</v>
      </c>
    </row>
    <row r="100" spans="1:10">
      <c r="A100" s="600">
        <v>43</v>
      </c>
      <c r="B100" s="601">
        <v>210810047</v>
      </c>
      <c r="C100" s="602" t="s">
        <v>1282</v>
      </c>
      <c r="D100" s="601" t="s">
        <v>220</v>
      </c>
      <c r="E100" s="603">
        <v>15</v>
      </c>
    </row>
    <row r="101" spans="1:10" ht="22.5">
      <c r="A101" s="600">
        <v>44</v>
      </c>
      <c r="B101" s="601">
        <v>210860201</v>
      </c>
      <c r="C101" s="602" t="s">
        <v>1283</v>
      </c>
      <c r="D101" s="601" t="s">
        <v>220</v>
      </c>
      <c r="E101" s="603">
        <v>105</v>
      </c>
    </row>
    <row r="102" spans="1:10" ht="22.5">
      <c r="A102" s="600">
        <v>45</v>
      </c>
      <c r="B102" s="601">
        <v>210860222</v>
      </c>
      <c r="C102" s="602" t="s">
        <v>1284</v>
      </c>
      <c r="D102" s="601" t="s">
        <v>220</v>
      </c>
      <c r="E102" s="603">
        <v>25</v>
      </c>
    </row>
    <row r="103" spans="1:10">
      <c r="A103" s="600">
        <v>46</v>
      </c>
      <c r="B103" s="601">
        <v>210950203</v>
      </c>
      <c r="C103" s="602" t="s">
        <v>1285</v>
      </c>
      <c r="D103" s="601" t="s">
        <v>220</v>
      </c>
      <c r="E103" s="603">
        <v>35</v>
      </c>
    </row>
    <row r="104" spans="1:10">
      <c r="A104" s="600">
        <v>47</v>
      </c>
      <c r="B104" s="601">
        <v>211010002</v>
      </c>
      <c r="C104" s="602" t="s">
        <v>1286</v>
      </c>
      <c r="D104" s="601" t="s">
        <v>231</v>
      </c>
      <c r="E104" s="603">
        <v>80</v>
      </c>
    </row>
    <row r="105" spans="1:10" ht="22.5">
      <c r="A105" s="600">
        <v>48</v>
      </c>
      <c r="B105" s="601">
        <v>211010012</v>
      </c>
      <c r="C105" s="602" t="s">
        <v>1287</v>
      </c>
      <c r="D105" s="601" t="s">
        <v>231</v>
      </c>
      <c r="E105" s="603">
        <v>4</v>
      </c>
    </row>
    <row r="106" spans="1:10" ht="22.5">
      <c r="A106" s="600">
        <v>49</v>
      </c>
      <c r="B106" s="601">
        <v>460680023</v>
      </c>
      <c r="C106" s="602" t="s">
        <v>1288</v>
      </c>
      <c r="D106" s="601" t="s">
        <v>231</v>
      </c>
      <c r="E106" s="603">
        <v>1</v>
      </c>
    </row>
    <row r="107" spans="1:10">
      <c r="A107" s="600">
        <v>50</v>
      </c>
      <c r="B107" s="601" t="s">
        <v>1168</v>
      </c>
      <c r="C107" s="602" t="s">
        <v>1169</v>
      </c>
      <c r="D107" s="601" t="s">
        <v>107</v>
      </c>
      <c r="E107" s="603">
        <v>4.8</v>
      </c>
    </row>
    <row r="108" spans="1:10">
      <c r="A108" s="600">
        <v>51</v>
      </c>
      <c r="B108" s="601" t="s">
        <v>1289</v>
      </c>
      <c r="C108" s="602" t="s">
        <v>1290</v>
      </c>
      <c r="D108" s="601" t="s">
        <v>107</v>
      </c>
      <c r="E108" s="603">
        <v>5</v>
      </c>
    </row>
    <row r="109" spans="1:10">
      <c r="A109" s="600">
        <v>52</v>
      </c>
      <c r="B109" s="601" t="s">
        <v>1236</v>
      </c>
      <c r="C109" s="602" t="s">
        <v>1077</v>
      </c>
      <c r="D109" s="601" t="s">
        <v>107</v>
      </c>
      <c r="E109" s="603">
        <v>3</v>
      </c>
    </row>
    <row r="110" spans="1:10">
      <c r="A110" s="600">
        <v>53</v>
      </c>
      <c r="B110" s="601" t="s">
        <v>1170</v>
      </c>
      <c r="C110" s="602" t="s">
        <v>1171</v>
      </c>
      <c r="D110" s="601" t="s">
        <v>107</v>
      </c>
      <c r="E110" s="603">
        <v>1</v>
      </c>
    </row>
    <row r="111" spans="1:10">
      <c r="A111" s="600">
        <v>54</v>
      </c>
      <c r="B111" s="601" t="s">
        <v>1237</v>
      </c>
      <c r="C111" s="602" t="s">
        <v>1139</v>
      </c>
      <c r="D111" s="601" t="s">
        <v>107</v>
      </c>
      <c r="E111" s="603">
        <v>6</v>
      </c>
    </row>
    <row r="112" spans="1:10" s="606" customFormat="1" ht="15" customHeight="1">
      <c r="A112" s="606" t="str">
        <f>"Kabeláž dodávka a montáž spolu: "&amp;TEXT((G112+H112),"#,00")</f>
        <v>Kabeláž dodávka a montáž spolu: ,00</v>
      </c>
      <c r="B112" s="607"/>
      <c r="C112" s="608"/>
      <c r="D112" s="607"/>
      <c r="E112" s="609"/>
      <c r="F112" s="610"/>
      <c r="G112" s="610"/>
      <c r="H112" s="610"/>
      <c r="I112" s="605"/>
      <c r="J112" s="611"/>
    </row>
    <row r="113" spans="1:10">
      <c r="F113" s="604">
        <v>0</v>
      </c>
    </row>
    <row r="114" spans="1:10">
      <c r="A114" s="600" t="s">
        <v>1150</v>
      </c>
      <c r="B114" s="601" t="s">
        <v>144</v>
      </c>
      <c r="C114" s="602" t="s">
        <v>1151</v>
      </c>
      <c r="D114" s="601" t="s">
        <v>145</v>
      </c>
      <c r="E114" s="603" t="s">
        <v>1152</v>
      </c>
      <c r="F114" s="604" t="s">
        <v>1153</v>
      </c>
      <c r="G114" s="604" t="s">
        <v>1154</v>
      </c>
      <c r="H114" s="604" t="s">
        <v>1155</v>
      </c>
    </row>
    <row r="115" spans="1:10" s="606" customFormat="1" ht="15" customHeight="1">
      <c r="A115" s="606" t="s">
        <v>1291</v>
      </c>
      <c r="B115" s="607"/>
      <c r="C115" s="608"/>
      <c r="D115" s="607"/>
      <c r="E115" s="609"/>
      <c r="F115" s="610">
        <v>0</v>
      </c>
      <c r="G115" s="610"/>
      <c r="H115" s="610"/>
      <c r="I115" s="605"/>
      <c r="J115" s="611"/>
    </row>
    <row r="116" spans="1:10">
      <c r="A116" s="600">
        <v>1</v>
      </c>
      <c r="B116" s="601">
        <v>3410413800</v>
      </c>
      <c r="C116" s="602" t="s">
        <v>1292</v>
      </c>
      <c r="D116" s="601" t="s">
        <v>220</v>
      </c>
      <c r="E116" s="603">
        <v>30</v>
      </c>
    </row>
    <row r="117" spans="1:10">
      <c r="A117" s="600">
        <v>2</v>
      </c>
      <c r="B117" s="601">
        <v>3540201700</v>
      </c>
      <c r="C117" s="602" t="s">
        <v>1293</v>
      </c>
      <c r="D117" s="601" t="s">
        <v>231</v>
      </c>
      <c r="E117" s="603">
        <v>10</v>
      </c>
    </row>
    <row r="118" spans="1:10">
      <c r="A118" s="600">
        <v>3</v>
      </c>
      <c r="B118" s="601" t="s">
        <v>1294</v>
      </c>
      <c r="C118" s="602" t="s">
        <v>1295</v>
      </c>
      <c r="D118" s="601" t="s">
        <v>231</v>
      </c>
      <c r="E118" s="603">
        <v>1</v>
      </c>
    </row>
    <row r="119" spans="1:10">
      <c r="A119" s="600">
        <v>4</v>
      </c>
      <c r="B119" s="601">
        <v>210220321</v>
      </c>
      <c r="C119" s="602" t="s">
        <v>1296</v>
      </c>
      <c r="D119" s="601" t="s">
        <v>231</v>
      </c>
      <c r="E119" s="603">
        <v>10</v>
      </c>
    </row>
    <row r="120" spans="1:10" ht="22.5">
      <c r="A120" s="600">
        <v>5</v>
      </c>
      <c r="B120" s="601">
        <v>210220451</v>
      </c>
      <c r="C120" s="602" t="s">
        <v>1297</v>
      </c>
      <c r="D120" s="601" t="s">
        <v>220</v>
      </c>
      <c r="E120" s="603">
        <v>30</v>
      </c>
    </row>
    <row r="121" spans="1:10">
      <c r="A121" s="600">
        <v>6</v>
      </c>
      <c r="B121" s="601" t="s">
        <v>1298</v>
      </c>
      <c r="C121" s="602" t="s">
        <v>1299</v>
      </c>
      <c r="D121" s="601" t="s">
        <v>231</v>
      </c>
      <c r="E121" s="603">
        <v>1</v>
      </c>
    </row>
    <row r="122" spans="1:10">
      <c r="A122" s="600">
        <v>7</v>
      </c>
      <c r="B122" s="601" t="s">
        <v>1168</v>
      </c>
      <c r="C122" s="602" t="s">
        <v>1169</v>
      </c>
      <c r="D122" s="601" t="s">
        <v>107</v>
      </c>
      <c r="E122" s="603">
        <v>4.8</v>
      </c>
    </row>
    <row r="123" spans="1:10">
      <c r="A123" s="600">
        <v>8</v>
      </c>
      <c r="B123" s="601" t="s">
        <v>1289</v>
      </c>
      <c r="C123" s="602" t="s">
        <v>1290</v>
      </c>
      <c r="D123" s="601" t="s">
        <v>107</v>
      </c>
      <c r="E123" s="603">
        <v>5</v>
      </c>
    </row>
    <row r="124" spans="1:10">
      <c r="A124" s="600">
        <v>9</v>
      </c>
      <c r="B124" s="601" t="s">
        <v>1236</v>
      </c>
      <c r="C124" s="602" t="s">
        <v>1077</v>
      </c>
      <c r="D124" s="601" t="s">
        <v>107</v>
      </c>
      <c r="E124" s="603">
        <v>3</v>
      </c>
    </row>
    <row r="125" spans="1:10">
      <c r="A125" s="600">
        <v>10</v>
      </c>
      <c r="B125" s="601" t="s">
        <v>1170</v>
      </c>
      <c r="C125" s="602" t="s">
        <v>1171</v>
      </c>
      <c r="D125" s="601" t="s">
        <v>107</v>
      </c>
      <c r="E125" s="603">
        <v>1</v>
      </c>
    </row>
    <row r="126" spans="1:10">
      <c r="A126" s="600">
        <v>11</v>
      </c>
      <c r="B126" s="601" t="s">
        <v>1237</v>
      </c>
      <c r="C126" s="602" t="s">
        <v>1139</v>
      </c>
      <c r="D126" s="601" t="s">
        <v>107</v>
      </c>
      <c r="E126" s="603">
        <v>6</v>
      </c>
    </row>
    <row r="127" spans="1:10" s="606" customFormat="1" ht="15" customHeight="1">
      <c r="A127" s="606" t="str">
        <f>"Pospájanie dodávka a montáž spolu: "&amp;TEXT((G127+H127),"#,00")</f>
        <v>Pospájanie dodávka a montáž spolu: ,00</v>
      </c>
      <c r="B127" s="607"/>
      <c r="C127" s="608"/>
      <c r="D127" s="607"/>
      <c r="E127" s="609"/>
      <c r="F127" s="610"/>
      <c r="G127" s="610"/>
      <c r="H127" s="610"/>
      <c r="I127" s="605"/>
      <c r="J127" s="611"/>
    </row>
    <row r="128" spans="1:10">
      <c r="F128" s="604">
        <v>0</v>
      </c>
    </row>
    <row r="129" spans="1:10">
      <c r="A129" s="600" t="s">
        <v>1150</v>
      </c>
      <c r="B129" s="601" t="s">
        <v>144</v>
      </c>
      <c r="C129" s="602" t="s">
        <v>1151</v>
      </c>
      <c r="D129" s="601" t="s">
        <v>145</v>
      </c>
      <c r="E129" s="603" t="s">
        <v>1152</v>
      </c>
      <c r="F129" s="604" t="s">
        <v>1153</v>
      </c>
      <c r="G129" s="604" t="s">
        <v>1154</v>
      </c>
      <c r="H129" s="604" t="s">
        <v>1155</v>
      </c>
    </row>
    <row r="130" spans="1:10" s="606" customFormat="1" ht="15" customHeight="1">
      <c r="A130" s="606" t="s">
        <v>1300</v>
      </c>
      <c r="B130" s="607"/>
      <c r="C130" s="608"/>
      <c r="D130" s="607"/>
      <c r="E130" s="609"/>
      <c r="F130" s="610">
        <v>0</v>
      </c>
      <c r="G130" s="610"/>
      <c r="H130" s="610"/>
      <c r="I130" s="605"/>
      <c r="J130" s="611"/>
    </row>
    <row r="131" spans="1:10">
      <c r="A131" s="600">
        <v>1</v>
      </c>
      <c r="B131" s="601" t="s">
        <v>1301</v>
      </c>
      <c r="C131" s="602" t="s">
        <v>1302</v>
      </c>
      <c r="D131" s="601" t="s">
        <v>1217</v>
      </c>
      <c r="E131" s="603">
        <v>1</v>
      </c>
    </row>
    <row r="132" spans="1:10">
      <c r="A132" s="600">
        <v>2</v>
      </c>
      <c r="B132" s="601" t="s">
        <v>1303</v>
      </c>
      <c r="C132" s="602" t="s">
        <v>1304</v>
      </c>
      <c r="D132" s="601" t="s">
        <v>406</v>
      </c>
      <c r="E132" s="603">
        <v>4</v>
      </c>
    </row>
    <row r="133" spans="1:10">
      <c r="A133" s="600">
        <v>3</v>
      </c>
      <c r="B133" s="601" t="s">
        <v>1305</v>
      </c>
      <c r="C133" s="602" t="s">
        <v>1306</v>
      </c>
      <c r="D133" s="601" t="s">
        <v>406</v>
      </c>
      <c r="E133" s="603">
        <v>16</v>
      </c>
    </row>
    <row r="134" spans="1:10">
      <c r="A134" s="600">
        <v>4</v>
      </c>
      <c r="B134" s="601" t="s">
        <v>1307</v>
      </c>
      <c r="C134" s="602" t="s">
        <v>1308</v>
      </c>
      <c r="D134" s="601" t="s">
        <v>406</v>
      </c>
      <c r="E134" s="603">
        <v>8</v>
      </c>
    </row>
    <row r="135" spans="1:10">
      <c r="A135" s="600">
        <v>5</v>
      </c>
      <c r="B135" s="601" t="s">
        <v>1309</v>
      </c>
      <c r="C135" s="602" t="s">
        <v>1310</v>
      </c>
      <c r="D135" s="601" t="s">
        <v>1311</v>
      </c>
      <c r="E135" s="603">
        <v>28</v>
      </c>
    </row>
    <row r="136" spans="1:10">
      <c r="A136" s="600">
        <v>6</v>
      </c>
      <c r="B136" s="601" t="s">
        <v>1312</v>
      </c>
      <c r="C136" s="602" t="s">
        <v>1313</v>
      </c>
      <c r="D136" s="601" t="s">
        <v>406</v>
      </c>
      <c r="E136" s="603">
        <v>12</v>
      </c>
    </row>
    <row r="137" spans="1:10" s="606" customFormat="1" ht="15" customHeight="1">
      <c r="A137" s="606" t="str">
        <f>"Hod.sadzby, skúšky, oživenie, školenie, prehliadky dodávka a montáž spolu: "&amp;TEXT((G137+H137),"#,00")</f>
        <v>Hod.sadzby, skúšky, oživenie, školenie, prehliadky dodávka a montáž spolu: ,00</v>
      </c>
      <c r="B137" s="607"/>
      <c r="C137" s="608"/>
      <c r="D137" s="607"/>
      <c r="E137" s="609"/>
      <c r="F137" s="610"/>
      <c r="G137" s="610"/>
      <c r="H137" s="610"/>
      <c r="I137" s="605"/>
      <c r="J137" s="611"/>
    </row>
    <row r="138" spans="1:10">
      <c r="F138" s="604">
        <v>0</v>
      </c>
    </row>
    <row r="139" spans="1:10">
      <c r="A139" s="600" t="s">
        <v>1150</v>
      </c>
      <c r="B139" s="601" t="s">
        <v>144</v>
      </c>
      <c r="C139" s="602" t="s">
        <v>1151</v>
      </c>
      <c r="D139" s="601" t="s">
        <v>145</v>
      </c>
      <c r="E139" s="603" t="s">
        <v>1152</v>
      </c>
      <c r="F139" s="604" t="s">
        <v>1153</v>
      </c>
      <c r="G139" s="604" t="s">
        <v>1154</v>
      </c>
      <c r="H139" s="604" t="s">
        <v>1155</v>
      </c>
    </row>
    <row r="140" spans="1:10" s="606" customFormat="1" ht="15" customHeight="1">
      <c r="A140" s="606" t="s">
        <v>1314</v>
      </c>
      <c r="B140" s="607"/>
      <c r="C140" s="608"/>
      <c r="D140" s="607"/>
      <c r="E140" s="609"/>
      <c r="F140" s="610">
        <v>0</v>
      </c>
      <c r="G140" s="610"/>
      <c r="H140" s="610"/>
      <c r="I140" s="605"/>
      <c r="J140" s="611"/>
    </row>
    <row r="141" spans="1:10">
      <c r="A141" s="600">
        <v>1</v>
      </c>
      <c r="B141" s="601" t="s">
        <v>1315</v>
      </c>
      <c r="C141" s="602" t="s">
        <v>1316</v>
      </c>
      <c r="D141" s="601" t="s">
        <v>1317</v>
      </c>
      <c r="E141" s="603">
        <v>27</v>
      </c>
    </row>
    <row r="142" spans="1:10">
      <c r="A142" s="600">
        <v>2</v>
      </c>
      <c r="B142" s="601" t="s">
        <v>1318</v>
      </c>
      <c r="C142" s="602" t="s">
        <v>1319</v>
      </c>
      <c r="D142" s="601" t="s">
        <v>406</v>
      </c>
      <c r="E142" s="603">
        <v>12</v>
      </c>
    </row>
    <row r="143" spans="1:10">
      <c r="A143" s="600">
        <v>3</v>
      </c>
      <c r="B143" s="601" t="s">
        <v>1168</v>
      </c>
      <c r="C143" s="602" t="s">
        <v>1169</v>
      </c>
      <c r="D143" s="601" t="s">
        <v>107</v>
      </c>
      <c r="E143" s="603">
        <v>4.8</v>
      </c>
    </row>
    <row r="144" spans="1:10" s="606" customFormat="1" ht="15" customHeight="1">
      <c r="A144" s="606" t="str">
        <f>"Dispečing dodávka a montáž spolu: "&amp;TEXT((G144+H144),"#,00")</f>
        <v>Dispečing dodávka a montáž spolu: ,00</v>
      </c>
      <c r="B144" s="607"/>
      <c r="C144" s="608"/>
      <c r="D144" s="607"/>
      <c r="E144" s="609"/>
      <c r="F144" s="610"/>
      <c r="G144" s="610"/>
      <c r="H144" s="610"/>
      <c r="I144" s="605"/>
      <c r="J144" s="611"/>
    </row>
    <row r="146" spans="1:10" s="606" customFormat="1" ht="15" customHeight="1">
      <c r="A146" s="606" t="s">
        <v>0</v>
      </c>
      <c r="B146" s="607"/>
      <c r="C146" s="608"/>
      <c r="D146" s="607"/>
      <c r="E146" s="609"/>
      <c r="F146" s="610">
        <v>0</v>
      </c>
      <c r="G146" s="610"/>
      <c r="H146" s="610"/>
      <c r="I146" s="605"/>
      <c r="J146" s="611"/>
    </row>
    <row r="147" spans="1:10" s="612" customFormat="1" ht="22.5">
      <c r="B147" s="613"/>
      <c r="C147" s="613"/>
      <c r="D147" s="613"/>
      <c r="E147" s="614"/>
      <c r="F147" s="615"/>
      <c r="G147" s="615" t="s">
        <v>1154</v>
      </c>
      <c r="H147" s="615" t="s">
        <v>1155</v>
      </c>
      <c r="I147" s="605"/>
      <c r="J147" s="616"/>
    </row>
    <row r="148" spans="1:10">
      <c r="A148" s="600" t="s">
        <v>1156</v>
      </c>
      <c r="G148" s="604">
        <f>G10</f>
        <v>0</v>
      </c>
      <c r="H148" s="604">
        <f>H10</f>
        <v>0</v>
      </c>
    </row>
    <row r="149" spans="1:10">
      <c r="A149" s="600" t="s">
        <v>1172</v>
      </c>
      <c r="G149" s="604">
        <f>G54</f>
        <v>0</v>
      </c>
      <c r="H149" s="604">
        <f>H54</f>
        <v>0</v>
      </c>
    </row>
    <row r="150" spans="1:10">
      <c r="A150" s="600" t="s">
        <v>1238</v>
      </c>
      <c r="G150" s="604">
        <f>G112</f>
        <v>0</v>
      </c>
      <c r="H150" s="604">
        <f>H112</f>
        <v>0</v>
      </c>
    </row>
    <row r="151" spans="1:10">
      <c r="A151" s="600" t="s">
        <v>1320</v>
      </c>
      <c r="G151" s="604">
        <f>G127</f>
        <v>0</v>
      </c>
      <c r="H151" s="604">
        <f>H127</f>
        <v>0</v>
      </c>
    </row>
    <row r="152" spans="1:10">
      <c r="A152" s="600" t="s">
        <v>1300</v>
      </c>
      <c r="G152" s="604">
        <f>G137</f>
        <v>0</v>
      </c>
      <c r="H152" s="604">
        <f>H137</f>
        <v>0</v>
      </c>
    </row>
    <row r="153" spans="1:10">
      <c r="A153" s="600" t="s">
        <v>1314</v>
      </c>
      <c r="G153" s="604">
        <f>G144</f>
        <v>0</v>
      </c>
      <c r="H153" s="604">
        <f>H144</f>
        <v>0</v>
      </c>
    </row>
    <row r="155" spans="1:10" s="606" customFormat="1" ht="15" customHeight="1">
      <c r="A155" s="606" t="s">
        <v>1321</v>
      </c>
      <c r="B155" s="607"/>
      <c r="C155" s="608"/>
      <c r="D155" s="607"/>
      <c r="E155" s="609"/>
      <c r="F155" s="610"/>
      <c r="G155" s="610">
        <f>SUM(G148:G153)</f>
        <v>0</v>
      </c>
      <c r="H155" s="610">
        <f>SUM(H148:H153)</f>
        <v>0</v>
      </c>
      <c r="I155" s="611"/>
      <c r="J155" s="611"/>
    </row>
    <row r="156" spans="1:10">
      <c r="A156" s="600" t="s">
        <v>1322</v>
      </c>
    </row>
  </sheetData>
  <printOptions horizontalCentered="1"/>
  <pageMargins left="0.31496062992125984" right="0.27559055118110237" top="0.74803149606299213" bottom="0.74803149606299213" header="0.31496062992125984" footer="0.31496062992125984"/>
  <pageSetup paperSize="9" scale="85" orientation="portrait" verticalDpi="360" r:id="rId1"/>
  <headerFooter>
    <oddHeader>&amp;L&amp;8Stavba: Drienov OO PZ - Rekonštrukcia a prístavba objektu
Objekt: SO 01 - OO PZ&amp;R&amp;8Časť: MaR+PRS</oddHeader>
    <oddFooter>&amp;L&amp;8PDRN&amp;R&amp;8Strana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28" workbookViewId="0">
      <selection activeCell="R38" sqref="R38:W55"/>
    </sheetView>
  </sheetViews>
  <sheetFormatPr defaultRowHeight="12.75"/>
  <cols>
    <col min="1" max="1" width="2.42578125" style="329" customWidth="1"/>
    <col min="2" max="2" width="1.85546875" style="329" customWidth="1"/>
    <col min="3" max="3" width="2.85546875" style="329" customWidth="1"/>
    <col min="4" max="4" width="6.7109375" style="329" customWidth="1"/>
    <col min="5" max="5" width="13.5703125" style="329" customWidth="1"/>
    <col min="6" max="6" width="0.5703125" style="329" customWidth="1"/>
    <col min="7" max="7" width="2.5703125" style="329" customWidth="1"/>
    <col min="8" max="8" width="2.7109375" style="329" customWidth="1"/>
    <col min="9" max="9" width="10.42578125" style="329" customWidth="1"/>
    <col min="10" max="10" width="13.42578125" style="329" customWidth="1"/>
    <col min="11" max="11" width="0.7109375" style="329" customWidth="1"/>
    <col min="12" max="12" width="2.42578125" style="329" customWidth="1"/>
    <col min="13" max="13" width="2.85546875" style="329" customWidth="1"/>
    <col min="14" max="14" width="2" style="329" customWidth="1"/>
    <col min="15" max="15" width="12.42578125" style="329" customWidth="1"/>
    <col min="16" max="16" width="3" style="329" customWidth="1"/>
    <col min="17" max="17" width="2" style="329" customWidth="1"/>
    <col min="18" max="18" width="13.5703125" style="329" customWidth="1"/>
    <col min="19" max="19" width="0.5703125" style="329" customWidth="1"/>
    <col min="20" max="256" width="9.140625" style="329"/>
    <col min="257" max="257" width="2.42578125" style="329" customWidth="1"/>
    <col min="258" max="258" width="1.85546875" style="329" customWidth="1"/>
    <col min="259" max="259" width="2.85546875" style="329" customWidth="1"/>
    <col min="260" max="260" width="6.7109375" style="329" customWidth="1"/>
    <col min="261" max="261" width="13.5703125" style="329" customWidth="1"/>
    <col min="262" max="262" width="0.5703125" style="329" customWidth="1"/>
    <col min="263" max="263" width="2.5703125" style="329" customWidth="1"/>
    <col min="264" max="264" width="2.7109375" style="329" customWidth="1"/>
    <col min="265" max="265" width="10.42578125" style="329" customWidth="1"/>
    <col min="266" max="266" width="13.42578125" style="329" customWidth="1"/>
    <col min="267" max="267" width="0.7109375" style="329" customWidth="1"/>
    <col min="268" max="268" width="2.42578125" style="329" customWidth="1"/>
    <col min="269" max="269" width="2.85546875" style="329" customWidth="1"/>
    <col min="270" max="270" width="2" style="329" customWidth="1"/>
    <col min="271" max="271" width="12.42578125" style="329" customWidth="1"/>
    <col min="272" max="272" width="3" style="329" customWidth="1"/>
    <col min="273" max="273" width="2" style="329" customWidth="1"/>
    <col min="274" max="274" width="13.5703125" style="329" customWidth="1"/>
    <col min="275" max="275" width="0.5703125" style="329" customWidth="1"/>
    <col min="276" max="512" width="9.140625" style="329"/>
    <col min="513" max="513" width="2.42578125" style="329" customWidth="1"/>
    <col min="514" max="514" width="1.85546875" style="329" customWidth="1"/>
    <col min="515" max="515" width="2.85546875" style="329" customWidth="1"/>
    <col min="516" max="516" width="6.7109375" style="329" customWidth="1"/>
    <col min="517" max="517" width="13.5703125" style="329" customWidth="1"/>
    <col min="518" max="518" width="0.5703125" style="329" customWidth="1"/>
    <col min="519" max="519" width="2.5703125" style="329" customWidth="1"/>
    <col min="520" max="520" width="2.7109375" style="329" customWidth="1"/>
    <col min="521" max="521" width="10.42578125" style="329" customWidth="1"/>
    <col min="522" max="522" width="13.42578125" style="329" customWidth="1"/>
    <col min="523" max="523" width="0.7109375" style="329" customWidth="1"/>
    <col min="524" max="524" width="2.42578125" style="329" customWidth="1"/>
    <col min="525" max="525" width="2.85546875" style="329" customWidth="1"/>
    <col min="526" max="526" width="2" style="329" customWidth="1"/>
    <col min="527" max="527" width="12.42578125" style="329" customWidth="1"/>
    <col min="528" max="528" width="3" style="329" customWidth="1"/>
    <col min="529" max="529" width="2" style="329" customWidth="1"/>
    <col min="530" max="530" width="13.5703125" style="329" customWidth="1"/>
    <col min="531" max="531" width="0.5703125" style="329" customWidth="1"/>
    <col min="532" max="768" width="9.140625" style="329"/>
    <col min="769" max="769" width="2.42578125" style="329" customWidth="1"/>
    <col min="770" max="770" width="1.85546875" style="329" customWidth="1"/>
    <col min="771" max="771" width="2.85546875" style="329" customWidth="1"/>
    <col min="772" max="772" width="6.7109375" style="329" customWidth="1"/>
    <col min="773" max="773" width="13.5703125" style="329" customWidth="1"/>
    <col min="774" max="774" width="0.5703125" style="329" customWidth="1"/>
    <col min="775" max="775" width="2.5703125" style="329" customWidth="1"/>
    <col min="776" max="776" width="2.7109375" style="329" customWidth="1"/>
    <col min="777" max="777" width="10.42578125" style="329" customWidth="1"/>
    <col min="778" max="778" width="13.42578125" style="329" customWidth="1"/>
    <col min="779" max="779" width="0.7109375" style="329" customWidth="1"/>
    <col min="780" max="780" width="2.42578125" style="329" customWidth="1"/>
    <col min="781" max="781" width="2.85546875" style="329" customWidth="1"/>
    <col min="782" max="782" width="2" style="329" customWidth="1"/>
    <col min="783" max="783" width="12.42578125" style="329" customWidth="1"/>
    <col min="784" max="784" width="3" style="329" customWidth="1"/>
    <col min="785" max="785" width="2" style="329" customWidth="1"/>
    <col min="786" max="786" width="13.5703125" style="329" customWidth="1"/>
    <col min="787" max="787" width="0.5703125" style="329" customWidth="1"/>
    <col min="788" max="1024" width="9.140625" style="329"/>
    <col min="1025" max="1025" width="2.42578125" style="329" customWidth="1"/>
    <col min="1026" max="1026" width="1.85546875" style="329" customWidth="1"/>
    <col min="1027" max="1027" width="2.85546875" style="329" customWidth="1"/>
    <col min="1028" max="1028" width="6.7109375" style="329" customWidth="1"/>
    <col min="1029" max="1029" width="13.5703125" style="329" customWidth="1"/>
    <col min="1030" max="1030" width="0.5703125" style="329" customWidth="1"/>
    <col min="1031" max="1031" width="2.5703125" style="329" customWidth="1"/>
    <col min="1032" max="1032" width="2.7109375" style="329" customWidth="1"/>
    <col min="1033" max="1033" width="10.42578125" style="329" customWidth="1"/>
    <col min="1034" max="1034" width="13.42578125" style="329" customWidth="1"/>
    <col min="1035" max="1035" width="0.7109375" style="329" customWidth="1"/>
    <col min="1036" max="1036" width="2.42578125" style="329" customWidth="1"/>
    <col min="1037" max="1037" width="2.85546875" style="329" customWidth="1"/>
    <col min="1038" max="1038" width="2" style="329" customWidth="1"/>
    <col min="1039" max="1039" width="12.42578125" style="329" customWidth="1"/>
    <col min="1040" max="1040" width="3" style="329" customWidth="1"/>
    <col min="1041" max="1041" width="2" style="329" customWidth="1"/>
    <col min="1042" max="1042" width="13.5703125" style="329" customWidth="1"/>
    <col min="1043" max="1043" width="0.5703125" style="329" customWidth="1"/>
    <col min="1044" max="1280" width="9.140625" style="329"/>
    <col min="1281" max="1281" width="2.42578125" style="329" customWidth="1"/>
    <col min="1282" max="1282" width="1.85546875" style="329" customWidth="1"/>
    <col min="1283" max="1283" width="2.85546875" style="329" customWidth="1"/>
    <col min="1284" max="1284" width="6.7109375" style="329" customWidth="1"/>
    <col min="1285" max="1285" width="13.5703125" style="329" customWidth="1"/>
    <col min="1286" max="1286" width="0.5703125" style="329" customWidth="1"/>
    <col min="1287" max="1287" width="2.5703125" style="329" customWidth="1"/>
    <col min="1288" max="1288" width="2.7109375" style="329" customWidth="1"/>
    <col min="1289" max="1289" width="10.42578125" style="329" customWidth="1"/>
    <col min="1290" max="1290" width="13.42578125" style="329" customWidth="1"/>
    <col min="1291" max="1291" width="0.7109375" style="329" customWidth="1"/>
    <col min="1292" max="1292" width="2.42578125" style="329" customWidth="1"/>
    <col min="1293" max="1293" width="2.85546875" style="329" customWidth="1"/>
    <col min="1294" max="1294" width="2" style="329" customWidth="1"/>
    <col min="1295" max="1295" width="12.42578125" style="329" customWidth="1"/>
    <col min="1296" max="1296" width="3" style="329" customWidth="1"/>
    <col min="1297" max="1297" width="2" style="329" customWidth="1"/>
    <col min="1298" max="1298" width="13.5703125" style="329" customWidth="1"/>
    <col min="1299" max="1299" width="0.5703125" style="329" customWidth="1"/>
    <col min="1300" max="1536" width="9.140625" style="329"/>
    <col min="1537" max="1537" width="2.42578125" style="329" customWidth="1"/>
    <col min="1538" max="1538" width="1.85546875" style="329" customWidth="1"/>
    <col min="1539" max="1539" width="2.85546875" style="329" customWidth="1"/>
    <col min="1540" max="1540" width="6.7109375" style="329" customWidth="1"/>
    <col min="1541" max="1541" width="13.5703125" style="329" customWidth="1"/>
    <col min="1542" max="1542" width="0.5703125" style="329" customWidth="1"/>
    <col min="1543" max="1543" width="2.5703125" style="329" customWidth="1"/>
    <col min="1544" max="1544" width="2.7109375" style="329" customWidth="1"/>
    <col min="1545" max="1545" width="10.42578125" style="329" customWidth="1"/>
    <col min="1546" max="1546" width="13.42578125" style="329" customWidth="1"/>
    <col min="1547" max="1547" width="0.7109375" style="329" customWidth="1"/>
    <col min="1548" max="1548" width="2.42578125" style="329" customWidth="1"/>
    <col min="1549" max="1549" width="2.85546875" style="329" customWidth="1"/>
    <col min="1550" max="1550" width="2" style="329" customWidth="1"/>
    <col min="1551" max="1551" width="12.42578125" style="329" customWidth="1"/>
    <col min="1552" max="1552" width="3" style="329" customWidth="1"/>
    <col min="1553" max="1553" width="2" style="329" customWidth="1"/>
    <col min="1554" max="1554" width="13.5703125" style="329" customWidth="1"/>
    <col min="1555" max="1555" width="0.5703125" style="329" customWidth="1"/>
    <col min="1556" max="1792" width="9.140625" style="329"/>
    <col min="1793" max="1793" width="2.42578125" style="329" customWidth="1"/>
    <col min="1794" max="1794" width="1.85546875" style="329" customWidth="1"/>
    <col min="1795" max="1795" width="2.85546875" style="329" customWidth="1"/>
    <col min="1796" max="1796" width="6.7109375" style="329" customWidth="1"/>
    <col min="1797" max="1797" width="13.5703125" style="329" customWidth="1"/>
    <col min="1798" max="1798" width="0.5703125" style="329" customWidth="1"/>
    <col min="1799" max="1799" width="2.5703125" style="329" customWidth="1"/>
    <col min="1800" max="1800" width="2.7109375" style="329" customWidth="1"/>
    <col min="1801" max="1801" width="10.42578125" style="329" customWidth="1"/>
    <col min="1802" max="1802" width="13.42578125" style="329" customWidth="1"/>
    <col min="1803" max="1803" width="0.7109375" style="329" customWidth="1"/>
    <col min="1804" max="1804" width="2.42578125" style="329" customWidth="1"/>
    <col min="1805" max="1805" width="2.85546875" style="329" customWidth="1"/>
    <col min="1806" max="1806" width="2" style="329" customWidth="1"/>
    <col min="1807" max="1807" width="12.42578125" style="329" customWidth="1"/>
    <col min="1808" max="1808" width="3" style="329" customWidth="1"/>
    <col min="1809" max="1809" width="2" style="329" customWidth="1"/>
    <col min="1810" max="1810" width="13.5703125" style="329" customWidth="1"/>
    <col min="1811" max="1811" width="0.5703125" style="329" customWidth="1"/>
    <col min="1812" max="2048" width="9.140625" style="329"/>
    <col min="2049" max="2049" width="2.42578125" style="329" customWidth="1"/>
    <col min="2050" max="2050" width="1.85546875" style="329" customWidth="1"/>
    <col min="2051" max="2051" width="2.85546875" style="329" customWidth="1"/>
    <col min="2052" max="2052" width="6.7109375" style="329" customWidth="1"/>
    <col min="2053" max="2053" width="13.5703125" style="329" customWidth="1"/>
    <col min="2054" max="2054" width="0.5703125" style="329" customWidth="1"/>
    <col min="2055" max="2055" width="2.5703125" style="329" customWidth="1"/>
    <col min="2056" max="2056" width="2.7109375" style="329" customWidth="1"/>
    <col min="2057" max="2057" width="10.42578125" style="329" customWidth="1"/>
    <col min="2058" max="2058" width="13.42578125" style="329" customWidth="1"/>
    <col min="2059" max="2059" width="0.7109375" style="329" customWidth="1"/>
    <col min="2060" max="2060" width="2.42578125" style="329" customWidth="1"/>
    <col min="2061" max="2061" width="2.85546875" style="329" customWidth="1"/>
    <col min="2062" max="2062" width="2" style="329" customWidth="1"/>
    <col min="2063" max="2063" width="12.42578125" style="329" customWidth="1"/>
    <col min="2064" max="2064" width="3" style="329" customWidth="1"/>
    <col min="2065" max="2065" width="2" style="329" customWidth="1"/>
    <col min="2066" max="2066" width="13.5703125" style="329" customWidth="1"/>
    <col min="2067" max="2067" width="0.5703125" style="329" customWidth="1"/>
    <col min="2068" max="2304" width="9.140625" style="329"/>
    <col min="2305" max="2305" width="2.42578125" style="329" customWidth="1"/>
    <col min="2306" max="2306" width="1.85546875" style="329" customWidth="1"/>
    <col min="2307" max="2307" width="2.85546875" style="329" customWidth="1"/>
    <col min="2308" max="2308" width="6.7109375" style="329" customWidth="1"/>
    <col min="2309" max="2309" width="13.5703125" style="329" customWidth="1"/>
    <col min="2310" max="2310" width="0.5703125" style="329" customWidth="1"/>
    <col min="2311" max="2311" width="2.5703125" style="329" customWidth="1"/>
    <col min="2312" max="2312" width="2.7109375" style="329" customWidth="1"/>
    <col min="2313" max="2313" width="10.42578125" style="329" customWidth="1"/>
    <col min="2314" max="2314" width="13.42578125" style="329" customWidth="1"/>
    <col min="2315" max="2315" width="0.7109375" style="329" customWidth="1"/>
    <col min="2316" max="2316" width="2.42578125" style="329" customWidth="1"/>
    <col min="2317" max="2317" width="2.85546875" style="329" customWidth="1"/>
    <col min="2318" max="2318" width="2" style="329" customWidth="1"/>
    <col min="2319" max="2319" width="12.42578125" style="329" customWidth="1"/>
    <col min="2320" max="2320" width="3" style="329" customWidth="1"/>
    <col min="2321" max="2321" width="2" style="329" customWidth="1"/>
    <col min="2322" max="2322" width="13.5703125" style="329" customWidth="1"/>
    <col min="2323" max="2323" width="0.5703125" style="329" customWidth="1"/>
    <col min="2324" max="2560" width="9.140625" style="329"/>
    <col min="2561" max="2561" width="2.42578125" style="329" customWidth="1"/>
    <col min="2562" max="2562" width="1.85546875" style="329" customWidth="1"/>
    <col min="2563" max="2563" width="2.85546875" style="329" customWidth="1"/>
    <col min="2564" max="2564" width="6.7109375" style="329" customWidth="1"/>
    <col min="2565" max="2565" width="13.5703125" style="329" customWidth="1"/>
    <col min="2566" max="2566" width="0.5703125" style="329" customWidth="1"/>
    <col min="2567" max="2567" width="2.5703125" style="329" customWidth="1"/>
    <col min="2568" max="2568" width="2.7109375" style="329" customWidth="1"/>
    <col min="2569" max="2569" width="10.42578125" style="329" customWidth="1"/>
    <col min="2570" max="2570" width="13.42578125" style="329" customWidth="1"/>
    <col min="2571" max="2571" width="0.7109375" style="329" customWidth="1"/>
    <col min="2572" max="2572" width="2.42578125" style="329" customWidth="1"/>
    <col min="2573" max="2573" width="2.85546875" style="329" customWidth="1"/>
    <col min="2574" max="2574" width="2" style="329" customWidth="1"/>
    <col min="2575" max="2575" width="12.42578125" style="329" customWidth="1"/>
    <col min="2576" max="2576" width="3" style="329" customWidth="1"/>
    <col min="2577" max="2577" width="2" style="329" customWidth="1"/>
    <col min="2578" max="2578" width="13.5703125" style="329" customWidth="1"/>
    <col min="2579" max="2579" width="0.5703125" style="329" customWidth="1"/>
    <col min="2580" max="2816" width="9.140625" style="329"/>
    <col min="2817" max="2817" width="2.42578125" style="329" customWidth="1"/>
    <col min="2818" max="2818" width="1.85546875" style="329" customWidth="1"/>
    <col min="2819" max="2819" width="2.85546875" style="329" customWidth="1"/>
    <col min="2820" max="2820" width="6.7109375" style="329" customWidth="1"/>
    <col min="2821" max="2821" width="13.5703125" style="329" customWidth="1"/>
    <col min="2822" max="2822" width="0.5703125" style="329" customWidth="1"/>
    <col min="2823" max="2823" width="2.5703125" style="329" customWidth="1"/>
    <col min="2824" max="2824" width="2.7109375" style="329" customWidth="1"/>
    <col min="2825" max="2825" width="10.42578125" style="329" customWidth="1"/>
    <col min="2826" max="2826" width="13.42578125" style="329" customWidth="1"/>
    <col min="2827" max="2827" width="0.7109375" style="329" customWidth="1"/>
    <col min="2828" max="2828" width="2.42578125" style="329" customWidth="1"/>
    <col min="2829" max="2829" width="2.85546875" style="329" customWidth="1"/>
    <col min="2830" max="2830" width="2" style="329" customWidth="1"/>
    <col min="2831" max="2831" width="12.42578125" style="329" customWidth="1"/>
    <col min="2832" max="2832" width="3" style="329" customWidth="1"/>
    <col min="2833" max="2833" width="2" style="329" customWidth="1"/>
    <col min="2834" max="2834" width="13.5703125" style="329" customWidth="1"/>
    <col min="2835" max="2835" width="0.5703125" style="329" customWidth="1"/>
    <col min="2836" max="3072" width="9.140625" style="329"/>
    <col min="3073" max="3073" width="2.42578125" style="329" customWidth="1"/>
    <col min="3074" max="3074" width="1.85546875" style="329" customWidth="1"/>
    <col min="3075" max="3075" width="2.85546875" style="329" customWidth="1"/>
    <col min="3076" max="3076" width="6.7109375" style="329" customWidth="1"/>
    <col min="3077" max="3077" width="13.5703125" style="329" customWidth="1"/>
    <col min="3078" max="3078" width="0.5703125" style="329" customWidth="1"/>
    <col min="3079" max="3079" width="2.5703125" style="329" customWidth="1"/>
    <col min="3080" max="3080" width="2.7109375" style="329" customWidth="1"/>
    <col min="3081" max="3081" width="10.42578125" style="329" customWidth="1"/>
    <col min="3082" max="3082" width="13.42578125" style="329" customWidth="1"/>
    <col min="3083" max="3083" width="0.7109375" style="329" customWidth="1"/>
    <col min="3084" max="3084" width="2.42578125" style="329" customWidth="1"/>
    <col min="3085" max="3085" width="2.85546875" style="329" customWidth="1"/>
    <col min="3086" max="3086" width="2" style="329" customWidth="1"/>
    <col min="3087" max="3087" width="12.42578125" style="329" customWidth="1"/>
    <col min="3088" max="3088" width="3" style="329" customWidth="1"/>
    <col min="3089" max="3089" width="2" style="329" customWidth="1"/>
    <col min="3090" max="3090" width="13.5703125" style="329" customWidth="1"/>
    <col min="3091" max="3091" width="0.5703125" style="329" customWidth="1"/>
    <col min="3092" max="3328" width="9.140625" style="329"/>
    <col min="3329" max="3329" width="2.42578125" style="329" customWidth="1"/>
    <col min="3330" max="3330" width="1.85546875" style="329" customWidth="1"/>
    <col min="3331" max="3331" width="2.85546875" style="329" customWidth="1"/>
    <col min="3332" max="3332" width="6.7109375" style="329" customWidth="1"/>
    <col min="3333" max="3333" width="13.5703125" style="329" customWidth="1"/>
    <col min="3334" max="3334" width="0.5703125" style="329" customWidth="1"/>
    <col min="3335" max="3335" width="2.5703125" style="329" customWidth="1"/>
    <col min="3336" max="3336" width="2.7109375" style="329" customWidth="1"/>
    <col min="3337" max="3337" width="10.42578125" style="329" customWidth="1"/>
    <col min="3338" max="3338" width="13.42578125" style="329" customWidth="1"/>
    <col min="3339" max="3339" width="0.7109375" style="329" customWidth="1"/>
    <col min="3340" max="3340" width="2.42578125" style="329" customWidth="1"/>
    <col min="3341" max="3341" width="2.85546875" style="329" customWidth="1"/>
    <col min="3342" max="3342" width="2" style="329" customWidth="1"/>
    <col min="3343" max="3343" width="12.42578125" style="329" customWidth="1"/>
    <col min="3344" max="3344" width="3" style="329" customWidth="1"/>
    <col min="3345" max="3345" width="2" style="329" customWidth="1"/>
    <col min="3346" max="3346" width="13.5703125" style="329" customWidth="1"/>
    <col min="3347" max="3347" width="0.5703125" style="329" customWidth="1"/>
    <col min="3348" max="3584" width="9.140625" style="329"/>
    <col min="3585" max="3585" width="2.42578125" style="329" customWidth="1"/>
    <col min="3586" max="3586" width="1.85546875" style="329" customWidth="1"/>
    <col min="3587" max="3587" width="2.85546875" style="329" customWidth="1"/>
    <col min="3588" max="3588" width="6.7109375" style="329" customWidth="1"/>
    <col min="3589" max="3589" width="13.5703125" style="329" customWidth="1"/>
    <col min="3590" max="3590" width="0.5703125" style="329" customWidth="1"/>
    <col min="3591" max="3591" width="2.5703125" style="329" customWidth="1"/>
    <col min="3592" max="3592" width="2.7109375" style="329" customWidth="1"/>
    <col min="3593" max="3593" width="10.42578125" style="329" customWidth="1"/>
    <col min="3594" max="3594" width="13.42578125" style="329" customWidth="1"/>
    <col min="3595" max="3595" width="0.7109375" style="329" customWidth="1"/>
    <col min="3596" max="3596" width="2.42578125" style="329" customWidth="1"/>
    <col min="3597" max="3597" width="2.85546875" style="329" customWidth="1"/>
    <col min="3598" max="3598" width="2" style="329" customWidth="1"/>
    <col min="3599" max="3599" width="12.42578125" style="329" customWidth="1"/>
    <col min="3600" max="3600" width="3" style="329" customWidth="1"/>
    <col min="3601" max="3601" width="2" style="329" customWidth="1"/>
    <col min="3602" max="3602" width="13.5703125" style="329" customWidth="1"/>
    <col min="3603" max="3603" width="0.5703125" style="329" customWidth="1"/>
    <col min="3604" max="3840" width="9.140625" style="329"/>
    <col min="3841" max="3841" width="2.42578125" style="329" customWidth="1"/>
    <col min="3842" max="3842" width="1.85546875" style="329" customWidth="1"/>
    <col min="3843" max="3843" width="2.85546875" style="329" customWidth="1"/>
    <col min="3844" max="3844" width="6.7109375" style="329" customWidth="1"/>
    <col min="3845" max="3845" width="13.5703125" style="329" customWidth="1"/>
    <col min="3846" max="3846" width="0.5703125" style="329" customWidth="1"/>
    <col min="3847" max="3847" width="2.5703125" style="329" customWidth="1"/>
    <col min="3848" max="3848" width="2.7109375" style="329" customWidth="1"/>
    <col min="3849" max="3849" width="10.42578125" style="329" customWidth="1"/>
    <col min="3850" max="3850" width="13.42578125" style="329" customWidth="1"/>
    <col min="3851" max="3851" width="0.7109375" style="329" customWidth="1"/>
    <col min="3852" max="3852" width="2.42578125" style="329" customWidth="1"/>
    <col min="3853" max="3853" width="2.85546875" style="329" customWidth="1"/>
    <col min="3854" max="3854" width="2" style="329" customWidth="1"/>
    <col min="3855" max="3855" width="12.42578125" style="329" customWidth="1"/>
    <col min="3856" max="3856" width="3" style="329" customWidth="1"/>
    <col min="3857" max="3857" width="2" style="329" customWidth="1"/>
    <col min="3858" max="3858" width="13.5703125" style="329" customWidth="1"/>
    <col min="3859" max="3859" width="0.5703125" style="329" customWidth="1"/>
    <col min="3860" max="4096" width="9.140625" style="329"/>
    <col min="4097" max="4097" width="2.42578125" style="329" customWidth="1"/>
    <col min="4098" max="4098" width="1.85546875" style="329" customWidth="1"/>
    <col min="4099" max="4099" width="2.85546875" style="329" customWidth="1"/>
    <col min="4100" max="4100" width="6.7109375" style="329" customWidth="1"/>
    <col min="4101" max="4101" width="13.5703125" style="329" customWidth="1"/>
    <col min="4102" max="4102" width="0.5703125" style="329" customWidth="1"/>
    <col min="4103" max="4103" width="2.5703125" style="329" customWidth="1"/>
    <col min="4104" max="4104" width="2.7109375" style="329" customWidth="1"/>
    <col min="4105" max="4105" width="10.42578125" style="329" customWidth="1"/>
    <col min="4106" max="4106" width="13.42578125" style="329" customWidth="1"/>
    <col min="4107" max="4107" width="0.7109375" style="329" customWidth="1"/>
    <col min="4108" max="4108" width="2.42578125" style="329" customWidth="1"/>
    <col min="4109" max="4109" width="2.85546875" style="329" customWidth="1"/>
    <col min="4110" max="4110" width="2" style="329" customWidth="1"/>
    <col min="4111" max="4111" width="12.42578125" style="329" customWidth="1"/>
    <col min="4112" max="4112" width="3" style="329" customWidth="1"/>
    <col min="4113" max="4113" width="2" style="329" customWidth="1"/>
    <col min="4114" max="4114" width="13.5703125" style="329" customWidth="1"/>
    <col min="4115" max="4115" width="0.5703125" style="329" customWidth="1"/>
    <col min="4116" max="4352" width="9.140625" style="329"/>
    <col min="4353" max="4353" width="2.42578125" style="329" customWidth="1"/>
    <col min="4354" max="4354" width="1.85546875" style="329" customWidth="1"/>
    <col min="4355" max="4355" width="2.85546875" style="329" customWidth="1"/>
    <col min="4356" max="4356" width="6.7109375" style="329" customWidth="1"/>
    <col min="4357" max="4357" width="13.5703125" style="329" customWidth="1"/>
    <col min="4358" max="4358" width="0.5703125" style="329" customWidth="1"/>
    <col min="4359" max="4359" width="2.5703125" style="329" customWidth="1"/>
    <col min="4360" max="4360" width="2.7109375" style="329" customWidth="1"/>
    <col min="4361" max="4361" width="10.42578125" style="329" customWidth="1"/>
    <col min="4362" max="4362" width="13.42578125" style="329" customWidth="1"/>
    <col min="4363" max="4363" width="0.7109375" style="329" customWidth="1"/>
    <col min="4364" max="4364" width="2.42578125" style="329" customWidth="1"/>
    <col min="4365" max="4365" width="2.85546875" style="329" customWidth="1"/>
    <col min="4366" max="4366" width="2" style="329" customWidth="1"/>
    <col min="4367" max="4367" width="12.42578125" style="329" customWidth="1"/>
    <col min="4368" max="4368" width="3" style="329" customWidth="1"/>
    <col min="4369" max="4369" width="2" style="329" customWidth="1"/>
    <col min="4370" max="4370" width="13.5703125" style="329" customWidth="1"/>
    <col min="4371" max="4371" width="0.5703125" style="329" customWidth="1"/>
    <col min="4372" max="4608" width="9.140625" style="329"/>
    <col min="4609" max="4609" width="2.42578125" style="329" customWidth="1"/>
    <col min="4610" max="4610" width="1.85546875" style="329" customWidth="1"/>
    <col min="4611" max="4611" width="2.85546875" style="329" customWidth="1"/>
    <col min="4612" max="4612" width="6.7109375" style="329" customWidth="1"/>
    <col min="4613" max="4613" width="13.5703125" style="329" customWidth="1"/>
    <col min="4614" max="4614" width="0.5703125" style="329" customWidth="1"/>
    <col min="4615" max="4615" width="2.5703125" style="329" customWidth="1"/>
    <col min="4616" max="4616" width="2.7109375" style="329" customWidth="1"/>
    <col min="4617" max="4617" width="10.42578125" style="329" customWidth="1"/>
    <col min="4618" max="4618" width="13.42578125" style="329" customWidth="1"/>
    <col min="4619" max="4619" width="0.7109375" style="329" customWidth="1"/>
    <col min="4620" max="4620" width="2.42578125" style="329" customWidth="1"/>
    <col min="4621" max="4621" width="2.85546875" style="329" customWidth="1"/>
    <col min="4622" max="4622" width="2" style="329" customWidth="1"/>
    <col min="4623" max="4623" width="12.42578125" style="329" customWidth="1"/>
    <col min="4624" max="4624" width="3" style="329" customWidth="1"/>
    <col min="4625" max="4625" width="2" style="329" customWidth="1"/>
    <col min="4626" max="4626" width="13.5703125" style="329" customWidth="1"/>
    <col min="4627" max="4627" width="0.5703125" style="329" customWidth="1"/>
    <col min="4628" max="4864" width="9.140625" style="329"/>
    <col min="4865" max="4865" width="2.42578125" style="329" customWidth="1"/>
    <col min="4866" max="4866" width="1.85546875" style="329" customWidth="1"/>
    <col min="4867" max="4867" width="2.85546875" style="329" customWidth="1"/>
    <col min="4868" max="4868" width="6.7109375" style="329" customWidth="1"/>
    <col min="4869" max="4869" width="13.5703125" style="329" customWidth="1"/>
    <col min="4870" max="4870" width="0.5703125" style="329" customWidth="1"/>
    <col min="4871" max="4871" width="2.5703125" style="329" customWidth="1"/>
    <col min="4872" max="4872" width="2.7109375" style="329" customWidth="1"/>
    <col min="4873" max="4873" width="10.42578125" style="329" customWidth="1"/>
    <col min="4874" max="4874" width="13.42578125" style="329" customWidth="1"/>
    <col min="4875" max="4875" width="0.7109375" style="329" customWidth="1"/>
    <col min="4876" max="4876" width="2.42578125" style="329" customWidth="1"/>
    <col min="4877" max="4877" width="2.85546875" style="329" customWidth="1"/>
    <col min="4878" max="4878" width="2" style="329" customWidth="1"/>
    <col min="4879" max="4879" width="12.42578125" style="329" customWidth="1"/>
    <col min="4880" max="4880" width="3" style="329" customWidth="1"/>
    <col min="4881" max="4881" width="2" style="329" customWidth="1"/>
    <col min="4882" max="4882" width="13.5703125" style="329" customWidth="1"/>
    <col min="4883" max="4883" width="0.5703125" style="329" customWidth="1"/>
    <col min="4884" max="5120" width="9.140625" style="329"/>
    <col min="5121" max="5121" width="2.42578125" style="329" customWidth="1"/>
    <col min="5122" max="5122" width="1.85546875" style="329" customWidth="1"/>
    <col min="5123" max="5123" width="2.85546875" style="329" customWidth="1"/>
    <col min="5124" max="5124" width="6.7109375" style="329" customWidth="1"/>
    <col min="5125" max="5125" width="13.5703125" style="329" customWidth="1"/>
    <col min="5126" max="5126" width="0.5703125" style="329" customWidth="1"/>
    <col min="5127" max="5127" width="2.5703125" style="329" customWidth="1"/>
    <col min="5128" max="5128" width="2.7109375" style="329" customWidth="1"/>
    <col min="5129" max="5129" width="10.42578125" style="329" customWidth="1"/>
    <col min="5130" max="5130" width="13.42578125" style="329" customWidth="1"/>
    <col min="5131" max="5131" width="0.7109375" style="329" customWidth="1"/>
    <col min="5132" max="5132" width="2.42578125" style="329" customWidth="1"/>
    <col min="5133" max="5133" width="2.85546875" style="329" customWidth="1"/>
    <col min="5134" max="5134" width="2" style="329" customWidth="1"/>
    <col min="5135" max="5135" width="12.42578125" style="329" customWidth="1"/>
    <col min="5136" max="5136" width="3" style="329" customWidth="1"/>
    <col min="5137" max="5137" width="2" style="329" customWidth="1"/>
    <col min="5138" max="5138" width="13.5703125" style="329" customWidth="1"/>
    <col min="5139" max="5139" width="0.5703125" style="329" customWidth="1"/>
    <col min="5140" max="5376" width="9.140625" style="329"/>
    <col min="5377" max="5377" width="2.42578125" style="329" customWidth="1"/>
    <col min="5378" max="5378" width="1.85546875" style="329" customWidth="1"/>
    <col min="5379" max="5379" width="2.85546875" style="329" customWidth="1"/>
    <col min="5380" max="5380" width="6.7109375" style="329" customWidth="1"/>
    <col min="5381" max="5381" width="13.5703125" style="329" customWidth="1"/>
    <col min="5382" max="5382" width="0.5703125" style="329" customWidth="1"/>
    <col min="5383" max="5383" width="2.5703125" style="329" customWidth="1"/>
    <col min="5384" max="5384" width="2.7109375" style="329" customWidth="1"/>
    <col min="5385" max="5385" width="10.42578125" style="329" customWidth="1"/>
    <col min="5386" max="5386" width="13.42578125" style="329" customWidth="1"/>
    <col min="5387" max="5387" width="0.7109375" style="329" customWidth="1"/>
    <col min="5388" max="5388" width="2.42578125" style="329" customWidth="1"/>
    <col min="5389" max="5389" width="2.85546875" style="329" customWidth="1"/>
    <col min="5390" max="5390" width="2" style="329" customWidth="1"/>
    <col min="5391" max="5391" width="12.42578125" style="329" customWidth="1"/>
    <col min="5392" max="5392" width="3" style="329" customWidth="1"/>
    <col min="5393" max="5393" width="2" style="329" customWidth="1"/>
    <col min="5394" max="5394" width="13.5703125" style="329" customWidth="1"/>
    <col min="5395" max="5395" width="0.5703125" style="329" customWidth="1"/>
    <col min="5396" max="5632" width="9.140625" style="329"/>
    <col min="5633" max="5633" width="2.42578125" style="329" customWidth="1"/>
    <col min="5634" max="5634" width="1.85546875" style="329" customWidth="1"/>
    <col min="5635" max="5635" width="2.85546875" style="329" customWidth="1"/>
    <col min="5636" max="5636" width="6.7109375" style="329" customWidth="1"/>
    <col min="5637" max="5637" width="13.5703125" style="329" customWidth="1"/>
    <col min="5638" max="5638" width="0.5703125" style="329" customWidth="1"/>
    <col min="5639" max="5639" width="2.5703125" style="329" customWidth="1"/>
    <col min="5640" max="5640" width="2.7109375" style="329" customWidth="1"/>
    <col min="5641" max="5641" width="10.42578125" style="329" customWidth="1"/>
    <col min="5642" max="5642" width="13.42578125" style="329" customWidth="1"/>
    <col min="5643" max="5643" width="0.7109375" style="329" customWidth="1"/>
    <col min="5644" max="5644" width="2.42578125" style="329" customWidth="1"/>
    <col min="5645" max="5645" width="2.85546875" style="329" customWidth="1"/>
    <col min="5646" max="5646" width="2" style="329" customWidth="1"/>
    <col min="5647" max="5647" width="12.42578125" style="329" customWidth="1"/>
    <col min="5648" max="5648" width="3" style="329" customWidth="1"/>
    <col min="5649" max="5649" width="2" style="329" customWidth="1"/>
    <col min="5650" max="5650" width="13.5703125" style="329" customWidth="1"/>
    <col min="5651" max="5651" width="0.5703125" style="329" customWidth="1"/>
    <col min="5652" max="5888" width="9.140625" style="329"/>
    <col min="5889" max="5889" width="2.42578125" style="329" customWidth="1"/>
    <col min="5890" max="5890" width="1.85546875" style="329" customWidth="1"/>
    <col min="5891" max="5891" width="2.85546875" style="329" customWidth="1"/>
    <col min="5892" max="5892" width="6.7109375" style="329" customWidth="1"/>
    <col min="5893" max="5893" width="13.5703125" style="329" customWidth="1"/>
    <col min="5894" max="5894" width="0.5703125" style="329" customWidth="1"/>
    <col min="5895" max="5895" width="2.5703125" style="329" customWidth="1"/>
    <col min="5896" max="5896" width="2.7109375" style="329" customWidth="1"/>
    <col min="5897" max="5897" width="10.42578125" style="329" customWidth="1"/>
    <col min="5898" max="5898" width="13.42578125" style="329" customWidth="1"/>
    <col min="5899" max="5899" width="0.7109375" style="329" customWidth="1"/>
    <col min="5900" max="5900" width="2.42578125" style="329" customWidth="1"/>
    <col min="5901" max="5901" width="2.85546875" style="329" customWidth="1"/>
    <col min="5902" max="5902" width="2" style="329" customWidth="1"/>
    <col min="5903" max="5903" width="12.42578125" style="329" customWidth="1"/>
    <col min="5904" max="5904" width="3" style="329" customWidth="1"/>
    <col min="5905" max="5905" width="2" style="329" customWidth="1"/>
    <col min="5906" max="5906" width="13.5703125" style="329" customWidth="1"/>
    <col min="5907" max="5907" width="0.5703125" style="329" customWidth="1"/>
    <col min="5908" max="6144" width="9.140625" style="329"/>
    <col min="6145" max="6145" width="2.42578125" style="329" customWidth="1"/>
    <col min="6146" max="6146" width="1.85546875" style="329" customWidth="1"/>
    <col min="6147" max="6147" width="2.85546875" style="329" customWidth="1"/>
    <col min="6148" max="6148" width="6.7109375" style="329" customWidth="1"/>
    <col min="6149" max="6149" width="13.5703125" style="329" customWidth="1"/>
    <col min="6150" max="6150" width="0.5703125" style="329" customWidth="1"/>
    <col min="6151" max="6151" width="2.5703125" style="329" customWidth="1"/>
    <col min="6152" max="6152" width="2.7109375" style="329" customWidth="1"/>
    <col min="6153" max="6153" width="10.42578125" style="329" customWidth="1"/>
    <col min="6154" max="6154" width="13.42578125" style="329" customWidth="1"/>
    <col min="6155" max="6155" width="0.7109375" style="329" customWidth="1"/>
    <col min="6156" max="6156" width="2.42578125" style="329" customWidth="1"/>
    <col min="6157" max="6157" width="2.85546875" style="329" customWidth="1"/>
    <col min="6158" max="6158" width="2" style="329" customWidth="1"/>
    <col min="6159" max="6159" width="12.42578125" style="329" customWidth="1"/>
    <col min="6160" max="6160" width="3" style="329" customWidth="1"/>
    <col min="6161" max="6161" width="2" style="329" customWidth="1"/>
    <col min="6162" max="6162" width="13.5703125" style="329" customWidth="1"/>
    <col min="6163" max="6163" width="0.5703125" style="329" customWidth="1"/>
    <col min="6164" max="6400" width="9.140625" style="329"/>
    <col min="6401" max="6401" width="2.42578125" style="329" customWidth="1"/>
    <col min="6402" max="6402" width="1.85546875" style="329" customWidth="1"/>
    <col min="6403" max="6403" width="2.85546875" style="329" customWidth="1"/>
    <col min="6404" max="6404" width="6.7109375" style="329" customWidth="1"/>
    <col min="6405" max="6405" width="13.5703125" style="329" customWidth="1"/>
    <col min="6406" max="6406" width="0.5703125" style="329" customWidth="1"/>
    <col min="6407" max="6407" width="2.5703125" style="329" customWidth="1"/>
    <col min="6408" max="6408" width="2.7109375" style="329" customWidth="1"/>
    <col min="6409" max="6409" width="10.42578125" style="329" customWidth="1"/>
    <col min="6410" max="6410" width="13.42578125" style="329" customWidth="1"/>
    <col min="6411" max="6411" width="0.7109375" style="329" customWidth="1"/>
    <col min="6412" max="6412" width="2.42578125" style="329" customWidth="1"/>
    <col min="6413" max="6413" width="2.85546875" style="329" customWidth="1"/>
    <col min="6414" max="6414" width="2" style="329" customWidth="1"/>
    <col min="6415" max="6415" width="12.42578125" style="329" customWidth="1"/>
    <col min="6416" max="6416" width="3" style="329" customWidth="1"/>
    <col min="6417" max="6417" width="2" style="329" customWidth="1"/>
    <col min="6418" max="6418" width="13.5703125" style="329" customWidth="1"/>
    <col min="6419" max="6419" width="0.5703125" style="329" customWidth="1"/>
    <col min="6420" max="6656" width="9.140625" style="329"/>
    <col min="6657" max="6657" width="2.42578125" style="329" customWidth="1"/>
    <col min="6658" max="6658" width="1.85546875" style="329" customWidth="1"/>
    <col min="6659" max="6659" width="2.85546875" style="329" customWidth="1"/>
    <col min="6660" max="6660" width="6.7109375" style="329" customWidth="1"/>
    <col min="6661" max="6661" width="13.5703125" style="329" customWidth="1"/>
    <col min="6662" max="6662" width="0.5703125" style="329" customWidth="1"/>
    <col min="6663" max="6663" width="2.5703125" style="329" customWidth="1"/>
    <col min="6664" max="6664" width="2.7109375" style="329" customWidth="1"/>
    <col min="6665" max="6665" width="10.42578125" style="329" customWidth="1"/>
    <col min="6666" max="6666" width="13.42578125" style="329" customWidth="1"/>
    <col min="6667" max="6667" width="0.7109375" style="329" customWidth="1"/>
    <col min="6668" max="6668" width="2.42578125" style="329" customWidth="1"/>
    <col min="6669" max="6669" width="2.85546875" style="329" customWidth="1"/>
    <col min="6670" max="6670" width="2" style="329" customWidth="1"/>
    <col min="6671" max="6671" width="12.42578125" style="329" customWidth="1"/>
    <col min="6672" max="6672" width="3" style="329" customWidth="1"/>
    <col min="6673" max="6673" width="2" style="329" customWidth="1"/>
    <col min="6674" max="6674" width="13.5703125" style="329" customWidth="1"/>
    <col min="6675" max="6675" width="0.5703125" style="329" customWidth="1"/>
    <col min="6676" max="6912" width="9.140625" style="329"/>
    <col min="6913" max="6913" width="2.42578125" style="329" customWidth="1"/>
    <col min="6914" max="6914" width="1.85546875" style="329" customWidth="1"/>
    <col min="6915" max="6915" width="2.85546875" style="329" customWidth="1"/>
    <col min="6916" max="6916" width="6.7109375" style="329" customWidth="1"/>
    <col min="6917" max="6917" width="13.5703125" style="329" customWidth="1"/>
    <col min="6918" max="6918" width="0.5703125" style="329" customWidth="1"/>
    <col min="6919" max="6919" width="2.5703125" style="329" customWidth="1"/>
    <col min="6920" max="6920" width="2.7109375" style="329" customWidth="1"/>
    <col min="6921" max="6921" width="10.42578125" style="329" customWidth="1"/>
    <col min="6922" max="6922" width="13.42578125" style="329" customWidth="1"/>
    <col min="6923" max="6923" width="0.7109375" style="329" customWidth="1"/>
    <col min="6924" max="6924" width="2.42578125" style="329" customWidth="1"/>
    <col min="6925" max="6925" width="2.85546875" style="329" customWidth="1"/>
    <col min="6926" max="6926" width="2" style="329" customWidth="1"/>
    <col min="6927" max="6927" width="12.42578125" style="329" customWidth="1"/>
    <col min="6928" max="6928" width="3" style="329" customWidth="1"/>
    <col min="6929" max="6929" width="2" style="329" customWidth="1"/>
    <col min="6930" max="6930" width="13.5703125" style="329" customWidth="1"/>
    <col min="6931" max="6931" width="0.5703125" style="329" customWidth="1"/>
    <col min="6932" max="7168" width="9.140625" style="329"/>
    <col min="7169" max="7169" width="2.42578125" style="329" customWidth="1"/>
    <col min="7170" max="7170" width="1.85546875" style="329" customWidth="1"/>
    <col min="7171" max="7171" width="2.85546875" style="329" customWidth="1"/>
    <col min="7172" max="7172" width="6.7109375" style="329" customWidth="1"/>
    <col min="7173" max="7173" width="13.5703125" style="329" customWidth="1"/>
    <col min="7174" max="7174" width="0.5703125" style="329" customWidth="1"/>
    <col min="7175" max="7175" width="2.5703125" style="329" customWidth="1"/>
    <col min="7176" max="7176" width="2.7109375" style="329" customWidth="1"/>
    <col min="7177" max="7177" width="10.42578125" style="329" customWidth="1"/>
    <col min="7178" max="7178" width="13.42578125" style="329" customWidth="1"/>
    <col min="7179" max="7179" width="0.7109375" style="329" customWidth="1"/>
    <col min="7180" max="7180" width="2.42578125" style="329" customWidth="1"/>
    <col min="7181" max="7181" width="2.85546875" style="329" customWidth="1"/>
    <col min="7182" max="7182" width="2" style="329" customWidth="1"/>
    <col min="7183" max="7183" width="12.42578125" style="329" customWidth="1"/>
    <col min="7184" max="7184" width="3" style="329" customWidth="1"/>
    <col min="7185" max="7185" width="2" style="329" customWidth="1"/>
    <col min="7186" max="7186" width="13.5703125" style="329" customWidth="1"/>
    <col min="7187" max="7187" width="0.5703125" style="329" customWidth="1"/>
    <col min="7188" max="7424" width="9.140625" style="329"/>
    <col min="7425" max="7425" width="2.42578125" style="329" customWidth="1"/>
    <col min="7426" max="7426" width="1.85546875" style="329" customWidth="1"/>
    <col min="7427" max="7427" width="2.85546875" style="329" customWidth="1"/>
    <col min="7428" max="7428" width="6.7109375" style="329" customWidth="1"/>
    <col min="7429" max="7429" width="13.5703125" style="329" customWidth="1"/>
    <col min="7430" max="7430" width="0.5703125" style="329" customWidth="1"/>
    <col min="7431" max="7431" width="2.5703125" style="329" customWidth="1"/>
    <col min="7432" max="7432" width="2.7109375" style="329" customWidth="1"/>
    <col min="7433" max="7433" width="10.42578125" style="329" customWidth="1"/>
    <col min="7434" max="7434" width="13.42578125" style="329" customWidth="1"/>
    <col min="7435" max="7435" width="0.7109375" style="329" customWidth="1"/>
    <col min="7436" max="7436" width="2.42578125" style="329" customWidth="1"/>
    <col min="7437" max="7437" width="2.85546875" style="329" customWidth="1"/>
    <col min="7438" max="7438" width="2" style="329" customWidth="1"/>
    <col min="7439" max="7439" width="12.42578125" style="329" customWidth="1"/>
    <col min="7440" max="7440" width="3" style="329" customWidth="1"/>
    <col min="7441" max="7441" width="2" style="329" customWidth="1"/>
    <col min="7442" max="7442" width="13.5703125" style="329" customWidth="1"/>
    <col min="7443" max="7443" width="0.5703125" style="329" customWidth="1"/>
    <col min="7444" max="7680" width="9.140625" style="329"/>
    <col min="7681" max="7681" width="2.42578125" style="329" customWidth="1"/>
    <col min="7682" max="7682" width="1.85546875" style="329" customWidth="1"/>
    <col min="7683" max="7683" width="2.85546875" style="329" customWidth="1"/>
    <col min="7684" max="7684" width="6.7109375" style="329" customWidth="1"/>
    <col min="7685" max="7685" width="13.5703125" style="329" customWidth="1"/>
    <col min="7686" max="7686" width="0.5703125" style="329" customWidth="1"/>
    <col min="7687" max="7687" width="2.5703125" style="329" customWidth="1"/>
    <col min="7688" max="7688" width="2.7109375" style="329" customWidth="1"/>
    <col min="7689" max="7689" width="10.42578125" style="329" customWidth="1"/>
    <col min="7690" max="7690" width="13.42578125" style="329" customWidth="1"/>
    <col min="7691" max="7691" width="0.7109375" style="329" customWidth="1"/>
    <col min="7692" max="7692" width="2.42578125" style="329" customWidth="1"/>
    <col min="7693" max="7693" width="2.85546875" style="329" customWidth="1"/>
    <col min="7694" max="7694" width="2" style="329" customWidth="1"/>
    <col min="7695" max="7695" width="12.42578125" style="329" customWidth="1"/>
    <col min="7696" max="7696" width="3" style="329" customWidth="1"/>
    <col min="7697" max="7697" width="2" style="329" customWidth="1"/>
    <col min="7698" max="7698" width="13.5703125" style="329" customWidth="1"/>
    <col min="7699" max="7699" width="0.5703125" style="329" customWidth="1"/>
    <col min="7700" max="7936" width="9.140625" style="329"/>
    <col min="7937" max="7937" width="2.42578125" style="329" customWidth="1"/>
    <col min="7938" max="7938" width="1.85546875" style="329" customWidth="1"/>
    <col min="7939" max="7939" width="2.85546875" style="329" customWidth="1"/>
    <col min="7940" max="7940" width="6.7109375" style="329" customWidth="1"/>
    <col min="7941" max="7941" width="13.5703125" style="329" customWidth="1"/>
    <col min="7942" max="7942" width="0.5703125" style="329" customWidth="1"/>
    <col min="7943" max="7943" width="2.5703125" style="329" customWidth="1"/>
    <col min="7944" max="7944" width="2.7109375" style="329" customWidth="1"/>
    <col min="7945" max="7945" width="10.42578125" style="329" customWidth="1"/>
    <col min="7946" max="7946" width="13.42578125" style="329" customWidth="1"/>
    <col min="7947" max="7947" width="0.7109375" style="329" customWidth="1"/>
    <col min="7948" max="7948" width="2.42578125" style="329" customWidth="1"/>
    <col min="7949" max="7949" width="2.85546875" style="329" customWidth="1"/>
    <col min="7950" max="7950" width="2" style="329" customWidth="1"/>
    <col min="7951" max="7951" width="12.42578125" style="329" customWidth="1"/>
    <col min="7952" max="7952" width="3" style="329" customWidth="1"/>
    <col min="7953" max="7953" width="2" style="329" customWidth="1"/>
    <col min="7954" max="7954" width="13.5703125" style="329" customWidth="1"/>
    <col min="7955" max="7955" width="0.5703125" style="329" customWidth="1"/>
    <col min="7956" max="8192" width="9.140625" style="329"/>
    <col min="8193" max="8193" width="2.42578125" style="329" customWidth="1"/>
    <col min="8194" max="8194" width="1.85546875" style="329" customWidth="1"/>
    <col min="8195" max="8195" width="2.85546875" style="329" customWidth="1"/>
    <col min="8196" max="8196" width="6.7109375" style="329" customWidth="1"/>
    <col min="8197" max="8197" width="13.5703125" style="329" customWidth="1"/>
    <col min="8198" max="8198" width="0.5703125" style="329" customWidth="1"/>
    <col min="8199" max="8199" width="2.5703125" style="329" customWidth="1"/>
    <col min="8200" max="8200" width="2.7109375" style="329" customWidth="1"/>
    <col min="8201" max="8201" width="10.42578125" style="329" customWidth="1"/>
    <col min="8202" max="8202" width="13.42578125" style="329" customWidth="1"/>
    <col min="8203" max="8203" width="0.7109375" style="329" customWidth="1"/>
    <col min="8204" max="8204" width="2.42578125" style="329" customWidth="1"/>
    <col min="8205" max="8205" width="2.85546875" style="329" customWidth="1"/>
    <col min="8206" max="8206" width="2" style="329" customWidth="1"/>
    <col min="8207" max="8207" width="12.42578125" style="329" customWidth="1"/>
    <col min="8208" max="8208" width="3" style="329" customWidth="1"/>
    <col min="8209" max="8209" width="2" style="329" customWidth="1"/>
    <col min="8210" max="8210" width="13.5703125" style="329" customWidth="1"/>
    <col min="8211" max="8211" width="0.5703125" style="329" customWidth="1"/>
    <col min="8212" max="8448" width="9.140625" style="329"/>
    <col min="8449" max="8449" width="2.42578125" style="329" customWidth="1"/>
    <col min="8450" max="8450" width="1.85546875" style="329" customWidth="1"/>
    <col min="8451" max="8451" width="2.85546875" style="329" customWidth="1"/>
    <col min="8452" max="8452" width="6.7109375" style="329" customWidth="1"/>
    <col min="8453" max="8453" width="13.5703125" style="329" customWidth="1"/>
    <col min="8454" max="8454" width="0.5703125" style="329" customWidth="1"/>
    <col min="8455" max="8455" width="2.5703125" style="329" customWidth="1"/>
    <col min="8456" max="8456" width="2.7109375" style="329" customWidth="1"/>
    <col min="8457" max="8457" width="10.42578125" style="329" customWidth="1"/>
    <col min="8458" max="8458" width="13.42578125" style="329" customWidth="1"/>
    <col min="8459" max="8459" width="0.7109375" style="329" customWidth="1"/>
    <col min="8460" max="8460" width="2.42578125" style="329" customWidth="1"/>
    <col min="8461" max="8461" width="2.85546875" style="329" customWidth="1"/>
    <col min="8462" max="8462" width="2" style="329" customWidth="1"/>
    <col min="8463" max="8463" width="12.42578125" style="329" customWidth="1"/>
    <col min="8464" max="8464" width="3" style="329" customWidth="1"/>
    <col min="8465" max="8465" width="2" style="329" customWidth="1"/>
    <col min="8466" max="8466" width="13.5703125" style="329" customWidth="1"/>
    <col min="8467" max="8467" width="0.5703125" style="329" customWidth="1"/>
    <col min="8468" max="8704" width="9.140625" style="329"/>
    <col min="8705" max="8705" width="2.42578125" style="329" customWidth="1"/>
    <col min="8706" max="8706" width="1.85546875" style="329" customWidth="1"/>
    <col min="8707" max="8707" width="2.85546875" style="329" customWidth="1"/>
    <col min="8708" max="8708" width="6.7109375" style="329" customWidth="1"/>
    <col min="8709" max="8709" width="13.5703125" style="329" customWidth="1"/>
    <col min="8710" max="8710" width="0.5703125" style="329" customWidth="1"/>
    <col min="8711" max="8711" width="2.5703125" style="329" customWidth="1"/>
    <col min="8712" max="8712" width="2.7109375" style="329" customWidth="1"/>
    <col min="8713" max="8713" width="10.42578125" style="329" customWidth="1"/>
    <col min="8714" max="8714" width="13.42578125" style="329" customWidth="1"/>
    <col min="8715" max="8715" width="0.7109375" style="329" customWidth="1"/>
    <col min="8716" max="8716" width="2.42578125" style="329" customWidth="1"/>
    <col min="8717" max="8717" width="2.85546875" style="329" customWidth="1"/>
    <col min="8718" max="8718" width="2" style="329" customWidth="1"/>
    <col min="8719" max="8719" width="12.42578125" style="329" customWidth="1"/>
    <col min="8720" max="8720" width="3" style="329" customWidth="1"/>
    <col min="8721" max="8721" width="2" style="329" customWidth="1"/>
    <col min="8722" max="8722" width="13.5703125" style="329" customWidth="1"/>
    <col min="8723" max="8723" width="0.5703125" style="329" customWidth="1"/>
    <col min="8724" max="8960" width="9.140625" style="329"/>
    <col min="8961" max="8961" width="2.42578125" style="329" customWidth="1"/>
    <col min="8962" max="8962" width="1.85546875" style="329" customWidth="1"/>
    <col min="8963" max="8963" width="2.85546875" style="329" customWidth="1"/>
    <col min="8964" max="8964" width="6.7109375" style="329" customWidth="1"/>
    <col min="8965" max="8965" width="13.5703125" style="329" customWidth="1"/>
    <col min="8966" max="8966" width="0.5703125" style="329" customWidth="1"/>
    <col min="8967" max="8967" width="2.5703125" style="329" customWidth="1"/>
    <col min="8968" max="8968" width="2.7109375" style="329" customWidth="1"/>
    <col min="8969" max="8969" width="10.42578125" style="329" customWidth="1"/>
    <col min="8970" max="8970" width="13.42578125" style="329" customWidth="1"/>
    <col min="8971" max="8971" width="0.7109375" style="329" customWidth="1"/>
    <col min="8972" max="8972" width="2.42578125" style="329" customWidth="1"/>
    <col min="8973" max="8973" width="2.85546875" style="329" customWidth="1"/>
    <col min="8974" max="8974" width="2" style="329" customWidth="1"/>
    <col min="8975" max="8975" width="12.42578125" style="329" customWidth="1"/>
    <col min="8976" max="8976" width="3" style="329" customWidth="1"/>
    <col min="8977" max="8977" width="2" style="329" customWidth="1"/>
    <col min="8978" max="8978" width="13.5703125" style="329" customWidth="1"/>
    <col min="8979" max="8979" width="0.5703125" style="329" customWidth="1"/>
    <col min="8980" max="9216" width="9.140625" style="329"/>
    <col min="9217" max="9217" width="2.42578125" style="329" customWidth="1"/>
    <col min="9218" max="9218" width="1.85546875" style="329" customWidth="1"/>
    <col min="9219" max="9219" width="2.85546875" style="329" customWidth="1"/>
    <col min="9220" max="9220" width="6.7109375" style="329" customWidth="1"/>
    <col min="9221" max="9221" width="13.5703125" style="329" customWidth="1"/>
    <col min="9222" max="9222" width="0.5703125" style="329" customWidth="1"/>
    <col min="9223" max="9223" width="2.5703125" style="329" customWidth="1"/>
    <col min="9224" max="9224" width="2.7109375" style="329" customWidth="1"/>
    <col min="9225" max="9225" width="10.42578125" style="329" customWidth="1"/>
    <col min="9226" max="9226" width="13.42578125" style="329" customWidth="1"/>
    <col min="9227" max="9227" width="0.7109375" style="329" customWidth="1"/>
    <col min="9228" max="9228" width="2.42578125" style="329" customWidth="1"/>
    <col min="9229" max="9229" width="2.85546875" style="329" customWidth="1"/>
    <col min="9230" max="9230" width="2" style="329" customWidth="1"/>
    <col min="9231" max="9231" width="12.42578125" style="329" customWidth="1"/>
    <col min="9232" max="9232" width="3" style="329" customWidth="1"/>
    <col min="9233" max="9233" width="2" style="329" customWidth="1"/>
    <col min="9234" max="9234" width="13.5703125" style="329" customWidth="1"/>
    <col min="9235" max="9235" width="0.5703125" style="329" customWidth="1"/>
    <col min="9236" max="9472" width="9.140625" style="329"/>
    <col min="9473" max="9473" width="2.42578125" style="329" customWidth="1"/>
    <col min="9474" max="9474" width="1.85546875" style="329" customWidth="1"/>
    <col min="9475" max="9475" width="2.85546875" style="329" customWidth="1"/>
    <col min="9476" max="9476" width="6.7109375" style="329" customWidth="1"/>
    <col min="9477" max="9477" width="13.5703125" style="329" customWidth="1"/>
    <col min="9478" max="9478" width="0.5703125" style="329" customWidth="1"/>
    <col min="9479" max="9479" width="2.5703125" style="329" customWidth="1"/>
    <col min="9480" max="9480" width="2.7109375" style="329" customWidth="1"/>
    <col min="9481" max="9481" width="10.42578125" style="329" customWidth="1"/>
    <col min="9482" max="9482" width="13.42578125" style="329" customWidth="1"/>
    <col min="9483" max="9483" width="0.7109375" style="329" customWidth="1"/>
    <col min="9484" max="9484" width="2.42578125" style="329" customWidth="1"/>
    <col min="9485" max="9485" width="2.85546875" style="329" customWidth="1"/>
    <col min="9486" max="9486" width="2" style="329" customWidth="1"/>
    <col min="9487" max="9487" width="12.42578125" style="329" customWidth="1"/>
    <col min="9488" max="9488" width="3" style="329" customWidth="1"/>
    <col min="9489" max="9489" width="2" style="329" customWidth="1"/>
    <col min="9490" max="9490" width="13.5703125" style="329" customWidth="1"/>
    <col min="9491" max="9491" width="0.5703125" style="329" customWidth="1"/>
    <col min="9492" max="9728" width="9.140625" style="329"/>
    <col min="9729" max="9729" width="2.42578125" style="329" customWidth="1"/>
    <col min="9730" max="9730" width="1.85546875" style="329" customWidth="1"/>
    <col min="9731" max="9731" width="2.85546875" style="329" customWidth="1"/>
    <col min="9732" max="9732" width="6.7109375" style="329" customWidth="1"/>
    <col min="9733" max="9733" width="13.5703125" style="329" customWidth="1"/>
    <col min="9734" max="9734" width="0.5703125" style="329" customWidth="1"/>
    <col min="9735" max="9735" width="2.5703125" style="329" customWidth="1"/>
    <col min="9736" max="9736" width="2.7109375" style="329" customWidth="1"/>
    <col min="9737" max="9737" width="10.42578125" style="329" customWidth="1"/>
    <col min="9738" max="9738" width="13.42578125" style="329" customWidth="1"/>
    <col min="9739" max="9739" width="0.7109375" style="329" customWidth="1"/>
    <col min="9740" max="9740" width="2.42578125" style="329" customWidth="1"/>
    <col min="9741" max="9741" width="2.85546875" style="329" customWidth="1"/>
    <col min="9742" max="9742" width="2" style="329" customWidth="1"/>
    <col min="9743" max="9743" width="12.42578125" style="329" customWidth="1"/>
    <col min="9744" max="9744" width="3" style="329" customWidth="1"/>
    <col min="9745" max="9745" width="2" style="329" customWidth="1"/>
    <col min="9746" max="9746" width="13.5703125" style="329" customWidth="1"/>
    <col min="9747" max="9747" width="0.5703125" style="329" customWidth="1"/>
    <col min="9748" max="9984" width="9.140625" style="329"/>
    <col min="9985" max="9985" width="2.42578125" style="329" customWidth="1"/>
    <col min="9986" max="9986" width="1.85546875" style="329" customWidth="1"/>
    <col min="9987" max="9987" width="2.85546875" style="329" customWidth="1"/>
    <col min="9988" max="9988" width="6.7109375" style="329" customWidth="1"/>
    <col min="9989" max="9989" width="13.5703125" style="329" customWidth="1"/>
    <col min="9990" max="9990" width="0.5703125" style="329" customWidth="1"/>
    <col min="9991" max="9991" width="2.5703125" style="329" customWidth="1"/>
    <col min="9992" max="9992" width="2.7109375" style="329" customWidth="1"/>
    <col min="9993" max="9993" width="10.42578125" style="329" customWidth="1"/>
    <col min="9994" max="9994" width="13.42578125" style="329" customWidth="1"/>
    <col min="9995" max="9995" width="0.7109375" style="329" customWidth="1"/>
    <col min="9996" max="9996" width="2.42578125" style="329" customWidth="1"/>
    <col min="9997" max="9997" width="2.85546875" style="329" customWidth="1"/>
    <col min="9998" max="9998" width="2" style="329" customWidth="1"/>
    <col min="9999" max="9999" width="12.42578125" style="329" customWidth="1"/>
    <col min="10000" max="10000" width="3" style="329" customWidth="1"/>
    <col min="10001" max="10001" width="2" style="329" customWidth="1"/>
    <col min="10002" max="10002" width="13.5703125" style="329" customWidth="1"/>
    <col min="10003" max="10003" width="0.5703125" style="329" customWidth="1"/>
    <col min="10004" max="10240" width="9.140625" style="329"/>
    <col min="10241" max="10241" width="2.42578125" style="329" customWidth="1"/>
    <col min="10242" max="10242" width="1.85546875" style="329" customWidth="1"/>
    <col min="10243" max="10243" width="2.85546875" style="329" customWidth="1"/>
    <col min="10244" max="10244" width="6.7109375" style="329" customWidth="1"/>
    <col min="10245" max="10245" width="13.5703125" style="329" customWidth="1"/>
    <col min="10246" max="10246" width="0.5703125" style="329" customWidth="1"/>
    <col min="10247" max="10247" width="2.5703125" style="329" customWidth="1"/>
    <col min="10248" max="10248" width="2.7109375" style="329" customWidth="1"/>
    <col min="10249" max="10249" width="10.42578125" style="329" customWidth="1"/>
    <col min="10250" max="10250" width="13.42578125" style="329" customWidth="1"/>
    <col min="10251" max="10251" width="0.7109375" style="329" customWidth="1"/>
    <col min="10252" max="10252" width="2.42578125" style="329" customWidth="1"/>
    <col min="10253" max="10253" width="2.85546875" style="329" customWidth="1"/>
    <col min="10254" max="10254" width="2" style="329" customWidth="1"/>
    <col min="10255" max="10255" width="12.42578125" style="329" customWidth="1"/>
    <col min="10256" max="10256" width="3" style="329" customWidth="1"/>
    <col min="10257" max="10257" width="2" style="329" customWidth="1"/>
    <col min="10258" max="10258" width="13.5703125" style="329" customWidth="1"/>
    <col min="10259" max="10259" width="0.5703125" style="329" customWidth="1"/>
    <col min="10260" max="10496" width="9.140625" style="329"/>
    <col min="10497" max="10497" width="2.42578125" style="329" customWidth="1"/>
    <col min="10498" max="10498" width="1.85546875" style="329" customWidth="1"/>
    <col min="10499" max="10499" width="2.85546875" style="329" customWidth="1"/>
    <col min="10500" max="10500" width="6.7109375" style="329" customWidth="1"/>
    <col min="10501" max="10501" width="13.5703125" style="329" customWidth="1"/>
    <col min="10502" max="10502" width="0.5703125" style="329" customWidth="1"/>
    <col min="10503" max="10503" width="2.5703125" style="329" customWidth="1"/>
    <col min="10504" max="10504" width="2.7109375" style="329" customWidth="1"/>
    <col min="10505" max="10505" width="10.42578125" style="329" customWidth="1"/>
    <col min="10506" max="10506" width="13.42578125" style="329" customWidth="1"/>
    <col min="10507" max="10507" width="0.7109375" style="329" customWidth="1"/>
    <col min="10508" max="10508" width="2.42578125" style="329" customWidth="1"/>
    <col min="10509" max="10509" width="2.85546875" style="329" customWidth="1"/>
    <col min="10510" max="10510" width="2" style="329" customWidth="1"/>
    <col min="10511" max="10511" width="12.42578125" style="329" customWidth="1"/>
    <col min="10512" max="10512" width="3" style="329" customWidth="1"/>
    <col min="10513" max="10513" width="2" style="329" customWidth="1"/>
    <col min="10514" max="10514" width="13.5703125" style="329" customWidth="1"/>
    <col min="10515" max="10515" width="0.5703125" style="329" customWidth="1"/>
    <col min="10516" max="10752" width="9.140625" style="329"/>
    <col min="10753" max="10753" width="2.42578125" style="329" customWidth="1"/>
    <col min="10754" max="10754" width="1.85546875" style="329" customWidth="1"/>
    <col min="10755" max="10755" width="2.85546875" style="329" customWidth="1"/>
    <col min="10756" max="10756" width="6.7109375" style="329" customWidth="1"/>
    <col min="10757" max="10757" width="13.5703125" style="329" customWidth="1"/>
    <col min="10758" max="10758" width="0.5703125" style="329" customWidth="1"/>
    <col min="10759" max="10759" width="2.5703125" style="329" customWidth="1"/>
    <col min="10760" max="10760" width="2.7109375" style="329" customWidth="1"/>
    <col min="10761" max="10761" width="10.42578125" style="329" customWidth="1"/>
    <col min="10762" max="10762" width="13.42578125" style="329" customWidth="1"/>
    <col min="10763" max="10763" width="0.7109375" style="329" customWidth="1"/>
    <col min="10764" max="10764" width="2.42578125" style="329" customWidth="1"/>
    <col min="10765" max="10765" width="2.85546875" style="329" customWidth="1"/>
    <col min="10766" max="10766" width="2" style="329" customWidth="1"/>
    <col min="10767" max="10767" width="12.42578125" style="329" customWidth="1"/>
    <col min="10768" max="10768" width="3" style="329" customWidth="1"/>
    <col min="10769" max="10769" width="2" style="329" customWidth="1"/>
    <col min="10770" max="10770" width="13.5703125" style="329" customWidth="1"/>
    <col min="10771" max="10771" width="0.5703125" style="329" customWidth="1"/>
    <col min="10772" max="11008" width="9.140625" style="329"/>
    <col min="11009" max="11009" width="2.42578125" style="329" customWidth="1"/>
    <col min="11010" max="11010" width="1.85546875" style="329" customWidth="1"/>
    <col min="11011" max="11011" width="2.85546875" style="329" customWidth="1"/>
    <col min="11012" max="11012" width="6.7109375" style="329" customWidth="1"/>
    <col min="11013" max="11013" width="13.5703125" style="329" customWidth="1"/>
    <col min="11014" max="11014" width="0.5703125" style="329" customWidth="1"/>
    <col min="11015" max="11015" width="2.5703125" style="329" customWidth="1"/>
    <col min="11016" max="11016" width="2.7109375" style="329" customWidth="1"/>
    <col min="11017" max="11017" width="10.42578125" style="329" customWidth="1"/>
    <col min="11018" max="11018" width="13.42578125" style="329" customWidth="1"/>
    <col min="11019" max="11019" width="0.7109375" style="329" customWidth="1"/>
    <col min="11020" max="11020" width="2.42578125" style="329" customWidth="1"/>
    <col min="11021" max="11021" width="2.85546875" style="329" customWidth="1"/>
    <col min="11022" max="11022" width="2" style="329" customWidth="1"/>
    <col min="11023" max="11023" width="12.42578125" style="329" customWidth="1"/>
    <col min="11024" max="11024" width="3" style="329" customWidth="1"/>
    <col min="11025" max="11025" width="2" style="329" customWidth="1"/>
    <col min="11026" max="11026" width="13.5703125" style="329" customWidth="1"/>
    <col min="11027" max="11027" width="0.5703125" style="329" customWidth="1"/>
    <col min="11028" max="11264" width="9.140625" style="329"/>
    <col min="11265" max="11265" width="2.42578125" style="329" customWidth="1"/>
    <col min="11266" max="11266" width="1.85546875" style="329" customWidth="1"/>
    <col min="11267" max="11267" width="2.85546875" style="329" customWidth="1"/>
    <col min="11268" max="11268" width="6.7109375" style="329" customWidth="1"/>
    <col min="11269" max="11269" width="13.5703125" style="329" customWidth="1"/>
    <col min="11270" max="11270" width="0.5703125" style="329" customWidth="1"/>
    <col min="11271" max="11271" width="2.5703125" style="329" customWidth="1"/>
    <col min="11272" max="11272" width="2.7109375" style="329" customWidth="1"/>
    <col min="11273" max="11273" width="10.42578125" style="329" customWidth="1"/>
    <col min="11274" max="11274" width="13.42578125" style="329" customWidth="1"/>
    <col min="11275" max="11275" width="0.7109375" style="329" customWidth="1"/>
    <col min="11276" max="11276" width="2.42578125" style="329" customWidth="1"/>
    <col min="11277" max="11277" width="2.85546875" style="329" customWidth="1"/>
    <col min="11278" max="11278" width="2" style="329" customWidth="1"/>
    <col min="11279" max="11279" width="12.42578125" style="329" customWidth="1"/>
    <col min="11280" max="11280" width="3" style="329" customWidth="1"/>
    <col min="11281" max="11281" width="2" style="329" customWidth="1"/>
    <col min="11282" max="11282" width="13.5703125" style="329" customWidth="1"/>
    <col min="11283" max="11283" width="0.5703125" style="329" customWidth="1"/>
    <col min="11284" max="11520" width="9.140625" style="329"/>
    <col min="11521" max="11521" width="2.42578125" style="329" customWidth="1"/>
    <col min="11522" max="11522" width="1.85546875" style="329" customWidth="1"/>
    <col min="11523" max="11523" width="2.85546875" style="329" customWidth="1"/>
    <col min="11524" max="11524" width="6.7109375" style="329" customWidth="1"/>
    <col min="11525" max="11525" width="13.5703125" style="329" customWidth="1"/>
    <col min="11526" max="11526" width="0.5703125" style="329" customWidth="1"/>
    <col min="11527" max="11527" width="2.5703125" style="329" customWidth="1"/>
    <col min="11528" max="11528" width="2.7109375" style="329" customWidth="1"/>
    <col min="11529" max="11529" width="10.42578125" style="329" customWidth="1"/>
    <col min="11530" max="11530" width="13.42578125" style="329" customWidth="1"/>
    <col min="11531" max="11531" width="0.7109375" style="329" customWidth="1"/>
    <col min="11532" max="11532" width="2.42578125" style="329" customWidth="1"/>
    <col min="11533" max="11533" width="2.85546875" style="329" customWidth="1"/>
    <col min="11534" max="11534" width="2" style="329" customWidth="1"/>
    <col min="11535" max="11535" width="12.42578125" style="329" customWidth="1"/>
    <col min="11536" max="11536" width="3" style="329" customWidth="1"/>
    <col min="11537" max="11537" width="2" style="329" customWidth="1"/>
    <col min="11538" max="11538" width="13.5703125" style="329" customWidth="1"/>
    <col min="11539" max="11539" width="0.5703125" style="329" customWidth="1"/>
    <col min="11540" max="11776" width="9.140625" style="329"/>
    <col min="11777" max="11777" width="2.42578125" style="329" customWidth="1"/>
    <col min="11778" max="11778" width="1.85546875" style="329" customWidth="1"/>
    <col min="11779" max="11779" width="2.85546875" style="329" customWidth="1"/>
    <col min="11780" max="11780" width="6.7109375" style="329" customWidth="1"/>
    <col min="11781" max="11781" width="13.5703125" style="329" customWidth="1"/>
    <col min="11782" max="11782" width="0.5703125" style="329" customWidth="1"/>
    <col min="11783" max="11783" width="2.5703125" style="329" customWidth="1"/>
    <col min="11784" max="11784" width="2.7109375" style="329" customWidth="1"/>
    <col min="11785" max="11785" width="10.42578125" style="329" customWidth="1"/>
    <col min="11786" max="11786" width="13.42578125" style="329" customWidth="1"/>
    <col min="11787" max="11787" width="0.7109375" style="329" customWidth="1"/>
    <col min="11788" max="11788" width="2.42578125" style="329" customWidth="1"/>
    <col min="11789" max="11789" width="2.85546875" style="329" customWidth="1"/>
    <col min="11790" max="11790" width="2" style="329" customWidth="1"/>
    <col min="11791" max="11791" width="12.42578125" style="329" customWidth="1"/>
    <col min="11792" max="11792" width="3" style="329" customWidth="1"/>
    <col min="11793" max="11793" width="2" style="329" customWidth="1"/>
    <col min="11794" max="11794" width="13.5703125" style="329" customWidth="1"/>
    <col min="11795" max="11795" width="0.5703125" style="329" customWidth="1"/>
    <col min="11796" max="12032" width="9.140625" style="329"/>
    <col min="12033" max="12033" width="2.42578125" style="329" customWidth="1"/>
    <col min="12034" max="12034" width="1.85546875" style="329" customWidth="1"/>
    <col min="12035" max="12035" width="2.85546875" style="329" customWidth="1"/>
    <col min="12036" max="12036" width="6.7109375" style="329" customWidth="1"/>
    <col min="12037" max="12037" width="13.5703125" style="329" customWidth="1"/>
    <col min="12038" max="12038" width="0.5703125" style="329" customWidth="1"/>
    <col min="12039" max="12039" width="2.5703125" style="329" customWidth="1"/>
    <col min="12040" max="12040" width="2.7109375" style="329" customWidth="1"/>
    <col min="12041" max="12041" width="10.42578125" style="329" customWidth="1"/>
    <col min="12042" max="12042" width="13.42578125" style="329" customWidth="1"/>
    <col min="12043" max="12043" width="0.7109375" style="329" customWidth="1"/>
    <col min="12044" max="12044" width="2.42578125" style="329" customWidth="1"/>
    <col min="12045" max="12045" width="2.85546875" style="329" customWidth="1"/>
    <col min="12046" max="12046" width="2" style="329" customWidth="1"/>
    <col min="12047" max="12047" width="12.42578125" style="329" customWidth="1"/>
    <col min="12048" max="12048" width="3" style="329" customWidth="1"/>
    <col min="12049" max="12049" width="2" style="329" customWidth="1"/>
    <col min="12050" max="12050" width="13.5703125" style="329" customWidth="1"/>
    <col min="12051" max="12051" width="0.5703125" style="329" customWidth="1"/>
    <col min="12052" max="12288" width="9.140625" style="329"/>
    <col min="12289" max="12289" width="2.42578125" style="329" customWidth="1"/>
    <col min="12290" max="12290" width="1.85546875" style="329" customWidth="1"/>
    <col min="12291" max="12291" width="2.85546875" style="329" customWidth="1"/>
    <col min="12292" max="12292" width="6.7109375" style="329" customWidth="1"/>
    <col min="12293" max="12293" width="13.5703125" style="329" customWidth="1"/>
    <col min="12294" max="12294" width="0.5703125" style="329" customWidth="1"/>
    <col min="12295" max="12295" width="2.5703125" style="329" customWidth="1"/>
    <col min="12296" max="12296" width="2.7109375" style="329" customWidth="1"/>
    <col min="12297" max="12297" width="10.42578125" style="329" customWidth="1"/>
    <col min="12298" max="12298" width="13.42578125" style="329" customWidth="1"/>
    <col min="12299" max="12299" width="0.7109375" style="329" customWidth="1"/>
    <col min="12300" max="12300" width="2.42578125" style="329" customWidth="1"/>
    <col min="12301" max="12301" width="2.85546875" style="329" customWidth="1"/>
    <col min="12302" max="12302" width="2" style="329" customWidth="1"/>
    <col min="12303" max="12303" width="12.42578125" style="329" customWidth="1"/>
    <col min="12304" max="12304" width="3" style="329" customWidth="1"/>
    <col min="12305" max="12305" width="2" style="329" customWidth="1"/>
    <col min="12306" max="12306" width="13.5703125" style="329" customWidth="1"/>
    <col min="12307" max="12307" width="0.5703125" style="329" customWidth="1"/>
    <col min="12308" max="12544" width="9.140625" style="329"/>
    <col min="12545" max="12545" width="2.42578125" style="329" customWidth="1"/>
    <col min="12546" max="12546" width="1.85546875" style="329" customWidth="1"/>
    <col min="12547" max="12547" width="2.85546875" style="329" customWidth="1"/>
    <col min="12548" max="12548" width="6.7109375" style="329" customWidth="1"/>
    <col min="12549" max="12549" width="13.5703125" style="329" customWidth="1"/>
    <col min="12550" max="12550" width="0.5703125" style="329" customWidth="1"/>
    <col min="12551" max="12551" width="2.5703125" style="329" customWidth="1"/>
    <col min="12552" max="12552" width="2.7109375" style="329" customWidth="1"/>
    <col min="12553" max="12553" width="10.42578125" style="329" customWidth="1"/>
    <col min="12554" max="12554" width="13.42578125" style="329" customWidth="1"/>
    <col min="12555" max="12555" width="0.7109375" style="329" customWidth="1"/>
    <col min="12556" max="12556" width="2.42578125" style="329" customWidth="1"/>
    <col min="12557" max="12557" width="2.85546875" style="329" customWidth="1"/>
    <col min="12558" max="12558" width="2" style="329" customWidth="1"/>
    <col min="12559" max="12559" width="12.42578125" style="329" customWidth="1"/>
    <col min="12560" max="12560" width="3" style="329" customWidth="1"/>
    <col min="12561" max="12561" width="2" style="329" customWidth="1"/>
    <col min="12562" max="12562" width="13.5703125" style="329" customWidth="1"/>
    <col min="12563" max="12563" width="0.5703125" style="329" customWidth="1"/>
    <col min="12564" max="12800" width="9.140625" style="329"/>
    <col min="12801" max="12801" width="2.42578125" style="329" customWidth="1"/>
    <col min="12802" max="12802" width="1.85546875" style="329" customWidth="1"/>
    <col min="12803" max="12803" width="2.85546875" style="329" customWidth="1"/>
    <col min="12804" max="12804" width="6.7109375" style="329" customWidth="1"/>
    <col min="12805" max="12805" width="13.5703125" style="329" customWidth="1"/>
    <col min="12806" max="12806" width="0.5703125" style="329" customWidth="1"/>
    <col min="12807" max="12807" width="2.5703125" style="329" customWidth="1"/>
    <col min="12808" max="12808" width="2.7109375" style="329" customWidth="1"/>
    <col min="12809" max="12809" width="10.42578125" style="329" customWidth="1"/>
    <col min="12810" max="12810" width="13.42578125" style="329" customWidth="1"/>
    <col min="12811" max="12811" width="0.7109375" style="329" customWidth="1"/>
    <col min="12812" max="12812" width="2.42578125" style="329" customWidth="1"/>
    <col min="12813" max="12813" width="2.85546875" style="329" customWidth="1"/>
    <col min="12814" max="12814" width="2" style="329" customWidth="1"/>
    <col min="12815" max="12815" width="12.42578125" style="329" customWidth="1"/>
    <col min="12816" max="12816" width="3" style="329" customWidth="1"/>
    <col min="12817" max="12817" width="2" style="329" customWidth="1"/>
    <col min="12818" max="12818" width="13.5703125" style="329" customWidth="1"/>
    <col min="12819" max="12819" width="0.5703125" style="329" customWidth="1"/>
    <col min="12820" max="13056" width="9.140625" style="329"/>
    <col min="13057" max="13057" width="2.42578125" style="329" customWidth="1"/>
    <col min="13058" max="13058" width="1.85546875" style="329" customWidth="1"/>
    <col min="13059" max="13059" width="2.85546875" style="329" customWidth="1"/>
    <col min="13060" max="13060" width="6.7109375" style="329" customWidth="1"/>
    <col min="13061" max="13061" width="13.5703125" style="329" customWidth="1"/>
    <col min="13062" max="13062" width="0.5703125" style="329" customWidth="1"/>
    <col min="13063" max="13063" width="2.5703125" style="329" customWidth="1"/>
    <col min="13064" max="13064" width="2.7109375" style="329" customWidth="1"/>
    <col min="13065" max="13065" width="10.42578125" style="329" customWidth="1"/>
    <col min="13066" max="13066" width="13.42578125" style="329" customWidth="1"/>
    <col min="13067" max="13067" width="0.7109375" style="329" customWidth="1"/>
    <col min="13068" max="13068" width="2.42578125" style="329" customWidth="1"/>
    <col min="13069" max="13069" width="2.85546875" style="329" customWidth="1"/>
    <col min="13070" max="13070" width="2" style="329" customWidth="1"/>
    <col min="13071" max="13071" width="12.42578125" style="329" customWidth="1"/>
    <col min="13072" max="13072" width="3" style="329" customWidth="1"/>
    <col min="13073" max="13073" width="2" style="329" customWidth="1"/>
    <col min="13074" max="13074" width="13.5703125" style="329" customWidth="1"/>
    <col min="13075" max="13075" width="0.5703125" style="329" customWidth="1"/>
    <col min="13076" max="13312" width="9.140625" style="329"/>
    <col min="13313" max="13313" width="2.42578125" style="329" customWidth="1"/>
    <col min="13314" max="13314" width="1.85546875" style="329" customWidth="1"/>
    <col min="13315" max="13315" width="2.85546875" style="329" customWidth="1"/>
    <col min="13316" max="13316" width="6.7109375" style="329" customWidth="1"/>
    <col min="13317" max="13317" width="13.5703125" style="329" customWidth="1"/>
    <col min="13318" max="13318" width="0.5703125" style="329" customWidth="1"/>
    <col min="13319" max="13319" width="2.5703125" style="329" customWidth="1"/>
    <col min="13320" max="13320" width="2.7109375" style="329" customWidth="1"/>
    <col min="13321" max="13321" width="10.42578125" style="329" customWidth="1"/>
    <col min="13322" max="13322" width="13.42578125" style="329" customWidth="1"/>
    <col min="13323" max="13323" width="0.7109375" style="329" customWidth="1"/>
    <col min="13324" max="13324" width="2.42578125" style="329" customWidth="1"/>
    <col min="13325" max="13325" width="2.85546875" style="329" customWidth="1"/>
    <col min="13326" max="13326" width="2" style="329" customWidth="1"/>
    <col min="13327" max="13327" width="12.42578125" style="329" customWidth="1"/>
    <col min="13328" max="13328" width="3" style="329" customWidth="1"/>
    <col min="13329" max="13329" width="2" style="329" customWidth="1"/>
    <col min="13330" max="13330" width="13.5703125" style="329" customWidth="1"/>
    <col min="13331" max="13331" width="0.5703125" style="329" customWidth="1"/>
    <col min="13332" max="13568" width="9.140625" style="329"/>
    <col min="13569" max="13569" width="2.42578125" style="329" customWidth="1"/>
    <col min="13570" max="13570" width="1.85546875" style="329" customWidth="1"/>
    <col min="13571" max="13571" width="2.85546875" style="329" customWidth="1"/>
    <col min="13572" max="13572" width="6.7109375" style="329" customWidth="1"/>
    <col min="13573" max="13573" width="13.5703125" style="329" customWidth="1"/>
    <col min="13574" max="13574" width="0.5703125" style="329" customWidth="1"/>
    <col min="13575" max="13575" width="2.5703125" style="329" customWidth="1"/>
    <col min="13576" max="13576" width="2.7109375" style="329" customWidth="1"/>
    <col min="13577" max="13577" width="10.42578125" style="329" customWidth="1"/>
    <col min="13578" max="13578" width="13.42578125" style="329" customWidth="1"/>
    <col min="13579" max="13579" width="0.7109375" style="329" customWidth="1"/>
    <col min="13580" max="13580" width="2.42578125" style="329" customWidth="1"/>
    <col min="13581" max="13581" width="2.85546875" style="329" customWidth="1"/>
    <col min="13582" max="13582" width="2" style="329" customWidth="1"/>
    <col min="13583" max="13583" width="12.42578125" style="329" customWidth="1"/>
    <col min="13584" max="13584" width="3" style="329" customWidth="1"/>
    <col min="13585" max="13585" width="2" style="329" customWidth="1"/>
    <col min="13586" max="13586" width="13.5703125" style="329" customWidth="1"/>
    <col min="13587" max="13587" width="0.5703125" style="329" customWidth="1"/>
    <col min="13588" max="13824" width="9.140625" style="329"/>
    <col min="13825" max="13825" width="2.42578125" style="329" customWidth="1"/>
    <col min="13826" max="13826" width="1.85546875" style="329" customWidth="1"/>
    <col min="13827" max="13827" width="2.85546875" style="329" customWidth="1"/>
    <col min="13828" max="13828" width="6.7109375" style="329" customWidth="1"/>
    <col min="13829" max="13829" width="13.5703125" style="329" customWidth="1"/>
    <col min="13830" max="13830" width="0.5703125" style="329" customWidth="1"/>
    <col min="13831" max="13831" width="2.5703125" style="329" customWidth="1"/>
    <col min="13832" max="13832" width="2.7109375" style="329" customWidth="1"/>
    <col min="13833" max="13833" width="10.42578125" style="329" customWidth="1"/>
    <col min="13834" max="13834" width="13.42578125" style="329" customWidth="1"/>
    <col min="13835" max="13835" width="0.7109375" style="329" customWidth="1"/>
    <col min="13836" max="13836" width="2.42578125" style="329" customWidth="1"/>
    <col min="13837" max="13837" width="2.85546875" style="329" customWidth="1"/>
    <col min="13838" max="13838" width="2" style="329" customWidth="1"/>
    <col min="13839" max="13839" width="12.42578125" style="329" customWidth="1"/>
    <col min="13840" max="13840" width="3" style="329" customWidth="1"/>
    <col min="13841" max="13841" width="2" style="329" customWidth="1"/>
    <col min="13842" max="13842" width="13.5703125" style="329" customWidth="1"/>
    <col min="13843" max="13843" width="0.5703125" style="329" customWidth="1"/>
    <col min="13844" max="14080" width="9.140625" style="329"/>
    <col min="14081" max="14081" width="2.42578125" style="329" customWidth="1"/>
    <col min="14082" max="14082" width="1.85546875" style="329" customWidth="1"/>
    <col min="14083" max="14083" width="2.85546875" style="329" customWidth="1"/>
    <col min="14084" max="14084" width="6.7109375" style="329" customWidth="1"/>
    <col min="14085" max="14085" width="13.5703125" style="329" customWidth="1"/>
    <col min="14086" max="14086" width="0.5703125" style="329" customWidth="1"/>
    <col min="14087" max="14087" width="2.5703125" style="329" customWidth="1"/>
    <col min="14088" max="14088" width="2.7109375" style="329" customWidth="1"/>
    <col min="14089" max="14089" width="10.42578125" style="329" customWidth="1"/>
    <col min="14090" max="14090" width="13.42578125" style="329" customWidth="1"/>
    <col min="14091" max="14091" width="0.7109375" style="329" customWidth="1"/>
    <col min="14092" max="14092" width="2.42578125" style="329" customWidth="1"/>
    <col min="14093" max="14093" width="2.85546875" style="329" customWidth="1"/>
    <col min="14094" max="14094" width="2" style="329" customWidth="1"/>
    <col min="14095" max="14095" width="12.42578125" style="329" customWidth="1"/>
    <col min="14096" max="14096" width="3" style="329" customWidth="1"/>
    <col min="14097" max="14097" width="2" style="329" customWidth="1"/>
    <col min="14098" max="14098" width="13.5703125" style="329" customWidth="1"/>
    <col min="14099" max="14099" width="0.5703125" style="329" customWidth="1"/>
    <col min="14100" max="14336" width="9.140625" style="329"/>
    <col min="14337" max="14337" width="2.42578125" style="329" customWidth="1"/>
    <col min="14338" max="14338" width="1.85546875" style="329" customWidth="1"/>
    <col min="14339" max="14339" width="2.85546875" style="329" customWidth="1"/>
    <col min="14340" max="14340" width="6.7109375" style="329" customWidth="1"/>
    <col min="14341" max="14341" width="13.5703125" style="329" customWidth="1"/>
    <col min="14342" max="14342" width="0.5703125" style="329" customWidth="1"/>
    <col min="14343" max="14343" width="2.5703125" style="329" customWidth="1"/>
    <col min="14344" max="14344" width="2.7109375" style="329" customWidth="1"/>
    <col min="14345" max="14345" width="10.42578125" style="329" customWidth="1"/>
    <col min="14346" max="14346" width="13.42578125" style="329" customWidth="1"/>
    <col min="14347" max="14347" width="0.7109375" style="329" customWidth="1"/>
    <col min="14348" max="14348" width="2.42578125" style="329" customWidth="1"/>
    <col min="14349" max="14349" width="2.85546875" style="329" customWidth="1"/>
    <col min="14350" max="14350" width="2" style="329" customWidth="1"/>
    <col min="14351" max="14351" width="12.42578125" style="329" customWidth="1"/>
    <col min="14352" max="14352" width="3" style="329" customWidth="1"/>
    <col min="14353" max="14353" width="2" style="329" customWidth="1"/>
    <col min="14354" max="14354" width="13.5703125" style="329" customWidth="1"/>
    <col min="14355" max="14355" width="0.5703125" style="329" customWidth="1"/>
    <col min="14356" max="14592" width="9.140625" style="329"/>
    <col min="14593" max="14593" width="2.42578125" style="329" customWidth="1"/>
    <col min="14594" max="14594" width="1.85546875" style="329" customWidth="1"/>
    <col min="14595" max="14595" width="2.85546875" style="329" customWidth="1"/>
    <col min="14596" max="14596" width="6.7109375" style="329" customWidth="1"/>
    <col min="14597" max="14597" width="13.5703125" style="329" customWidth="1"/>
    <col min="14598" max="14598" width="0.5703125" style="329" customWidth="1"/>
    <col min="14599" max="14599" width="2.5703125" style="329" customWidth="1"/>
    <col min="14600" max="14600" width="2.7109375" style="329" customWidth="1"/>
    <col min="14601" max="14601" width="10.42578125" style="329" customWidth="1"/>
    <col min="14602" max="14602" width="13.42578125" style="329" customWidth="1"/>
    <col min="14603" max="14603" width="0.7109375" style="329" customWidth="1"/>
    <col min="14604" max="14604" width="2.42578125" style="329" customWidth="1"/>
    <col min="14605" max="14605" width="2.85546875" style="329" customWidth="1"/>
    <col min="14606" max="14606" width="2" style="329" customWidth="1"/>
    <col min="14607" max="14607" width="12.42578125" style="329" customWidth="1"/>
    <col min="14608" max="14608" width="3" style="329" customWidth="1"/>
    <col min="14609" max="14609" width="2" style="329" customWidth="1"/>
    <col min="14610" max="14610" width="13.5703125" style="329" customWidth="1"/>
    <col min="14611" max="14611" width="0.5703125" style="329" customWidth="1"/>
    <col min="14612" max="14848" width="9.140625" style="329"/>
    <col min="14849" max="14849" width="2.42578125" style="329" customWidth="1"/>
    <col min="14850" max="14850" width="1.85546875" style="329" customWidth="1"/>
    <col min="14851" max="14851" width="2.85546875" style="329" customWidth="1"/>
    <col min="14852" max="14852" width="6.7109375" style="329" customWidth="1"/>
    <col min="14853" max="14853" width="13.5703125" style="329" customWidth="1"/>
    <col min="14854" max="14854" width="0.5703125" style="329" customWidth="1"/>
    <col min="14855" max="14855" width="2.5703125" style="329" customWidth="1"/>
    <col min="14856" max="14856" width="2.7109375" style="329" customWidth="1"/>
    <col min="14857" max="14857" width="10.42578125" style="329" customWidth="1"/>
    <col min="14858" max="14858" width="13.42578125" style="329" customWidth="1"/>
    <col min="14859" max="14859" width="0.7109375" style="329" customWidth="1"/>
    <col min="14860" max="14860" width="2.42578125" style="329" customWidth="1"/>
    <col min="14861" max="14861" width="2.85546875" style="329" customWidth="1"/>
    <col min="14862" max="14862" width="2" style="329" customWidth="1"/>
    <col min="14863" max="14863" width="12.42578125" style="329" customWidth="1"/>
    <col min="14864" max="14864" width="3" style="329" customWidth="1"/>
    <col min="14865" max="14865" width="2" style="329" customWidth="1"/>
    <col min="14866" max="14866" width="13.5703125" style="329" customWidth="1"/>
    <col min="14867" max="14867" width="0.5703125" style="329" customWidth="1"/>
    <col min="14868" max="15104" width="9.140625" style="329"/>
    <col min="15105" max="15105" width="2.42578125" style="329" customWidth="1"/>
    <col min="15106" max="15106" width="1.85546875" style="329" customWidth="1"/>
    <col min="15107" max="15107" width="2.85546875" style="329" customWidth="1"/>
    <col min="15108" max="15108" width="6.7109375" style="329" customWidth="1"/>
    <col min="15109" max="15109" width="13.5703125" style="329" customWidth="1"/>
    <col min="15110" max="15110" width="0.5703125" style="329" customWidth="1"/>
    <col min="15111" max="15111" width="2.5703125" style="329" customWidth="1"/>
    <col min="15112" max="15112" width="2.7109375" style="329" customWidth="1"/>
    <col min="15113" max="15113" width="10.42578125" style="329" customWidth="1"/>
    <col min="15114" max="15114" width="13.42578125" style="329" customWidth="1"/>
    <col min="15115" max="15115" width="0.7109375" style="329" customWidth="1"/>
    <col min="15116" max="15116" width="2.42578125" style="329" customWidth="1"/>
    <col min="15117" max="15117" width="2.85546875" style="329" customWidth="1"/>
    <col min="15118" max="15118" width="2" style="329" customWidth="1"/>
    <col min="15119" max="15119" width="12.42578125" style="329" customWidth="1"/>
    <col min="15120" max="15120" width="3" style="329" customWidth="1"/>
    <col min="15121" max="15121" width="2" style="329" customWidth="1"/>
    <col min="15122" max="15122" width="13.5703125" style="329" customWidth="1"/>
    <col min="15123" max="15123" width="0.5703125" style="329" customWidth="1"/>
    <col min="15124" max="15360" width="9.140625" style="329"/>
    <col min="15361" max="15361" width="2.42578125" style="329" customWidth="1"/>
    <col min="15362" max="15362" width="1.85546875" style="329" customWidth="1"/>
    <col min="15363" max="15363" width="2.85546875" style="329" customWidth="1"/>
    <col min="15364" max="15364" width="6.7109375" style="329" customWidth="1"/>
    <col min="15365" max="15365" width="13.5703125" style="329" customWidth="1"/>
    <col min="15366" max="15366" width="0.5703125" style="329" customWidth="1"/>
    <col min="15367" max="15367" width="2.5703125" style="329" customWidth="1"/>
    <col min="15368" max="15368" width="2.7109375" style="329" customWidth="1"/>
    <col min="15369" max="15369" width="10.42578125" style="329" customWidth="1"/>
    <col min="15370" max="15370" width="13.42578125" style="329" customWidth="1"/>
    <col min="15371" max="15371" width="0.7109375" style="329" customWidth="1"/>
    <col min="15372" max="15372" width="2.42578125" style="329" customWidth="1"/>
    <col min="15373" max="15373" width="2.85546875" style="329" customWidth="1"/>
    <col min="15374" max="15374" width="2" style="329" customWidth="1"/>
    <col min="15375" max="15375" width="12.42578125" style="329" customWidth="1"/>
    <col min="15376" max="15376" width="3" style="329" customWidth="1"/>
    <col min="15377" max="15377" width="2" style="329" customWidth="1"/>
    <col min="15378" max="15378" width="13.5703125" style="329" customWidth="1"/>
    <col min="15379" max="15379" width="0.5703125" style="329" customWidth="1"/>
    <col min="15380" max="15616" width="9.140625" style="329"/>
    <col min="15617" max="15617" width="2.42578125" style="329" customWidth="1"/>
    <col min="15618" max="15618" width="1.85546875" style="329" customWidth="1"/>
    <col min="15619" max="15619" width="2.85546875" style="329" customWidth="1"/>
    <col min="15620" max="15620" width="6.7109375" style="329" customWidth="1"/>
    <col min="15621" max="15621" width="13.5703125" style="329" customWidth="1"/>
    <col min="15622" max="15622" width="0.5703125" style="329" customWidth="1"/>
    <col min="15623" max="15623" width="2.5703125" style="329" customWidth="1"/>
    <col min="15624" max="15624" width="2.7109375" style="329" customWidth="1"/>
    <col min="15625" max="15625" width="10.42578125" style="329" customWidth="1"/>
    <col min="15626" max="15626" width="13.42578125" style="329" customWidth="1"/>
    <col min="15627" max="15627" width="0.7109375" style="329" customWidth="1"/>
    <col min="15628" max="15628" width="2.42578125" style="329" customWidth="1"/>
    <col min="15629" max="15629" width="2.85546875" style="329" customWidth="1"/>
    <col min="15630" max="15630" width="2" style="329" customWidth="1"/>
    <col min="15631" max="15631" width="12.42578125" style="329" customWidth="1"/>
    <col min="15632" max="15632" width="3" style="329" customWidth="1"/>
    <col min="15633" max="15633" width="2" style="329" customWidth="1"/>
    <col min="15634" max="15634" width="13.5703125" style="329" customWidth="1"/>
    <col min="15635" max="15635" width="0.5703125" style="329" customWidth="1"/>
    <col min="15636" max="15872" width="9.140625" style="329"/>
    <col min="15873" max="15873" width="2.42578125" style="329" customWidth="1"/>
    <col min="15874" max="15874" width="1.85546875" style="329" customWidth="1"/>
    <col min="15875" max="15875" width="2.85546875" style="329" customWidth="1"/>
    <col min="15876" max="15876" width="6.7109375" style="329" customWidth="1"/>
    <col min="15877" max="15877" width="13.5703125" style="329" customWidth="1"/>
    <col min="15878" max="15878" width="0.5703125" style="329" customWidth="1"/>
    <col min="15879" max="15879" width="2.5703125" style="329" customWidth="1"/>
    <col min="15880" max="15880" width="2.7109375" style="329" customWidth="1"/>
    <col min="15881" max="15881" width="10.42578125" style="329" customWidth="1"/>
    <col min="15882" max="15882" width="13.42578125" style="329" customWidth="1"/>
    <col min="15883" max="15883" width="0.7109375" style="329" customWidth="1"/>
    <col min="15884" max="15884" width="2.42578125" style="329" customWidth="1"/>
    <col min="15885" max="15885" width="2.85546875" style="329" customWidth="1"/>
    <col min="15886" max="15886" width="2" style="329" customWidth="1"/>
    <col min="15887" max="15887" width="12.42578125" style="329" customWidth="1"/>
    <col min="15888" max="15888" width="3" style="329" customWidth="1"/>
    <col min="15889" max="15889" width="2" style="329" customWidth="1"/>
    <col min="15890" max="15890" width="13.5703125" style="329" customWidth="1"/>
    <col min="15891" max="15891" width="0.5703125" style="329" customWidth="1"/>
    <col min="15892" max="16128" width="9.140625" style="329"/>
    <col min="16129" max="16129" width="2.42578125" style="329" customWidth="1"/>
    <col min="16130" max="16130" width="1.85546875" style="329" customWidth="1"/>
    <col min="16131" max="16131" width="2.85546875" style="329" customWidth="1"/>
    <col min="16132" max="16132" width="6.7109375" style="329" customWidth="1"/>
    <col min="16133" max="16133" width="13.5703125" style="329" customWidth="1"/>
    <col min="16134" max="16134" width="0.5703125" style="329" customWidth="1"/>
    <col min="16135" max="16135" width="2.5703125" style="329" customWidth="1"/>
    <col min="16136" max="16136" width="2.7109375" style="329" customWidth="1"/>
    <col min="16137" max="16137" width="10.42578125" style="329" customWidth="1"/>
    <col min="16138" max="16138" width="13.42578125" style="329" customWidth="1"/>
    <col min="16139" max="16139" width="0.7109375" style="329" customWidth="1"/>
    <col min="16140" max="16140" width="2.42578125" style="329" customWidth="1"/>
    <col min="16141" max="16141" width="2.85546875" style="329" customWidth="1"/>
    <col min="16142" max="16142" width="2" style="329" customWidth="1"/>
    <col min="16143" max="16143" width="12.42578125" style="329" customWidth="1"/>
    <col min="16144" max="16144" width="3" style="329" customWidth="1"/>
    <col min="16145" max="16145" width="2" style="329" customWidth="1"/>
    <col min="16146" max="16146" width="13.5703125" style="329" customWidth="1"/>
    <col min="16147" max="16147" width="0.5703125" style="329" customWidth="1"/>
    <col min="16148" max="16384" width="9.140625" style="329"/>
  </cols>
  <sheetData>
    <row r="1" spans="1:19" ht="12.75" hidden="1" customHeight="1">
      <c r="A1" s="326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ht="23.25" customHeight="1">
      <c r="A2" s="326"/>
      <c r="B2" s="327"/>
      <c r="C2" s="327"/>
      <c r="D2" s="327"/>
      <c r="E2" s="327"/>
      <c r="F2" s="327"/>
      <c r="G2" s="617" t="s">
        <v>68</v>
      </c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8"/>
    </row>
    <row r="3" spans="1:19" ht="12" hidden="1" customHeight="1">
      <c r="A3" s="331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3"/>
    </row>
    <row r="4" spans="1:19" ht="8.25" customHeight="1">
      <c r="A4" s="334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6"/>
    </row>
    <row r="5" spans="1:19" ht="24" customHeight="1">
      <c r="A5" s="337"/>
      <c r="B5" s="338" t="s">
        <v>69</v>
      </c>
      <c r="C5" s="338"/>
      <c r="D5" s="338"/>
      <c r="E5" s="1181" t="s">
        <v>70</v>
      </c>
      <c r="F5" s="1182"/>
      <c r="G5" s="1182"/>
      <c r="H5" s="1182"/>
      <c r="I5" s="1182"/>
      <c r="J5" s="1183"/>
      <c r="K5" s="338"/>
      <c r="L5" s="338"/>
      <c r="M5" s="338"/>
      <c r="N5" s="338"/>
      <c r="O5" s="338" t="s">
        <v>71</v>
      </c>
      <c r="P5" s="618" t="s">
        <v>29</v>
      </c>
      <c r="Q5" s="619"/>
      <c r="R5" s="341"/>
      <c r="S5" s="342"/>
    </row>
    <row r="6" spans="1:19" ht="17.25" hidden="1" customHeight="1">
      <c r="A6" s="337"/>
      <c r="B6" s="338" t="s">
        <v>72</v>
      </c>
      <c r="C6" s="338"/>
      <c r="D6" s="338"/>
      <c r="E6" s="620" t="s">
        <v>73</v>
      </c>
      <c r="F6" s="338"/>
      <c r="G6" s="338"/>
      <c r="H6" s="338"/>
      <c r="I6" s="338"/>
      <c r="J6" s="344"/>
      <c r="K6" s="338"/>
      <c r="L6" s="338"/>
      <c r="M6" s="338"/>
      <c r="N6" s="338"/>
      <c r="O6" s="338"/>
      <c r="P6" s="621"/>
      <c r="Q6" s="622"/>
      <c r="R6" s="344"/>
      <c r="S6" s="342"/>
    </row>
    <row r="7" spans="1:19" ht="24" customHeight="1">
      <c r="A7" s="337"/>
      <c r="B7" s="338" t="s">
        <v>74</v>
      </c>
      <c r="C7" s="338"/>
      <c r="D7" s="338"/>
      <c r="E7" s="1184" t="s">
        <v>904</v>
      </c>
      <c r="F7" s="1185"/>
      <c r="G7" s="1185"/>
      <c r="H7" s="1185"/>
      <c r="I7" s="1185"/>
      <c r="J7" s="1186"/>
      <c r="K7" s="338"/>
      <c r="L7" s="338"/>
      <c r="M7" s="338"/>
      <c r="N7" s="338"/>
      <c r="O7" s="338" t="s">
        <v>76</v>
      </c>
      <c r="P7" s="621" t="s">
        <v>77</v>
      </c>
      <c r="Q7" s="622"/>
      <c r="R7" s="344"/>
      <c r="S7" s="342"/>
    </row>
    <row r="8" spans="1:19" ht="17.25" hidden="1" customHeight="1">
      <c r="A8" s="337"/>
      <c r="B8" s="338" t="s">
        <v>78</v>
      </c>
      <c r="C8" s="338"/>
      <c r="D8" s="338"/>
      <c r="E8" s="620" t="s">
        <v>164</v>
      </c>
      <c r="F8" s="338"/>
      <c r="G8" s="338"/>
      <c r="H8" s="338"/>
      <c r="I8" s="338"/>
      <c r="J8" s="344"/>
      <c r="K8" s="338"/>
      <c r="L8" s="338"/>
      <c r="M8" s="338"/>
      <c r="N8" s="338"/>
      <c r="O8" s="338"/>
      <c r="P8" s="621"/>
      <c r="Q8" s="622"/>
      <c r="R8" s="344"/>
      <c r="S8" s="342"/>
    </row>
    <row r="9" spans="1:19" ht="24" customHeight="1">
      <c r="A9" s="337"/>
      <c r="B9" s="338" t="s">
        <v>80</v>
      </c>
      <c r="C9" s="338"/>
      <c r="D9" s="338"/>
      <c r="E9" s="1187" t="s">
        <v>1323</v>
      </c>
      <c r="F9" s="1188"/>
      <c r="G9" s="1188"/>
      <c r="H9" s="1188"/>
      <c r="I9" s="1188"/>
      <c r="J9" s="1189"/>
      <c r="K9" s="338"/>
      <c r="L9" s="338"/>
      <c r="M9" s="338"/>
      <c r="N9" s="338"/>
      <c r="O9" s="338" t="s">
        <v>82</v>
      </c>
      <c r="P9" s="1190" t="s">
        <v>77</v>
      </c>
      <c r="Q9" s="1191"/>
      <c r="R9" s="1192"/>
      <c r="S9" s="342"/>
    </row>
    <row r="10" spans="1:19" ht="17.25" hidden="1" customHeight="1">
      <c r="A10" s="337"/>
      <c r="B10" s="338" t="s">
        <v>83</v>
      </c>
      <c r="C10" s="338"/>
      <c r="D10" s="338"/>
      <c r="E10" s="623" t="s">
        <v>29</v>
      </c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622"/>
      <c r="Q10" s="622"/>
      <c r="R10" s="338"/>
      <c r="S10" s="342"/>
    </row>
    <row r="11" spans="1:19" ht="17.25" hidden="1" customHeight="1">
      <c r="A11" s="337"/>
      <c r="B11" s="338" t="s">
        <v>84</v>
      </c>
      <c r="C11" s="338"/>
      <c r="D11" s="338"/>
      <c r="E11" s="623" t="s">
        <v>29</v>
      </c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622"/>
      <c r="Q11" s="622"/>
      <c r="R11" s="338"/>
      <c r="S11" s="342"/>
    </row>
    <row r="12" spans="1:19" ht="17.25" hidden="1" customHeight="1">
      <c r="A12" s="337"/>
      <c r="B12" s="338" t="s">
        <v>85</v>
      </c>
      <c r="C12" s="338"/>
      <c r="D12" s="338"/>
      <c r="E12" s="623" t="s">
        <v>29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622"/>
      <c r="Q12" s="622"/>
      <c r="R12" s="338"/>
      <c r="S12" s="342"/>
    </row>
    <row r="13" spans="1:19" ht="17.25" hidden="1" customHeight="1">
      <c r="A13" s="337"/>
      <c r="B13" s="338"/>
      <c r="C13" s="338"/>
      <c r="D13" s="338"/>
      <c r="E13" s="623" t="s">
        <v>29</v>
      </c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622"/>
      <c r="Q13" s="622"/>
      <c r="R13" s="338"/>
      <c r="S13" s="342"/>
    </row>
    <row r="14" spans="1:19" ht="17.25" hidden="1" customHeight="1">
      <c r="A14" s="337"/>
      <c r="B14" s="338"/>
      <c r="C14" s="338"/>
      <c r="D14" s="338"/>
      <c r="E14" s="623" t="s">
        <v>29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622"/>
      <c r="Q14" s="622"/>
      <c r="R14" s="338"/>
      <c r="S14" s="342"/>
    </row>
    <row r="15" spans="1:19" ht="17.25" hidden="1" customHeight="1">
      <c r="A15" s="337"/>
      <c r="B15" s="338"/>
      <c r="C15" s="338"/>
      <c r="D15" s="338"/>
      <c r="E15" s="623" t="s">
        <v>29</v>
      </c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622"/>
      <c r="Q15" s="622"/>
      <c r="R15" s="338"/>
      <c r="S15" s="342"/>
    </row>
    <row r="16" spans="1:19" ht="17.25" hidden="1" customHeight="1">
      <c r="A16" s="337"/>
      <c r="B16" s="338"/>
      <c r="C16" s="338"/>
      <c r="D16" s="338"/>
      <c r="E16" s="623" t="s">
        <v>29</v>
      </c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622"/>
      <c r="Q16" s="622"/>
      <c r="R16" s="338"/>
      <c r="S16" s="342"/>
    </row>
    <row r="17" spans="1:19" ht="17.25" hidden="1" customHeight="1">
      <c r="A17" s="337"/>
      <c r="B17" s="338"/>
      <c r="C17" s="338"/>
      <c r="D17" s="338"/>
      <c r="E17" s="623" t="s">
        <v>29</v>
      </c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622"/>
      <c r="Q17" s="622"/>
      <c r="R17" s="338"/>
      <c r="S17" s="342"/>
    </row>
    <row r="18" spans="1:19" ht="17.25" hidden="1" customHeight="1">
      <c r="A18" s="337"/>
      <c r="B18" s="338"/>
      <c r="C18" s="338"/>
      <c r="D18" s="338"/>
      <c r="E18" s="623" t="s">
        <v>29</v>
      </c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622"/>
      <c r="Q18" s="622"/>
      <c r="R18" s="338"/>
      <c r="S18" s="342"/>
    </row>
    <row r="19" spans="1:19" ht="17.25" hidden="1" customHeight="1">
      <c r="A19" s="337"/>
      <c r="B19" s="338"/>
      <c r="C19" s="338"/>
      <c r="D19" s="338"/>
      <c r="E19" s="623" t="s">
        <v>29</v>
      </c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622"/>
      <c r="Q19" s="622"/>
      <c r="R19" s="338"/>
      <c r="S19" s="342"/>
    </row>
    <row r="20" spans="1:19" ht="17.25" hidden="1" customHeight="1">
      <c r="A20" s="337"/>
      <c r="B20" s="338"/>
      <c r="C20" s="338"/>
      <c r="D20" s="338"/>
      <c r="E20" s="623" t="s">
        <v>29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622"/>
      <c r="Q20" s="622"/>
      <c r="R20" s="338"/>
      <c r="S20" s="342"/>
    </row>
    <row r="21" spans="1:19" ht="17.25" hidden="1" customHeight="1">
      <c r="A21" s="337"/>
      <c r="B21" s="338"/>
      <c r="C21" s="338"/>
      <c r="D21" s="338"/>
      <c r="E21" s="623" t="s">
        <v>29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622"/>
      <c r="Q21" s="622"/>
      <c r="R21" s="338"/>
      <c r="S21" s="342"/>
    </row>
    <row r="22" spans="1:19" ht="17.25" hidden="1" customHeight="1">
      <c r="A22" s="337"/>
      <c r="B22" s="338"/>
      <c r="C22" s="338"/>
      <c r="D22" s="338"/>
      <c r="E22" s="623" t="s">
        <v>29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622"/>
      <c r="Q22" s="622"/>
      <c r="R22" s="338"/>
      <c r="S22" s="342"/>
    </row>
    <row r="23" spans="1:19" ht="17.25" hidden="1" customHeight="1">
      <c r="A23" s="337"/>
      <c r="B23" s="338"/>
      <c r="C23" s="338"/>
      <c r="D23" s="338"/>
      <c r="E23" s="623" t="s">
        <v>29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622"/>
      <c r="Q23" s="622"/>
      <c r="R23" s="338"/>
      <c r="S23" s="342"/>
    </row>
    <row r="24" spans="1:19" ht="17.25" hidden="1" customHeight="1">
      <c r="A24" s="337"/>
      <c r="B24" s="338"/>
      <c r="C24" s="338"/>
      <c r="D24" s="338"/>
      <c r="E24" s="623" t="s">
        <v>29</v>
      </c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622"/>
      <c r="Q24" s="622"/>
      <c r="R24" s="338"/>
      <c r="S24" s="342"/>
    </row>
    <row r="25" spans="1:19" ht="17.2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 t="s">
        <v>86</v>
      </c>
      <c r="P25" s="338" t="s">
        <v>87</v>
      </c>
      <c r="Q25" s="338"/>
      <c r="R25" s="338"/>
      <c r="S25" s="342"/>
    </row>
    <row r="26" spans="1:19" ht="17.850000000000001" customHeight="1">
      <c r="A26" s="337"/>
      <c r="B26" s="338" t="s">
        <v>13</v>
      </c>
      <c r="C26" s="338"/>
      <c r="D26" s="338"/>
      <c r="E26" s="618" t="s">
        <v>29</v>
      </c>
      <c r="F26" s="348"/>
      <c r="G26" s="348"/>
      <c r="H26" s="348"/>
      <c r="I26" s="348"/>
      <c r="J26" s="341"/>
      <c r="K26" s="338"/>
      <c r="L26" s="338"/>
      <c r="M26" s="338"/>
      <c r="N26" s="338"/>
      <c r="O26" s="624" t="s">
        <v>77</v>
      </c>
      <c r="P26" s="625" t="s">
        <v>77</v>
      </c>
      <c r="Q26" s="626"/>
      <c r="R26" s="352"/>
      <c r="S26" s="342"/>
    </row>
    <row r="27" spans="1:19" ht="17.850000000000001" customHeight="1">
      <c r="A27" s="337"/>
      <c r="B27" s="338" t="s">
        <v>15</v>
      </c>
      <c r="C27" s="338"/>
      <c r="D27" s="338"/>
      <c r="E27" s="621" t="s">
        <v>77</v>
      </c>
      <c r="F27" s="338"/>
      <c r="G27" s="338"/>
      <c r="H27" s="338"/>
      <c r="I27" s="338"/>
      <c r="J27" s="344"/>
      <c r="K27" s="338"/>
      <c r="L27" s="338"/>
      <c r="M27" s="338"/>
      <c r="N27" s="338"/>
      <c r="O27" s="624" t="s">
        <v>77</v>
      </c>
      <c r="P27" s="625" t="s">
        <v>77</v>
      </c>
      <c r="Q27" s="626"/>
      <c r="R27" s="352"/>
      <c r="S27" s="342"/>
    </row>
    <row r="28" spans="1:19" ht="17.850000000000001" customHeight="1">
      <c r="A28" s="337"/>
      <c r="B28" s="338" t="s">
        <v>12</v>
      </c>
      <c r="C28" s="338"/>
      <c r="D28" s="338"/>
      <c r="E28" s="621" t="s">
        <v>29</v>
      </c>
      <c r="F28" s="338"/>
      <c r="G28" s="338"/>
      <c r="H28" s="338"/>
      <c r="I28" s="338"/>
      <c r="J28" s="344"/>
      <c r="K28" s="338"/>
      <c r="L28" s="338"/>
      <c r="M28" s="338"/>
      <c r="N28" s="338"/>
      <c r="O28" s="624" t="s">
        <v>77</v>
      </c>
      <c r="P28" s="625" t="s">
        <v>77</v>
      </c>
      <c r="Q28" s="626"/>
      <c r="R28" s="352"/>
      <c r="S28" s="342"/>
    </row>
    <row r="29" spans="1:19" ht="17.850000000000001" customHeight="1">
      <c r="A29" s="337"/>
      <c r="B29" s="338"/>
      <c r="C29" s="338"/>
      <c r="D29" s="338"/>
      <c r="E29" s="627" t="s">
        <v>77</v>
      </c>
      <c r="F29" s="354"/>
      <c r="G29" s="354"/>
      <c r="H29" s="354"/>
      <c r="I29" s="354"/>
      <c r="J29" s="355"/>
      <c r="K29" s="338"/>
      <c r="L29" s="338"/>
      <c r="M29" s="338"/>
      <c r="N29" s="338"/>
      <c r="O29" s="622"/>
      <c r="P29" s="622"/>
      <c r="Q29" s="622"/>
      <c r="R29" s="338"/>
      <c r="S29" s="342"/>
    </row>
    <row r="30" spans="1:19" ht="17.850000000000001" customHeight="1">
      <c r="A30" s="337"/>
      <c r="B30" s="338"/>
      <c r="C30" s="338"/>
      <c r="D30" s="338"/>
      <c r="E30" s="622" t="s">
        <v>88</v>
      </c>
      <c r="F30" s="338"/>
      <c r="G30" s="338" t="s">
        <v>89</v>
      </c>
      <c r="H30" s="338"/>
      <c r="I30" s="338"/>
      <c r="J30" s="338"/>
      <c r="K30" s="338"/>
      <c r="L30" s="338"/>
      <c r="M30" s="338"/>
      <c r="N30" s="338"/>
      <c r="O30" s="622" t="s">
        <v>90</v>
      </c>
      <c r="P30" s="622"/>
      <c r="Q30" s="622"/>
      <c r="R30" s="356"/>
      <c r="S30" s="342"/>
    </row>
    <row r="31" spans="1:19" ht="17.850000000000001" customHeight="1">
      <c r="A31" s="337"/>
      <c r="B31" s="338"/>
      <c r="C31" s="338"/>
      <c r="D31" s="338"/>
      <c r="E31" s="624" t="s">
        <v>77</v>
      </c>
      <c r="F31" s="338"/>
      <c r="G31" s="625" t="s">
        <v>77</v>
      </c>
      <c r="H31" s="357"/>
      <c r="I31" s="628"/>
      <c r="J31" s="338"/>
      <c r="K31" s="338"/>
      <c r="L31" s="338"/>
      <c r="M31" s="338"/>
      <c r="N31" s="338"/>
      <c r="O31" s="629"/>
      <c r="P31" s="622"/>
      <c r="Q31" s="622"/>
      <c r="R31" s="630"/>
      <c r="S31" s="342"/>
    </row>
    <row r="32" spans="1:19" ht="8.25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3"/>
    </row>
    <row r="33" spans="1:19" ht="20.25" customHeight="1">
      <c r="A33" s="364"/>
      <c r="B33" s="365"/>
      <c r="C33" s="365"/>
      <c r="D33" s="365"/>
      <c r="E33" s="366" t="s">
        <v>91</v>
      </c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7"/>
    </row>
    <row r="34" spans="1:19" ht="20.25" customHeight="1">
      <c r="A34" s="368" t="s">
        <v>92</v>
      </c>
      <c r="B34" s="369"/>
      <c r="C34" s="369"/>
      <c r="D34" s="370"/>
      <c r="E34" s="371" t="s">
        <v>93</v>
      </c>
      <c r="F34" s="370"/>
      <c r="G34" s="371" t="s">
        <v>94</v>
      </c>
      <c r="H34" s="369"/>
      <c r="I34" s="370"/>
      <c r="J34" s="371" t="s">
        <v>95</v>
      </c>
      <c r="K34" s="369"/>
      <c r="L34" s="371" t="s">
        <v>96</v>
      </c>
      <c r="M34" s="369"/>
      <c r="N34" s="369"/>
      <c r="O34" s="370"/>
      <c r="P34" s="371" t="s">
        <v>97</v>
      </c>
      <c r="Q34" s="369"/>
      <c r="R34" s="369"/>
      <c r="S34" s="372"/>
    </row>
    <row r="35" spans="1:19" ht="20.25" customHeight="1">
      <c r="A35" s="373"/>
      <c r="B35" s="374"/>
      <c r="C35" s="374"/>
      <c r="D35" s="631"/>
      <c r="E35" s="632"/>
      <c r="F35" s="377"/>
      <c r="G35" s="378"/>
      <c r="H35" s="374"/>
      <c r="I35" s="631"/>
      <c r="J35" s="632"/>
      <c r="K35" s="633"/>
      <c r="L35" s="378"/>
      <c r="M35" s="374"/>
      <c r="N35" s="374"/>
      <c r="O35" s="631"/>
      <c r="P35" s="378"/>
      <c r="Q35" s="374"/>
      <c r="R35" s="634"/>
      <c r="S35" s="381"/>
    </row>
    <row r="36" spans="1:19" ht="20.25" customHeight="1">
      <c r="A36" s="364"/>
      <c r="B36" s="365"/>
      <c r="C36" s="365"/>
      <c r="D36" s="365"/>
      <c r="E36" s="366" t="s">
        <v>98</v>
      </c>
      <c r="F36" s="365"/>
      <c r="G36" s="365"/>
      <c r="H36" s="365"/>
      <c r="I36" s="365"/>
      <c r="J36" s="382" t="s">
        <v>16</v>
      </c>
      <c r="K36" s="365"/>
      <c r="L36" s="365"/>
      <c r="M36" s="365"/>
      <c r="N36" s="365"/>
      <c r="O36" s="365"/>
      <c r="P36" s="365"/>
      <c r="Q36" s="365"/>
      <c r="R36" s="365"/>
      <c r="S36" s="367"/>
    </row>
    <row r="37" spans="1:19" ht="20.25" customHeight="1">
      <c r="A37" s="383" t="s">
        <v>99</v>
      </c>
      <c r="B37" s="384"/>
      <c r="C37" s="385" t="s">
        <v>100</v>
      </c>
      <c r="D37" s="386"/>
      <c r="E37" s="386"/>
      <c r="F37" s="387"/>
      <c r="G37" s="383" t="s">
        <v>101</v>
      </c>
      <c r="H37" s="388"/>
      <c r="I37" s="385" t="s">
        <v>102</v>
      </c>
      <c r="J37" s="386"/>
      <c r="K37" s="386"/>
      <c r="L37" s="383" t="s">
        <v>103</v>
      </c>
      <c r="M37" s="388"/>
      <c r="N37" s="385" t="s">
        <v>104</v>
      </c>
      <c r="O37" s="386"/>
      <c r="P37" s="386"/>
      <c r="Q37" s="386"/>
      <c r="R37" s="386"/>
      <c r="S37" s="387"/>
    </row>
    <row r="38" spans="1:19" ht="20.25" customHeight="1">
      <c r="A38" s="389">
        <v>1</v>
      </c>
      <c r="B38" s="390"/>
      <c r="C38" s="341"/>
      <c r="D38" s="391"/>
      <c r="E38" s="635"/>
      <c r="F38" s="393"/>
      <c r="G38" s="389">
        <v>8</v>
      </c>
      <c r="H38" s="394" t="s">
        <v>105</v>
      </c>
      <c r="I38" s="352"/>
      <c r="J38" s="395"/>
      <c r="K38" s="396"/>
      <c r="L38" s="389">
        <v>13</v>
      </c>
      <c r="M38" s="625" t="s">
        <v>106</v>
      </c>
      <c r="N38" s="357"/>
      <c r="O38" s="357"/>
      <c r="P38" s="636" t="str">
        <f>M48</f>
        <v>20</v>
      </c>
      <c r="Q38" s="637" t="s">
        <v>107</v>
      </c>
      <c r="R38" s="635"/>
      <c r="S38" s="399"/>
    </row>
    <row r="39" spans="1:19" ht="20.25" customHeight="1">
      <c r="A39" s="389">
        <v>2</v>
      </c>
      <c r="B39" s="400"/>
      <c r="C39" s="355"/>
      <c r="D39" s="391"/>
      <c r="E39" s="635"/>
      <c r="F39" s="393"/>
      <c r="G39" s="389">
        <v>9</v>
      </c>
      <c r="H39" s="338" t="s">
        <v>108</v>
      </c>
      <c r="I39" s="391"/>
      <c r="J39" s="395"/>
      <c r="K39" s="396"/>
      <c r="L39" s="389">
        <v>14</v>
      </c>
      <c r="M39" s="625" t="s">
        <v>109</v>
      </c>
      <c r="N39" s="357"/>
      <c r="O39" s="357"/>
      <c r="P39" s="636" t="str">
        <f>M48</f>
        <v>20</v>
      </c>
      <c r="Q39" s="637" t="s">
        <v>107</v>
      </c>
      <c r="R39" s="635"/>
      <c r="S39" s="399"/>
    </row>
    <row r="40" spans="1:19" ht="20.25" customHeight="1">
      <c r="A40" s="389">
        <v>3</v>
      </c>
      <c r="B40" s="390"/>
      <c r="C40" s="341"/>
      <c r="D40" s="391"/>
      <c r="E40" s="635"/>
      <c r="F40" s="393"/>
      <c r="G40" s="389">
        <v>10</v>
      </c>
      <c r="H40" s="394" t="s">
        <v>110</v>
      </c>
      <c r="I40" s="352"/>
      <c r="J40" s="395"/>
      <c r="K40" s="396"/>
      <c r="L40" s="389">
        <v>15</v>
      </c>
      <c r="M40" s="625" t="s">
        <v>111</v>
      </c>
      <c r="N40" s="357"/>
      <c r="O40" s="357"/>
      <c r="P40" s="636" t="str">
        <f>M48</f>
        <v>20</v>
      </c>
      <c r="Q40" s="637" t="s">
        <v>107</v>
      </c>
      <c r="R40" s="635"/>
      <c r="S40" s="399"/>
    </row>
    <row r="41" spans="1:19" ht="20.25" customHeight="1">
      <c r="A41" s="389">
        <v>4</v>
      </c>
      <c r="B41" s="400"/>
      <c r="C41" s="355"/>
      <c r="D41" s="391"/>
      <c r="E41" s="635"/>
      <c r="F41" s="393"/>
      <c r="G41" s="389">
        <v>11</v>
      </c>
      <c r="H41" s="394"/>
      <c r="I41" s="352"/>
      <c r="J41" s="395"/>
      <c r="K41" s="396"/>
      <c r="L41" s="389">
        <v>16</v>
      </c>
      <c r="M41" s="625" t="s">
        <v>112</v>
      </c>
      <c r="N41" s="357"/>
      <c r="O41" s="357"/>
      <c r="P41" s="636" t="str">
        <f>M48</f>
        <v>20</v>
      </c>
      <c r="Q41" s="637" t="s">
        <v>107</v>
      </c>
      <c r="R41" s="635"/>
      <c r="S41" s="399"/>
    </row>
    <row r="42" spans="1:19" ht="20.25" customHeight="1">
      <c r="A42" s="389">
        <v>5</v>
      </c>
      <c r="B42" s="390"/>
      <c r="C42" s="341"/>
      <c r="D42" s="391"/>
      <c r="E42" s="635"/>
      <c r="F42" s="393"/>
      <c r="G42" s="401"/>
      <c r="H42" s="357"/>
      <c r="I42" s="352"/>
      <c r="J42" s="402"/>
      <c r="K42" s="396"/>
      <c r="L42" s="389">
        <v>17</v>
      </c>
      <c r="M42" s="625" t="s">
        <v>113</v>
      </c>
      <c r="N42" s="357"/>
      <c r="O42" s="357"/>
      <c r="P42" s="636" t="str">
        <f>M48</f>
        <v>20</v>
      </c>
      <c r="Q42" s="637" t="s">
        <v>107</v>
      </c>
      <c r="R42" s="635"/>
      <c r="S42" s="399"/>
    </row>
    <row r="43" spans="1:19" ht="20.25" customHeight="1">
      <c r="A43" s="389">
        <v>6</v>
      </c>
      <c r="B43" s="400"/>
      <c r="C43" s="355"/>
      <c r="D43" s="391"/>
      <c r="E43" s="635"/>
      <c r="F43" s="393"/>
      <c r="G43" s="401"/>
      <c r="H43" s="357"/>
      <c r="I43" s="352"/>
      <c r="J43" s="402"/>
      <c r="K43" s="396"/>
      <c r="L43" s="389">
        <v>18</v>
      </c>
      <c r="M43" s="394" t="s">
        <v>114</v>
      </c>
      <c r="N43" s="357"/>
      <c r="O43" s="357"/>
      <c r="P43" s="357"/>
      <c r="Q43" s="357"/>
      <c r="R43" s="635"/>
      <c r="S43" s="399"/>
    </row>
    <row r="44" spans="1:19" ht="20.25" customHeight="1">
      <c r="A44" s="389">
        <v>7</v>
      </c>
      <c r="B44" s="403" t="s">
        <v>115</v>
      </c>
      <c r="C44" s="357"/>
      <c r="D44" s="352"/>
      <c r="E44" s="638"/>
      <c r="F44" s="405"/>
      <c r="G44" s="389">
        <v>12</v>
      </c>
      <c r="H44" s="403" t="s">
        <v>116</v>
      </c>
      <c r="I44" s="352"/>
      <c r="J44" s="406"/>
      <c r="K44" s="407"/>
      <c r="L44" s="389">
        <v>19</v>
      </c>
      <c r="M44" s="403" t="s">
        <v>117</v>
      </c>
      <c r="N44" s="357"/>
      <c r="O44" s="357"/>
      <c r="P44" s="357"/>
      <c r="Q44" s="399"/>
      <c r="R44" s="638"/>
      <c r="S44" s="367"/>
    </row>
    <row r="45" spans="1:19" ht="20.25" customHeight="1">
      <c r="A45" s="408">
        <v>20</v>
      </c>
      <c r="B45" s="409" t="s">
        <v>118</v>
      </c>
      <c r="C45" s="410"/>
      <c r="D45" s="411"/>
      <c r="E45" s="639"/>
      <c r="F45" s="413"/>
      <c r="G45" s="408">
        <v>21</v>
      </c>
      <c r="H45" s="409" t="s">
        <v>119</v>
      </c>
      <c r="I45" s="411"/>
      <c r="J45" s="640"/>
      <c r="K45" s="641" t="str">
        <f>M48</f>
        <v>20</v>
      </c>
      <c r="L45" s="408">
        <v>22</v>
      </c>
      <c r="M45" s="409" t="s">
        <v>120</v>
      </c>
      <c r="N45" s="410"/>
      <c r="O45" s="362"/>
      <c r="P45" s="362"/>
      <c r="Q45" s="362"/>
      <c r="R45" s="639"/>
      <c r="S45" s="363"/>
    </row>
    <row r="46" spans="1:19" ht="20.25" customHeight="1">
      <c r="A46" s="416" t="s">
        <v>15</v>
      </c>
      <c r="B46" s="335"/>
      <c r="C46" s="335"/>
      <c r="D46" s="335"/>
      <c r="E46" s="335"/>
      <c r="F46" s="417"/>
      <c r="G46" s="418"/>
      <c r="H46" s="335"/>
      <c r="I46" s="335"/>
      <c r="J46" s="335"/>
      <c r="K46" s="335"/>
      <c r="L46" s="419" t="s">
        <v>121</v>
      </c>
      <c r="M46" s="370"/>
      <c r="N46" s="385" t="s">
        <v>122</v>
      </c>
      <c r="O46" s="369"/>
      <c r="P46" s="369"/>
      <c r="Q46" s="369"/>
      <c r="R46" s="369"/>
      <c r="S46" s="372"/>
    </row>
    <row r="47" spans="1:19" ht="20.25" customHeight="1">
      <c r="A47" s="337"/>
      <c r="B47" s="338"/>
      <c r="C47" s="338"/>
      <c r="D47" s="338"/>
      <c r="E47" s="338"/>
      <c r="F47" s="344"/>
      <c r="G47" s="420"/>
      <c r="H47" s="338"/>
      <c r="I47" s="338"/>
      <c r="J47" s="338"/>
      <c r="K47" s="338"/>
      <c r="L47" s="389">
        <v>23</v>
      </c>
      <c r="M47" s="394" t="s">
        <v>123</v>
      </c>
      <c r="N47" s="357"/>
      <c r="O47" s="357"/>
      <c r="P47" s="357"/>
      <c r="Q47" s="399"/>
      <c r="R47" s="638"/>
      <c r="S47" s="421"/>
    </row>
    <row r="48" spans="1:19" ht="20.25" customHeight="1">
      <c r="A48" s="422" t="s">
        <v>124</v>
      </c>
      <c r="B48" s="354"/>
      <c r="C48" s="354"/>
      <c r="D48" s="354"/>
      <c r="E48" s="354"/>
      <c r="F48" s="355"/>
      <c r="G48" s="423" t="s">
        <v>10</v>
      </c>
      <c r="H48" s="354"/>
      <c r="I48" s="354"/>
      <c r="J48" s="354"/>
      <c r="K48" s="354"/>
      <c r="L48" s="389">
        <v>24</v>
      </c>
      <c r="M48" s="642" t="s">
        <v>41</v>
      </c>
      <c r="N48" s="352" t="s">
        <v>107</v>
      </c>
      <c r="O48" s="643"/>
      <c r="P48" s="354" t="s">
        <v>25</v>
      </c>
      <c r="Q48" s="354"/>
      <c r="R48" s="644"/>
      <c r="S48" s="427"/>
    </row>
    <row r="49" spans="1:19" ht="20.25" customHeight="1" thickBot="1">
      <c r="A49" s="428" t="s">
        <v>13</v>
      </c>
      <c r="B49" s="348"/>
      <c r="C49" s="348"/>
      <c r="D49" s="348"/>
      <c r="E49" s="348"/>
      <c r="F49" s="341"/>
      <c r="G49" s="429"/>
      <c r="H49" s="348"/>
      <c r="I49" s="348"/>
      <c r="J49" s="348"/>
      <c r="K49" s="348"/>
      <c r="L49" s="389">
        <v>25</v>
      </c>
      <c r="M49" s="642" t="s">
        <v>41</v>
      </c>
      <c r="N49" s="352" t="s">
        <v>107</v>
      </c>
      <c r="O49" s="643"/>
      <c r="P49" s="357" t="s">
        <v>25</v>
      </c>
      <c r="Q49" s="357"/>
      <c r="R49" s="635"/>
      <c r="S49" s="430"/>
    </row>
    <row r="50" spans="1:19" ht="20.25" customHeight="1" thickBot="1">
      <c r="A50" s="337"/>
      <c r="B50" s="338"/>
      <c r="C50" s="338"/>
      <c r="D50" s="338"/>
      <c r="E50" s="338"/>
      <c r="F50" s="344"/>
      <c r="G50" s="420"/>
      <c r="H50" s="338"/>
      <c r="I50" s="338"/>
      <c r="J50" s="338"/>
      <c r="K50" s="338"/>
      <c r="L50" s="408">
        <v>26</v>
      </c>
      <c r="M50" s="431" t="s">
        <v>125</v>
      </c>
      <c r="N50" s="410"/>
      <c r="O50" s="410"/>
      <c r="P50" s="410"/>
      <c r="Q50" s="362"/>
      <c r="R50" s="645"/>
      <c r="S50" s="433"/>
    </row>
    <row r="51" spans="1:19" ht="20.25" customHeight="1">
      <c r="A51" s="422" t="s">
        <v>126</v>
      </c>
      <c r="B51" s="354"/>
      <c r="C51" s="354"/>
      <c r="D51" s="354"/>
      <c r="E51" s="354"/>
      <c r="F51" s="355"/>
      <c r="G51" s="423" t="s">
        <v>10</v>
      </c>
      <c r="H51" s="354"/>
      <c r="I51" s="354"/>
      <c r="J51" s="354"/>
      <c r="K51" s="354"/>
      <c r="L51" s="419" t="s">
        <v>127</v>
      </c>
      <c r="M51" s="370"/>
      <c r="N51" s="385" t="s">
        <v>128</v>
      </c>
      <c r="O51" s="369"/>
      <c r="P51" s="369"/>
      <c r="Q51" s="369"/>
      <c r="R51" s="434"/>
      <c r="S51" s="372"/>
    </row>
    <row r="52" spans="1:19" ht="20.25" customHeight="1">
      <c r="A52" s="428" t="s">
        <v>12</v>
      </c>
      <c r="B52" s="348"/>
      <c r="C52" s="348"/>
      <c r="D52" s="348"/>
      <c r="E52" s="348"/>
      <c r="F52" s="341"/>
      <c r="G52" s="429"/>
      <c r="H52" s="348"/>
      <c r="I52" s="348"/>
      <c r="J52" s="348"/>
      <c r="K52" s="348"/>
      <c r="L52" s="389">
        <v>27</v>
      </c>
      <c r="M52" s="394" t="s">
        <v>129</v>
      </c>
      <c r="N52" s="357"/>
      <c r="O52" s="357"/>
      <c r="P52" s="357"/>
      <c r="Q52" s="352"/>
      <c r="R52" s="635"/>
      <c r="S52" s="399"/>
    </row>
    <row r="53" spans="1:19" ht="20.25" customHeight="1">
      <c r="A53" s="337"/>
      <c r="B53" s="338"/>
      <c r="C53" s="338"/>
      <c r="D53" s="338"/>
      <c r="E53" s="338"/>
      <c r="F53" s="344"/>
      <c r="G53" s="420"/>
      <c r="H53" s="338"/>
      <c r="I53" s="338"/>
      <c r="J53" s="338"/>
      <c r="K53" s="338"/>
      <c r="L53" s="389">
        <v>28</v>
      </c>
      <c r="M53" s="394" t="s">
        <v>130</v>
      </c>
      <c r="N53" s="357"/>
      <c r="O53" s="357"/>
      <c r="P53" s="357"/>
      <c r="Q53" s="352"/>
      <c r="R53" s="635"/>
      <c r="S53" s="399"/>
    </row>
    <row r="54" spans="1:19" ht="20.25" customHeight="1">
      <c r="A54" s="435" t="s">
        <v>124</v>
      </c>
      <c r="B54" s="362"/>
      <c r="C54" s="362"/>
      <c r="D54" s="362"/>
      <c r="E54" s="362"/>
      <c r="F54" s="436"/>
      <c r="G54" s="437" t="s">
        <v>10</v>
      </c>
      <c r="H54" s="362"/>
      <c r="I54" s="362"/>
      <c r="J54" s="362"/>
      <c r="K54" s="362"/>
      <c r="L54" s="408">
        <v>29</v>
      </c>
      <c r="M54" s="409" t="s">
        <v>131</v>
      </c>
      <c r="N54" s="410"/>
      <c r="O54" s="410"/>
      <c r="P54" s="410"/>
      <c r="Q54" s="411"/>
      <c r="R54" s="632"/>
      <c r="S54" s="438"/>
    </row>
  </sheetData>
  <mergeCells count="4">
    <mergeCell ref="E5:J5"/>
    <mergeCell ref="E7:J7"/>
    <mergeCell ref="E9:J9"/>
    <mergeCell ref="P9:R9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28" zoomScale="87" zoomScaleNormal="87" zoomScaleSheetLayoutView="100" workbookViewId="0">
      <selection activeCell="B64" sqref="B64"/>
    </sheetView>
  </sheetViews>
  <sheetFormatPr defaultRowHeight="12.75"/>
  <cols>
    <col min="1" max="1" width="10.5703125" style="442" customWidth="1"/>
    <col min="2" max="2" width="55" style="442" customWidth="1"/>
    <col min="3" max="3" width="29.28515625" style="442" customWidth="1"/>
    <col min="4" max="4" width="7.140625" style="442" customWidth="1"/>
    <col min="5" max="5" width="11.140625" style="442" customWidth="1"/>
    <col min="6" max="6" width="13.85546875" style="442" customWidth="1"/>
    <col min="7" max="7" width="15.28515625" style="442" customWidth="1"/>
    <col min="8" max="8" width="16" style="442" customWidth="1"/>
    <col min="9" max="256" width="9.140625" style="442"/>
    <col min="257" max="257" width="10.5703125" style="442" customWidth="1"/>
    <col min="258" max="258" width="55" style="442" customWidth="1"/>
    <col min="259" max="259" width="29.28515625" style="442" customWidth="1"/>
    <col min="260" max="260" width="7.140625" style="442" customWidth="1"/>
    <col min="261" max="261" width="15.5703125" style="442" customWidth="1"/>
    <col min="262" max="262" width="13.85546875" style="442" customWidth="1"/>
    <col min="263" max="263" width="15.28515625" style="442" customWidth="1"/>
    <col min="264" max="264" width="16" style="442" customWidth="1"/>
    <col min="265" max="512" width="9.140625" style="442"/>
    <col min="513" max="513" width="10.5703125" style="442" customWidth="1"/>
    <col min="514" max="514" width="55" style="442" customWidth="1"/>
    <col min="515" max="515" width="29.28515625" style="442" customWidth="1"/>
    <col min="516" max="516" width="7.140625" style="442" customWidth="1"/>
    <col min="517" max="517" width="15.5703125" style="442" customWidth="1"/>
    <col min="518" max="518" width="13.85546875" style="442" customWidth="1"/>
    <col min="519" max="519" width="15.28515625" style="442" customWidth="1"/>
    <col min="520" max="520" width="16" style="442" customWidth="1"/>
    <col min="521" max="768" width="9.140625" style="442"/>
    <col min="769" max="769" width="10.5703125" style="442" customWidth="1"/>
    <col min="770" max="770" width="55" style="442" customWidth="1"/>
    <col min="771" max="771" width="29.28515625" style="442" customWidth="1"/>
    <col min="772" max="772" width="7.140625" style="442" customWidth="1"/>
    <col min="773" max="773" width="15.5703125" style="442" customWidth="1"/>
    <col min="774" max="774" width="13.85546875" style="442" customWidth="1"/>
    <col min="775" max="775" width="15.28515625" style="442" customWidth="1"/>
    <col min="776" max="776" width="16" style="442" customWidth="1"/>
    <col min="777" max="1024" width="9.140625" style="442"/>
    <col min="1025" max="1025" width="10.5703125" style="442" customWidth="1"/>
    <col min="1026" max="1026" width="55" style="442" customWidth="1"/>
    <col min="1027" max="1027" width="29.28515625" style="442" customWidth="1"/>
    <col min="1028" max="1028" width="7.140625" style="442" customWidth="1"/>
    <col min="1029" max="1029" width="15.5703125" style="442" customWidth="1"/>
    <col min="1030" max="1030" width="13.85546875" style="442" customWidth="1"/>
    <col min="1031" max="1031" width="15.28515625" style="442" customWidth="1"/>
    <col min="1032" max="1032" width="16" style="442" customWidth="1"/>
    <col min="1033" max="1280" width="9.140625" style="442"/>
    <col min="1281" max="1281" width="10.5703125" style="442" customWidth="1"/>
    <col min="1282" max="1282" width="55" style="442" customWidth="1"/>
    <col min="1283" max="1283" width="29.28515625" style="442" customWidth="1"/>
    <col min="1284" max="1284" width="7.140625" style="442" customWidth="1"/>
    <col min="1285" max="1285" width="15.5703125" style="442" customWidth="1"/>
    <col min="1286" max="1286" width="13.85546875" style="442" customWidth="1"/>
    <col min="1287" max="1287" width="15.28515625" style="442" customWidth="1"/>
    <col min="1288" max="1288" width="16" style="442" customWidth="1"/>
    <col min="1289" max="1536" width="9.140625" style="442"/>
    <col min="1537" max="1537" width="10.5703125" style="442" customWidth="1"/>
    <col min="1538" max="1538" width="55" style="442" customWidth="1"/>
    <col min="1539" max="1539" width="29.28515625" style="442" customWidth="1"/>
    <col min="1540" max="1540" width="7.140625" style="442" customWidth="1"/>
    <col min="1541" max="1541" width="15.5703125" style="442" customWidth="1"/>
    <col min="1542" max="1542" width="13.85546875" style="442" customWidth="1"/>
    <col min="1543" max="1543" width="15.28515625" style="442" customWidth="1"/>
    <col min="1544" max="1544" width="16" style="442" customWidth="1"/>
    <col min="1545" max="1792" width="9.140625" style="442"/>
    <col min="1793" max="1793" width="10.5703125" style="442" customWidth="1"/>
    <col min="1794" max="1794" width="55" style="442" customWidth="1"/>
    <col min="1795" max="1795" width="29.28515625" style="442" customWidth="1"/>
    <col min="1796" max="1796" width="7.140625" style="442" customWidth="1"/>
    <col min="1797" max="1797" width="15.5703125" style="442" customWidth="1"/>
    <col min="1798" max="1798" width="13.85546875" style="442" customWidth="1"/>
    <col min="1799" max="1799" width="15.28515625" style="442" customWidth="1"/>
    <col min="1800" max="1800" width="16" style="442" customWidth="1"/>
    <col min="1801" max="2048" width="9.140625" style="442"/>
    <col min="2049" max="2049" width="10.5703125" style="442" customWidth="1"/>
    <col min="2050" max="2050" width="55" style="442" customWidth="1"/>
    <col min="2051" max="2051" width="29.28515625" style="442" customWidth="1"/>
    <col min="2052" max="2052" width="7.140625" style="442" customWidth="1"/>
    <col min="2053" max="2053" width="15.5703125" style="442" customWidth="1"/>
    <col min="2054" max="2054" width="13.85546875" style="442" customWidth="1"/>
    <col min="2055" max="2055" width="15.28515625" style="442" customWidth="1"/>
    <col min="2056" max="2056" width="16" style="442" customWidth="1"/>
    <col min="2057" max="2304" width="9.140625" style="442"/>
    <col min="2305" max="2305" width="10.5703125" style="442" customWidth="1"/>
    <col min="2306" max="2306" width="55" style="442" customWidth="1"/>
    <col min="2307" max="2307" width="29.28515625" style="442" customWidth="1"/>
    <col min="2308" max="2308" width="7.140625" style="442" customWidth="1"/>
    <col min="2309" max="2309" width="15.5703125" style="442" customWidth="1"/>
    <col min="2310" max="2310" width="13.85546875" style="442" customWidth="1"/>
    <col min="2311" max="2311" width="15.28515625" style="442" customWidth="1"/>
    <col min="2312" max="2312" width="16" style="442" customWidth="1"/>
    <col min="2313" max="2560" width="9.140625" style="442"/>
    <col min="2561" max="2561" width="10.5703125" style="442" customWidth="1"/>
    <col min="2562" max="2562" width="55" style="442" customWidth="1"/>
    <col min="2563" max="2563" width="29.28515625" style="442" customWidth="1"/>
    <col min="2564" max="2564" width="7.140625" style="442" customWidth="1"/>
    <col min="2565" max="2565" width="15.5703125" style="442" customWidth="1"/>
    <col min="2566" max="2566" width="13.85546875" style="442" customWidth="1"/>
    <col min="2567" max="2567" width="15.28515625" style="442" customWidth="1"/>
    <col min="2568" max="2568" width="16" style="442" customWidth="1"/>
    <col min="2569" max="2816" width="9.140625" style="442"/>
    <col min="2817" max="2817" width="10.5703125" style="442" customWidth="1"/>
    <col min="2818" max="2818" width="55" style="442" customWidth="1"/>
    <col min="2819" max="2819" width="29.28515625" style="442" customWidth="1"/>
    <col min="2820" max="2820" width="7.140625" style="442" customWidth="1"/>
    <col min="2821" max="2821" width="15.5703125" style="442" customWidth="1"/>
    <col min="2822" max="2822" width="13.85546875" style="442" customWidth="1"/>
    <col min="2823" max="2823" width="15.28515625" style="442" customWidth="1"/>
    <col min="2824" max="2824" width="16" style="442" customWidth="1"/>
    <col min="2825" max="3072" width="9.140625" style="442"/>
    <col min="3073" max="3073" width="10.5703125" style="442" customWidth="1"/>
    <col min="3074" max="3074" width="55" style="442" customWidth="1"/>
    <col min="3075" max="3075" width="29.28515625" style="442" customWidth="1"/>
    <col min="3076" max="3076" width="7.140625" style="442" customWidth="1"/>
    <col min="3077" max="3077" width="15.5703125" style="442" customWidth="1"/>
    <col min="3078" max="3078" width="13.85546875" style="442" customWidth="1"/>
    <col min="3079" max="3079" width="15.28515625" style="442" customWidth="1"/>
    <col min="3080" max="3080" width="16" style="442" customWidth="1"/>
    <col min="3081" max="3328" width="9.140625" style="442"/>
    <col min="3329" max="3329" width="10.5703125" style="442" customWidth="1"/>
    <col min="3330" max="3330" width="55" style="442" customWidth="1"/>
    <col min="3331" max="3331" width="29.28515625" style="442" customWidth="1"/>
    <col min="3332" max="3332" width="7.140625" style="442" customWidth="1"/>
    <col min="3333" max="3333" width="15.5703125" style="442" customWidth="1"/>
    <col min="3334" max="3334" width="13.85546875" style="442" customWidth="1"/>
    <col min="3335" max="3335" width="15.28515625" style="442" customWidth="1"/>
    <col min="3336" max="3336" width="16" style="442" customWidth="1"/>
    <col min="3337" max="3584" width="9.140625" style="442"/>
    <col min="3585" max="3585" width="10.5703125" style="442" customWidth="1"/>
    <col min="3586" max="3586" width="55" style="442" customWidth="1"/>
    <col min="3587" max="3587" width="29.28515625" style="442" customWidth="1"/>
    <col min="3588" max="3588" width="7.140625" style="442" customWidth="1"/>
    <col min="3589" max="3589" width="15.5703125" style="442" customWidth="1"/>
    <col min="3590" max="3590" width="13.85546875" style="442" customWidth="1"/>
    <col min="3591" max="3591" width="15.28515625" style="442" customWidth="1"/>
    <col min="3592" max="3592" width="16" style="442" customWidth="1"/>
    <col min="3593" max="3840" width="9.140625" style="442"/>
    <col min="3841" max="3841" width="10.5703125" style="442" customWidth="1"/>
    <col min="3842" max="3842" width="55" style="442" customWidth="1"/>
    <col min="3843" max="3843" width="29.28515625" style="442" customWidth="1"/>
    <col min="3844" max="3844" width="7.140625" style="442" customWidth="1"/>
    <col min="3845" max="3845" width="15.5703125" style="442" customWidth="1"/>
    <col min="3846" max="3846" width="13.85546875" style="442" customWidth="1"/>
    <col min="3847" max="3847" width="15.28515625" style="442" customWidth="1"/>
    <col min="3848" max="3848" width="16" style="442" customWidth="1"/>
    <col min="3849" max="4096" width="9.140625" style="442"/>
    <col min="4097" max="4097" width="10.5703125" style="442" customWidth="1"/>
    <col min="4098" max="4098" width="55" style="442" customWidth="1"/>
    <col min="4099" max="4099" width="29.28515625" style="442" customWidth="1"/>
    <col min="4100" max="4100" width="7.140625" style="442" customWidth="1"/>
    <col min="4101" max="4101" width="15.5703125" style="442" customWidth="1"/>
    <col min="4102" max="4102" width="13.85546875" style="442" customWidth="1"/>
    <col min="4103" max="4103" width="15.28515625" style="442" customWidth="1"/>
    <col min="4104" max="4104" width="16" style="442" customWidth="1"/>
    <col min="4105" max="4352" width="9.140625" style="442"/>
    <col min="4353" max="4353" width="10.5703125" style="442" customWidth="1"/>
    <col min="4354" max="4354" width="55" style="442" customWidth="1"/>
    <col min="4355" max="4355" width="29.28515625" style="442" customWidth="1"/>
    <col min="4356" max="4356" width="7.140625" style="442" customWidth="1"/>
    <col min="4357" max="4357" width="15.5703125" style="442" customWidth="1"/>
    <col min="4358" max="4358" width="13.85546875" style="442" customWidth="1"/>
    <col min="4359" max="4359" width="15.28515625" style="442" customWidth="1"/>
    <col min="4360" max="4360" width="16" style="442" customWidth="1"/>
    <col min="4361" max="4608" width="9.140625" style="442"/>
    <col min="4609" max="4609" width="10.5703125" style="442" customWidth="1"/>
    <col min="4610" max="4610" width="55" style="442" customWidth="1"/>
    <col min="4611" max="4611" width="29.28515625" style="442" customWidth="1"/>
    <col min="4612" max="4612" width="7.140625" style="442" customWidth="1"/>
    <col min="4613" max="4613" width="15.5703125" style="442" customWidth="1"/>
    <col min="4614" max="4614" width="13.85546875" style="442" customWidth="1"/>
    <col min="4615" max="4615" width="15.28515625" style="442" customWidth="1"/>
    <col min="4616" max="4616" width="16" style="442" customWidth="1"/>
    <col min="4617" max="4864" width="9.140625" style="442"/>
    <col min="4865" max="4865" width="10.5703125" style="442" customWidth="1"/>
    <col min="4866" max="4866" width="55" style="442" customWidth="1"/>
    <col min="4867" max="4867" width="29.28515625" style="442" customWidth="1"/>
    <col min="4868" max="4868" width="7.140625" style="442" customWidth="1"/>
    <col min="4869" max="4869" width="15.5703125" style="442" customWidth="1"/>
    <col min="4870" max="4870" width="13.85546875" style="442" customWidth="1"/>
    <col min="4871" max="4871" width="15.28515625" style="442" customWidth="1"/>
    <col min="4872" max="4872" width="16" style="442" customWidth="1"/>
    <col min="4873" max="5120" width="9.140625" style="442"/>
    <col min="5121" max="5121" width="10.5703125" style="442" customWidth="1"/>
    <col min="5122" max="5122" width="55" style="442" customWidth="1"/>
    <col min="5123" max="5123" width="29.28515625" style="442" customWidth="1"/>
    <col min="5124" max="5124" width="7.140625" style="442" customWidth="1"/>
    <col min="5125" max="5125" width="15.5703125" style="442" customWidth="1"/>
    <col min="5126" max="5126" width="13.85546875" style="442" customWidth="1"/>
    <col min="5127" max="5127" width="15.28515625" style="442" customWidth="1"/>
    <col min="5128" max="5128" width="16" style="442" customWidth="1"/>
    <col min="5129" max="5376" width="9.140625" style="442"/>
    <col min="5377" max="5377" width="10.5703125" style="442" customWidth="1"/>
    <col min="5378" max="5378" width="55" style="442" customWidth="1"/>
    <col min="5379" max="5379" width="29.28515625" style="442" customWidth="1"/>
    <col min="5380" max="5380" width="7.140625" style="442" customWidth="1"/>
    <col min="5381" max="5381" width="15.5703125" style="442" customWidth="1"/>
    <col min="5382" max="5382" width="13.85546875" style="442" customWidth="1"/>
    <col min="5383" max="5383" width="15.28515625" style="442" customWidth="1"/>
    <col min="5384" max="5384" width="16" style="442" customWidth="1"/>
    <col min="5385" max="5632" width="9.140625" style="442"/>
    <col min="5633" max="5633" width="10.5703125" style="442" customWidth="1"/>
    <col min="5634" max="5634" width="55" style="442" customWidth="1"/>
    <col min="5635" max="5635" width="29.28515625" style="442" customWidth="1"/>
    <col min="5636" max="5636" width="7.140625" style="442" customWidth="1"/>
    <col min="5637" max="5637" width="15.5703125" style="442" customWidth="1"/>
    <col min="5638" max="5638" width="13.85546875" style="442" customWidth="1"/>
    <col min="5639" max="5639" width="15.28515625" style="442" customWidth="1"/>
    <col min="5640" max="5640" width="16" style="442" customWidth="1"/>
    <col min="5641" max="5888" width="9.140625" style="442"/>
    <col min="5889" max="5889" width="10.5703125" style="442" customWidth="1"/>
    <col min="5890" max="5890" width="55" style="442" customWidth="1"/>
    <col min="5891" max="5891" width="29.28515625" style="442" customWidth="1"/>
    <col min="5892" max="5892" width="7.140625" style="442" customWidth="1"/>
    <col min="5893" max="5893" width="15.5703125" style="442" customWidth="1"/>
    <col min="5894" max="5894" width="13.85546875" style="442" customWidth="1"/>
    <col min="5895" max="5895" width="15.28515625" style="442" customWidth="1"/>
    <col min="5896" max="5896" width="16" style="442" customWidth="1"/>
    <col min="5897" max="6144" width="9.140625" style="442"/>
    <col min="6145" max="6145" width="10.5703125" style="442" customWidth="1"/>
    <col min="6146" max="6146" width="55" style="442" customWidth="1"/>
    <col min="6147" max="6147" width="29.28515625" style="442" customWidth="1"/>
    <col min="6148" max="6148" width="7.140625" style="442" customWidth="1"/>
    <col min="6149" max="6149" width="15.5703125" style="442" customWidth="1"/>
    <col min="6150" max="6150" width="13.85546875" style="442" customWidth="1"/>
    <col min="6151" max="6151" width="15.28515625" style="442" customWidth="1"/>
    <col min="6152" max="6152" width="16" style="442" customWidth="1"/>
    <col min="6153" max="6400" width="9.140625" style="442"/>
    <col min="6401" max="6401" width="10.5703125" style="442" customWidth="1"/>
    <col min="6402" max="6402" width="55" style="442" customWidth="1"/>
    <col min="6403" max="6403" width="29.28515625" style="442" customWidth="1"/>
    <col min="6404" max="6404" width="7.140625" style="442" customWidth="1"/>
    <col min="6405" max="6405" width="15.5703125" style="442" customWidth="1"/>
    <col min="6406" max="6406" width="13.85546875" style="442" customWidth="1"/>
    <col min="6407" max="6407" width="15.28515625" style="442" customWidth="1"/>
    <col min="6408" max="6408" width="16" style="442" customWidth="1"/>
    <col min="6409" max="6656" width="9.140625" style="442"/>
    <col min="6657" max="6657" width="10.5703125" style="442" customWidth="1"/>
    <col min="6658" max="6658" width="55" style="442" customWidth="1"/>
    <col min="6659" max="6659" width="29.28515625" style="442" customWidth="1"/>
    <col min="6660" max="6660" width="7.140625" style="442" customWidth="1"/>
    <col min="6661" max="6661" width="15.5703125" style="442" customWidth="1"/>
    <col min="6662" max="6662" width="13.85546875" style="442" customWidth="1"/>
    <col min="6663" max="6663" width="15.28515625" style="442" customWidth="1"/>
    <col min="6664" max="6664" width="16" style="442" customWidth="1"/>
    <col min="6665" max="6912" width="9.140625" style="442"/>
    <col min="6913" max="6913" width="10.5703125" style="442" customWidth="1"/>
    <col min="6914" max="6914" width="55" style="442" customWidth="1"/>
    <col min="6915" max="6915" width="29.28515625" style="442" customWidth="1"/>
    <col min="6916" max="6916" width="7.140625" style="442" customWidth="1"/>
    <col min="6917" max="6917" width="15.5703125" style="442" customWidth="1"/>
    <col min="6918" max="6918" width="13.85546875" style="442" customWidth="1"/>
    <col min="6919" max="6919" width="15.28515625" style="442" customWidth="1"/>
    <col min="6920" max="6920" width="16" style="442" customWidth="1"/>
    <col min="6921" max="7168" width="9.140625" style="442"/>
    <col min="7169" max="7169" width="10.5703125" style="442" customWidth="1"/>
    <col min="7170" max="7170" width="55" style="442" customWidth="1"/>
    <col min="7171" max="7171" width="29.28515625" style="442" customWidth="1"/>
    <col min="7172" max="7172" width="7.140625" style="442" customWidth="1"/>
    <col min="7173" max="7173" width="15.5703125" style="442" customWidth="1"/>
    <col min="7174" max="7174" width="13.85546875" style="442" customWidth="1"/>
    <col min="7175" max="7175" width="15.28515625" style="442" customWidth="1"/>
    <col min="7176" max="7176" width="16" style="442" customWidth="1"/>
    <col min="7177" max="7424" width="9.140625" style="442"/>
    <col min="7425" max="7425" width="10.5703125" style="442" customWidth="1"/>
    <col min="7426" max="7426" width="55" style="442" customWidth="1"/>
    <col min="7427" max="7427" width="29.28515625" style="442" customWidth="1"/>
    <col min="7428" max="7428" width="7.140625" style="442" customWidth="1"/>
    <col min="7429" max="7429" width="15.5703125" style="442" customWidth="1"/>
    <col min="7430" max="7430" width="13.85546875" style="442" customWidth="1"/>
    <col min="7431" max="7431" width="15.28515625" style="442" customWidth="1"/>
    <col min="7432" max="7432" width="16" style="442" customWidth="1"/>
    <col min="7433" max="7680" width="9.140625" style="442"/>
    <col min="7681" max="7681" width="10.5703125" style="442" customWidth="1"/>
    <col min="7682" max="7682" width="55" style="442" customWidth="1"/>
    <col min="7683" max="7683" width="29.28515625" style="442" customWidth="1"/>
    <col min="7684" max="7684" width="7.140625" style="442" customWidth="1"/>
    <col min="7685" max="7685" width="15.5703125" style="442" customWidth="1"/>
    <col min="7686" max="7686" width="13.85546875" style="442" customWidth="1"/>
    <col min="7687" max="7687" width="15.28515625" style="442" customWidth="1"/>
    <col min="7688" max="7688" width="16" style="442" customWidth="1"/>
    <col min="7689" max="7936" width="9.140625" style="442"/>
    <col min="7937" max="7937" width="10.5703125" style="442" customWidth="1"/>
    <col min="7938" max="7938" width="55" style="442" customWidth="1"/>
    <col min="7939" max="7939" width="29.28515625" style="442" customWidth="1"/>
    <col min="7940" max="7940" width="7.140625" style="442" customWidth="1"/>
    <col min="7941" max="7941" width="15.5703125" style="442" customWidth="1"/>
    <col min="7942" max="7942" width="13.85546875" style="442" customWidth="1"/>
    <col min="7943" max="7943" width="15.28515625" style="442" customWidth="1"/>
    <col min="7944" max="7944" width="16" style="442" customWidth="1"/>
    <col min="7945" max="8192" width="9.140625" style="442"/>
    <col min="8193" max="8193" width="10.5703125" style="442" customWidth="1"/>
    <col min="8194" max="8194" width="55" style="442" customWidth="1"/>
    <col min="8195" max="8195" width="29.28515625" style="442" customWidth="1"/>
    <col min="8196" max="8196" width="7.140625" style="442" customWidth="1"/>
    <col min="8197" max="8197" width="15.5703125" style="442" customWidth="1"/>
    <col min="8198" max="8198" width="13.85546875" style="442" customWidth="1"/>
    <col min="8199" max="8199" width="15.28515625" style="442" customWidth="1"/>
    <col min="8200" max="8200" width="16" style="442" customWidth="1"/>
    <col min="8201" max="8448" width="9.140625" style="442"/>
    <col min="8449" max="8449" width="10.5703125" style="442" customWidth="1"/>
    <col min="8450" max="8450" width="55" style="442" customWidth="1"/>
    <col min="8451" max="8451" width="29.28515625" style="442" customWidth="1"/>
    <col min="8452" max="8452" width="7.140625" style="442" customWidth="1"/>
    <col min="8453" max="8453" width="15.5703125" style="442" customWidth="1"/>
    <col min="8454" max="8454" width="13.85546875" style="442" customWidth="1"/>
    <col min="8455" max="8455" width="15.28515625" style="442" customWidth="1"/>
    <col min="8456" max="8456" width="16" style="442" customWidth="1"/>
    <col min="8457" max="8704" width="9.140625" style="442"/>
    <col min="8705" max="8705" width="10.5703125" style="442" customWidth="1"/>
    <col min="8706" max="8706" width="55" style="442" customWidth="1"/>
    <col min="8707" max="8707" width="29.28515625" style="442" customWidth="1"/>
    <col min="8708" max="8708" width="7.140625" style="442" customWidth="1"/>
    <col min="8709" max="8709" width="15.5703125" style="442" customWidth="1"/>
    <col min="8710" max="8710" width="13.85546875" style="442" customWidth="1"/>
    <col min="8711" max="8711" width="15.28515625" style="442" customWidth="1"/>
    <col min="8712" max="8712" width="16" style="442" customWidth="1"/>
    <col min="8713" max="8960" width="9.140625" style="442"/>
    <col min="8961" max="8961" width="10.5703125" style="442" customWidth="1"/>
    <col min="8962" max="8962" width="55" style="442" customWidth="1"/>
    <col min="8963" max="8963" width="29.28515625" style="442" customWidth="1"/>
    <col min="8964" max="8964" width="7.140625" style="442" customWidth="1"/>
    <col min="8965" max="8965" width="15.5703125" style="442" customWidth="1"/>
    <col min="8966" max="8966" width="13.85546875" style="442" customWidth="1"/>
    <col min="8967" max="8967" width="15.28515625" style="442" customWidth="1"/>
    <col min="8968" max="8968" width="16" style="442" customWidth="1"/>
    <col min="8969" max="9216" width="9.140625" style="442"/>
    <col min="9217" max="9217" width="10.5703125" style="442" customWidth="1"/>
    <col min="9218" max="9218" width="55" style="442" customWidth="1"/>
    <col min="9219" max="9219" width="29.28515625" style="442" customWidth="1"/>
    <col min="9220" max="9220" width="7.140625" style="442" customWidth="1"/>
    <col min="9221" max="9221" width="15.5703125" style="442" customWidth="1"/>
    <col min="9222" max="9222" width="13.85546875" style="442" customWidth="1"/>
    <col min="9223" max="9223" width="15.28515625" style="442" customWidth="1"/>
    <col min="9224" max="9224" width="16" style="442" customWidth="1"/>
    <col min="9225" max="9472" width="9.140625" style="442"/>
    <col min="9473" max="9473" width="10.5703125" style="442" customWidth="1"/>
    <col min="9474" max="9474" width="55" style="442" customWidth="1"/>
    <col min="9475" max="9475" width="29.28515625" style="442" customWidth="1"/>
    <col min="9476" max="9476" width="7.140625" style="442" customWidth="1"/>
    <col min="9477" max="9477" width="15.5703125" style="442" customWidth="1"/>
    <col min="9478" max="9478" width="13.85546875" style="442" customWidth="1"/>
    <col min="9479" max="9479" width="15.28515625" style="442" customWidth="1"/>
    <col min="9480" max="9480" width="16" style="442" customWidth="1"/>
    <col min="9481" max="9728" width="9.140625" style="442"/>
    <col min="9729" max="9729" width="10.5703125" style="442" customWidth="1"/>
    <col min="9730" max="9730" width="55" style="442" customWidth="1"/>
    <col min="9731" max="9731" width="29.28515625" style="442" customWidth="1"/>
    <col min="9732" max="9732" width="7.140625" style="442" customWidth="1"/>
    <col min="9733" max="9733" width="15.5703125" style="442" customWidth="1"/>
    <col min="9734" max="9734" width="13.85546875" style="442" customWidth="1"/>
    <col min="9735" max="9735" width="15.28515625" style="442" customWidth="1"/>
    <col min="9736" max="9736" width="16" style="442" customWidth="1"/>
    <col min="9737" max="9984" width="9.140625" style="442"/>
    <col min="9985" max="9985" width="10.5703125" style="442" customWidth="1"/>
    <col min="9986" max="9986" width="55" style="442" customWidth="1"/>
    <col min="9987" max="9987" width="29.28515625" style="442" customWidth="1"/>
    <col min="9988" max="9988" width="7.140625" style="442" customWidth="1"/>
    <col min="9989" max="9989" width="15.5703125" style="442" customWidth="1"/>
    <col min="9990" max="9990" width="13.85546875" style="442" customWidth="1"/>
    <col min="9991" max="9991" width="15.28515625" style="442" customWidth="1"/>
    <col min="9992" max="9992" width="16" style="442" customWidth="1"/>
    <col min="9993" max="10240" width="9.140625" style="442"/>
    <col min="10241" max="10241" width="10.5703125" style="442" customWidth="1"/>
    <col min="10242" max="10242" width="55" style="442" customWidth="1"/>
    <col min="10243" max="10243" width="29.28515625" style="442" customWidth="1"/>
    <col min="10244" max="10244" width="7.140625" style="442" customWidth="1"/>
    <col min="10245" max="10245" width="15.5703125" style="442" customWidth="1"/>
    <col min="10246" max="10246" width="13.85546875" style="442" customWidth="1"/>
    <col min="10247" max="10247" width="15.28515625" style="442" customWidth="1"/>
    <col min="10248" max="10248" width="16" style="442" customWidth="1"/>
    <col min="10249" max="10496" width="9.140625" style="442"/>
    <col min="10497" max="10497" width="10.5703125" style="442" customWidth="1"/>
    <col min="10498" max="10498" width="55" style="442" customWidth="1"/>
    <col min="10499" max="10499" width="29.28515625" style="442" customWidth="1"/>
    <col min="10500" max="10500" width="7.140625" style="442" customWidth="1"/>
    <col min="10501" max="10501" width="15.5703125" style="442" customWidth="1"/>
    <col min="10502" max="10502" width="13.85546875" style="442" customWidth="1"/>
    <col min="10503" max="10503" width="15.28515625" style="442" customWidth="1"/>
    <col min="10504" max="10504" width="16" style="442" customWidth="1"/>
    <col min="10505" max="10752" width="9.140625" style="442"/>
    <col min="10753" max="10753" width="10.5703125" style="442" customWidth="1"/>
    <col min="10754" max="10754" width="55" style="442" customWidth="1"/>
    <col min="10755" max="10755" width="29.28515625" style="442" customWidth="1"/>
    <col min="10756" max="10756" width="7.140625" style="442" customWidth="1"/>
    <col min="10757" max="10757" width="15.5703125" style="442" customWidth="1"/>
    <col min="10758" max="10758" width="13.85546875" style="442" customWidth="1"/>
    <col min="10759" max="10759" width="15.28515625" style="442" customWidth="1"/>
    <col min="10760" max="10760" width="16" style="442" customWidth="1"/>
    <col min="10761" max="11008" width="9.140625" style="442"/>
    <col min="11009" max="11009" width="10.5703125" style="442" customWidth="1"/>
    <col min="11010" max="11010" width="55" style="442" customWidth="1"/>
    <col min="11011" max="11011" width="29.28515625" style="442" customWidth="1"/>
    <col min="11012" max="11012" width="7.140625" style="442" customWidth="1"/>
    <col min="11013" max="11013" width="15.5703125" style="442" customWidth="1"/>
    <col min="11014" max="11014" width="13.85546875" style="442" customWidth="1"/>
    <col min="11015" max="11015" width="15.28515625" style="442" customWidth="1"/>
    <col min="11016" max="11016" width="16" style="442" customWidth="1"/>
    <col min="11017" max="11264" width="9.140625" style="442"/>
    <col min="11265" max="11265" width="10.5703125" style="442" customWidth="1"/>
    <col min="11266" max="11266" width="55" style="442" customWidth="1"/>
    <col min="11267" max="11267" width="29.28515625" style="442" customWidth="1"/>
    <col min="11268" max="11268" width="7.140625" style="442" customWidth="1"/>
    <col min="11269" max="11269" width="15.5703125" style="442" customWidth="1"/>
    <col min="11270" max="11270" width="13.85546875" style="442" customWidth="1"/>
    <col min="11271" max="11271" width="15.28515625" style="442" customWidth="1"/>
    <col min="11272" max="11272" width="16" style="442" customWidth="1"/>
    <col min="11273" max="11520" width="9.140625" style="442"/>
    <col min="11521" max="11521" width="10.5703125" style="442" customWidth="1"/>
    <col min="11522" max="11522" width="55" style="442" customWidth="1"/>
    <col min="11523" max="11523" width="29.28515625" style="442" customWidth="1"/>
    <col min="11524" max="11524" width="7.140625" style="442" customWidth="1"/>
    <col min="11525" max="11525" width="15.5703125" style="442" customWidth="1"/>
    <col min="11526" max="11526" width="13.85546875" style="442" customWidth="1"/>
    <col min="11527" max="11527" width="15.28515625" style="442" customWidth="1"/>
    <col min="11528" max="11528" width="16" style="442" customWidth="1"/>
    <col min="11529" max="11776" width="9.140625" style="442"/>
    <col min="11777" max="11777" width="10.5703125" style="442" customWidth="1"/>
    <col min="11778" max="11778" width="55" style="442" customWidth="1"/>
    <col min="11779" max="11779" width="29.28515625" style="442" customWidth="1"/>
    <col min="11780" max="11780" width="7.140625" style="442" customWidth="1"/>
    <col min="11781" max="11781" width="15.5703125" style="442" customWidth="1"/>
    <col min="11782" max="11782" width="13.85546875" style="442" customWidth="1"/>
    <col min="11783" max="11783" width="15.28515625" style="442" customWidth="1"/>
    <col min="11784" max="11784" width="16" style="442" customWidth="1"/>
    <col min="11785" max="12032" width="9.140625" style="442"/>
    <col min="12033" max="12033" width="10.5703125" style="442" customWidth="1"/>
    <col min="12034" max="12034" width="55" style="442" customWidth="1"/>
    <col min="12035" max="12035" width="29.28515625" style="442" customWidth="1"/>
    <col min="12036" max="12036" width="7.140625" style="442" customWidth="1"/>
    <col min="12037" max="12037" width="15.5703125" style="442" customWidth="1"/>
    <col min="12038" max="12038" width="13.85546875" style="442" customWidth="1"/>
    <col min="12039" max="12039" width="15.28515625" style="442" customWidth="1"/>
    <col min="12040" max="12040" width="16" style="442" customWidth="1"/>
    <col min="12041" max="12288" width="9.140625" style="442"/>
    <col min="12289" max="12289" width="10.5703125" style="442" customWidth="1"/>
    <col min="12290" max="12290" width="55" style="442" customWidth="1"/>
    <col min="12291" max="12291" width="29.28515625" style="442" customWidth="1"/>
    <col min="12292" max="12292" width="7.140625" style="442" customWidth="1"/>
    <col min="12293" max="12293" width="15.5703125" style="442" customWidth="1"/>
    <col min="12294" max="12294" width="13.85546875" style="442" customWidth="1"/>
    <col min="12295" max="12295" width="15.28515625" style="442" customWidth="1"/>
    <col min="12296" max="12296" width="16" style="442" customWidth="1"/>
    <col min="12297" max="12544" width="9.140625" style="442"/>
    <col min="12545" max="12545" width="10.5703125" style="442" customWidth="1"/>
    <col min="12546" max="12546" width="55" style="442" customWidth="1"/>
    <col min="12547" max="12547" width="29.28515625" style="442" customWidth="1"/>
    <col min="12548" max="12548" width="7.140625" style="442" customWidth="1"/>
    <col min="12549" max="12549" width="15.5703125" style="442" customWidth="1"/>
    <col min="12550" max="12550" width="13.85546875" style="442" customWidth="1"/>
    <col min="12551" max="12551" width="15.28515625" style="442" customWidth="1"/>
    <col min="12552" max="12552" width="16" style="442" customWidth="1"/>
    <col min="12553" max="12800" width="9.140625" style="442"/>
    <col min="12801" max="12801" width="10.5703125" style="442" customWidth="1"/>
    <col min="12802" max="12802" width="55" style="442" customWidth="1"/>
    <col min="12803" max="12803" width="29.28515625" style="442" customWidth="1"/>
    <col min="12804" max="12804" width="7.140625" style="442" customWidth="1"/>
    <col min="12805" max="12805" width="15.5703125" style="442" customWidth="1"/>
    <col min="12806" max="12806" width="13.85546875" style="442" customWidth="1"/>
    <col min="12807" max="12807" width="15.28515625" style="442" customWidth="1"/>
    <col min="12808" max="12808" width="16" style="442" customWidth="1"/>
    <col min="12809" max="13056" width="9.140625" style="442"/>
    <col min="13057" max="13057" width="10.5703125" style="442" customWidth="1"/>
    <col min="13058" max="13058" width="55" style="442" customWidth="1"/>
    <col min="13059" max="13059" width="29.28515625" style="442" customWidth="1"/>
    <col min="13060" max="13060" width="7.140625" style="442" customWidth="1"/>
    <col min="13061" max="13061" width="15.5703125" style="442" customWidth="1"/>
    <col min="13062" max="13062" width="13.85546875" style="442" customWidth="1"/>
    <col min="13063" max="13063" width="15.28515625" style="442" customWidth="1"/>
    <col min="13064" max="13064" width="16" style="442" customWidth="1"/>
    <col min="13065" max="13312" width="9.140625" style="442"/>
    <col min="13313" max="13313" width="10.5703125" style="442" customWidth="1"/>
    <col min="13314" max="13314" width="55" style="442" customWidth="1"/>
    <col min="13315" max="13315" width="29.28515625" style="442" customWidth="1"/>
    <col min="13316" max="13316" width="7.140625" style="442" customWidth="1"/>
    <col min="13317" max="13317" width="15.5703125" style="442" customWidth="1"/>
    <col min="13318" max="13318" width="13.85546875" style="442" customWidth="1"/>
    <col min="13319" max="13319" width="15.28515625" style="442" customWidth="1"/>
    <col min="13320" max="13320" width="16" style="442" customWidth="1"/>
    <col min="13321" max="13568" width="9.140625" style="442"/>
    <col min="13569" max="13569" width="10.5703125" style="442" customWidth="1"/>
    <col min="13570" max="13570" width="55" style="442" customWidth="1"/>
    <col min="13571" max="13571" width="29.28515625" style="442" customWidth="1"/>
    <col min="13572" max="13572" width="7.140625" style="442" customWidth="1"/>
    <col min="13573" max="13573" width="15.5703125" style="442" customWidth="1"/>
    <col min="13574" max="13574" width="13.85546875" style="442" customWidth="1"/>
    <col min="13575" max="13575" width="15.28515625" style="442" customWidth="1"/>
    <col min="13576" max="13576" width="16" style="442" customWidth="1"/>
    <col min="13577" max="13824" width="9.140625" style="442"/>
    <col min="13825" max="13825" width="10.5703125" style="442" customWidth="1"/>
    <col min="13826" max="13826" width="55" style="442" customWidth="1"/>
    <col min="13827" max="13827" width="29.28515625" style="442" customWidth="1"/>
    <col min="13828" max="13828" width="7.140625" style="442" customWidth="1"/>
    <col min="13829" max="13829" width="15.5703125" style="442" customWidth="1"/>
    <col min="13830" max="13830" width="13.85546875" style="442" customWidth="1"/>
    <col min="13831" max="13831" width="15.28515625" style="442" customWidth="1"/>
    <col min="13832" max="13832" width="16" style="442" customWidth="1"/>
    <col min="13833" max="14080" width="9.140625" style="442"/>
    <col min="14081" max="14081" width="10.5703125" style="442" customWidth="1"/>
    <col min="14082" max="14082" width="55" style="442" customWidth="1"/>
    <col min="14083" max="14083" width="29.28515625" style="442" customWidth="1"/>
    <col min="14084" max="14084" width="7.140625" style="442" customWidth="1"/>
    <col min="14085" max="14085" width="15.5703125" style="442" customWidth="1"/>
    <col min="14086" max="14086" width="13.85546875" style="442" customWidth="1"/>
    <col min="14087" max="14087" width="15.28515625" style="442" customWidth="1"/>
    <col min="14088" max="14088" width="16" style="442" customWidth="1"/>
    <col min="14089" max="14336" width="9.140625" style="442"/>
    <col min="14337" max="14337" width="10.5703125" style="442" customWidth="1"/>
    <col min="14338" max="14338" width="55" style="442" customWidth="1"/>
    <col min="14339" max="14339" width="29.28515625" style="442" customWidth="1"/>
    <col min="14340" max="14340" width="7.140625" style="442" customWidth="1"/>
    <col min="14341" max="14341" width="15.5703125" style="442" customWidth="1"/>
    <col min="14342" max="14342" width="13.85546875" style="442" customWidth="1"/>
    <col min="14343" max="14343" width="15.28515625" style="442" customWidth="1"/>
    <col min="14344" max="14344" width="16" style="442" customWidth="1"/>
    <col min="14345" max="14592" width="9.140625" style="442"/>
    <col min="14593" max="14593" width="10.5703125" style="442" customWidth="1"/>
    <col min="14594" max="14594" width="55" style="442" customWidth="1"/>
    <col min="14595" max="14595" width="29.28515625" style="442" customWidth="1"/>
    <col min="14596" max="14596" width="7.140625" style="442" customWidth="1"/>
    <col min="14597" max="14597" width="15.5703125" style="442" customWidth="1"/>
    <col min="14598" max="14598" width="13.85546875" style="442" customWidth="1"/>
    <col min="14599" max="14599" width="15.28515625" style="442" customWidth="1"/>
    <col min="14600" max="14600" width="16" style="442" customWidth="1"/>
    <col min="14601" max="14848" width="9.140625" style="442"/>
    <col min="14849" max="14849" width="10.5703125" style="442" customWidth="1"/>
    <col min="14850" max="14850" width="55" style="442" customWidth="1"/>
    <col min="14851" max="14851" width="29.28515625" style="442" customWidth="1"/>
    <col min="14852" max="14852" width="7.140625" style="442" customWidth="1"/>
    <col min="14853" max="14853" width="15.5703125" style="442" customWidth="1"/>
    <col min="14854" max="14854" width="13.85546875" style="442" customWidth="1"/>
    <col min="14855" max="14855" width="15.28515625" style="442" customWidth="1"/>
    <col min="14856" max="14856" width="16" style="442" customWidth="1"/>
    <col min="14857" max="15104" width="9.140625" style="442"/>
    <col min="15105" max="15105" width="10.5703125" style="442" customWidth="1"/>
    <col min="15106" max="15106" width="55" style="442" customWidth="1"/>
    <col min="15107" max="15107" width="29.28515625" style="442" customWidth="1"/>
    <col min="15108" max="15108" width="7.140625" style="442" customWidth="1"/>
    <col min="15109" max="15109" width="15.5703125" style="442" customWidth="1"/>
    <col min="15110" max="15110" width="13.85546875" style="442" customWidth="1"/>
    <col min="15111" max="15111" width="15.28515625" style="442" customWidth="1"/>
    <col min="15112" max="15112" width="16" style="442" customWidth="1"/>
    <col min="15113" max="15360" width="9.140625" style="442"/>
    <col min="15361" max="15361" width="10.5703125" style="442" customWidth="1"/>
    <col min="15362" max="15362" width="55" style="442" customWidth="1"/>
    <col min="15363" max="15363" width="29.28515625" style="442" customWidth="1"/>
    <col min="15364" max="15364" width="7.140625" style="442" customWidth="1"/>
    <col min="15365" max="15365" width="15.5703125" style="442" customWidth="1"/>
    <col min="15366" max="15366" width="13.85546875" style="442" customWidth="1"/>
    <col min="15367" max="15367" width="15.28515625" style="442" customWidth="1"/>
    <col min="15368" max="15368" width="16" style="442" customWidth="1"/>
    <col min="15369" max="15616" width="9.140625" style="442"/>
    <col min="15617" max="15617" width="10.5703125" style="442" customWidth="1"/>
    <col min="15618" max="15618" width="55" style="442" customWidth="1"/>
    <col min="15619" max="15619" width="29.28515625" style="442" customWidth="1"/>
    <col min="15620" max="15620" width="7.140625" style="442" customWidth="1"/>
    <col min="15621" max="15621" width="15.5703125" style="442" customWidth="1"/>
    <col min="15622" max="15622" width="13.85546875" style="442" customWidth="1"/>
    <col min="15623" max="15623" width="15.28515625" style="442" customWidth="1"/>
    <col min="15624" max="15624" width="16" style="442" customWidth="1"/>
    <col min="15625" max="15872" width="9.140625" style="442"/>
    <col min="15873" max="15873" width="10.5703125" style="442" customWidth="1"/>
    <col min="15874" max="15874" width="55" style="442" customWidth="1"/>
    <col min="15875" max="15875" width="29.28515625" style="442" customWidth="1"/>
    <col min="15876" max="15876" width="7.140625" style="442" customWidth="1"/>
    <col min="15877" max="15877" width="15.5703125" style="442" customWidth="1"/>
    <col min="15878" max="15878" width="13.85546875" style="442" customWidth="1"/>
    <col min="15879" max="15879" width="15.28515625" style="442" customWidth="1"/>
    <col min="15880" max="15880" width="16" style="442" customWidth="1"/>
    <col min="15881" max="16128" width="9.140625" style="442"/>
    <col min="16129" max="16129" width="10.5703125" style="442" customWidth="1"/>
    <col min="16130" max="16130" width="55" style="442" customWidth="1"/>
    <col min="16131" max="16131" width="29.28515625" style="442" customWidth="1"/>
    <col min="16132" max="16132" width="7.140625" style="442" customWidth="1"/>
    <col min="16133" max="16133" width="15.5703125" style="442" customWidth="1"/>
    <col min="16134" max="16134" width="13.85546875" style="442" customWidth="1"/>
    <col min="16135" max="16135" width="15.28515625" style="442" customWidth="1"/>
    <col min="16136" max="16136" width="16" style="442" customWidth="1"/>
    <col min="16137" max="16384" width="9.140625" style="442"/>
  </cols>
  <sheetData>
    <row r="1" spans="1:8" s="649" customFormat="1" ht="15">
      <c r="A1" s="646" t="s">
        <v>1324</v>
      </c>
      <c r="B1" s="646" t="s">
        <v>1325</v>
      </c>
      <c r="C1" s="646"/>
      <c r="D1" s="647"/>
      <c r="E1" s="648"/>
      <c r="F1" s="648"/>
      <c r="G1" s="648"/>
      <c r="H1" s="648"/>
    </row>
    <row r="2" spans="1:8" s="649" customFormat="1" ht="15">
      <c r="A2" s="646" t="s">
        <v>906</v>
      </c>
      <c r="B2" s="646" t="s">
        <v>1326</v>
      </c>
      <c r="C2" s="646"/>
      <c r="D2" s="647"/>
      <c r="E2" s="648"/>
      <c r="F2" s="648"/>
      <c r="G2" s="648"/>
      <c r="H2" s="648"/>
    </row>
    <row r="3" spans="1:8" ht="15.75">
      <c r="A3" s="650"/>
      <c r="B3" s="650"/>
      <c r="C3" s="650"/>
      <c r="D3" s="651"/>
      <c r="E3" s="652"/>
      <c r="F3" s="652"/>
      <c r="G3" s="652"/>
      <c r="H3" s="652"/>
    </row>
    <row r="4" spans="1:8" ht="15.75">
      <c r="A4" s="653" t="s">
        <v>1327</v>
      </c>
      <c r="B4" s="653" t="s">
        <v>1328</v>
      </c>
      <c r="C4" s="653"/>
      <c r="D4" s="654"/>
      <c r="E4" s="655"/>
      <c r="F4" s="655"/>
      <c r="G4" s="655"/>
      <c r="H4" s="655"/>
    </row>
    <row r="5" spans="1:8" ht="15.75">
      <c r="A5" s="656" t="s">
        <v>1329</v>
      </c>
      <c r="B5" s="656" t="s">
        <v>1330</v>
      </c>
      <c r="C5" s="656"/>
      <c r="D5" s="654"/>
      <c r="E5" s="654"/>
      <c r="F5" s="655"/>
      <c r="G5" s="655"/>
      <c r="H5" s="652"/>
    </row>
    <row r="6" spans="1:8" ht="15.75">
      <c r="A6" s="656"/>
      <c r="B6" s="656"/>
      <c r="C6" s="656"/>
      <c r="D6" s="654"/>
      <c r="E6" s="654"/>
      <c r="F6" s="655"/>
      <c r="G6" s="655"/>
      <c r="H6" s="652"/>
    </row>
    <row r="7" spans="1:8" ht="10.5" customHeight="1" thickBot="1">
      <c r="A7" s="655"/>
      <c r="B7" s="656" t="s">
        <v>29</v>
      </c>
      <c r="C7" s="656" t="s">
        <v>29</v>
      </c>
      <c r="D7" s="654"/>
      <c r="E7" s="654"/>
      <c r="F7" s="655"/>
      <c r="G7" s="655"/>
      <c r="H7" s="652"/>
    </row>
    <row r="8" spans="1:8" ht="14.25" thickTop="1" thickBot="1">
      <c r="A8" s="657" t="s">
        <v>1150</v>
      </c>
      <c r="B8" s="658" t="s">
        <v>132</v>
      </c>
      <c r="C8" s="658"/>
      <c r="D8" s="658"/>
      <c r="E8" s="658"/>
      <c r="F8" s="1199" t="s">
        <v>26</v>
      </c>
      <c r="G8" s="1200"/>
      <c r="H8" s="1201"/>
    </row>
    <row r="9" spans="1:8" ht="13.5" thickTop="1">
      <c r="A9" s="659" t="s">
        <v>1331</v>
      </c>
      <c r="B9" s="1202" t="s">
        <v>1332</v>
      </c>
      <c r="C9" s="1203"/>
      <c r="D9" s="1203"/>
      <c r="E9" s="1203"/>
      <c r="F9" s="1204">
        <v>0</v>
      </c>
      <c r="G9" s="1205"/>
      <c r="H9" s="1206"/>
    </row>
    <row r="10" spans="1:8">
      <c r="A10" s="660" t="s">
        <v>1333</v>
      </c>
      <c r="B10" s="1193" t="s">
        <v>1334</v>
      </c>
      <c r="C10" s="1194"/>
      <c r="D10" s="1194"/>
      <c r="E10" s="1195"/>
      <c r="F10" s="1196">
        <v>0</v>
      </c>
      <c r="G10" s="1197"/>
      <c r="H10" s="1198"/>
    </row>
    <row r="11" spans="1:8">
      <c r="A11" s="660" t="s">
        <v>1335</v>
      </c>
      <c r="B11" s="1193" t="s">
        <v>1336</v>
      </c>
      <c r="C11" s="1194"/>
      <c r="D11" s="1194"/>
      <c r="E11" s="1195"/>
      <c r="F11" s="1196">
        <v>0</v>
      </c>
      <c r="G11" s="1197"/>
      <c r="H11" s="1198"/>
    </row>
    <row r="12" spans="1:8" ht="13.5" thickBot="1">
      <c r="A12" s="660" t="s">
        <v>1337</v>
      </c>
      <c r="B12" s="1193" t="s">
        <v>1338</v>
      </c>
      <c r="C12" s="1194"/>
      <c r="D12" s="1194"/>
      <c r="E12" s="1195"/>
      <c r="F12" s="1196">
        <v>0</v>
      </c>
      <c r="G12" s="1197"/>
      <c r="H12" s="1198"/>
    </row>
    <row r="13" spans="1:8" s="665" customFormat="1" ht="18.75" customHeight="1" thickTop="1" thickBot="1">
      <c r="A13" s="661"/>
      <c r="B13" s="662" t="s">
        <v>1341</v>
      </c>
      <c r="C13" s="662"/>
      <c r="D13" s="663"/>
      <c r="E13" s="664" t="s">
        <v>29</v>
      </c>
      <c r="F13" s="1211">
        <f>SUM(F9:H12)</f>
        <v>0</v>
      </c>
      <c r="G13" s="1212"/>
      <c r="H13" s="1213"/>
    </row>
    <row r="14" spans="1:8" s="650" customFormat="1" ht="18.75" customHeight="1" thickTop="1">
      <c r="B14" s="666"/>
      <c r="C14" s="653"/>
      <c r="D14" s="653"/>
      <c r="E14" s="653"/>
      <c r="F14" s="667"/>
      <c r="G14" s="668"/>
      <c r="H14" s="668"/>
    </row>
    <row r="15" spans="1:8" s="650" customFormat="1" ht="18.75" customHeight="1">
      <c r="B15" s="666"/>
      <c r="C15" s="653"/>
      <c r="D15" s="653"/>
      <c r="E15" s="653"/>
      <c r="F15" s="667"/>
      <c r="G15" s="668"/>
      <c r="H15" s="668"/>
    </row>
    <row r="16" spans="1:8" ht="16.5" thickBot="1">
      <c r="A16" s="656"/>
      <c r="B16" s="669"/>
      <c r="C16" s="670"/>
      <c r="D16" s="654"/>
      <c r="E16" s="654"/>
      <c r="F16" s="655"/>
      <c r="G16" s="655"/>
      <c r="H16" s="652"/>
    </row>
    <row r="17" spans="1:9" ht="13.5" thickTop="1">
      <c r="A17" s="671" t="s">
        <v>1150</v>
      </c>
      <c r="B17" s="1214" t="s">
        <v>1342</v>
      </c>
      <c r="C17" s="1214" t="s">
        <v>1343</v>
      </c>
      <c r="D17" s="671" t="s">
        <v>231</v>
      </c>
      <c r="E17" s="671" t="s">
        <v>1344</v>
      </c>
      <c r="F17" s="671" t="s">
        <v>1344</v>
      </c>
      <c r="G17" s="671" t="s">
        <v>1345</v>
      </c>
      <c r="H17" s="671" t="s">
        <v>1345</v>
      </c>
    </row>
    <row r="18" spans="1:9" ht="13.5" thickBot="1">
      <c r="A18" s="672" t="s">
        <v>1346</v>
      </c>
      <c r="B18" s="1215"/>
      <c r="C18" s="1215"/>
      <c r="D18" s="672" t="s">
        <v>220</v>
      </c>
      <c r="E18" s="672" t="s">
        <v>1347</v>
      </c>
      <c r="F18" s="672" t="s">
        <v>1348</v>
      </c>
      <c r="G18" s="672" t="s">
        <v>1347</v>
      </c>
      <c r="H18" s="672" t="s">
        <v>1348</v>
      </c>
    </row>
    <row r="19" spans="1:9" ht="13.5" thickTop="1">
      <c r="A19" s="675" t="s">
        <v>29</v>
      </c>
      <c r="B19" s="673" t="s">
        <v>1350</v>
      </c>
      <c r="C19" s="673"/>
      <c r="D19" s="673"/>
      <c r="E19" s="673"/>
      <c r="F19" s="673"/>
      <c r="G19" s="673"/>
      <c r="H19" s="674"/>
    </row>
    <row r="20" spans="1:9" s="684" customFormat="1" ht="38.25">
      <c r="A20" s="675" t="s">
        <v>1351</v>
      </c>
      <c r="B20" s="685" t="s">
        <v>1352</v>
      </c>
      <c r="C20" s="677"/>
      <c r="D20" s="683">
        <v>5</v>
      </c>
      <c r="E20" s="679">
        <v>0</v>
      </c>
      <c r="F20" s="679">
        <f>D20*E20</f>
        <v>0</v>
      </c>
      <c r="G20" s="679">
        <v>0</v>
      </c>
      <c r="H20" s="680">
        <f>G20*D20</f>
        <v>0</v>
      </c>
    </row>
    <row r="21" spans="1:9" s="684" customFormat="1" ht="25.5">
      <c r="A21" s="675" t="s">
        <v>1353</v>
      </c>
      <c r="B21" s="685" t="s">
        <v>1354</v>
      </c>
      <c r="C21" s="677"/>
      <c r="D21" s="683">
        <v>1</v>
      </c>
      <c r="E21" s="679">
        <v>0</v>
      </c>
      <c r="F21" s="679">
        <f>D21*E21</f>
        <v>0</v>
      </c>
      <c r="G21" s="679">
        <v>0</v>
      </c>
      <c r="H21" s="680">
        <f>G21*D21</f>
        <v>0</v>
      </c>
    </row>
    <row r="22" spans="1:9">
      <c r="A22" s="675" t="s">
        <v>29</v>
      </c>
      <c r="B22" s="673" t="s">
        <v>1355</v>
      </c>
      <c r="C22" s="673"/>
      <c r="D22" s="673"/>
      <c r="E22" s="673"/>
      <c r="F22" s="673"/>
      <c r="G22" s="673"/>
      <c r="H22" s="674"/>
      <c r="I22" s="684"/>
    </row>
    <row r="23" spans="1:9" ht="25.5">
      <c r="A23" s="675" t="s">
        <v>1356</v>
      </c>
      <c r="B23" s="686" t="s">
        <v>2143</v>
      </c>
      <c r="C23" s="687"/>
      <c r="D23" s="683"/>
      <c r="E23" s="679"/>
      <c r="F23" s="679">
        <f>E23*D23</f>
        <v>0</v>
      </c>
      <c r="G23" s="679"/>
      <c r="H23" s="680">
        <f>G23*D23</f>
        <v>0</v>
      </c>
      <c r="I23" s="684"/>
    </row>
    <row r="24" spans="1:9">
      <c r="A24" s="675" t="s">
        <v>1357</v>
      </c>
      <c r="B24" s="686" t="s">
        <v>1358</v>
      </c>
      <c r="C24" s="687"/>
      <c r="D24" s="683"/>
      <c r="E24" s="679"/>
      <c r="F24" s="679">
        <f>E24*D24</f>
        <v>0</v>
      </c>
      <c r="G24" s="679"/>
      <c r="H24" s="680">
        <f>G24*D24</f>
        <v>0</v>
      </c>
      <c r="I24" s="684"/>
    </row>
    <row r="25" spans="1:9" ht="13.5" thickBot="1">
      <c r="A25" s="675" t="s">
        <v>1359</v>
      </c>
      <c r="B25" s="686" t="s">
        <v>1360</v>
      </c>
      <c r="C25" s="687"/>
      <c r="D25" s="683"/>
      <c r="E25" s="679"/>
      <c r="F25" s="679">
        <f>E25*D25</f>
        <v>0</v>
      </c>
      <c r="G25" s="679"/>
      <c r="H25" s="680">
        <f>G25*D25</f>
        <v>0</v>
      </c>
      <c r="I25" s="684"/>
    </row>
    <row r="26" spans="1:9" s="691" customFormat="1" ht="14.25" thickTop="1" thickBot="1">
      <c r="A26" s="688"/>
      <c r="B26" s="689" t="s">
        <v>1361</v>
      </c>
      <c r="C26" s="690"/>
      <c r="D26" s="690"/>
      <c r="E26" s="1207">
        <f>SUM(F19:F25)</f>
        <v>0</v>
      </c>
      <c r="F26" s="1208"/>
      <c r="G26" s="1209">
        <f>SUM(H19:H25)</f>
        <v>0</v>
      </c>
      <c r="H26" s="1210"/>
      <c r="I26" s="684"/>
    </row>
    <row r="27" spans="1:9" ht="13.5" thickTop="1">
      <c r="A27" s="692"/>
      <c r="B27" s="693"/>
      <c r="C27" s="694"/>
      <c r="D27" s="692"/>
      <c r="E27" s="695"/>
      <c r="F27" s="695"/>
      <c r="G27" s="695"/>
      <c r="H27" s="695"/>
      <c r="I27" s="684"/>
    </row>
    <row r="28" spans="1:9">
      <c r="A28" s="692"/>
      <c r="B28" s="693"/>
      <c r="C28" s="694"/>
      <c r="D28" s="692"/>
      <c r="E28" s="695"/>
      <c r="F28" s="695"/>
      <c r="G28" s="695"/>
      <c r="H28" s="695"/>
      <c r="I28" s="684"/>
    </row>
    <row r="29" spans="1:9">
      <c r="A29" s="692"/>
      <c r="B29" s="693"/>
      <c r="C29" s="694"/>
      <c r="D29" s="692"/>
      <c r="E29" s="695"/>
      <c r="F29" s="695"/>
      <c r="G29" s="695"/>
      <c r="H29" s="695"/>
      <c r="I29" s="684"/>
    </row>
    <row r="30" spans="1:9">
      <c r="A30" s="692"/>
      <c r="B30" s="693"/>
      <c r="C30" s="694"/>
      <c r="D30" s="692"/>
      <c r="E30" s="695"/>
      <c r="F30" s="695"/>
      <c r="G30" s="695"/>
      <c r="H30" s="695"/>
      <c r="I30" s="684"/>
    </row>
    <row r="31" spans="1:9" ht="13.5" thickBot="1">
      <c r="A31" s="692"/>
      <c r="B31" s="693"/>
      <c r="C31" s="694"/>
      <c r="D31" s="692"/>
      <c r="E31" s="695"/>
      <c r="F31" s="695"/>
      <c r="G31" s="695"/>
      <c r="H31" s="695"/>
      <c r="I31" s="684"/>
    </row>
    <row r="32" spans="1:9" ht="13.5" thickTop="1">
      <c r="A32" s="671" t="s">
        <v>1150</v>
      </c>
      <c r="B32" s="1214" t="s">
        <v>1362</v>
      </c>
      <c r="C32" s="1214" t="s">
        <v>1343</v>
      </c>
      <c r="D32" s="671" t="s">
        <v>231</v>
      </c>
      <c r="E32" s="671" t="s">
        <v>1344</v>
      </c>
      <c r="F32" s="671" t="s">
        <v>1344</v>
      </c>
      <c r="G32" s="671" t="s">
        <v>1345</v>
      </c>
      <c r="H32" s="671" t="s">
        <v>1345</v>
      </c>
      <c r="I32" s="684"/>
    </row>
    <row r="33" spans="1:9" ht="13.5" thickBot="1">
      <c r="A33" s="672" t="s">
        <v>1346</v>
      </c>
      <c r="B33" s="1215"/>
      <c r="C33" s="1215"/>
      <c r="D33" s="672" t="s">
        <v>220</v>
      </c>
      <c r="E33" s="672" t="s">
        <v>1347</v>
      </c>
      <c r="F33" s="672" t="s">
        <v>1348</v>
      </c>
      <c r="G33" s="672" t="s">
        <v>1347</v>
      </c>
      <c r="H33" s="672" t="s">
        <v>1348</v>
      </c>
      <c r="I33" s="684"/>
    </row>
    <row r="34" spans="1:9" s="681" customFormat="1" ht="13.5" thickTop="1">
      <c r="A34" s="675" t="s">
        <v>1331</v>
      </c>
      <c r="B34" s="676" t="s">
        <v>2139</v>
      </c>
      <c r="C34" s="682"/>
      <c r="D34" s="696">
        <v>4000</v>
      </c>
      <c r="E34" s="679"/>
      <c r="F34" s="679"/>
      <c r="G34" s="679"/>
      <c r="H34" s="680"/>
      <c r="I34" s="684"/>
    </row>
    <row r="35" spans="1:9" s="681" customFormat="1">
      <c r="A35" s="675" t="s">
        <v>1333</v>
      </c>
      <c r="B35" s="676" t="s">
        <v>2140</v>
      </c>
      <c r="C35" s="682"/>
      <c r="D35" s="696">
        <v>100</v>
      </c>
      <c r="E35" s="679"/>
      <c r="F35" s="679"/>
      <c r="G35" s="679"/>
      <c r="H35" s="680"/>
      <c r="I35" s="684"/>
    </row>
    <row r="36" spans="1:9" s="681" customFormat="1">
      <c r="A36" s="675" t="s">
        <v>1335</v>
      </c>
      <c r="B36" s="676" t="s">
        <v>2138</v>
      </c>
      <c r="C36" s="682"/>
      <c r="D36" s="696">
        <v>150</v>
      </c>
      <c r="E36" s="679"/>
      <c r="F36" s="679"/>
      <c r="G36" s="679"/>
      <c r="H36" s="680"/>
      <c r="I36" s="684"/>
    </row>
    <row r="37" spans="1:9" s="681" customFormat="1">
      <c r="A37" s="675" t="s">
        <v>1337</v>
      </c>
      <c r="B37" s="676" t="s">
        <v>1363</v>
      </c>
      <c r="C37" s="682"/>
      <c r="D37" s="696">
        <v>500</v>
      </c>
      <c r="E37" s="679"/>
      <c r="F37" s="679"/>
      <c r="G37" s="679"/>
      <c r="H37" s="680"/>
      <c r="I37" s="684"/>
    </row>
    <row r="38" spans="1:9" s="681" customFormat="1">
      <c r="A38" s="675" t="s">
        <v>1339</v>
      </c>
      <c r="B38" s="676" t="s">
        <v>1364</v>
      </c>
      <c r="C38" s="682"/>
      <c r="D38" s="696">
        <v>10</v>
      </c>
      <c r="E38" s="679"/>
      <c r="F38" s="679"/>
      <c r="G38" s="679"/>
      <c r="H38" s="680"/>
      <c r="I38" s="684"/>
    </row>
    <row r="39" spans="1:9" s="681" customFormat="1">
      <c r="A39" s="675" t="s">
        <v>1340</v>
      </c>
      <c r="B39" s="676" t="s">
        <v>1365</v>
      </c>
      <c r="C39" s="682"/>
      <c r="D39" s="696">
        <v>20</v>
      </c>
      <c r="E39" s="679"/>
      <c r="F39" s="679"/>
      <c r="G39" s="679"/>
      <c r="H39" s="680"/>
      <c r="I39" s="684"/>
    </row>
    <row r="40" spans="1:9" s="681" customFormat="1">
      <c r="A40" s="675" t="s">
        <v>1349</v>
      </c>
      <c r="B40" s="697" t="s">
        <v>1366</v>
      </c>
      <c r="C40" s="698"/>
      <c r="D40" s="696">
        <v>4730</v>
      </c>
      <c r="E40" s="679"/>
      <c r="F40" s="679"/>
      <c r="G40" s="679"/>
      <c r="H40" s="680"/>
      <c r="I40" s="684"/>
    </row>
    <row r="41" spans="1:9" s="681" customFormat="1">
      <c r="A41" s="675" t="s">
        <v>1351</v>
      </c>
      <c r="B41" s="699" t="s">
        <v>1367</v>
      </c>
      <c r="C41" s="682"/>
      <c r="D41" s="683">
        <v>250</v>
      </c>
      <c r="E41" s="679"/>
      <c r="F41" s="679"/>
      <c r="G41" s="679"/>
      <c r="H41" s="680"/>
      <c r="I41" s="684"/>
    </row>
    <row r="42" spans="1:9" s="681" customFormat="1">
      <c r="A42" s="675" t="s">
        <v>1353</v>
      </c>
      <c r="B42" s="699" t="s">
        <v>1368</v>
      </c>
      <c r="C42" s="682"/>
      <c r="D42" s="683">
        <v>200</v>
      </c>
      <c r="E42" s="679"/>
      <c r="F42" s="679"/>
      <c r="G42" s="679"/>
      <c r="H42" s="680"/>
      <c r="I42" s="684"/>
    </row>
    <row r="43" spans="1:9" s="681" customFormat="1">
      <c r="A43" s="675" t="s">
        <v>1369</v>
      </c>
      <c r="B43" s="699" t="s">
        <v>1370</v>
      </c>
      <c r="C43" s="682"/>
      <c r="D43" s="683">
        <v>40</v>
      </c>
      <c r="E43" s="679"/>
      <c r="F43" s="679"/>
      <c r="G43" s="679"/>
      <c r="H43" s="680"/>
      <c r="I43" s="684"/>
    </row>
    <row r="44" spans="1:9" s="681" customFormat="1">
      <c r="A44" s="675" t="s">
        <v>1356</v>
      </c>
      <c r="B44" s="699" t="s">
        <v>1371</v>
      </c>
      <c r="C44" s="682"/>
      <c r="D44" s="683">
        <v>100</v>
      </c>
      <c r="E44" s="679"/>
      <c r="F44" s="679"/>
      <c r="G44" s="679"/>
      <c r="H44" s="680"/>
      <c r="I44" s="684"/>
    </row>
    <row r="45" spans="1:9" s="681" customFormat="1">
      <c r="A45" s="675" t="s">
        <v>1357</v>
      </c>
      <c r="B45" s="700" t="s">
        <v>1372</v>
      </c>
      <c r="C45" s="682"/>
      <c r="D45" s="678">
        <v>450</v>
      </c>
      <c r="E45" s="679"/>
      <c r="F45" s="679"/>
      <c r="G45" s="679"/>
      <c r="H45" s="680"/>
      <c r="I45" s="684"/>
    </row>
    <row r="46" spans="1:9" s="681" customFormat="1">
      <c r="A46" s="675" t="s">
        <v>1359</v>
      </c>
      <c r="B46" s="697" t="s">
        <v>2142</v>
      </c>
      <c r="C46" s="682"/>
      <c r="D46" s="683">
        <v>100</v>
      </c>
      <c r="E46" s="679"/>
      <c r="F46" s="679"/>
      <c r="G46" s="679"/>
      <c r="H46" s="680"/>
      <c r="I46" s="684"/>
    </row>
    <row r="47" spans="1:9" s="681" customFormat="1">
      <c r="A47" s="675" t="s">
        <v>1373</v>
      </c>
      <c r="B47" s="700" t="s">
        <v>1374</v>
      </c>
      <c r="C47" s="682"/>
      <c r="D47" s="678">
        <v>60</v>
      </c>
      <c r="E47" s="679"/>
      <c r="F47" s="679"/>
      <c r="G47" s="679"/>
      <c r="H47" s="680"/>
      <c r="I47" s="684"/>
    </row>
    <row r="48" spans="1:9" s="681" customFormat="1" ht="25.5">
      <c r="A48" s="675" t="s">
        <v>1375</v>
      </c>
      <c r="B48" s="697" t="s">
        <v>2141</v>
      </c>
      <c r="C48" s="682"/>
      <c r="D48" s="683">
        <v>100</v>
      </c>
      <c r="E48" s="679"/>
      <c r="F48" s="679"/>
      <c r="G48" s="679"/>
      <c r="H48" s="680"/>
      <c r="I48" s="684"/>
    </row>
    <row r="49" spans="1:9" s="681" customFormat="1">
      <c r="A49" s="675" t="s">
        <v>1376</v>
      </c>
      <c r="B49" s="701" t="s">
        <v>1377</v>
      </c>
      <c r="C49" s="682"/>
      <c r="D49" s="683">
        <v>50</v>
      </c>
      <c r="E49" s="679"/>
      <c r="F49" s="679"/>
      <c r="G49" s="702"/>
      <c r="H49" s="680"/>
      <c r="I49" s="684"/>
    </row>
    <row r="50" spans="1:9" s="681" customFormat="1">
      <c r="A50" s="675" t="s">
        <v>1378</v>
      </c>
      <c r="B50" s="701" t="s">
        <v>1379</v>
      </c>
      <c r="C50" s="682"/>
      <c r="D50" s="683">
        <v>50</v>
      </c>
      <c r="E50" s="679"/>
      <c r="F50" s="679"/>
      <c r="G50" s="702"/>
      <c r="H50" s="680"/>
      <c r="I50" s="684"/>
    </row>
    <row r="51" spans="1:9" s="707" customFormat="1" ht="26.25" thickBot="1">
      <c r="A51" s="675" t="s">
        <v>1380</v>
      </c>
      <c r="B51" s="703" t="s">
        <v>1381</v>
      </c>
      <c r="C51" s="704"/>
      <c r="D51" s="705">
        <v>1</v>
      </c>
      <c r="E51" s="706"/>
      <c r="F51" s="706"/>
      <c r="G51" s="679"/>
      <c r="H51" s="680"/>
      <c r="I51" s="684"/>
    </row>
    <row r="52" spans="1:9" s="691" customFormat="1" ht="14.25" thickTop="1" thickBot="1">
      <c r="A52" s="688"/>
      <c r="B52" s="689" t="s">
        <v>1382</v>
      </c>
      <c r="C52" s="690"/>
      <c r="D52" s="690"/>
      <c r="E52" s="1207"/>
      <c r="F52" s="1208"/>
      <c r="G52" s="1209"/>
      <c r="H52" s="1210"/>
    </row>
    <row r="53" spans="1:9" ht="13.5" thickTop="1">
      <c r="A53" s="692"/>
      <c r="B53" s="693"/>
      <c r="C53" s="694"/>
      <c r="D53" s="692"/>
      <c r="E53" s="695"/>
      <c r="F53" s="695"/>
      <c r="G53" s="695"/>
      <c r="H53" s="695"/>
    </row>
    <row r="54" spans="1:9">
      <c r="A54" s="692"/>
      <c r="B54" s="693"/>
      <c r="C54" s="694"/>
      <c r="D54" s="692"/>
      <c r="E54" s="695"/>
      <c r="F54" s="695"/>
      <c r="G54" s="695"/>
      <c r="H54" s="944"/>
    </row>
    <row r="55" spans="1:9">
      <c r="A55" s="692"/>
      <c r="B55" s="708"/>
      <c r="C55" s="694"/>
      <c r="D55" s="692"/>
      <c r="E55" s="695"/>
      <c r="F55" s="695"/>
      <c r="G55" s="695"/>
      <c r="H55" s="695"/>
    </row>
    <row r="56" spans="1:9">
      <c r="A56" s="692"/>
      <c r="B56" s="693"/>
      <c r="C56" s="694"/>
      <c r="D56" s="692"/>
      <c r="E56" s="695"/>
      <c r="F56" s="695"/>
      <c r="G56" s="695"/>
      <c r="H56" s="695"/>
    </row>
    <row r="57" spans="1:9">
      <c r="A57" s="692"/>
      <c r="B57" s="693"/>
      <c r="C57" s="694"/>
      <c r="D57" s="692"/>
      <c r="E57" s="695"/>
      <c r="F57" s="695"/>
      <c r="G57" s="695"/>
      <c r="H57" s="695"/>
    </row>
    <row r="58" spans="1:9">
      <c r="A58" s="692"/>
      <c r="B58" s="693"/>
      <c r="C58" s="694"/>
      <c r="D58" s="692"/>
      <c r="E58" s="695"/>
      <c r="F58" s="695"/>
      <c r="G58" s="695"/>
      <c r="H58" s="695"/>
    </row>
    <row r="59" spans="1:9">
      <c r="A59" s="692"/>
      <c r="B59" s="693"/>
      <c r="C59" s="694"/>
      <c r="D59" s="692"/>
      <c r="E59" s="695"/>
      <c r="F59" s="695"/>
      <c r="G59" s="695"/>
      <c r="H59" s="695"/>
    </row>
    <row r="60" spans="1:9">
      <c r="A60" s="692"/>
      <c r="B60" s="693"/>
      <c r="C60" s="694"/>
      <c r="D60" s="692"/>
      <c r="E60" s="695"/>
      <c r="F60" s="695"/>
      <c r="G60" s="695"/>
      <c r="H60" s="695"/>
    </row>
    <row r="61" spans="1:9">
      <c r="A61" s="692"/>
      <c r="B61" s="693"/>
      <c r="C61" s="694"/>
      <c r="D61" s="692"/>
      <c r="E61" s="695"/>
      <c r="F61" s="695"/>
      <c r="G61" s="695"/>
      <c r="H61" s="695"/>
    </row>
    <row r="62" spans="1:9">
      <c r="A62" s="692"/>
      <c r="B62" s="693"/>
      <c r="C62" s="694"/>
      <c r="D62" s="692"/>
      <c r="E62" s="695"/>
      <c r="F62" s="695"/>
      <c r="G62" s="695"/>
      <c r="H62" s="695"/>
    </row>
    <row r="63" spans="1:9">
      <c r="A63" s="692"/>
      <c r="B63" s="693"/>
      <c r="C63" s="694"/>
      <c r="D63" s="692"/>
      <c r="E63" s="695"/>
      <c r="F63" s="695"/>
      <c r="G63" s="695"/>
      <c r="H63" s="695"/>
    </row>
    <row r="64" spans="1:9">
      <c r="A64" s="692"/>
      <c r="B64" s="693"/>
      <c r="C64" s="694"/>
      <c r="D64" s="692"/>
      <c r="E64" s="695"/>
      <c r="F64" s="695"/>
      <c r="G64" s="695"/>
      <c r="H64" s="695"/>
    </row>
    <row r="65" spans="1:8">
      <c r="A65" s="692"/>
      <c r="B65" s="693"/>
      <c r="C65" s="694"/>
      <c r="D65" s="692"/>
      <c r="E65" s="695"/>
      <c r="F65" s="695"/>
      <c r="G65" s="695"/>
      <c r="H65" s="695"/>
    </row>
    <row r="66" spans="1:8">
      <c r="A66" s="692"/>
      <c r="B66" s="693"/>
      <c r="C66" s="694"/>
      <c r="D66" s="692"/>
      <c r="E66" s="695"/>
      <c r="F66" s="695"/>
      <c r="G66" s="695"/>
      <c r="H66" s="695"/>
    </row>
    <row r="67" spans="1:8">
      <c r="A67" s="692"/>
      <c r="B67" s="693"/>
      <c r="C67" s="694"/>
      <c r="D67" s="692"/>
      <c r="E67" s="695"/>
      <c r="F67" s="695"/>
      <c r="G67" s="695"/>
      <c r="H67" s="695"/>
    </row>
    <row r="68" spans="1:8">
      <c r="A68" s="692"/>
      <c r="B68" s="693"/>
      <c r="C68" s="694"/>
      <c r="D68" s="692"/>
      <c r="E68" s="695"/>
      <c r="F68" s="695"/>
      <c r="G68" s="695"/>
      <c r="H68" s="695"/>
    </row>
    <row r="69" spans="1:8">
      <c r="A69" s="692"/>
      <c r="B69" s="693"/>
      <c r="C69" s="694"/>
      <c r="D69" s="692"/>
      <c r="E69" s="695"/>
      <c r="F69" s="695"/>
      <c r="G69" s="695"/>
      <c r="H69" s="695"/>
    </row>
    <row r="70" spans="1:8">
      <c r="A70" s="692"/>
      <c r="B70" s="693"/>
      <c r="C70" s="694"/>
      <c r="D70" s="692"/>
      <c r="E70" s="695"/>
      <c r="F70" s="695"/>
      <c r="G70" s="695"/>
      <c r="H70" s="695"/>
    </row>
    <row r="71" spans="1:8">
      <c r="A71" s="692"/>
      <c r="B71" s="693"/>
      <c r="C71" s="694"/>
      <c r="D71" s="692"/>
      <c r="E71" s="695"/>
      <c r="F71" s="695"/>
      <c r="G71" s="695"/>
      <c r="H71" s="695"/>
    </row>
    <row r="72" spans="1:8">
      <c r="A72" s="692"/>
      <c r="B72" s="693"/>
      <c r="C72" s="694"/>
      <c r="D72" s="692"/>
      <c r="E72" s="695"/>
      <c r="F72" s="695"/>
      <c r="G72" s="695"/>
      <c r="H72" s="695"/>
    </row>
    <row r="73" spans="1:8">
      <c r="A73" s="692"/>
      <c r="B73" s="693"/>
      <c r="C73" s="694"/>
      <c r="D73" s="692"/>
      <c r="E73" s="695"/>
      <c r="F73" s="695"/>
      <c r="G73" s="695"/>
      <c r="H73" s="695"/>
    </row>
    <row r="74" spans="1:8">
      <c r="A74" s="692"/>
      <c r="B74" s="693"/>
      <c r="C74" s="694"/>
      <c r="D74" s="692"/>
      <c r="E74" s="695"/>
      <c r="F74" s="695"/>
      <c r="G74" s="695"/>
      <c r="H74" s="695"/>
    </row>
    <row r="75" spans="1:8">
      <c r="A75" s="692"/>
      <c r="B75" s="693"/>
      <c r="C75" s="694"/>
      <c r="D75" s="692"/>
      <c r="E75" s="695"/>
      <c r="F75" s="695"/>
      <c r="G75" s="695"/>
      <c r="H75" s="695"/>
    </row>
    <row r="76" spans="1:8">
      <c r="A76" s="692"/>
      <c r="B76" s="693"/>
      <c r="C76" s="694"/>
      <c r="D76" s="692"/>
      <c r="E76" s="695"/>
      <c r="F76" s="695"/>
      <c r="G76" s="695"/>
      <c r="H76" s="695"/>
    </row>
    <row r="77" spans="1:8">
      <c r="A77" s="692"/>
      <c r="B77" s="693"/>
      <c r="C77" s="694"/>
      <c r="D77" s="692"/>
      <c r="E77" s="695"/>
      <c r="F77" s="695"/>
      <c r="G77" s="695"/>
      <c r="H77" s="695"/>
    </row>
    <row r="78" spans="1:8">
      <c r="A78" s="692"/>
      <c r="B78" s="693"/>
      <c r="C78" s="694"/>
      <c r="D78" s="692"/>
      <c r="E78" s="695"/>
      <c r="F78" s="695"/>
      <c r="G78" s="695"/>
      <c r="H78" s="695"/>
    </row>
    <row r="79" spans="1:8">
      <c r="A79" s="692"/>
      <c r="B79" s="693"/>
      <c r="C79" s="694"/>
      <c r="D79" s="692"/>
      <c r="E79" s="695"/>
      <c r="F79" s="695"/>
      <c r="G79" s="695"/>
      <c r="H79" s="695"/>
    </row>
    <row r="80" spans="1:8">
      <c r="A80" s="692"/>
      <c r="B80" s="693"/>
      <c r="C80" s="694"/>
      <c r="D80" s="692"/>
      <c r="E80" s="695"/>
      <c r="F80" s="695"/>
      <c r="G80" s="695"/>
      <c r="H80" s="695"/>
    </row>
    <row r="81" spans="1:8">
      <c r="A81" s="692"/>
      <c r="B81" s="693"/>
      <c r="C81" s="694"/>
      <c r="D81" s="692"/>
      <c r="E81" s="695"/>
      <c r="F81" s="695"/>
      <c r="G81" s="695"/>
      <c r="H81" s="695"/>
    </row>
    <row r="82" spans="1:8">
      <c r="A82" s="692"/>
      <c r="B82" s="693"/>
      <c r="C82" s="694"/>
      <c r="D82" s="692"/>
      <c r="E82" s="695"/>
      <c r="F82" s="695"/>
      <c r="G82" s="695"/>
      <c r="H82" s="695"/>
    </row>
    <row r="83" spans="1:8">
      <c r="A83" s="692"/>
      <c r="B83" s="693"/>
      <c r="C83" s="694"/>
      <c r="D83" s="692"/>
      <c r="E83" s="695"/>
      <c r="F83" s="695"/>
      <c r="G83" s="695"/>
      <c r="H83" s="695"/>
    </row>
    <row r="84" spans="1:8">
      <c r="A84" s="692"/>
      <c r="B84" s="693"/>
      <c r="C84" s="694"/>
      <c r="D84" s="692"/>
      <c r="E84" s="695"/>
      <c r="F84" s="695"/>
      <c r="G84" s="695"/>
      <c r="H84" s="695"/>
    </row>
    <row r="85" spans="1:8">
      <c r="A85" s="692"/>
      <c r="B85" s="693"/>
      <c r="C85" s="694"/>
      <c r="D85" s="692"/>
      <c r="E85" s="695"/>
      <c r="F85" s="695"/>
      <c r="G85" s="695"/>
      <c r="H85" s="695"/>
    </row>
    <row r="86" spans="1:8">
      <c r="A86" s="692"/>
      <c r="B86" s="693"/>
      <c r="C86" s="694"/>
      <c r="D86" s="692"/>
      <c r="E86" s="695"/>
      <c r="F86" s="695"/>
      <c r="G86" s="695"/>
      <c r="H86" s="695"/>
    </row>
    <row r="87" spans="1:8">
      <c r="A87" s="692"/>
      <c r="B87" s="693"/>
      <c r="C87" s="694"/>
      <c r="D87" s="692"/>
      <c r="E87" s="695"/>
      <c r="F87" s="695"/>
      <c r="G87" s="695"/>
      <c r="H87" s="695"/>
    </row>
    <row r="88" spans="1:8">
      <c r="A88" s="692"/>
      <c r="B88" s="693"/>
      <c r="C88" s="694"/>
      <c r="D88" s="692"/>
      <c r="E88" s="695"/>
      <c r="F88" s="695"/>
      <c r="G88" s="695"/>
      <c r="H88" s="695"/>
    </row>
    <row r="89" spans="1:8">
      <c r="A89" s="692"/>
      <c r="B89" s="693"/>
      <c r="C89" s="694"/>
      <c r="D89" s="692"/>
      <c r="E89" s="695"/>
      <c r="F89" s="695"/>
      <c r="G89" s="695"/>
      <c r="H89" s="695"/>
    </row>
    <row r="90" spans="1:8">
      <c r="A90" s="692"/>
      <c r="B90" s="693"/>
      <c r="C90" s="694"/>
      <c r="D90" s="692"/>
      <c r="E90" s="695"/>
      <c r="F90" s="695"/>
      <c r="G90" s="695"/>
      <c r="H90" s="695"/>
    </row>
    <row r="91" spans="1:8">
      <c r="A91" s="692"/>
      <c r="B91" s="693"/>
      <c r="C91" s="694"/>
      <c r="D91" s="692"/>
      <c r="E91" s="695"/>
      <c r="F91" s="695"/>
      <c r="G91" s="695"/>
      <c r="H91" s="695"/>
    </row>
    <row r="92" spans="1:8">
      <c r="A92" s="692"/>
      <c r="B92" s="709"/>
      <c r="C92" s="709"/>
      <c r="D92" s="692"/>
      <c r="E92" s="695"/>
      <c r="F92" s="695"/>
      <c r="G92" s="695"/>
      <c r="H92" s="695"/>
    </row>
    <row r="93" spans="1:8">
      <c r="A93" s="692"/>
      <c r="B93" s="709"/>
      <c r="C93" s="709"/>
      <c r="D93" s="692"/>
      <c r="E93" s="695"/>
      <c r="F93" s="695"/>
      <c r="G93" s="695"/>
      <c r="H93" s="695"/>
    </row>
    <row r="94" spans="1:8">
      <c r="A94" s="692"/>
      <c r="B94" s="709"/>
      <c r="C94" s="709"/>
      <c r="D94" s="692"/>
      <c r="E94" s="695"/>
      <c r="F94" s="695"/>
      <c r="G94" s="695"/>
      <c r="H94" s="695"/>
    </row>
  </sheetData>
  <mergeCells count="18">
    <mergeCell ref="B12:E12"/>
    <mergeCell ref="F12:H12"/>
    <mergeCell ref="E52:F52"/>
    <mergeCell ref="G52:H52"/>
    <mergeCell ref="F13:H13"/>
    <mergeCell ref="B17:B18"/>
    <mergeCell ref="C17:C18"/>
    <mergeCell ref="E26:F26"/>
    <mergeCell ref="G26:H26"/>
    <mergeCell ref="B32:B33"/>
    <mergeCell ref="C32:C33"/>
    <mergeCell ref="B11:E11"/>
    <mergeCell ref="F11:H11"/>
    <mergeCell ref="F8:H8"/>
    <mergeCell ref="B9:E9"/>
    <mergeCell ref="F9:H9"/>
    <mergeCell ref="B10:E10"/>
    <mergeCell ref="F10:H10"/>
  </mergeCells>
  <printOptions horizontalCentered="1"/>
  <pageMargins left="0.23622047244094491" right="0.23622047244094491" top="0.59055118110236227" bottom="0.31496062992125984" header="0.51181102362204722" footer="0.23622047244094491"/>
  <pageSetup paperSize="9" scale="85" orientation="landscape" r:id="rId1"/>
  <headerFooter alignWithMargins="0">
    <oddFooter>&amp;C&amp;P+1 z 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showGridLines="0" topLeftCell="A9" workbookViewId="0">
      <selection activeCell="R42" sqref="R42:S42"/>
    </sheetView>
  </sheetViews>
  <sheetFormatPr defaultRowHeight="12.75" customHeight="1"/>
  <cols>
    <col min="1" max="1" width="2.42578125" style="713" customWidth="1"/>
    <col min="2" max="2" width="1.85546875" style="713" customWidth="1"/>
    <col min="3" max="3" width="2.85546875" style="713" customWidth="1"/>
    <col min="4" max="4" width="6.7109375" style="713" customWidth="1"/>
    <col min="5" max="5" width="13.5703125" style="713" customWidth="1"/>
    <col min="6" max="6" width="0.5703125" style="713" customWidth="1"/>
    <col min="7" max="7" width="2.5703125" style="713" customWidth="1"/>
    <col min="8" max="8" width="2.7109375" style="713" customWidth="1"/>
    <col min="9" max="9" width="10.42578125" style="713" customWidth="1"/>
    <col min="10" max="10" width="13.42578125" style="713" customWidth="1"/>
    <col min="11" max="11" width="0.7109375" style="713" customWidth="1"/>
    <col min="12" max="12" width="2.42578125" style="713" customWidth="1"/>
    <col min="13" max="13" width="2.85546875" style="713" customWidth="1"/>
    <col min="14" max="14" width="2" style="713" customWidth="1"/>
    <col min="15" max="15" width="12.42578125" style="713" customWidth="1"/>
    <col min="16" max="16" width="3" style="713" customWidth="1"/>
    <col min="17" max="17" width="2" style="713" customWidth="1"/>
    <col min="18" max="18" width="13.5703125" style="713" customWidth="1"/>
    <col min="19" max="19" width="0.5703125" style="713" customWidth="1"/>
    <col min="20" max="256" width="9.140625" style="713"/>
    <col min="257" max="257" width="2.42578125" style="713" customWidth="1"/>
    <col min="258" max="258" width="1.85546875" style="713" customWidth="1"/>
    <col min="259" max="259" width="2.85546875" style="713" customWidth="1"/>
    <col min="260" max="260" width="6.7109375" style="713" customWidth="1"/>
    <col min="261" max="261" width="13.5703125" style="713" customWidth="1"/>
    <col min="262" max="262" width="0.5703125" style="713" customWidth="1"/>
    <col min="263" max="263" width="2.5703125" style="713" customWidth="1"/>
    <col min="264" max="264" width="2.7109375" style="713" customWidth="1"/>
    <col min="265" max="265" width="10.42578125" style="713" customWidth="1"/>
    <col min="266" max="266" width="13.42578125" style="713" customWidth="1"/>
    <col min="267" max="267" width="0.7109375" style="713" customWidth="1"/>
    <col min="268" max="268" width="2.42578125" style="713" customWidth="1"/>
    <col min="269" max="269" width="2.85546875" style="713" customWidth="1"/>
    <col min="270" max="270" width="2" style="713" customWidth="1"/>
    <col min="271" max="271" width="12.42578125" style="713" customWidth="1"/>
    <col min="272" max="272" width="3" style="713" customWidth="1"/>
    <col min="273" max="273" width="2" style="713" customWidth="1"/>
    <col min="274" max="274" width="13.5703125" style="713" customWidth="1"/>
    <col min="275" max="275" width="0.5703125" style="713" customWidth="1"/>
    <col min="276" max="512" width="9.140625" style="713"/>
    <col min="513" max="513" width="2.42578125" style="713" customWidth="1"/>
    <col min="514" max="514" width="1.85546875" style="713" customWidth="1"/>
    <col min="515" max="515" width="2.85546875" style="713" customWidth="1"/>
    <col min="516" max="516" width="6.7109375" style="713" customWidth="1"/>
    <col min="517" max="517" width="13.5703125" style="713" customWidth="1"/>
    <col min="518" max="518" width="0.5703125" style="713" customWidth="1"/>
    <col min="519" max="519" width="2.5703125" style="713" customWidth="1"/>
    <col min="520" max="520" width="2.7109375" style="713" customWidth="1"/>
    <col min="521" max="521" width="10.42578125" style="713" customWidth="1"/>
    <col min="522" max="522" width="13.42578125" style="713" customWidth="1"/>
    <col min="523" max="523" width="0.7109375" style="713" customWidth="1"/>
    <col min="524" max="524" width="2.42578125" style="713" customWidth="1"/>
    <col min="525" max="525" width="2.85546875" style="713" customWidth="1"/>
    <col min="526" max="526" width="2" style="713" customWidth="1"/>
    <col min="527" max="527" width="12.42578125" style="713" customWidth="1"/>
    <col min="528" max="528" width="3" style="713" customWidth="1"/>
    <col min="529" max="529" width="2" style="713" customWidth="1"/>
    <col min="530" max="530" width="13.5703125" style="713" customWidth="1"/>
    <col min="531" max="531" width="0.5703125" style="713" customWidth="1"/>
    <col min="532" max="768" width="9.140625" style="713"/>
    <col min="769" max="769" width="2.42578125" style="713" customWidth="1"/>
    <col min="770" max="770" width="1.85546875" style="713" customWidth="1"/>
    <col min="771" max="771" width="2.85546875" style="713" customWidth="1"/>
    <col min="772" max="772" width="6.7109375" style="713" customWidth="1"/>
    <col min="773" max="773" width="13.5703125" style="713" customWidth="1"/>
    <col min="774" max="774" width="0.5703125" style="713" customWidth="1"/>
    <col min="775" max="775" width="2.5703125" style="713" customWidth="1"/>
    <col min="776" max="776" width="2.7109375" style="713" customWidth="1"/>
    <col min="777" max="777" width="10.42578125" style="713" customWidth="1"/>
    <col min="778" max="778" width="13.42578125" style="713" customWidth="1"/>
    <col min="779" max="779" width="0.7109375" style="713" customWidth="1"/>
    <col min="780" max="780" width="2.42578125" style="713" customWidth="1"/>
    <col min="781" max="781" width="2.85546875" style="713" customWidth="1"/>
    <col min="782" max="782" width="2" style="713" customWidth="1"/>
    <col min="783" max="783" width="12.42578125" style="713" customWidth="1"/>
    <col min="784" max="784" width="3" style="713" customWidth="1"/>
    <col min="785" max="785" width="2" style="713" customWidth="1"/>
    <col min="786" max="786" width="13.5703125" style="713" customWidth="1"/>
    <col min="787" max="787" width="0.5703125" style="713" customWidth="1"/>
    <col min="788" max="1024" width="9.140625" style="713"/>
    <col min="1025" max="1025" width="2.42578125" style="713" customWidth="1"/>
    <col min="1026" max="1026" width="1.85546875" style="713" customWidth="1"/>
    <col min="1027" max="1027" width="2.85546875" style="713" customWidth="1"/>
    <col min="1028" max="1028" width="6.7109375" style="713" customWidth="1"/>
    <col min="1029" max="1029" width="13.5703125" style="713" customWidth="1"/>
    <col min="1030" max="1030" width="0.5703125" style="713" customWidth="1"/>
    <col min="1031" max="1031" width="2.5703125" style="713" customWidth="1"/>
    <col min="1032" max="1032" width="2.7109375" style="713" customWidth="1"/>
    <col min="1033" max="1033" width="10.42578125" style="713" customWidth="1"/>
    <col min="1034" max="1034" width="13.42578125" style="713" customWidth="1"/>
    <col min="1035" max="1035" width="0.7109375" style="713" customWidth="1"/>
    <col min="1036" max="1036" width="2.42578125" style="713" customWidth="1"/>
    <col min="1037" max="1037" width="2.85546875" style="713" customWidth="1"/>
    <col min="1038" max="1038" width="2" style="713" customWidth="1"/>
    <col min="1039" max="1039" width="12.42578125" style="713" customWidth="1"/>
    <col min="1040" max="1040" width="3" style="713" customWidth="1"/>
    <col min="1041" max="1041" width="2" style="713" customWidth="1"/>
    <col min="1042" max="1042" width="13.5703125" style="713" customWidth="1"/>
    <col min="1043" max="1043" width="0.5703125" style="713" customWidth="1"/>
    <col min="1044" max="1280" width="9.140625" style="713"/>
    <col min="1281" max="1281" width="2.42578125" style="713" customWidth="1"/>
    <col min="1282" max="1282" width="1.85546875" style="713" customWidth="1"/>
    <col min="1283" max="1283" width="2.85546875" style="713" customWidth="1"/>
    <col min="1284" max="1284" width="6.7109375" style="713" customWidth="1"/>
    <col min="1285" max="1285" width="13.5703125" style="713" customWidth="1"/>
    <col min="1286" max="1286" width="0.5703125" style="713" customWidth="1"/>
    <col min="1287" max="1287" width="2.5703125" style="713" customWidth="1"/>
    <col min="1288" max="1288" width="2.7109375" style="713" customWidth="1"/>
    <col min="1289" max="1289" width="10.42578125" style="713" customWidth="1"/>
    <col min="1290" max="1290" width="13.42578125" style="713" customWidth="1"/>
    <col min="1291" max="1291" width="0.7109375" style="713" customWidth="1"/>
    <col min="1292" max="1292" width="2.42578125" style="713" customWidth="1"/>
    <col min="1293" max="1293" width="2.85546875" style="713" customWidth="1"/>
    <col min="1294" max="1294" width="2" style="713" customWidth="1"/>
    <col min="1295" max="1295" width="12.42578125" style="713" customWidth="1"/>
    <col min="1296" max="1296" width="3" style="713" customWidth="1"/>
    <col min="1297" max="1297" width="2" style="713" customWidth="1"/>
    <col min="1298" max="1298" width="13.5703125" style="713" customWidth="1"/>
    <col min="1299" max="1299" width="0.5703125" style="713" customWidth="1"/>
    <col min="1300" max="1536" width="9.140625" style="713"/>
    <col min="1537" max="1537" width="2.42578125" style="713" customWidth="1"/>
    <col min="1538" max="1538" width="1.85546875" style="713" customWidth="1"/>
    <col min="1539" max="1539" width="2.85546875" style="713" customWidth="1"/>
    <col min="1540" max="1540" width="6.7109375" style="713" customWidth="1"/>
    <col min="1541" max="1541" width="13.5703125" style="713" customWidth="1"/>
    <col min="1542" max="1542" width="0.5703125" style="713" customWidth="1"/>
    <col min="1543" max="1543" width="2.5703125" style="713" customWidth="1"/>
    <col min="1544" max="1544" width="2.7109375" style="713" customWidth="1"/>
    <col min="1545" max="1545" width="10.42578125" style="713" customWidth="1"/>
    <col min="1546" max="1546" width="13.42578125" style="713" customWidth="1"/>
    <col min="1547" max="1547" width="0.7109375" style="713" customWidth="1"/>
    <col min="1548" max="1548" width="2.42578125" style="713" customWidth="1"/>
    <col min="1549" max="1549" width="2.85546875" style="713" customWidth="1"/>
    <col min="1550" max="1550" width="2" style="713" customWidth="1"/>
    <col min="1551" max="1551" width="12.42578125" style="713" customWidth="1"/>
    <col min="1552" max="1552" width="3" style="713" customWidth="1"/>
    <col min="1553" max="1553" width="2" style="713" customWidth="1"/>
    <col min="1554" max="1554" width="13.5703125" style="713" customWidth="1"/>
    <col min="1555" max="1555" width="0.5703125" style="713" customWidth="1"/>
    <col min="1556" max="1792" width="9.140625" style="713"/>
    <col min="1793" max="1793" width="2.42578125" style="713" customWidth="1"/>
    <col min="1794" max="1794" width="1.85546875" style="713" customWidth="1"/>
    <col min="1795" max="1795" width="2.85546875" style="713" customWidth="1"/>
    <col min="1796" max="1796" width="6.7109375" style="713" customWidth="1"/>
    <col min="1797" max="1797" width="13.5703125" style="713" customWidth="1"/>
    <col min="1798" max="1798" width="0.5703125" style="713" customWidth="1"/>
    <col min="1799" max="1799" width="2.5703125" style="713" customWidth="1"/>
    <col min="1800" max="1800" width="2.7109375" style="713" customWidth="1"/>
    <col min="1801" max="1801" width="10.42578125" style="713" customWidth="1"/>
    <col min="1802" max="1802" width="13.42578125" style="713" customWidth="1"/>
    <col min="1803" max="1803" width="0.7109375" style="713" customWidth="1"/>
    <col min="1804" max="1804" width="2.42578125" style="713" customWidth="1"/>
    <col min="1805" max="1805" width="2.85546875" style="713" customWidth="1"/>
    <col min="1806" max="1806" width="2" style="713" customWidth="1"/>
    <col min="1807" max="1807" width="12.42578125" style="713" customWidth="1"/>
    <col min="1808" max="1808" width="3" style="713" customWidth="1"/>
    <col min="1809" max="1809" width="2" style="713" customWidth="1"/>
    <col min="1810" max="1810" width="13.5703125" style="713" customWidth="1"/>
    <col min="1811" max="1811" width="0.5703125" style="713" customWidth="1"/>
    <col min="1812" max="2048" width="9.140625" style="713"/>
    <col min="2049" max="2049" width="2.42578125" style="713" customWidth="1"/>
    <col min="2050" max="2050" width="1.85546875" style="713" customWidth="1"/>
    <col min="2051" max="2051" width="2.85546875" style="713" customWidth="1"/>
    <col min="2052" max="2052" width="6.7109375" style="713" customWidth="1"/>
    <col min="2053" max="2053" width="13.5703125" style="713" customWidth="1"/>
    <col min="2054" max="2054" width="0.5703125" style="713" customWidth="1"/>
    <col min="2055" max="2055" width="2.5703125" style="713" customWidth="1"/>
    <col min="2056" max="2056" width="2.7109375" style="713" customWidth="1"/>
    <col min="2057" max="2057" width="10.42578125" style="713" customWidth="1"/>
    <col min="2058" max="2058" width="13.42578125" style="713" customWidth="1"/>
    <col min="2059" max="2059" width="0.7109375" style="713" customWidth="1"/>
    <col min="2060" max="2060" width="2.42578125" style="713" customWidth="1"/>
    <col min="2061" max="2061" width="2.85546875" style="713" customWidth="1"/>
    <col min="2062" max="2062" width="2" style="713" customWidth="1"/>
    <col min="2063" max="2063" width="12.42578125" style="713" customWidth="1"/>
    <col min="2064" max="2064" width="3" style="713" customWidth="1"/>
    <col min="2065" max="2065" width="2" style="713" customWidth="1"/>
    <col min="2066" max="2066" width="13.5703125" style="713" customWidth="1"/>
    <col min="2067" max="2067" width="0.5703125" style="713" customWidth="1"/>
    <col min="2068" max="2304" width="9.140625" style="713"/>
    <col min="2305" max="2305" width="2.42578125" style="713" customWidth="1"/>
    <col min="2306" max="2306" width="1.85546875" style="713" customWidth="1"/>
    <col min="2307" max="2307" width="2.85546875" style="713" customWidth="1"/>
    <col min="2308" max="2308" width="6.7109375" style="713" customWidth="1"/>
    <col min="2309" max="2309" width="13.5703125" style="713" customWidth="1"/>
    <col min="2310" max="2310" width="0.5703125" style="713" customWidth="1"/>
    <col min="2311" max="2311" width="2.5703125" style="713" customWidth="1"/>
    <col min="2312" max="2312" width="2.7109375" style="713" customWidth="1"/>
    <col min="2313" max="2313" width="10.42578125" style="713" customWidth="1"/>
    <col min="2314" max="2314" width="13.42578125" style="713" customWidth="1"/>
    <col min="2315" max="2315" width="0.7109375" style="713" customWidth="1"/>
    <col min="2316" max="2316" width="2.42578125" style="713" customWidth="1"/>
    <col min="2317" max="2317" width="2.85546875" style="713" customWidth="1"/>
    <col min="2318" max="2318" width="2" style="713" customWidth="1"/>
    <col min="2319" max="2319" width="12.42578125" style="713" customWidth="1"/>
    <col min="2320" max="2320" width="3" style="713" customWidth="1"/>
    <col min="2321" max="2321" width="2" style="713" customWidth="1"/>
    <col min="2322" max="2322" width="13.5703125" style="713" customWidth="1"/>
    <col min="2323" max="2323" width="0.5703125" style="713" customWidth="1"/>
    <col min="2324" max="2560" width="9.140625" style="713"/>
    <col min="2561" max="2561" width="2.42578125" style="713" customWidth="1"/>
    <col min="2562" max="2562" width="1.85546875" style="713" customWidth="1"/>
    <col min="2563" max="2563" width="2.85546875" style="713" customWidth="1"/>
    <col min="2564" max="2564" width="6.7109375" style="713" customWidth="1"/>
    <col min="2565" max="2565" width="13.5703125" style="713" customWidth="1"/>
    <col min="2566" max="2566" width="0.5703125" style="713" customWidth="1"/>
    <col min="2567" max="2567" width="2.5703125" style="713" customWidth="1"/>
    <col min="2568" max="2568" width="2.7109375" style="713" customWidth="1"/>
    <col min="2569" max="2569" width="10.42578125" style="713" customWidth="1"/>
    <col min="2570" max="2570" width="13.42578125" style="713" customWidth="1"/>
    <col min="2571" max="2571" width="0.7109375" style="713" customWidth="1"/>
    <col min="2572" max="2572" width="2.42578125" style="713" customWidth="1"/>
    <col min="2573" max="2573" width="2.85546875" style="713" customWidth="1"/>
    <col min="2574" max="2574" width="2" style="713" customWidth="1"/>
    <col min="2575" max="2575" width="12.42578125" style="713" customWidth="1"/>
    <col min="2576" max="2576" width="3" style="713" customWidth="1"/>
    <col min="2577" max="2577" width="2" style="713" customWidth="1"/>
    <col min="2578" max="2578" width="13.5703125" style="713" customWidth="1"/>
    <col min="2579" max="2579" width="0.5703125" style="713" customWidth="1"/>
    <col min="2580" max="2816" width="9.140625" style="713"/>
    <col min="2817" max="2817" width="2.42578125" style="713" customWidth="1"/>
    <col min="2818" max="2818" width="1.85546875" style="713" customWidth="1"/>
    <col min="2819" max="2819" width="2.85546875" style="713" customWidth="1"/>
    <col min="2820" max="2820" width="6.7109375" style="713" customWidth="1"/>
    <col min="2821" max="2821" width="13.5703125" style="713" customWidth="1"/>
    <col min="2822" max="2822" width="0.5703125" style="713" customWidth="1"/>
    <col min="2823" max="2823" width="2.5703125" style="713" customWidth="1"/>
    <col min="2824" max="2824" width="2.7109375" style="713" customWidth="1"/>
    <col min="2825" max="2825" width="10.42578125" style="713" customWidth="1"/>
    <col min="2826" max="2826" width="13.42578125" style="713" customWidth="1"/>
    <col min="2827" max="2827" width="0.7109375" style="713" customWidth="1"/>
    <col min="2828" max="2828" width="2.42578125" style="713" customWidth="1"/>
    <col min="2829" max="2829" width="2.85546875" style="713" customWidth="1"/>
    <col min="2830" max="2830" width="2" style="713" customWidth="1"/>
    <col min="2831" max="2831" width="12.42578125" style="713" customWidth="1"/>
    <col min="2832" max="2832" width="3" style="713" customWidth="1"/>
    <col min="2833" max="2833" width="2" style="713" customWidth="1"/>
    <col min="2834" max="2834" width="13.5703125" style="713" customWidth="1"/>
    <col min="2835" max="2835" width="0.5703125" style="713" customWidth="1"/>
    <col min="2836" max="3072" width="9.140625" style="713"/>
    <col min="3073" max="3073" width="2.42578125" style="713" customWidth="1"/>
    <col min="3074" max="3074" width="1.85546875" style="713" customWidth="1"/>
    <col min="3075" max="3075" width="2.85546875" style="713" customWidth="1"/>
    <col min="3076" max="3076" width="6.7109375" style="713" customWidth="1"/>
    <col min="3077" max="3077" width="13.5703125" style="713" customWidth="1"/>
    <col min="3078" max="3078" width="0.5703125" style="713" customWidth="1"/>
    <col min="3079" max="3079" width="2.5703125" style="713" customWidth="1"/>
    <col min="3080" max="3080" width="2.7109375" style="713" customWidth="1"/>
    <col min="3081" max="3081" width="10.42578125" style="713" customWidth="1"/>
    <col min="3082" max="3082" width="13.42578125" style="713" customWidth="1"/>
    <col min="3083" max="3083" width="0.7109375" style="713" customWidth="1"/>
    <col min="3084" max="3084" width="2.42578125" style="713" customWidth="1"/>
    <col min="3085" max="3085" width="2.85546875" style="713" customWidth="1"/>
    <col min="3086" max="3086" width="2" style="713" customWidth="1"/>
    <col min="3087" max="3087" width="12.42578125" style="713" customWidth="1"/>
    <col min="3088" max="3088" width="3" style="713" customWidth="1"/>
    <col min="3089" max="3089" width="2" style="713" customWidth="1"/>
    <col min="3090" max="3090" width="13.5703125" style="713" customWidth="1"/>
    <col min="3091" max="3091" width="0.5703125" style="713" customWidth="1"/>
    <col min="3092" max="3328" width="9.140625" style="713"/>
    <col min="3329" max="3329" width="2.42578125" style="713" customWidth="1"/>
    <col min="3330" max="3330" width="1.85546875" style="713" customWidth="1"/>
    <col min="3331" max="3331" width="2.85546875" style="713" customWidth="1"/>
    <col min="3332" max="3332" width="6.7109375" style="713" customWidth="1"/>
    <col min="3333" max="3333" width="13.5703125" style="713" customWidth="1"/>
    <col min="3334" max="3334" width="0.5703125" style="713" customWidth="1"/>
    <col min="3335" max="3335" width="2.5703125" style="713" customWidth="1"/>
    <col min="3336" max="3336" width="2.7109375" style="713" customWidth="1"/>
    <col min="3337" max="3337" width="10.42578125" style="713" customWidth="1"/>
    <col min="3338" max="3338" width="13.42578125" style="713" customWidth="1"/>
    <col min="3339" max="3339" width="0.7109375" style="713" customWidth="1"/>
    <col min="3340" max="3340" width="2.42578125" style="713" customWidth="1"/>
    <col min="3341" max="3341" width="2.85546875" style="713" customWidth="1"/>
    <col min="3342" max="3342" width="2" style="713" customWidth="1"/>
    <col min="3343" max="3343" width="12.42578125" style="713" customWidth="1"/>
    <col min="3344" max="3344" width="3" style="713" customWidth="1"/>
    <col min="3345" max="3345" width="2" style="713" customWidth="1"/>
    <col min="3346" max="3346" width="13.5703125" style="713" customWidth="1"/>
    <col min="3347" max="3347" width="0.5703125" style="713" customWidth="1"/>
    <col min="3348" max="3584" width="9.140625" style="713"/>
    <col min="3585" max="3585" width="2.42578125" style="713" customWidth="1"/>
    <col min="3586" max="3586" width="1.85546875" style="713" customWidth="1"/>
    <col min="3587" max="3587" width="2.85546875" style="713" customWidth="1"/>
    <col min="3588" max="3588" width="6.7109375" style="713" customWidth="1"/>
    <col min="3589" max="3589" width="13.5703125" style="713" customWidth="1"/>
    <col min="3590" max="3590" width="0.5703125" style="713" customWidth="1"/>
    <col min="3591" max="3591" width="2.5703125" style="713" customWidth="1"/>
    <col min="3592" max="3592" width="2.7109375" style="713" customWidth="1"/>
    <col min="3593" max="3593" width="10.42578125" style="713" customWidth="1"/>
    <col min="3594" max="3594" width="13.42578125" style="713" customWidth="1"/>
    <col min="3595" max="3595" width="0.7109375" style="713" customWidth="1"/>
    <col min="3596" max="3596" width="2.42578125" style="713" customWidth="1"/>
    <col min="3597" max="3597" width="2.85546875" style="713" customWidth="1"/>
    <col min="3598" max="3598" width="2" style="713" customWidth="1"/>
    <col min="3599" max="3599" width="12.42578125" style="713" customWidth="1"/>
    <col min="3600" max="3600" width="3" style="713" customWidth="1"/>
    <col min="3601" max="3601" width="2" style="713" customWidth="1"/>
    <col min="3602" max="3602" width="13.5703125" style="713" customWidth="1"/>
    <col min="3603" max="3603" width="0.5703125" style="713" customWidth="1"/>
    <col min="3604" max="3840" width="9.140625" style="713"/>
    <col min="3841" max="3841" width="2.42578125" style="713" customWidth="1"/>
    <col min="3842" max="3842" width="1.85546875" style="713" customWidth="1"/>
    <col min="3843" max="3843" width="2.85546875" style="713" customWidth="1"/>
    <col min="3844" max="3844" width="6.7109375" style="713" customWidth="1"/>
    <col min="3845" max="3845" width="13.5703125" style="713" customWidth="1"/>
    <col min="3846" max="3846" width="0.5703125" style="713" customWidth="1"/>
    <col min="3847" max="3847" width="2.5703125" style="713" customWidth="1"/>
    <col min="3848" max="3848" width="2.7109375" style="713" customWidth="1"/>
    <col min="3849" max="3849" width="10.42578125" style="713" customWidth="1"/>
    <col min="3850" max="3850" width="13.42578125" style="713" customWidth="1"/>
    <col min="3851" max="3851" width="0.7109375" style="713" customWidth="1"/>
    <col min="3852" max="3852" width="2.42578125" style="713" customWidth="1"/>
    <col min="3853" max="3853" width="2.85546875" style="713" customWidth="1"/>
    <col min="3854" max="3854" width="2" style="713" customWidth="1"/>
    <col min="3855" max="3855" width="12.42578125" style="713" customWidth="1"/>
    <col min="3856" max="3856" width="3" style="713" customWidth="1"/>
    <col min="3857" max="3857" width="2" style="713" customWidth="1"/>
    <col min="3858" max="3858" width="13.5703125" style="713" customWidth="1"/>
    <col min="3859" max="3859" width="0.5703125" style="713" customWidth="1"/>
    <col min="3860" max="4096" width="9.140625" style="713"/>
    <col min="4097" max="4097" width="2.42578125" style="713" customWidth="1"/>
    <col min="4098" max="4098" width="1.85546875" style="713" customWidth="1"/>
    <col min="4099" max="4099" width="2.85546875" style="713" customWidth="1"/>
    <col min="4100" max="4100" width="6.7109375" style="713" customWidth="1"/>
    <col min="4101" max="4101" width="13.5703125" style="713" customWidth="1"/>
    <col min="4102" max="4102" width="0.5703125" style="713" customWidth="1"/>
    <col min="4103" max="4103" width="2.5703125" style="713" customWidth="1"/>
    <col min="4104" max="4104" width="2.7109375" style="713" customWidth="1"/>
    <col min="4105" max="4105" width="10.42578125" style="713" customWidth="1"/>
    <col min="4106" max="4106" width="13.42578125" style="713" customWidth="1"/>
    <col min="4107" max="4107" width="0.7109375" style="713" customWidth="1"/>
    <col min="4108" max="4108" width="2.42578125" style="713" customWidth="1"/>
    <col min="4109" max="4109" width="2.85546875" style="713" customWidth="1"/>
    <col min="4110" max="4110" width="2" style="713" customWidth="1"/>
    <col min="4111" max="4111" width="12.42578125" style="713" customWidth="1"/>
    <col min="4112" max="4112" width="3" style="713" customWidth="1"/>
    <col min="4113" max="4113" width="2" style="713" customWidth="1"/>
    <col min="4114" max="4114" width="13.5703125" style="713" customWidth="1"/>
    <col min="4115" max="4115" width="0.5703125" style="713" customWidth="1"/>
    <col min="4116" max="4352" width="9.140625" style="713"/>
    <col min="4353" max="4353" width="2.42578125" style="713" customWidth="1"/>
    <col min="4354" max="4354" width="1.85546875" style="713" customWidth="1"/>
    <col min="4355" max="4355" width="2.85546875" style="713" customWidth="1"/>
    <col min="4356" max="4356" width="6.7109375" style="713" customWidth="1"/>
    <col min="4357" max="4357" width="13.5703125" style="713" customWidth="1"/>
    <col min="4358" max="4358" width="0.5703125" style="713" customWidth="1"/>
    <col min="4359" max="4359" width="2.5703125" style="713" customWidth="1"/>
    <col min="4360" max="4360" width="2.7109375" style="713" customWidth="1"/>
    <col min="4361" max="4361" width="10.42578125" style="713" customWidth="1"/>
    <col min="4362" max="4362" width="13.42578125" style="713" customWidth="1"/>
    <col min="4363" max="4363" width="0.7109375" style="713" customWidth="1"/>
    <col min="4364" max="4364" width="2.42578125" style="713" customWidth="1"/>
    <col min="4365" max="4365" width="2.85546875" style="713" customWidth="1"/>
    <col min="4366" max="4366" width="2" style="713" customWidth="1"/>
    <col min="4367" max="4367" width="12.42578125" style="713" customWidth="1"/>
    <col min="4368" max="4368" width="3" style="713" customWidth="1"/>
    <col min="4369" max="4369" width="2" style="713" customWidth="1"/>
    <col min="4370" max="4370" width="13.5703125" style="713" customWidth="1"/>
    <col min="4371" max="4371" width="0.5703125" style="713" customWidth="1"/>
    <col min="4372" max="4608" width="9.140625" style="713"/>
    <col min="4609" max="4609" width="2.42578125" style="713" customWidth="1"/>
    <col min="4610" max="4610" width="1.85546875" style="713" customWidth="1"/>
    <col min="4611" max="4611" width="2.85546875" style="713" customWidth="1"/>
    <col min="4612" max="4612" width="6.7109375" style="713" customWidth="1"/>
    <col min="4613" max="4613" width="13.5703125" style="713" customWidth="1"/>
    <col min="4614" max="4614" width="0.5703125" style="713" customWidth="1"/>
    <col min="4615" max="4615" width="2.5703125" style="713" customWidth="1"/>
    <col min="4616" max="4616" width="2.7109375" style="713" customWidth="1"/>
    <col min="4617" max="4617" width="10.42578125" style="713" customWidth="1"/>
    <col min="4618" max="4618" width="13.42578125" style="713" customWidth="1"/>
    <col min="4619" max="4619" width="0.7109375" style="713" customWidth="1"/>
    <col min="4620" max="4620" width="2.42578125" style="713" customWidth="1"/>
    <col min="4621" max="4621" width="2.85546875" style="713" customWidth="1"/>
    <col min="4622" max="4622" width="2" style="713" customWidth="1"/>
    <col min="4623" max="4623" width="12.42578125" style="713" customWidth="1"/>
    <col min="4624" max="4624" width="3" style="713" customWidth="1"/>
    <col min="4625" max="4625" width="2" style="713" customWidth="1"/>
    <col min="4626" max="4626" width="13.5703125" style="713" customWidth="1"/>
    <col min="4627" max="4627" width="0.5703125" style="713" customWidth="1"/>
    <col min="4628" max="4864" width="9.140625" style="713"/>
    <col min="4865" max="4865" width="2.42578125" style="713" customWidth="1"/>
    <col min="4866" max="4866" width="1.85546875" style="713" customWidth="1"/>
    <col min="4867" max="4867" width="2.85546875" style="713" customWidth="1"/>
    <col min="4868" max="4868" width="6.7109375" style="713" customWidth="1"/>
    <col min="4869" max="4869" width="13.5703125" style="713" customWidth="1"/>
    <col min="4870" max="4870" width="0.5703125" style="713" customWidth="1"/>
    <col min="4871" max="4871" width="2.5703125" style="713" customWidth="1"/>
    <col min="4872" max="4872" width="2.7109375" style="713" customWidth="1"/>
    <col min="4873" max="4873" width="10.42578125" style="713" customWidth="1"/>
    <col min="4874" max="4874" width="13.42578125" style="713" customWidth="1"/>
    <col min="4875" max="4875" width="0.7109375" style="713" customWidth="1"/>
    <col min="4876" max="4876" width="2.42578125" style="713" customWidth="1"/>
    <col min="4877" max="4877" width="2.85546875" style="713" customWidth="1"/>
    <col min="4878" max="4878" width="2" style="713" customWidth="1"/>
    <col min="4879" max="4879" width="12.42578125" style="713" customWidth="1"/>
    <col min="4880" max="4880" width="3" style="713" customWidth="1"/>
    <col min="4881" max="4881" width="2" style="713" customWidth="1"/>
    <col min="4882" max="4882" width="13.5703125" style="713" customWidth="1"/>
    <col min="4883" max="4883" width="0.5703125" style="713" customWidth="1"/>
    <col min="4884" max="5120" width="9.140625" style="713"/>
    <col min="5121" max="5121" width="2.42578125" style="713" customWidth="1"/>
    <col min="5122" max="5122" width="1.85546875" style="713" customWidth="1"/>
    <col min="5123" max="5123" width="2.85546875" style="713" customWidth="1"/>
    <col min="5124" max="5124" width="6.7109375" style="713" customWidth="1"/>
    <col min="5125" max="5125" width="13.5703125" style="713" customWidth="1"/>
    <col min="5126" max="5126" width="0.5703125" style="713" customWidth="1"/>
    <col min="5127" max="5127" width="2.5703125" style="713" customWidth="1"/>
    <col min="5128" max="5128" width="2.7109375" style="713" customWidth="1"/>
    <col min="5129" max="5129" width="10.42578125" style="713" customWidth="1"/>
    <col min="5130" max="5130" width="13.42578125" style="713" customWidth="1"/>
    <col min="5131" max="5131" width="0.7109375" style="713" customWidth="1"/>
    <col min="5132" max="5132" width="2.42578125" style="713" customWidth="1"/>
    <col min="5133" max="5133" width="2.85546875" style="713" customWidth="1"/>
    <col min="5134" max="5134" width="2" style="713" customWidth="1"/>
    <col min="5135" max="5135" width="12.42578125" style="713" customWidth="1"/>
    <col min="5136" max="5136" width="3" style="713" customWidth="1"/>
    <col min="5137" max="5137" width="2" style="713" customWidth="1"/>
    <col min="5138" max="5138" width="13.5703125" style="713" customWidth="1"/>
    <col min="5139" max="5139" width="0.5703125" style="713" customWidth="1"/>
    <col min="5140" max="5376" width="9.140625" style="713"/>
    <col min="5377" max="5377" width="2.42578125" style="713" customWidth="1"/>
    <col min="5378" max="5378" width="1.85546875" style="713" customWidth="1"/>
    <col min="5379" max="5379" width="2.85546875" style="713" customWidth="1"/>
    <col min="5380" max="5380" width="6.7109375" style="713" customWidth="1"/>
    <col min="5381" max="5381" width="13.5703125" style="713" customWidth="1"/>
    <col min="5382" max="5382" width="0.5703125" style="713" customWidth="1"/>
    <col min="5383" max="5383" width="2.5703125" style="713" customWidth="1"/>
    <col min="5384" max="5384" width="2.7109375" style="713" customWidth="1"/>
    <col min="5385" max="5385" width="10.42578125" style="713" customWidth="1"/>
    <col min="5386" max="5386" width="13.42578125" style="713" customWidth="1"/>
    <col min="5387" max="5387" width="0.7109375" style="713" customWidth="1"/>
    <col min="5388" max="5388" width="2.42578125" style="713" customWidth="1"/>
    <col min="5389" max="5389" width="2.85546875" style="713" customWidth="1"/>
    <col min="5390" max="5390" width="2" style="713" customWidth="1"/>
    <col min="5391" max="5391" width="12.42578125" style="713" customWidth="1"/>
    <col min="5392" max="5392" width="3" style="713" customWidth="1"/>
    <col min="5393" max="5393" width="2" style="713" customWidth="1"/>
    <col min="5394" max="5394" width="13.5703125" style="713" customWidth="1"/>
    <col min="5395" max="5395" width="0.5703125" style="713" customWidth="1"/>
    <col min="5396" max="5632" width="9.140625" style="713"/>
    <col min="5633" max="5633" width="2.42578125" style="713" customWidth="1"/>
    <col min="5634" max="5634" width="1.85546875" style="713" customWidth="1"/>
    <col min="5635" max="5635" width="2.85546875" style="713" customWidth="1"/>
    <col min="5636" max="5636" width="6.7109375" style="713" customWidth="1"/>
    <col min="5637" max="5637" width="13.5703125" style="713" customWidth="1"/>
    <col min="5638" max="5638" width="0.5703125" style="713" customWidth="1"/>
    <col min="5639" max="5639" width="2.5703125" style="713" customWidth="1"/>
    <col min="5640" max="5640" width="2.7109375" style="713" customWidth="1"/>
    <col min="5641" max="5641" width="10.42578125" style="713" customWidth="1"/>
    <col min="5642" max="5642" width="13.42578125" style="713" customWidth="1"/>
    <col min="5643" max="5643" width="0.7109375" style="713" customWidth="1"/>
    <col min="5644" max="5644" width="2.42578125" style="713" customWidth="1"/>
    <col min="5645" max="5645" width="2.85546875" style="713" customWidth="1"/>
    <col min="5646" max="5646" width="2" style="713" customWidth="1"/>
    <col min="5647" max="5647" width="12.42578125" style="713" customWidth="1"/>
    <col min="5648" max="5648" width="3" style="713" customWidth="1"/>
    <col min="5649" max="5649" width="2" style="713" customWidth="1"/>
    <col min="5650" max="5650" width="13.5703125" style="713" customWidth="1"/>
    <col min="5651" max="5651" width="0.5703125" style="713" customWidth="1"/>
    <col min="5652" max="5888" width="9.140625" style="713"/>
    <col min="5889" max="5889" width="2.42578125" style="713" customWidth="1"/>
    <col min="5890" max="5890" width="1.85546875" style="713" customWidth="1"/>
    <col min="5891" max="5891" width="2.85546875" style="713" customWidth="1"/>
    <col min="5892" max="5892" width="6.7109375" style="713" customWidth="1"/>
    <col min="5893" max="5893" width="13.5703125" style="713" customWidth="1"/>
    <col min="5894" max="5894" width="0.5703125" style="713" customWidth="1"/>
    <col min="5895" max="5895" width="2.5703125" style="713" customWidth="1"/>
    <col min="5896" max="5896" width="2.7109375" style="713" customWidth="1"/>
    <col min="5897" max="5897" width="10.42578125" style="713" customWidth="1"/>
    <col min="5898" max="5898" width="13.42578125" style="713" customWidth="1"/>
    <col min="5899" max="5899" width="0.7109375" style="713" customWidth="1"/>
    <col min="5900" max="5900" width="2.42578125" style="713" customWidth="1"/>
    <col min="5901" max="5901" width="2.85546875" style="713" customWidth="1"/>
    <col min="5902" max="5902" width="2" style="713" customWidth="1"/>
    <col min="5903" max="5903" width="12.42578125" style="713" customWidth="1"/>
    <col min="5904" max="5904" width="3" style="713" customWidth="1"/>
    <col min="5905" max="5905" width="2" style="713" customWidth="1"/>
    <col min="5906" max="5906" width="13.5703125" style="713" customWidth="1"/>
    <col min="5907" max="5907" width="0.5703125" style="713" customWidth="1"/>
    <col min="5908" max="6144" width="9.140625" style="713"/>
    <col min="6145" max="6145" width="2.42578125" style="713" customWidth="1"/>
    <col min="6146" max="6146" width="1.85546875" style="713" customWidth="1"/>
    <col min="6147" max="6147" width="2.85546875" style="713" customWidth="1"/>
    <col min="6148" max="6148" width="6.7109375" style="713" customWidth="1"/>
    <col min="6149" max="6149" width="13.5703125" style="713" customWidth="1"/>
    <col min="6150" max="6150" width="0.5703125" style="713" customWidth="1"/>
    <col min="6151" max="6151" width="2.5703125" style="713" customWidth="1"/>
    <col min="6152" max="6152" width="2.7109375" style="713" customWidth="1"/>
    <col min="6153" max="6153" width="10.42578125" style="713" customWidth="1"/>
    <col min="6154" max="6154" width="13.42578125" style="713" customWidth="1"/>
    <col min="6155" max="6155" width="0.7109375" style="713" customWidth="1"/>
    <col min="6156" max="6156" width="2.42578125" style="713" customWidth="1"/>
    <col min="6157" max="6157" width="2.85546875" style="713" customWidth="1"/>
    <col min="6158" max="6158" width="2" style="713" customWidth="1"/>
    <col min="6159" max="6159" width="12.42578125" style="713" customWidth="1"/>
    <col min="6160" max="6160" width="3" style="713" customWidth="1"/>
    <col min="6161" max="6161" width="2" style="713" customWidth="1"/>
    <col min="6162" max="6162" width="13.5703125" style="713" customWidth="1"/>
    <col min="6163" max="6163" width="0.5703125" style="713" customWidth="1"/>
    <col min="6164" max="6400" width="9.140625" style="713"/>
    <col min="6401" max="6401" width="2.42578125" style="713" customWidth="1"/>
    <col min="6402" max="6402" width="1.85546875" style="713" customWidth="1"/>
    <col min="6403" max="6403" width="2.85546875" style="713" customWidth="1"/>
    <col min="6404" max="6404" width="6.7109375" style="713" customWidth="1"/>
    <col min="6405" max="6405" width="13.5703125" style="713" customWidth="1"/>
    <col min="6406" max="6406" width="0.5703125" style="713" customWidth="1"/>
    <col min="6407" max="6407" width="2.5703125" style="713" customWidth="1"/>
    <col min="6408" max="6408" width="2.7109375" style="713" customWidth="1"/>
    <col min="6409" max="6409" width="10.42578125" style="713" customWidth="1"/>
    <col min="6410" max="6410" width="13.42578125" style="713" customWidth="1"/>
    <col min="6411" max="6411" width="0.7109375" style="713" customWidth="1"/>
    <col min="6412" max="6412" width="2.42578125" style="713" customWidth="1"/>
    <col min="6413" max="6413" width="2.85546875" style="713" customWidth="1"/>
    <col min="6414" max="6414" width="2" style="713" customWidth="1"/>
    <col min="6415" max="6415" width="12.42578125" style="713" customWidth="1"/>
    <col min="6416" max="6416" width="3" style="713" customWidth="1"/>
    <col min="6417" max="6417" width="2" style="713" customWidth="1"/>
    <col min="6418" max="6418" width="13.5703125" style="713" customWidth="1"/>
    <col min="6419" max="6419" width="0.5703125" style="713" customWidth="1"/>
    <col min="6420" max="6656" width="9.140625" style="713"/>
    <col min="6657" max="6657" width="2.42578125" style="713" customWidth="1"/>
    <col min="6658" max="6658" width="1.85546875" style="713" customWidth="1"/>
    <col min="6659" max="6659" width="2.85546875" style="713" customWidth="1"/>
    <col min="6660" max="6660" width="6.7109375" style="713" customWidth="1"/>
    <col min="6661" max="6661" width="13.5703125" style="713" customWidth="1"/>
    <col min="6662" max="6662" width="0.5703125" style="713" customWidth="1"/>
    <col min="6663" max="6663" width="2.5703125" style="713" customWidth="1"/>
    <col min="6664" max="6664" width="2.7109375" style="713" customWidth="1"/>
    <col min="6665" max="6665" width="10.42578125" style="713" customWidth="1"/>
    <col min="6666" max="6666" width="13.42578125" style="713" customWidth="1"/>
    <col min="6667" max="6667" width="0.7109375" style="713" customWidth="1"/>
    <col min="6668" max="6668" width="2.42578125" style="713" customWidth="1"/>
    <col min="6669" max="6669" width="2.85546875" style="713" customWidth="1"/>
    <col min="6670" max="6670" width="2" style="713" customWidth="1"/>
    <col min="6671" max="6671" width="12.42578125" style="713" customWidth="1"/>
    <col min="6672" max="6672" width="3" style="713" customWidth="1"/>
    <col min="6673" max="6673" width="2" style="713" customWidth="1"/>
    <col min="6674" max="6674" width="13.5703125" style="713" customWidth="1"/>
    <col min="6675" max="6675" width="0.5703125" style="713" customWidth="1"/>
    <col min="6676" max="6912" width="9.140625" style="713"/>
    <col min="6913" max="6913" width="2.42578125" style="713" customWidth="1"/>
    <col min="6914" max="6914" width="1.85546875" style="713" customWidth="1"/>
    <col min="6915" max="6915" width="2.85546875" style="713" customWidth="1"/>
    <col min="6916" max="6916" width="6.7109375" style="713" customWidth="1"/>
    <col min="6917" max="6917" width="13.5703125" style="713" customWidth="1"/>
    <col min="6918" max="6918" width="0.5703125" style="713" customWidth="1"/>
    <col min="6919" max="6919" width="2.5703125" style="713" customWidth="1"/>
    <col min="6920" max="6920" width="2.7109375" style="713" customWidth="1"/>
    <col min="6921" max="6921" width="10.42578125" style="713" customWidth="1"/>
    <col min="6922" max="6922" width="13.42578125" style="713" customWidth="1"/>
    <col min="6923" max="6923" width="0.7109375" style="713" customWidth="1"/>
    <col min="6924" max="6924" width="2.42578125" style="713" customWidth="1"/>
    <col min="6925" max="6925" width="2.85546875" style="713" customWidth="1"/>
    <col min="6926" max="6926" width="2" style="713" customWidth="1"/>
    <col min="6927" max="6927" width="12.42578125" style="713" customWidth="1"/>
    <col min="6928" max="6928" width="3" style="713" customWidth="1"/>
    <col min="6929" max="6929" width="2" style="713" customWidth="1"/>
    <col min="6930" max="6930" width="13.5703125" style="713" customWidth="1"/>
    <col min="6931" max="6931" width="0.5703125" style="713" customWidth="1"/>
    <col min="6932" max="7168" width="9.140625" style="713"/>
    <col min="7169" max="7169" width="2.42578125" style="713" customWidth="1"/>
    <col min="7170" max="7170" width="1.85546875" style="713" customWidth="1"/>
    <col min="7171" max="7171" width="2.85546875" style="713" customWidth="1"/>
    <col min="7172" max="7172" width="6.7109375" style="713" customWidth="1"/>
    <col min="7173" max="7173" width="13.5703125" style="713" customWidth="1"/>
    <col min="7174" max="7174" width="0.5703125" style="713" customWidth="1"/>
    <col min="7175" max="7175" width="2.5703125" style="713" customWidth="1"/>
    <col min="7176" max="7176" width="2.7109375" style="713" customWidth="1"/>
    <col min="7177" max="7177" width="10.42578125" style="713" customWidth="1"/>
    <col min="7178" max="7178" width="13.42578125" style="713" customWidth="1"/>
    <col min="7179" max="7179" width="0.7109375" style="713" customWidth="1"/>
    <col min="7180" max="7180" width="2.42578125" style="713" customWidth="1"/>
    <col min="7181" max="7181" width="2.85546875" style="713" customWidth="1"/>
    <col min="7182" max="7182" width="2" style="713" customWidth="1"/>
    <col min="7183" max="7183" width="12.42578125" style="713" customWidth="1"/>
    <col min="7184" max="7184" width="3" style="713" customWidth="1"/>
    <col min="7185" max="7185" width="2" style="713" customWidth="1"/>
    <col min="7186" max="7186" width="13.5703125" style="713" customWidth="1"/>
    <col min="7187" max="7187" width="0.5703125" style="713" customWidth="1"/>
    <col min="7188" max="7424" width="9.140625" style="713"/>
    <col min="7425" max="7425" width="2.42578125" style="713" customWidth="1"/>
    <col min="7426" max="7426" width="1.85546875" style="713" customWidth="1"/>
    <col min="7427" max="7427" width="2.85546875" style="713" customWidth="1"/>
    <col min="7428" max="7428" width="6.7109375" style="713" customWidth="1"/>
    <col min="7429" max="7429" width="13.5703125" style="713" customWidth="1"/>
    <col min="7430" max="7430" width="0.5703125" style="713" customWidth="1"/>
    <col min="7431" max="7431" width="2.5703125" style="713" customWidth="1"/>
    <col min="7432" max="7432" width="2.7109375" style="713" customWidth="1"/>
    <col min="7433" max="7433" width="10.42578125" style="713" customWidth="1"/>
    <col min="7434" max="7434" width="13.42578125" style="713" customWidth="1"/>
    <col min="7435" max="7435" width="0.7109375" style="713" customWidth="1"/>
    <col min="7436" max="7436" width="2.42578125" style="713" customWidth="1"/>
    <col min="7437" max="7437" width="2.85546875" style="713" customWidth="1"/>
    <col min="7438" max="7438" width="2" style="713" customWidth="1"/>
    <col min="7439" max="7439" width="12.42578125" style="713" customWidth="1"/>
    <col min="7440" max="7440" width="3" style="713" customWidth="1"/>
    <col min="7441" max="7441" width="2" style="713" customWidth="1"/>
    <col min="7442" max="7442" width="13.5703125" style="713" customWidth="1"/>
    <col min="7443" max="7443" width="0.5703125" style="713" customWidth="1"/>
    <col min="7444" max="7680" width="9.140625" style="713"/>
    <col min="7681" max="7681" width="2.42578125" style="713" customWidth="1"/>
    <col min="7682" max="7682" width="1.85546875" style="713" customWidth="1"/>
    <col min="7683" max="7683" width="2.85546875" style="713" customWidth="1"/>
    <col min="7684" max="7684" width="6.7109375" style="713" customWidth="1"/>
    <col min="7685" max="7685" width="13.5703125" style="713" customWidth="1"/>
    <col min="7686" max="7686" width="0.5703125" style="713" customWidth="1"/>
    <col min="7687" max="7687" width="2.5703125" style="713" customWidth="1"/>
    <col min="7688" max="7688" width="2.7109375" style="713" customWidth="1"/>
    <col min="7689" max="7689" width="10.42578125" style="713" customWidth="1"/>
    <col min="7690" max="7690" width="13.42578125" style="713" customWidth="1"/>
    <col min="7691" max="7691" width="0.7109375" style="713" customWidth="1"/>
    <col min="7692" max="7692" width="2.42578125" style="713" customWidth="1"/>
    <col min="7693" max="7693" width="2.85546875" style="713" customWidth="1"/>
    <col min="7694" max="7694" width="2" style="713" customWidth="1"/>
    <col min="7695" max="7695" width="12.42578125" style="713" customWidth="1"/>
    <col min="7696" max="7696" width="3" style="713" customWidth="1"/>
    <col min="7697" max="7697" width="2" style="713" customWidth="1"/>
    <col min="7698" max="7698" width="13.5703125" style="713" customWidth="1"/>
    <col min="7699" max="7699" width="0.5703125" style="713" customWidth="1"/>
    <col min="7700" max="7936" width="9.140625" style="713"/>
    <col min="7937" max="7937" width="2.42578125" style="713" customWidth="1"/>
    <col min="7938" max="7938" width="1.85546875" style="713" customWidth="1"/>
    <col min="7939" max="7939" width="2.85546875" style="713" customWidth="1"/>
    <col min="7940" max="7940" width="6.7109375" style="713" customWidth="1"/>
    <col min="7941" max="7941" width="13.5703125" style="713" customWidth="1"/>
    <col min="7942" max="7942" width="0.5703125" style="713" customWidth="1"/>
    <col min="7943" max="7943" width="2.5703125" style="713" customWidth="1"/>
    <col min="7944" max="7944" width="2.7109375" style="713" customWidth="1"/>
    <col min="7945" max="7945" width="10.42578125" style="713" customWidth="1"/>
    <col min="7946" max="7946" width="13.42578125" style="713" customWidth="1"/>
    <col min="7947" max="7947" width="0.7109375" style="713" customWidth="1"/>
    <col min="7948" max="7948" width="2.42578125" style="713" customWidth="1"/>
    <col min="7949" max="7949" width="2.85546875" style="713" customWidth="1"/>
    <col min="7950" max="7950" width="2" style="713" customWidth="1"/>
    <col min="7951" max="7951" width="12.42578125" style="713" customWidth="1"/>
    <col min="7952" max="7952" width="3" style="713" customWidth="1"/>
    <col min="7953" max="7953" width="2" style="713" customWidth="1"/>
    <col min="7954" max="7954" width="13.5703125" style="713" customWidth="1"/>
    <col min="7955" max="7955" width="0.5703125" style="713" customWidth="1"/>
    <col min="7956" max="8192" width="9.140625" style="713"/>
    <col min="8193" max="8193" width="2.42578125" style="713" customWidth="1"/>
    <col min="8194" max="8194" width="1.85546875" style="713" customWidth="1"/>
    <col min="8195" max="8195" width="2.85546875" style="713" customWidth="1"/>
    <col min="8196" max="8196" width="6.7109375" style="713" customWidth="1"/>
    <col min="8197" max="8197" width="13.5703125" style="713" customWidth="1"/>
    <col min="8198" max="8198" width="0.5703125" style="713" customWidth="1"/>
    <col min="8199" max="8199" width="2.5703125" style="713" customWidth="1"/>
    <col min="8200" max="8200" width="2.7109375" style="713" customWidth="1"/>
    <col min="8201" max="8201" width="10.42578125" style="713" customWidth="1"/>
    <col min="8202" max="8202" width="13.42578125" style="713" customWidth="1"/>
    <col min="8203" max="8203" width="0.7109375" style="713" customWidth="1"/>
    <col min="8204" max="8204" width="2.42578125" style="713" customWidth="1"/>
    <col min="8205" max="8205" width="2.85546875" style="713" customWidth="1"/>
    <col min="8206" max="8206" width="2" style="713" customWidth="1"/>
    <col min="8207" max="8207" width="12.42578125" style="713" customWidth="1"/>
    <col min="8208" max="8208" width="3" style="713" customWidth="1"/>
    <col min="8209" max="8209" width="2" style="713" customWidth="1"/>
    <col min="8210" max="8210" width="13.5703125" style="713" customWidth="1"/>
    <col min="8211" max="8211" width="0.5703125" style="713" customWidth="1"/>
    <col min="8212" max="8448" width="9.140625" style="713"/>
    <col min="8449" max="8449" width="2.42578125" style="713" customWidth="1"/>
    <col min="8450" max="8450" width="1.85546875" style="713" customWidth="1"/>
    <col min="8451" max="8451" width="2.85546875" style="713" customWidth="1"/>
    <col min="8452" max="8452" width="6.7109375" style="713" customWidth="1"/>
    <col min="8453" max="8453" width="13.5703125" style="713" customWidth="1"/>
    <col min="8454" max="8454" width="0.5703125" style="713" customWidth="1"/>
    <col min="8455" max="8455" width="2.5703125" style="713" customWidth="1"/>
    <col min="8456" max="8456" width="2.7109375" style="713" customWidth="1"/>
    <col min="8457" max="8457" width="10.42578125" style="713" customWidth="1"/>
    <col min="8458" max="8458" width="13.42578125" style="713" customWidth="1"/>
    <col min="8459" max="8459" width="0.7109375" style="713" customWidth="1"/>
    <col min="8460" max="8460" width="2.42578125" style="713" customWidth="1"/>
    <col min="8461" max="8461" width="2.85546875" style="713" customWidth="1"/>
    <col min="8462" max="8462" width="2" style="713" customWidth="1"/>
    <col min="8463" max="8463" width="12.42578125" style="713" customWidth="1"/>
    <col min="8464" max="8464" width="3" style="713" customWidth="1"/>
    <col min="8465" max="8465" width="2" style="713" customWidth="1"/>
    <col min="8466" max="8466" width="13.5703125" style="713" customWidth="1"/>
    <col min="8467" max="8467" width="0.5703125" style="713" customWidth="1"/>
    <col min="8468" max="8704" width="9.140625" style="713"/>
    <col min="8705" max="8705" width="2.42578125" style="713" customWidth="1"/>
    <col min="8706" max="8706" width="1.85546875" style="713" customWidth="1"/>
    <col min="8707" max="8707" width="2.85546875" style="713" customWidth="1"/>
    <col min="8708" max="8708" width="6.7109375" style="713" customWidth="1"/>
    <col min="8709" max="8709" width="13.5703125" style="713" customWidth="1"/>
    <col min="8710" max="8710" width="0.5703125" style="713" customWidth="1"/>
    <col min="8711" max="8711" width="2.5703125" style="713" customWidth="1"/>
    <col min="8712" max="8712" width="2.7109375" style="713" customWidth="1"/>
    <col min="8713" max="8713" width="10.42578125" style="713" customWidth="1"/>
    <col min="8714" max="8714" width="13.42578125" style="713" customWidth="1"/>
    <col min="8715" max="8715" width="0.7109375" style="713" customWidth="1"/>
    <col min="8716" max="8716" width="2.42578125" style="713" customWidth="1"/>
    <col min="8717" max="8717" width="2.85546875" style="713" customWidth="1"/>
    <col min="8718" max="8718" width="2" style="713" customWidth="1"/>
    <col min="8719" max="8719" width="12.42578125" style="713" customWidth="1"/>
    <col min="8720" max="8720" width="3" style="713" customWidth="1"/>
    <col min="8721" max="8721" width="2" style="713" customWidth="1"/>
    <col min="8722" max="8722" width="13.5703125" style="713" customWidth="1"/>
    <col min="8723" max="8723" width="0.5703125" style="713" customWidth="1"/>
    <col min="8724" max="8960" width="9.140625" style="713"/>
    <col min="8961" max="8961" width="2.42578125" style="713" customWidth="1"/>
    <col min="8962" max="8962" width="1.85546875" style="713" customWidth="1"/>
    <col min="8963" max="8963" width="2.85546875" style="713" customWidth="1"/>
    <col min="8964" max="8964" width="6.7109375" style="713" customWidth="1"/>
    <col min="8965" max="8965" width="13.5703125" style="713" customWidth="1"/>
    <col min="8966" max="8966" width="0.5703125" style="713" customWidth="1"/>
    <col min="8967" max="8967" width="2.5703125" style="713" customWidth="1"/>
    <col min="8968" max="8968" width="2.7109375" style="713" customWidth="1"/>
    <col min="8969" max="8969" width="10.42578125" style="713" customWidth="1"/>
    <col min="8970" max="8970" width="13.42578125" style="713" customWidth="1"/>
    <col min="8971" max="8971" width="0.7109375" style="713" customWidth="1"/>
    <col min="8972" max="8972" width="2.42578125" style="713" customWidth="1"/>
    <col min="8973" max="8973" width="2.85546875" style="713" customWidth="1"/>
    <col min="8974" max="8974" width="2" style="713" customWidth="1"/>
    <col min="8975" max="8975" width="12.42578125" style="713" customWidth="1"/>
    <col min="8976" max="8976" width="3" style="713" customWidth="1"/>
    <col min="8977" max="8977" width="2" style="713" customWidth="1"/>
    <col min="8978" max="8978" width="13.5703125" style="713" customWidth="1"/>
    <col min="8979" max="8979" width="0.5703125" style="713" customWidth="1"/>
    <col min="8980" max="9216" width="9.140625" style="713"/>
    <col min="9217" max="9217" width="2.42578125" style="713" customWidth="1"/>
    <col min="9218" max="9218" width="1.85546875" style="713" customWidth="1"/>
    <col min="9219" max="9219" width="2.85546875" style="713" customWidth="1"/>
    <col min="9220" max="9220" width="6.7109375" style="713" customWidth="1"/>
    <col min="9221" max="9221" width="13.5703125" style="713" customWidth="1"/>
    <col min="9222" max="9222" width="0.5703125" style="713" customWidth="1"/>
    <col min="9223" max="9223" width="2.5703125" style="713" customWidth="1"/>
    <col min="9224" max="9224" width="2.7109375" style="713" customWidth="1"/>
    <col min="9225" max="9225" width="10.42578125" style="713" customWidth="1"/>
    <col min="9226" max="9226" width="13.42578125" style="713" customWidth="1"/>
    <col min="9227" max="9227" width="0.7109375" style="713" customWidth="1"/>
    <col min="9228" max="9228" width="2.42578125" style="713" customWidth="1"/>
    <col min="9229" max="9229" width="2.85546875" style="713" customWidth="1"/>
    <col min="9230" max="9230" width="2" style="713" customWidth="1"/>
    <col min="9231" max="9231" width="12.42578125" style="713" customWidth="1"/>
    <col min="9232" max="9232" width="3" style="713" customWidth="1"/>
    <col min="9233" max="9233" width="2" style="713" customWidth="1"/>
    <col min="9234" max="9234" width="13.5703125" style="713" customWidth="1"/>
    <col min="9235" max="9235" width="0.5703125" style="713" customWidth="1"/>
    <col min="9236" max="9472" width="9.140625" style="713"/>
    <col min="9473" max="9473" width="2.42578125" style="713" customWidth="1"/>
    <col min="9474" max="9474" width="1.85546875" style="713" customWidth="1"/>
    <col min="9475" max="9475" width="2.85546875" style="713" customWidth="1"/>
    <col min="9476" max="9476" width="6.7109375" style="713" customWidth="1"/>
    <col min="9477" max="9477" width="13.5703125" style="713" customWidth="1"/>
    <col min="9478" max="9478" width="0.5703125" style="713" customWidth="1"/>
    <col min="9479" max="9479" width="2.5703125" style="713" customWidth="1"/>
    <col min="9480" max="9480" width="2.7109375" style="713" customWidth="1"/>
    <col min="9481" max="9481" width="10.42578125" style="713" customWidth="1"/>
    <col min="9482" max="9482" width="13.42578125" style="713" customWidth="1"/>
    <col min="9483" max="9483" width="0.7109375" style="713" customWidth="1"/>
    <col min="9484" max="9484" width="2.42578125" style="713" customWidth="1"/>
    <col min="9485" max="9485" width="2.85546875" style="713" customWidth="1"/>
    <col min="9486" max="9486" width="2" style="713" customWidth="1"/>
    <col min="9487" max="9487" width="12.42578125" style="713" customWidth="1"/>
    <col min="9488" max="9488" width="3" style="713" customWidth="1"/>
    <col min="9489" max="9489" width="2" style="713" customWidth="1"/>
    <col min="9490" max="9490" width="13.5703125" style="713" customWidth="1"/>
    <col min="9491" max="9491" width="0.5703125" style="713" customWidth="1"/>
    <col min="9492" max="9728" width="9.140625" style="713"/>
    <col min="9729" max="9729" width="2.42578125" style="713" customWidth="1"/>
    <col min="9730" max="9730" width="1.85546875" style="713" customWidth="1"/>
    <col min="9731" max="9731" width="2.85546875" style="713" customWidth="1"/>
    <col min="9732" max="9732" width="6.7109375" style="713" customWidth="1"/>
    <col min="9733" max="9733" width="13.5703125" style="713" customWidth="1"/>
    <col min="9734" max="9734" width="0.5703125" style="713" customWidth="1"/>
    <col min="9735" max="9735" width="2.5703125" style="713" customWidth="1"/>
    <col min="9736" max="9736" width="2.7109375" style="713" customWidth="1"/>
    <col min="9737" max="9737" width="10.42578125" style="713" customWidth="1"/>
    <col min="9738" max="9738" width="13.42578125" style="713" customWidth="1"/>
    <col min="9739" max="9739" width="0.7109375" style="713" customWidth="1"/>
    <col min="9740" max="9740" width="2.42578125" style="713" customWidth="1"/>
    <col min="9741" max="9741" width="2.85546875" style="713" customWidth="1"/>
    <col min="9742" max="9742" width="2" style="713" customWidth="1"/>
    <col min="9743" max="9743" width="12.42578125" style="713" customWidth="1"/>
    <col min="9744" max="9744" width="3" style="713" customWidth="1"/>
    <col min="9745" max="9745" width="2" style="713" customWidth="1"/>
    <col min="9746" max="9746" width="13.5703125" style="713" customWidth="1"/>
    <col min="9747" max="9747" width="0.5703125" style="713" customWidth="1"/>
    <col min="9748" max="9984" width="9.140625" style="713"/>
    <col min="9985" max="9985" width="2.42578125" style="713" customWidth="1"/>
    <col min="9986" max="9986" width="1.85546875" style="713" customWidth="1"/>
    <col min="9987" max="9987" width="2.85546875" style="713" customWidth="1"/>
    <col min="9988" max="9988" width="6.7109375" style="713" customWidth="1"/>
    <col min="9989" max="9989" width="13.5703125" style="713" customWidth="1"/>
    <col min="9990" max="9990" width="0.5703125" style="713" customWidth="1"/>
    <col min="9991" max="9991" width="2.5703125" style="713" customWidth="1"/>
    <col min="9992" max="9992" width="2.7109375" style="713" customWidth="1"/>
    <col min="9993" max="9993" width="10.42578125" style="713" customWidth="1"/>
    <col min="9994" max="9994" width="13.42578125" style="713" customWidth="1"/>
    <col min="9995" max="9995" width="0.7109375" style="713" customWidth="1"/>
    <col min="9996" max="9996" width="2.42578125" style="713" customWidth="1"/>
    <col min="9997" max="9997" width="2.85546875" style="713" customWidth="1"/>
    <col min="9998" max="9998" width="2" style="713" customWidth="1"/>
    <col min="9999" max="9999" width="12.42578125" style="713" customWidth="1"/>
    <col min="10000" max="10000" width="3" style="713" customWidth="1"/>
    <col min="10001" max="10001" width="2" style="713" customWidth="1"/>
    <col min="10002" max="10002" width="13.5703125" style="713" customWidth="1"/>
    <col min="10003" max="10003" width="0.5703125" style="713" customWidth="1"/>
    <col min="10004" max="10240" width="9.140625" style="713"/>
    <col min="10241" max="10241" width="2.42578125" style="713" customWidth="1"/>
    <col min="10242" max="10242" width="1.85546875" style="713" customWidth="1"/>
    <col min="10243" max="10243" width="2.85546875" style="713" customWidth="1"/>
    <col min="10244" max="10244" width="6.7109375" style="713" customWidth="1"/>
    <col min="10245" max="10245" width="13.5703125" style="713" customWidth="1"/>
    <col min="10246" max="10246" width="0.5703125" style="713" customWidth="1"/>
    <col min="10247" max="10247" width="2.5703125" style="713" customWidth="1"/>
    <col min="10248" max="10248" width="2.7109375" style="713" customWidth="1"/>
    <col min="10249" max="10249" width="10.42578125" style="713" customWidth="1"/>
    <col min="10250" max="10250" width="13.42578125" style="713" customWidth="1"/>
    <col min="10251" max="10251" width="0.7109375" style="713" customWidth="1"/>
    <col min="10252" max="10252" width="2.42578125" style="713" customWidth="1"/>
    <col min="10253" max="10253" width="2.85546875" style="713" customWidth="1"/>
    <col min="10254" max="10254" width="2" style="713" customWidth="1"/>
    <col min="10255" max="10255" width="12.42578125" style="713" customWidth="1"/>
    <col min="10256" max="10256" width="3" style="713" customWidth="1"/>
    <col min="10257" max="10257" width="2" style="713" customWidth="1"/>
    <col min="10258" max="10258" width="13.5703125" style="713" customWidth="1"/>
    <col min="10259" max="10259" width="0.5703125" style="713" customWidth="1"/>
    <col min="10260" max="10496" width="9.140625" style="713"/>
    <col min="10497" max="10497" width="2.42578125" style="713" customWidth="1"/>
    <col min="10498" max="10498" width="1.85546875" style="713" customWidth="1"/>
    <col min="10499" max="10499" width="2.85546875" style="713" customWidth="1"/>
    <col min="10500" max="10500" width="6.7109375" style="713" customWidth="1"/>
    <col min="10501" max="10501" width="13.5703125" style="713" customWidth="1"/>
    <col min="10502" max="10502" width="0.5703125" style="713" customWidth="1"/>
    <col min="10503" max="10503" width="2.5703125" style="713" customWidth="1"/>
    <col min="10504" max="10504" width="2.7109375" style="713" customWidth="1"/>
    <col min="10505" max="10505" width="10.42578125" style="713" customWidth="1"/>
    <col min="10506" max="10506" width="13.42578125" style="713" customWidth="1"/>
    <col min="10507" max="10507" width="0.7109375" style="713" customWidth="1"/>
    <col min="10508" max="10508" width="2.42578125" style="713" customWidth="1"/>
    <col min="10509" max="10509" width="2.85546875" style="713" customWidth="1"/>
    <col min="10510" max="10510" width="2" style="713" customWidth="1"/>
    <col min="10511" max="10511" width="12.42578125" style="713" customWidth="1"/>
    <col min="10512" max="10512" width="3" style="713" customWidth="1"/>
    <col min="10513" max="10513" width="2" style="713" customWidth="1"/>
    <col min="10514" max="10514" width="13.5703125" style="713" customWidth="1"/>
    <col min="10515" max="10515" width="0.5703125" style="713" customWidth="1"/>
    <col min="10516" max="10752" width="9.140625" style="713"/>
    <col min="10753" max="10753" width="2.42578125" style="713" customWidth="1"/>
    <col min="10754" max="10754" width="1.85546875" style="713" customWidth="1"/>
    <col min="10755" max="10755" width="2.85546875" style="713" customWidth="1"/>
    <col min="10756" max="10756" width="6.7109375" style="713" customWidth="1"/>
    <col min="10757" max="10757" width="13.5703125" style="713" customWidth="1"/>
    <col min="10758" max="10758" width="0.5703125" style="713" customWidth="1"/>
    <col min="10759" max="10759" width="2.5703125" style="713" customWidth="1"/>
    <col min="10760" max="10760" width="2.7109375" style="713" customWidth="1"/>
    <col min="10761" max="10761" width="10.42578125" style="713" customWidth="1"/>
    <col min="10762" max="10762" width="13.42578125" style="713" customWidth="1"/>
    <col min="10763" max="10763" width="0.7109375" style="713" customWidth="1"/>
    <col min="10764" max="10764" width="2.42578125" style="713" customWidth="1"/>
    <col min="10765" max="10765" width="2.85546875" style="713" customWidth="1"/>
    <col min="10766" max="10766" width="2" style="713" customWidth="1"/>
    <col min="10767" max="10767" width="12.42578125" style="713" customWidth="1"/>
    <col min="10768" max="10768" width="3" style="713" customWidth="1"/>
    <col min="10769" max="10769" width="2" style="713" customWidth="1"/>
    <col min="10770" max="10770" width="13.5703125" style="713" customWidth="1"/>
    <col min="10771" max="10771" width="0.5703125" style="713" customWidth="1"/>
    <col min="10772" max="11008" width="9.140625" style="713"/>
    <col min="11009" max="11009" width="2.42578125" style="713" customWidth="1"/>
    <col min="11010" max="11010" width="1.85546875" style="713" customWidth="1"/>
    <col min="11011" max="11011" width="2.85546875" style="713" customWidth="1"/>
    <col min="11012" max="11012" width="6.7109375" style="713" customWidth="1"/>
    <col min="11013" max="11013" width="13.5703125" style="713" customWidth="1"/>
    <col min="11014" max="11014" width="0.5703125" style="713" customWidth="1"/>
    <col min="11015" max="11015" width="2.5703125" style="713" customWidth="1"/>
    <col min="11016" max="11016" width="2.7109375" style="713" customWidth="1"/>
    <col min="11017" max="11017" width="10.42578125" style="713" customWidth="1"/>
    <col min="11018" max="11018" width="13.42578125" style="713" customWidth="1"/>
    <col min="11019" max="11019" width="0.7109375" style="713" customWidth="1"/>
    <col min="11020" max="11020" width="2.42578125" style="713" customWidth="1"/>
    <col min="11021" max="11021" width="2.85546875" style="713" customWidth="1"/>
    <col min="11022" max="11022" width="2" style="713" customWidth="1"/>
    <col min="11023" max="11023" width="12.42578125" style="713" customWidth="1"/>
    <col min="11024" max="11024" width="3" style="713" customWidth="1"/>
    <col min="11025" max="11025" width="2" style="713" customWidth="1"/>
    <col min="11026" max="11026" width="13.5703125" style="713" customWidth="1"/>
    <col min="11027" max="11027" width="0.5703125" style="713" customWidth="1"/>
    <col min="11028" max="11264" width="9.140625" style="713"/>
    <col min="11265" max="11265" width="2.42578125" style="713" customWidth="1"/>
    <col min="11266" max="11266" width="1.85546875" style="713" customWidth="1"/>
    <col min="11267" max="11267" width="2.85546875" style="713" customWidth="1"/>
    <col min="11268" max="11268" width="6.7109375" style="713" customWidth="1"/>
    <col min="11269" max="11269" width="13.5703125" style="713" customWidth="1"/>
    <col min="11270" max="11270" width="0.5703125" style="713" customWidth="1"/>
    <col min="11271" max="11271" width="2.5703125" style="713" customWidth="1"/>
    <col min="11272" max="11272" width="2.7109375" style="713" customWidth="1"/>
    <col min="11273" max="11273" width="10.42578125" style="713" customWidth="1"/>
    <col min="11274" max="11274" width="13.42578125" style="713" customWidth="1"/>
    <col min="11275" max="11275" width="0.7109375" style="713" customWidth="1"/>
    <col min="11276" max="11276" width="2.42578125" style="713" customWidth="1"/>
    <col min="11277" max="11277" width="2.85546875" style="713" customWidth="1"/>
    <col min="11278" max="11278" width="2" style="713" customWidth="1"/>
    <col min="11279" max="11279" width="12.42578125" style="713" customWidth="1"/>
    <col min="11280" max="11280" width="3" style="713" customWidth="1"/>
    <col min="11281" max="11281" width="2" style="713" customWidth="1"/>
    <col min="11282" max="11282" width="13.5703125" style="713" customWidth="1"/>
    <col min="11283" max="11283" width="0.5703125" style="713" customWidth="1"/>
    <col min="11284" max="11520" width="9.140625" style="713"/>
    <col min="11521" max="11521" width="2.42578125" style="713" customWidth="1"/>
    <col min="11522" max="11522" width="1.85546875" style="713" customWidth="1"/>
    <col min="11523" max="11523" width="2.85546875" style="713" customWidth="1"/>
    <col min="11524" max="11524" width="6.7109375" style="713" customWidth="1"/>
    <col min="11525" max="11525" width="13.5703125" style="713" customWidth="1"/>
    <col min="11526" max="11526" width="0.5703125" style="713" customWidth="1"/>
    <col min="11527" max="11527" width="2.5703125" style="713" customWidth="1"/>
    <col min="11528" max="11528" width="2.7109375" style="713" customWidth="1"/>
    <col min="11529" max="11529" width="10.42578125" style="713" customWidth="1"/>
    <col min="11530" max="11530" width="13.42578125" style="713" customWidth="1"/>
    <col min="11531" max="11531" width="0.7109375" style="713" customWidth="1"/>
    <col min="11532" max="11532" width="2.42578125" style="713" customWidth="1"/>
    <col min="11533" max="11533" width="2.85546875" style="713" customWidth="1"/>
    <col min="11534" max="11534" width="2" style="713" customWidth="1"/>
    <col min="11535" max="11535" width="12.42578125" style="713" customWidth="1"/>
    <col min="11536" max="11536" width="3" style="713" customWidth="1"/>
    <col min="11537" max="11537" width="2" style="713" customWidth="1"/>
    <col min="11538" max="11538" width="13.5703125" style="713" customWidth="1"/>
    <col min="11539" max="11539" width="0.5703125" style="713" customWidth="1"/>
    <col min="11540" max="11776" width="9.140625" style="713"/>
    <col min="11777" max="11777" width="2.42578125" style="713" customWidth="1"/>
    <col min="11778" max="11778" width="1.85546875" style="713" customWidth="1"/>
    <col min="11779" max="11779" width="2.85546875" style="713" customWidth="1"/>
    <col min="11780" max="11780" width="6.7109375" style="713" customWidth="1"/>
    <col min="11781" max="11781" width="13.5703125" style="713" customWidth="1"/>
    <col min="11782" max="11782" width="0.5703125" style="713" customWidth="1"/>
    <col min="11783" max="11783" width="2.5703125" style="713" customWidth="1"/>
    <col min="11784" max="11784" width="2.7109375" style="713" customWidth="1"/>
    <col min="11785" max="11785" width="10.42578125" style="713" customWidth="1"/>
    <col min="11786" max="11786" width="13.42578125" style="713" customWidth="1"/>
    <col min="11787" max="11787" width="0.7109375" style="713" customWidth="1"/>
    <col min="11788" max="11788" width="2.42578125" style="713" customWidth="1"/>
    <col min="11789" max="11789" width="2.85546875" style="713" customWidth="1"/>
    <col min="11790" max="11790" width="2" style="713" customWidth="1"/>
    <col min="11791" max="11791" width="12.42578125" style="713" customWidth="1"/>
    <col min="11792" max="11792" width="3" style="713" customWidth="1"/>
    <col min="11793" max="11793" width="2" style="713" customWidth="1"/>
    <col min="11794" max="11794" width="13.5703125" style="713" customWidth="1"/>
    <col min="11795" max="11795" width="0.5703125" style="713" customWidth="1"/>
    <col min="11796" max="12032" width="9.140625" style="713"/>
    <col min="12033" max="12033" width="2.42578125" style="713" customWidth="1"/>
    <col min="12034" max="12034" width="1.85546875" style="713" customWidth="1"/>
    <col min="12035" max="12035" width="2.85546875" style="713" customWidth="1"/>
    <col min="12036" max="12036" width="6.7109375" style="713" customWidth="1"/>
    <col min="12037" max="12037" width="13.5703125" style="713" customWidth="1"/>
    <col min="12038" max="12038" width="0.5703125" style="713" customWidth="1"/>
    <col min="12039" max="12039" width="2.5703125" style="713" customWidth="1"/>
    <col min="12040" max="12040" width="2.7109375" style="713" customWidth="1"/>
    <col min="12041" max="12041" width="10.42578125" style="713" customWidth="1"/>
    <col min="12042" max="12042" width="13.42578125" style="713" customWidth="1"/>
    <col min="12043" max="12043" width="0.7109375" style="713" customWidth="1"/>
    <col min="12044" max="12044" width="2.42578125" style="713" customWidth="1"/>
    <col min="12045" max="12045" width="2.85546875" style="713" customWidth="1"/>
    <col min="12046" max="12046" width="2" style="713" customWidth="1"/>
    <col min="12047" max="12047" width="12.42578125" style="713" customWidth="1"/>
    <col min="12048" max="12048" width="3" style="713" customWidth="1"/>
    <col min="12049" max="12049" width="2" style="713" customWidth="1"/>
    <col min="12050" max="12050" width="13.5703125" style="713" customWidth="1"/>
    <col min="12051" max="12051" width="0.5703125" style="713" customWidth="1"/>
    <col min="12052" max="12288" width="9.140625" style="713"/>
    <col min="12289" max="12289" width="2.42578125" style="713" customWidth="1"/>
    <col min="12290" max="12290" width="1.85546875" style="713" customWidth="1"/>
    <col min="12291" max="12291" width="2.85546875" style="713" customWidth="1"/>
    <col min="12292" max="12292" width="6.7109375" style="713" customWidth="1"/>
    <col min="12293" max="12293" width="13.5703125" style="713" customWidth="1"/>
    <col min="12294" max="12294" width="0.5703125" style="713" customWidth="1"/>
    <col min="12295" max="12295" width="2.5703125" style="713" customWidth="1"/>
    <col min="12296" max="12296" width="2.7109375" style="713" customWidth="1"/>
    <col min="12297" max="12297" width="10.42578125" style="713" customWidth="1"/>
    <col min="12298" max="12298" width="13.42578125" style="713" customWidth="1"/>
    <col min="12299" max="12299" width="0.7109375" style="713" customWidth="1"/>
    <col min="12300" max="12300" width="2.42578125" style="713" customWidth="1"/>
    <col min="12301" max="12301" width="2.85546875" style="713" customWidth="1"/>
    <col min="12302" max="12302" width="2" style="713" customWidth="1"/>
    <col min="12303" max="12303" width="12.42578125" style="713" customWidth="1"/>
    <col min="12304" max="12304" width="3" style="713" customWidth="1"/>
    <col min="12305" max="12305" width="2" style="713" customWidth="1"/>
    <col min="12306" max="12306" width="13.5703125" style="713" customWidth="1"/>
    <col min="12307" max="12307" width="0.5703125" style="713" customWidth="1"/>
    <col min="12308" max="12544" width="9.140625" style="713"/>
    <col min="12545" max="12545" width="2.42578125" style="713" customWidth="1"/>
    <col min="12546" max="12546" width="1.85546875" style="713" customWidth="1"/>
    <col min="12547" max="12547" width="2.85546875" style="713" customWidth="1"/>
    <col min="12548" max="12548" width="6.7109375" style="713" customWidth="1"/>
    <col min="12549" max="12549" width="13.5703125" style="713" customWidth="1"/>
    <col min="12550" max="12550" width="0.5703125" style="713" customWidth="1"/>
    <col min="12551" max="12551" width="2.5703125" style="713" customWidth="1"/>
    <col min="12552" max="12552" width="2.7109375" style="713" customWidth="1"/>
    <col min="12553" max="12553" width="10.42578125" style="713" customWidth="1"/>
    <col min="12554" max="12554" width="13.42578125" style="713" customWidth="1"/>
    <col min="12555" max="12555" width="0.7109375" style="713" customWidth="1"/>
    <col min="12556" max="12556" width="2.42578125" style="713" customWidth="1"/>
    <col min="12557" max="12557" width="2.85546875" style="713" customWidth="1"/>
    <col min="12558" max="12558" width="2" style="713" customWidth="1"/>
    <col min="12559" max="12559" width="12.42578125" style="713" customWidth="1"/>
    <col min="12560" max="12560" width="3" style="713" customWidth="1"/>
    <col min="12561" max="12561" width="2" style="713" customWidth="1"/>
    <col min="12562" max="12562" width="13.5703125" style="713" customWidth="1"/>
    <col min="12563" max="12563" width="0.5703125" style="713" customWidth="1"/>
    <col min="12564" max="12800" width="9.140625" style="713"/>
    <col min="12801" max="12801" width="2.42578125" style="713" customWidth="1"/>
    <col min="12802" max="12802" width="1.85546875" style="713" customWidth="1"/>
    <col min="12803" max="12803" width="2.85546875" style="713" customWidth="1"/>
    <col min="12804" max="12804" width="6.7109375" style="713" customWidth="1"/>
    <col min="12805" max="12805" width="13.5703125" style="713" customWidth="1"/>
    <col min="12806" max="12806" width="0.5703125" style="713" customWidth="1"/>
    <col min="12807" max="12807" width="2.5703125" style="713" customWidth="1"/>
    <col min="12808" max="12808" width="2.7109375" style="713" customWidth="1"/>
    <col min="12809" max="12809" width="10.42578125" style="713" customWidth="1"/>
    <col min="12810" max="12810" width="13.42578125" style="713" customWidth="1"/>
    <col min="12811" max="12811" width="0.7109375" style="713" customWidth="1"/>
    <col min="12812" max="12812" width="2.42578125" style="713" customWidth="1"/>
    <col min="12813" max="12813" width="2.85546875" style="713" customWidth="1"/>
    <col min="12814" max="12814" width="2" style="713" customWidth="1"/>
    <col min="12815" max="12815" width="12.42578125" style="713" customWidth="1"/>
    <col min="12816" max="12816" width="3" style="713" customWidth="1"/>
    <col min="12817" max="12817" width="2" style="713" customWidth="1"/>
    <col min="12818" max="12818" width="13.5703125" style="713" customWidth="1"/>
    <col min="12819" max="12819" width="0.5703125" style="713" customWidth="1"/>
    <col min="12820" max="13056" width="9.140625" style="713"/>
    <col min="13057" max="13057" width="2.42578125" style="713" customWidth="1"/>
    <col min="13058" max="13058" width="1.85546875" style="713" customWidth="1"/>
    <col min="13059" max="13059" width="2.85546875" style="713" customWidth="1"/>
    <col min="13060" max="13060" width="6.7109375" style="713" customWidth="1"/>
    <col min="13061" max="13061" width="13.5703125" style="713" customWidth="1"/>
    <col min="13062" max="13062" width="0.5703125" style="713" customWidth="1"/>
    <col min="13063" max="13063" width="2.5703125" style="713" customWidth="1"/>
    <col min="13064" max="13064" width="2.7109375" style="713" customWidth="1"/>
    <col min="13065" max="13065" width="10.42578125" style="713" customWidth="1"/>
    <col min="13066" max="13066" width="13.42578125" style="713" customWidth="1"/>
    <col min="13067" max="13067" width="0.7109375" style="713" customWidth="1"/>
    <col min="13068" max="13068" width="2.42578125" style="713" customWidth="1"/>
    <col min="13069" max="13069" width="2.85546875" style="713" customWidth="1"/>
    <col min="13070" max="13070" width="2" style="713" customWidth="1"/>
    <col min="13071" max="13071" width="12.42578125" style="713" customWidth="1"/>
    <col min="13072" max="13072" width="3" style="713" customWidth="1"/>
    <col min="13073" max="13073" width="2" style="713" customWidth="1"/>
    <col min="13074" max="13074" width="13.5703125" style="713" customWidth="1"/>
    <col min="13075" max="13075" width="0.5703125" style="713" customWidth="1"/>
    <col min="13076" max="13312" width="9.140625" style="713"/>
    <col min="13313" max="13313" width="2.42578125" style="713" customWidth="1"/>
    <col min="13314" max="13314" width="1.85546875" style="713" customWidth="1"/>
    <col min="13315" max="13315" width="2.85546875" style="713" customWidth="1"/>
    <col min="13316" max="13316" width="6.7109375" style="713" customWidth="1"/>
    <col min="13317" max="13317" width="13.5703125" style="713" customWidth="1"/>
    <col min="13318" max="13318" width="0.5703125" style="713" customWidth="1"/>
    <col min="13319" max="13319" width="2.5703125" style="713" customWidth="1"/>
    <col min="13320" max="13320" width="2.7109375" style="713" customWidth="1"/>
    <col min="13321" max="13321" width="10.42578125" style="713" customWidth="1"/>
    <col min="13322" max="13322" width="13.42578125" style="713" customWidth="1"/>
    <col min="13323" max="13323" width="0.7109375" style="713" customWidth="1"/>
    <col min="13324" max="13324" width="2.42578125" style="713" customWidth="1"/>
    <col min="13325" max="13325" width="2.85546875" style="713" customWidth="1"/>
    <col min="13326" max="13326" width="2" style="713" customWidth="1"/>
    <col min="13327" max="13327" width="12.42578125" style="713" customWidth="1"/>
    <col min="13328" max="13328" width="3" style="713" customWidth="1"/>
    <col min="13329" max="13329" width="2" style="713" customWidth="1"/>
    <col min="13330" max="13330" width="13.5703125" style="713" customWidth="1"/>
    <col min="13331" max="13331" width="0.5703125" style="713" customWidth="1"/>
    <col min="13332" max="13568" width="9.140625" style="713"/>
    <col min="13569" max="13569" width="2.42578125" style="713" customWidth="1"/>
    <col min="13570" max="13570" width="1.85546875" style="713" customWidth="1"/>
    <col min="13571" max="13571" width="2.85546875" style="713" customWidth="1"/>
    <col min="13572" max="13572" width="6.7109375" style="713" customWidth="1"/>
    <col min="13573" max="13573" width="13.5703125" style="713" customWidth="1"/>
    <col min="13574" max="13574" width="0.5703125" style="713" customWidth="1"/>
    <col min="13575" max="13575" width="2.5703125" style="713" customWidth="1"/>
    <col min="13576" max="13576" width="2.7109375" style="713" customWidth="1"/>
    <col min="13577" max="13577" width="10.42578125" style="713" customWidth="1"/>
    <col min="13578" max="13578" width="13.42578125" style="713" customWidth="1"/>
    <col min="13579" max="13579" width="0.7109375" style="713" customWidth="1"/>
    <col min="13580" max="13580" width="2.42578125" style="713" customWidth="1"/>
    <col min="13581" max="13581" width="2.85546875" style="713" customWidth="1"/>
    <col min="13582" max="13582" width="2" style="713" customWidth="1"/>
    <col min="13583" max="13583" width="12.42578125" style="713" customWidth="1"/>
    <col min="13584" max="13584" width="3" style="713" customWidth="1"/>
    <col min="13585" max="13585" width="2" style="713" customWidth="1"/>
    <col min="13586" max="13586" width="13.5703125" style="713" customWidth="1"/>
    <col min="13587" max="13587" width="0.5703125" style="713" customWidth="1"/>
    <col min="13588" max="13824" width="9.140625" style="713"/>
    <col min="13825" max="13825" width="2.42578125" style="713" customWidth="1"/>
    <col min="13826" max="13826" width="1.85546875" style="713" customWidth="1"/>
    <col min="13827" max="13827" width="2.85546875" style="713" customWidth="1"/>
    <col min="13828" max="13828" width="6.7109375" style="713" customWidth="1"/>
    <col min="13829" max="13829" width="13.5703125" style="713" customWidth="1"/>
    <col min="13830" max="13830" width="0.5703125" style="713" customWidth="1"/>
    <col min="13831" max="13831" width="2.5703125" style="713" customWidth="1"/>
    <col min="13832" max="13832" width="2.7109375" style="713" customWidth="1"/>
    <col min="13833" max="13833" width="10.42578125" style="713" customWidth="1"/>
    <col min="13834" max="13834" width="13.42578125" style="713" customWidth="1"/>
    <col min="13835" max="13835" width="0.7109375" style="713" customWidth="1"/>
    <col min="13836" max="13836" width="2.42578125" style="713" customWidth="1"/>
    <col min="13837" max="13837" width="2.85546875" style="713" customWidth="1"/>
    <col min="13838" max="13838" width="2" style="713" customWidth="1"/>
    <col min="13839" max="13839" width="12.42578125" style="713" customWidth="1"/>
    <col min="13840" max="13840" width="3" style="713" customWidth="1"/>
    <col min="13841" max="13841" width="2" style="713" customWidth="1"/>
    <col min="13842" max="13842" width="13.5703125" style="713" customWidth="1"/>
    <col min="13843" max="13843" width="0.5703125" style="713" customWidth="1"/>
    <col min="13844" max="14080" width="9.140625" style="713"/>
    <col min="14081" max="14081" width="2.42578125" style="713" customWidth="1"/>
    <col min="14082" max="14082" width="1.85546875" style="713" customWidth="1"/>
    <col min="14083" max="14083" width="2.85546875" style="713" customWidth="1"/>
    <col min="14084" max="14084" width="6.7109375" style="713" customWidth="1"/>
    <col min="14085" max="14085" width="13.5703125" style="713" customWidth="1"/>
    <col min="14086" max="14086" width="0.5703125" style="713" customWidth="1"/>
    <col min="14087" max="14087" width="2.5703125" style="713" customWidth="1"/>
    <col min="14088" max="14088" width="2.7109375" style="713" customWidth="1"/>
    <col min="14089" max="14089" width="10.42578125" style="713" customWidth="1"/>
    <col min="14090" max="14090" width="13.42578125" style="713" customWidth="1"/>
    <col min="14091" max="14091" width="0.7109375" style="713" customWidth="1"/>
    <col min="14092" max="14092" width="2.42578125" style="713" customWidth="1"/>
    <col min="14093" max="14093" width="2.85546875" style="713" customWidth="1"/>
    <col min="14094" max="14094" width="2" style="713" customWidth="1"/>
    <col min="14095" max="14095" width="12.42578125" style="713" customWidth="1"/>
    <col min="14096" max="14096" width="3" style="713" customWidth="1"/>
    <col min="14097" max="14097" width="2" style="713" customWidth="1"/>
    <col min="14098" max="14098" width="13.5703125" style="713" customWidth="1"/>
    <col min="14099" max="14099" width="0.5703125" style="713" customWidth="1"/>
    <col min="14100" max="14336" width="9.140625" style="713"/>
    <col min="14337" max="14337" width="2.42578125" style="713" customWidth="1"/>
    <col min="14338" max="14338" width="1.85546875" style="713" customWidth="1"/>
    <col min="14339" max="14339" width="2.85546875" style="713" customWidth="1"/>
    <col min="14340" max="14340" width="6.7109375" style="713" customWidth="1"/>
    <col min="14341" max="14341" width="13.5703125" style="713" customWidth="1"/>
    <col min="14342" max="14342" width="0.5703125" style="713" customWidth="1"/>
    <col min="14343" max="14343" width="2.5703125" style="713" customWidth="1"/>
    <col min="14344" max="14344" width="2.7109375" style="713" customWidth="1"/>
    <col min="14345" max="14345" width="10.42578125" style="713" customWidth="1"/>
    <col min="14346" max="14346" width="13.42578125" style="713" customWidth="1"/>
    <col min="14347" max="14347" width="0.7109375" style="713" customWidth="1"/>
    <col min="14348" max="14348" width="2.42578125" style="713" customWidth="1"/>
    <col min="14349" max="14349" width="2.85546875" style="713" customWidth="1"/>
    <col min="14350" max="14350" width="2" style="713" customWidth="1"/>
    <col min="14351" max="14351" width="12.42578125" style="713" customWidth="1"/>
    <col min="14352" max="14352" width="3" style="713" customWidth="1"/>
    <col min="14353" max="14353" width="2" style="713" customWidth="1"/>
    <col min="14354" max="14354" width="13.5703125" style="713" customWidth="1"/>
    <col min="14355" max="14355" width="0.5703125" style="713" customWidth="1"/>
    <col min="14356" max="14592" width="9.140625" style="713"/>
    <col min="14593" max="14593" width="2.42578125" style="713" customWidth="1"/>
    <col min="14594" max="14594" width="1.85546875" style="713" customWidth="1"/>
    <col min="14595" max="14595" width="2.85546875" style="713" customWidth="1"/>
    <col min="14596" max="14596" width="6.7109375" style="713" customWidth="1"/>
    <col min="14597" max="14597" width="13.5703125" style="713" customWidth="1"/>
    <col min="14598" max="14598" width="0.5703125" style="713" customWidth="1"/>
    <col min="14599" max="14599" width="2.5703125" style="713" customWidth="1"/>
    <col min="14600" max="14600" width="2.7109375" style="713" customWidth="1"/>
    <col min="14601" max="14601" width="10.42578125" style="713" customWidth="1"/>
    <col min="14602" max="14602" width="13.42578125" style="713" customWidth="1"/>
    <col min="14603" max="14603" width="0.7109375" style="713" customWidth="1"/>
    <col min="14604" max="14604" width="2.42578125" style="713" customWidth="1"/>
    <col min="14605" max="14605" width="2.85546875" style="713" customWidth="1"/>
    <col min="14606" max="14606" width="2" style="713" customWidth="1"/>
    <col min="14607" max="14607" width="12.42578125" style="713" customWidth="1"/>
    <col min="14608" max="14608" width="3" style="713" customWidth="1"/>
    <col min="14609" max="14609" width="2" style="713" customWidth="1"/>
    <col min="14610" max="14610" width="13.5703125" style="713" customWidth="1"/>
    <col min="14611" max="14611" width="0.5703125" style="713" customWidth="1"/>
    <col min="14612" max="14848" width="9.140625" style="713"/>
    <col min="14849" max="14849" width="2.42578125" style="713" customWidth="1"/>
    <col min="14850" max="14850" width="1.85546875" style="713" customWidth="1"/>
    <col min="14851" max="14851" width="2.85546875" style="713" customWidth="1"/>
    <col min="14852" max="14852" width="6.7109375" style="713" customWidth="1"/>
    <col min="14853" max="14853" width="13.5703125" style="713" customWidth="1"/>
    <col min="14854" max="14854" width="0.5703125" style="713" customWidth="1"/>
    <col min="14855" max="14855" width="2.5703125" style="713" customWidth="1"/>
    <col min="14856" max="14856" width="2.7109375" style="713" customWidth="1"/>
    <col min="14857" max="14857" width="10.42578125" style="713" customWidth="1"/>
    <col min="14858" max="14858" width="13.42578125" style="713" customWidth="1"/>
    <col min="14859" max="14859" width="0.7109375" style="713" customWidth="1"/>
    <col min="14860" max="14860" width="2.42578125" style="713" customWidth="1"/>
    <col min="14861" max="14861" width="2.85546875" style="713" customWidth="1"/>
    <col min="14862" max="14862" width="2" style="713" customWidth="1"/>
    <col min="14863" max="14863" width="12.42578125" style="713" customWidth="1"/>
    <col min="14864" max="14864" width="3" style="713" customWidth="1"/>
    <col min="14865" max="14865" width="2" style="713" customWidth="1"/>
    <col min="14866" max="14866" width="13.5703125" style="713" customWidth="1"/>
    <col min="14867" max="14867" width="0.5703125" style="713" customWidth="1"/>
    <col min="14868" max="15104" width="9.140625" style="713"/>
    <col min="15105" max="15105" width="2.42578125" style="713" customWidth="1"/>
    <col min="15106" max="15106" width="1.85546875" style="713" customWidth="1"/>
    <col min="15107" max="15107" width="2.85546875" style="713" customWidth="1"/>
    <col min="15108" max="15108" width="6.7109375" style="713" customWidth="1"/>
    <col min="15109" max="15109" width="13.5703125" style="713" customWidth="1"/>
    <col min="15110" max="15110" width="0.5703125" style="713" customWidth="1"/>
    <col min="15111" max="15111" width="2.5703125" style="713" customWidth="1"/>
    <col min="15112" max="15112" width="2.7109375" style="713" customWidth="1"/>
    <col min="15113" max="15113" width="10.42578125" style="713" customWidth="1"/>
    <col min="15114" max="15114" width="13.42578125" style="713" customWidth="1"/>
    <col min="15115" max="15115" width="0.7109375" style="713" customWidth="1"/>
    <col min="15116" max="15116" width="2.42578125" style="713" customWidth="1"/>
    <col min="15117" max="15117" width="2.85546875" style="713" customWidth="1"/>
    <col min="15118" max="15118" width="2" style="713" customWidth="1"/>
    <col min="15119" max="15119" width="12.42578125" style="713" customWidth="1"/>
    <col min="15120" max="15120" width="3" style="713" customWidth="1"/>
    <col min="15121" max="15121" width="2" style="713" customWidth="1"/>
    <col min="15122" max="15122" width="13.5703125" style="713" customWidth="1"/>
    <col min="15123" max="15123" width="0.5703125" style="713" customWidth="1"/>
    <col min="15124" max="15360" width="9.140625" style="713"/>
    <col min="15361" max="15361" width="2.42578125" style="713" customWidth="1"/>
    <col min="15362" max="15362" width="1.85546875" style="713" customWidth="1"/>
    <col min="15363" max="15363" width="2.85546875" style="713" customWidth="1"/>
    <col min="15364" max="15364" width="6.7109375" style="713" customWidth="1"/>
    <col min="15365" max="15365" width="13.5703125" style="713" customWidth="1"/>
    <col min="15366" max="15366" width="0.5703125" style="713" customWidth="1"/>
    <col min="15367" max="15367" width="2.5703125" style="713" customWidth="1"/>
    <col min="15368" max="15368" width="2.7109375" style="713" customWidth="1"/>
    <col min="15369" max="15369" width="10.42578125" style="713" customWidth="1"/>
    <col min="15370" max="15370" width="13.42578125" style="713" customWidth="1"/>
    <col min="15371" max="15371" width="0.7109375" style="713" customWidth="1"/>
    <col min="15372" max="15372" width="2.42578125" style="713" customWidth="1"/>
    <col min="15373" max="15373" width="2.85546875" style="713" customWidth="1"/>
    <col min="15374" max="15374" width="2" style="713" customWidth="1"/>
    <col min="15375" max="15375" width="12.42578125" style="713" customWidth="1"/>
    <col min="15376" max="15376" width="3" style="713" customWidth="1"/>
    <col min="15377" max="15377" width="2" style="713" customWidth="1"/>
    <col min="15378" max="15378" width="13.5703125" style="713" customWidth="1"/>
    <col min="15379" max="15379" width="0.5703125" style="713" customWidth="1"/>
    <col min="15380" max="15616" width="9.140625" style="713"/>
    <col min="15617" max="15617" width="2.42578125" style="713" customWidth="1"/>
    <col min="15618" max="15618" width="1.85546875" style="713" customWidth="1"/>
    <col min="15619" max="15619" width="2.85546875" style="713" customWidth="1"/>
    <col min="15620" max="15620" width="6.7109375" style="713" customWidth="1"/>
    <col min="15621" max="15621" width="13.5703125" style="713" customWidth="1"/>
    <col min="15622" max="15622" width="0.5703125" style="713" customWidth="1"/>
    <col min="15623" max="15623" width="2.5703125" style="713" customWidth="1"/>
    <col min="15624" max="15624" width="2.7109375" style="713" customWidth="1"/>
    <col min="15625" max="15625" width="10.42578125" style="713" customWidth="1"/>
    <col min="15626" max="15626" width="13.42578125" style="713" customWidth="1"/>
    <col min="15627" max="15627" width="0.7109375" style="713" customWidth="1"/>
    <col min="15628" max="15628" width="2.42578125" style="713" customWidth="1"/>
    <col min="15629" max="15629" width="2.85546875" style="713" customWidth="1"/>
    <col min="15630" max="15630" width="2" style="713" customWidth="1"/>
    <col min="15631" max="15631" width="12.42578125" style="713" customWidth="1"/>
    <col min="15632" max="15632" width="3" style="713" customWidth="1"/>
    <col min="15633" max="15633" width="2" style="713" customWidth="1"/>
    <col min="15634" max="15634" width="13.5703125" style="713" customWidth="1"/>
    <col min="15635" max="15635" width="0.5703125" style="713" customWidth="1"/>
    <col min="15636" max="15872" width="9.140625" style="713"/>
    <col min="15873" max="15873" width="2.42578125" style="713" customWidth="1"/>
    <col min="15874" max="15874" width="1.85546875" style="713" customWidth="1"/>
    <col min="15875" max="15875" width="2.85546875" style="713" customWidth="1"/>
    <col min="15876" max="15876" width="6.7109375" style="713" customWidth="1"/>
    <col min="15877" max="15877" width="13.5703125" style="713" customWidth="1"/>
    <col min="15878" max="15878" width="0.5703125" style="713" customWidth="1"/>
    <col min="15879" max="15879" width="2.5703125" style="713" customWidth="1"/>
    <col min="15880" max="15880" width="2.7109375" style="713" customWidth="1"/>
    <col min="15881" max="15881" width="10.42578125" style="713" customWidth="1"/>
    <col min="15882" max="15882" width="13.42578125" style="713" customWidth="1"/>
    <col min="15883" max="15883" width="0.7109375" style="713" customWidth="1"/>
    <col min="15884" max="15884" width="2.42578125" style="713" customWidth="1"/>
    <col min="15885" max="15885" width="2.85546875" style="713" customWidth="1"/>
    <col min="15886" max="15886" width="2" style="713" customWidth="1"/>
    <col min="15887" max="15887" width="12.42578125" style="713" customWidth="1"/>
    <col min="15888" max="15888" width="3" style="713" customWidth="1"/>
    <col min="15889" max="15889" width="2" style="713" customWidth="1"/>
    <col min="15890" max="15890" width="13.5703125" style="713" customWidth="1"/>
    <col min="15891" max="15891" width="0.5703125" style="713" customWidth="1"/>
    <col min="15892" max="16128" width="9.140625" style="713"/>
    <col min="16129" max="16129" width="2.42578125" style="713" customWidth="1"/>
    <col min="16130" max="16130" width="1.85546875" style="713" customWidth="1"/>
    <col min="16131" max="16131" width="2.85546875" style="713" customWidth="1"/>
    <col min="16132" max="16132" width="6.7109375" style="713" customWidth="1"/>
    <col min="16133" max="16133" width="13.5703125" style="713" customWidth="1"/>
    <col min="16134" max="16134" width="0.5703125" style="713" customWidth="1"/>
    <col min="16135" max="16135" width="2.5703125" style="713" customWidth="1"/>
    <col min="16136" max="16136" width="2.7109375" style="713" customWidth="1"/>
    <col min="16137" max="16137" width="10.42578125" style="713" customWidth="1"/>
    <col min="16138" max="16138" width="13.42578125" style="713" customWidth="1"/>
    <col min="16139" max="16139" width="0.7109375" style="713" customWidth="1"/>
    <col min="16140" max="16140" width="2.42578125" style="713" customWidth="1"/>
    <col min="16141" max="16141" width="2.85546875" style="713" customWidth="1"/>
    <col min="16142" max="16142" width="2" style="713" customWidth="1"/>
    <col min="16143" max="16143" width="12.42578125" style="713" customWidth="1"/>
    <col min="16144" max="16144" width="3" style="713" customWidth="1"/>
    <col min="16145" max="16145" width="2" style="713" customWidth="1"/>
    <col min="16146" max="16146" width="13.5703125" style="713" customWidth="1"/>
    <col min="16147" max="16147" width="0.5703125" style="713" customWidth="1"/>
    <col min="16148" max="16384" width="9.140625" style="713"/>
  </cols>
  <sheetData>
    <row r="1" spans="1:19" ht="12" customHeight="1">
      <c r="A1" s="710"/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2"/>
    </row>
    <row r="2" spans="1:19" ht="23.25" customHeight="1">
      <c r="A2" s="714"/>
      <c r="B2" s="715"/>
      <c r="C2" s="715"/>
      <c r="D2" s="715"/>
      <c r="E2" s="715"/>
      <c r="F2" s="715"/>
      <c r="G2" s="716" t="s">
        <v>68</v>
      </c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7"/>
    </row>
    <row r="3" spans="1:19" ht="12" customHeight="1">
      <c r="A3" s="718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20"/>
    </row>
    <row r="4" spans="1:19" ht="8.25" customHeight="1">
      <c r="A4" s="721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3"/>
    </row>
    <row r="5" spans="1:19" ht="17.25" customHeight="1">
      <c r="A5" s="724"/>
      <c r="B5" s="725" t="s">
        <v>69</v>
      </c>
      <c r="C5" s="725"/>
      <c r="D5" s="725"/>
      <c r="E5" s="726" t="s">
        <v>1383</v>
      </c>
      <c r="F5" s="727"/>
      <c r="G5" s="727"/>
      <c r="H5" s="727"/>
      <c r="I5" s="727"/>
      <c r="J5" s="728"/>
      <c r="K5" s="725"/>
      <c r="L5" s="725"/>
      <c r="M5" s="725"/>
      <c r="N5" s="725"/>
      <c r="O5" s="725" t="s">
        <v>71</v>
      </c>
      <c r="P5" s="726" t="s">
        <v>29</v>
      </c>
      <c r="Q5" s="729"/>
      <c r="R5" s="728"/>
      <c r="S5" s="730"/>
    </row>
    <row r="6" spans="1:19" ht="17.25" hidden="1" customHeight="1">
      <c r="A6" s="724"/>
      <c r="B6" s="725" t="s">
        <v>72</v>
      </c>
      <c r="C6" s="725"/>
      <c r="D6" s="725"/>
      <c r="E6" s="731" t="s">
        <v>1633</v>
      </c>
      <c r="F6" s="725"/>
      <c r="G6" s="725"/>
      <c r="H6" s="725"/>
      <c r="I6" s="725"/>
      <c r="J6" s="732"/>
      <c r="K6" s="725"/>
      <c r="L6" s="725"/>
      <c r="M6" s="725"/>
      <c r="N6" s="725"/>
      <c r="O6" s="725"/>
      <c r="P6" s="733"/>
      <c r="Q6" s="734"/>
      <c r="R6" s="732"/>
      <c r="S6" s="730"/>
    </row>
    <row r="7" spans="1:19" ht="15.75" customHeight="1">
      <c r="A7" s="724"/>
      <c r="B7" s="725" t="s">
        <v>74</v>
      </c>
      <c r="C7" s="725"/>
      <c r="D7" s="725"/>
      <c r="E7" s="735" t="s">
        <v>1385</v>
      </c>
      <c r="F7" s="725"/>
      <c r="G7" s="725"/>
      <c r="H7" s="725"/>
      <c r="I7" s="725"/>
      <c r="J7" s="732"/>
      <c r="K7" s="725"/>
      <c r="L7" s="725"/>
      <c r="M7" s="725"/>
      <c r="N7" s="725"/>
      <c r="O7" s="725" t="s">
        <v>76</v>
      </c>
      <c r="P7" s="731"/>
      <c r="Q7" s="734"/>
      <c r="R7" s="732"/>
      <c r="S7" s="730"/>
    </row>
    <row r="8" spans="1:19" ht="17.25" hidden="1" customHeight="1">
      <c r="A8" s="724"/>
      <c r="B8" s="725" t="s">
        <v>78</v>
      </c>
      <c r="C8" s="725"/>
      <c r="D8" s="725"/>
      <c r="E8" s="735" t="s">
        <v>29</v>
      </c>
      <c r="F8" s="725"/>
      <c r="G8" s="725"/>
      <c r="H8" s="725"/>
      <c r="I8" s="725"/>
      <c r="J8" s="732"/>
      <c r="K8" s="725"/>
      <c r="L8" s="725"/>
      <c r="M8" s="725"/>
      <c r="N8" s="725"/>
      <c r="O8" s="725"/>
      <c r="P8" s="733"/>
      <c r="Q8" s="734"/>
      <c r="R8" s="732"/>
      <c r="S8" s="730"/>
    </row>
    <row r="9" spans="1:19" ht="15.75" customHeight="1">
      <c r="A9" s="724"/>
      <c r="B9" s="725" t="s">
        <v>80</v>
      </c>
      <c r="C9" s="725"/>
      <c r="D9" s="725"/>
      <c r="E9" s="736" t="s">
        <v>1634</v>
      </c>
      <c r="F9" s="737"/>
      <c r="G9" s="737"/>
      <c r="H9" s="737"/>
      <c r="I9" s="737"/>
      <c r="J9" s="738"/>
      <c r="K9" s="725"/>
      <c r="L9" s="725"/>
      <c r="M9" s="725"/>
      <c r="N9" s="725"/>
      <c r="O9" s="725" t="s">
        <v>82</v>
      </c>
      <c r="P9" s="739"/>
      <c r="Q9" s="740"/>
      <c r="R9" s="738"/>
      <c r="S9" s="730"/>
    </row>
    <row r="10" spans="1:19" ht="17.25" hidden="1" customHeight="1">
      <c r="A10" s="724"/>
      <c r="B10" s="725" t="s">
        <v>83</v>
      </c>
      <c r="C10" s="725"/>
      <c r="D10" s="725"/>
      <c r="E10" s="741" t="s">
        <v>29</v>
      </c>
      <c r="F10" s="725"/>
      <c r="G10" s="725"/>
      <c r="H10" s="725"/>
      <c r="I10" s="725"/>
      <c r="J10" s="725"/>
      <c r="K10" s="725"/>
      <c r="L10" s="725"/>
      <c r="M10" s="725"/>
      <c r="N10" s="725"/>
      <c r="O10" s="725"/>
      <c r="P10" s="734"/>
      <c r="Q10" s="734"/>
      <c r="R10" s="725"/>
      <c r="S10" s="730"/>
    </row>
    <row r="11" spans="1:19" ht="17.25" hidden="1" customHeight="1">
      <c r="A11" s="724"/>
      <c r="B11" s="725" t="s">
        <v>84</v>
      </c>
      <c r="C11" s="725"/>
      <c r="D11" s="725"/>
      <c r="E11" s="741" t="s">
        <v>29</v>
      </c>
      <c r="F11" s="725"/>
      <c r="G11" s="725"/>
      <c r="H11" s="725"/>
      <c r="I11" s="725"/>
      <c r="J11" s="725"/>
      <c r="K11" s="725"/>
      <c r="L11" s="725"/>
      <c r="M11" s="725"/>
      <c r="N11" s="725"/>
      <c r="O11" s="725"/>
      <c r="P11" s="734"/>
      <c r="Q11" s="734"/>
      <c r="R11" s="725"/>
      <c r="S11" s="730"/>
    </row>
    <row r="12" spans="1:19" ht="17.25" hidden="1" customHeight="1">
      <c r="A12" s="724"/>
      <c r="B12" s="725" t="s">
        <v>85</v>
      </c>
      <c r="C12" s="725"/>
      <c r="D12" s="725"/>
      <c r="E12" s="741" t="s">
        <v>29</v>
      </c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34"/>
      <c r="Q12" s="734"/>
      <c r="R12" s="725"/>
      <c r="S12" s="730"/>
    </row>
    <row r="13" spans="1:19" ht="17.25" hidden="1" customHeight="1">
      <c r="A13" s="724"/>
      <c r="B13" s="725"/>
      <c r="C13" s="725"/>
      <c r="D13" s="725"/>
      <c r="E13" s="741" t="s">
        <v>29</v>
      </c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34"/>
      <c r="Q13" s="734"/>
      <c r="R13" s="725"/>
      <c r="S13" s="730"/>
    </row>
    <row r="14" spans="1:19" ht="17.25" hidden="1" customHeight="1">
      <c r="A14" s="724"/>
      <c r="B14" s="725"/>
      <c r="C14" s="725"/>
      <c r="D14" s="725"/>
      <c r="E14" s="741" t="s">
        <v>29</v>
      </c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34"/>
      <c r="Q14" s="734"/>
      <c r="R14" s="725"/>
      <c r="S14" s="730"/>
    </row>
    <row r="15" spans="1:19" ht="17.25" hidden="1" customHeight="1">
      <c r="A15" s="724"/>
      <c r="B15" s="725"/>
      <c r="C15" s="725"/>
      <c r="D15" s="725"/>
      <c r="E15" s="741" t="s">
        <v>29</v>
      </c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34"/>
      <c r="Q15" s="734"/>
      <c r="R15" s="725"/>
      <c r="S15" s="730"/>
    </row>
    <row r="16" spans="1:19" ht="17.25" hidden="1" customHeight="1">
      <c r="A16" s="724"/>
      <c r="B16" s="725"/>
      <c r="C16" s="725"/>
      <c r="D16" s="725"/>
      <c r="E16" s="741" t="s">
        <v>29</v>
      </c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34"/>
      <c r="Q16" s="734"/>
      <c r="R16" s="725"/>
      <c r="S16" s="730"/>
    </row>
    <row r="17" spans="1:19" ht="17.25" hidden="1" customHeight="1">
      <c r="A17" s="724"/>
      <c r="B17" s="725"/>
      <c r="C17" s="725"/>
      <c r="D17" s="725"/>
      <c r="E17" s="741" t="s">
        <v>29</v>
      </c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34"/>
      <c r="Q17" s="734"/>
      <c r="R17" s="725"/>
      <c r="S17" s="730"/>
    </row>
    <row r="18" spans="1:19" ht="17.25" hidden="1" customHeight="1">
      <c r="A18" s="724"/>
      <c r="B18" s="725"/>
      <c r="C18" s="725"/>
      <c r="D18" s="725"/>
      <c r="E18" s="741" t="s">
        <v>29</v>
      </c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34"/>
      <c r="Q18" s="734"/>
      <c r="R18" s="725"/>
      <c r="S18" s="730"/>
    </row>
    <row r="19" spans="1:19" ht="17.25" hidden="1" customHeight="1">
      <c r="A19" s="724"/>
      <c r="B19" s="725"/>
      <c r="C19" s="725"/>
      <c r="D19" s="725"/>
      <c r="E19" s="741" t="s">
        <v>29</v>
      </c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34"/>
      <c r="Q19" s="734"/>
      <c r="R19" s="725"/>
      <c r="S19" s="730"/>
    </row>
    <row r="20" spans="1:19" ht="17.25" hidden="1" customHeight="1">
      <c r="A20" s="724"/>
      <c r="B20" s="725"/>
      <c r="C20" s="725"/>
      <c r="D20" s="725"/>
      <c r="E20" s="741" t="s">
        <v>29</v>
      </c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34"/>
      <c r="Q20" s="734"/>
      <c r="R20" s="725"/>
      <c r="S20" s="730"/>
    </row>
    <row r="21" spans="1:19" ht="17.25" hidden="1" customHeight="1">
      <c r="A21" s="724"/>
      <c r="B21" s="725"/>
      <c r="C21" s="725"/>
      <c r="D21" s="725"/>
      <c r="E21" s="741" t="s">
        <v>29</v>
      </c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34"/>
      <c r="Q21" s="734"/>
      <c r="R21" s="725"/>
      <c r="S21" s="730"/>
    </row>
    <row r="22" spans="1:19" ht="17.25" hidden="1" customHeight="1">
      <c r="A22" s="724"/>
      <c r="B22" s="725"/>
      <c r="C22" s="725"/>
      <c r="D22" s="725"/>
      <c r="E22" s="741" t="s">
        <v>29</v>
      </c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34"/>
      <c r="Q22" s="734"/>
      <c r="R22" s="725"/>
      <c r="S22" s="730"/>
    </row>
    <row r="23" spans="1:19" ht="17.25" hidden="1" customHeight="1">
      <c r="A23" s="724"/>
      <c r="B23" s="725"/>
      <c r="C23" s="725"/>
      <c r="D23" s="725"/>
      <c r="E23" s="741" t="s">
        <v>29</v>
      </c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34"/>
      <c r="Q23" s="734"/>
      <c r="R23" s="725"/>
      <c r="S23" s="730"/>
    </row>
    <row r="24" spans="1:19" ht="17.25" hidden="1" customHeight="1">
      <c r="A24" s="724"/>
      <c r="B24" s="725"/>
      <c r="C24" s="725"/>
      <c r="D24" s="725"/>
      <c r="E24" s="741" t="s">
        <v>29</v>
      </c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34"/>
      <c r="Q24" s="734"/>
      <c r="R24" s="725"/>
      <c r="S24" s="730"/>
    </row>
    <row r="25" spans="1:19" ht="17.25" customHeight="1">
      <c r="A25" s="724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 t="s">
        <v>86</v>
      </c>
      <c r="P25" s="725" t="s">
        <v>87</v>
      </c>
      <c r="Q25" s="725"/>
      <c r="R25" s="725"/>
      <c r="S25" s="730"/>
    </row>
    <row r="26" spans="1:19" ht="17.25" customHeight="1">
      <c r="A26" s="724"/>
      <c r="B26" s="725" t="s">
        <v>13</v>
      </c>
      <c r="C26" s="725"/>
      <c r="D26" s="725"/>
      <c r="E26" s="726" t="s">
        <v>1387</v>
      </c>
      <c r="F26" s="727"/>
      <c r="G26" s="727"/>
      <c r="H26" s="727"/>
      <c r="I26" s="727"/>
      <c r="J26" s="728"/>
      <c r="K26" s="725"/>
      <c r="L26" s="725"/>
      <c r="M26" s="725"/>
      <c r="N26" s="725"/>
      <c r="O26" s="742"/>
      <c r="P26" s="743"/>
      <c r="Q26" s="744"/>
      <c r="R26" s="745"/>
      <c r="S26" s="730"/>
    </row>
    <row r="27" spans="1:19" ht="17.25" customHeight="1">
      <c r="A27" s="724"/>
      <c r="B27" s="725" t="s">
        <v>15</v>
      </c>
      <c r="C27" s="725"/>
      <c r="D27" s="725"/>
      <c r="E27" s="731"/>
      <c r="F27" s="725"/>
      <c r="G27" s="725"/>
      <c r="H27" s="725"/>
      <c r="I27" s="725"/>
      <c r="J27" s="732"/>
      <c r="K27" s="725"/>
      <c r="L27" s="725"/>
      <c r="M27" s="725"/>
      <c r="N27" s="725"/>
      <c r="O27" s="742"/>
      <c r="P27" s="743"/>
      <c r="Q27" s="744"/>
      <c r="R27" s="745"/>
      <c r="S27" s="730"/>
    </row>
    <row r="28" spans="1:19" ht="17.25" customHeight="1">
      <c r="A28" s="724"/>
      <c r="B28" s="725" t="s">
        <v>12</v>
      </c>
      <c r="C28" s="725"/>
      <c r="D28" s="725"/>
      <c r="E28" s="731" t="s">
        <v>29</v>
      </c>
      <c r="F28" s="725"/>
      <c r="G28" s="725"/>
      <c r="H28" s="725"/>
      <c r="I28" s="725"/>
      <c r="J28" s="732"/>
      <c r="K28" s="725"/>
      <c r="L28" s="725"/>
      <c r="M28" s="725"/>
      <c r="N28" s="725"/>
      <c r="O28" s="742"/>
      <c r="P28" s="743"/>
      <c r="Q28" s="744"/>
      <c r="R28" s="745"/>
      <c r="S28" s="730"/>
    </row>
    <row r="29" spans="1:19" ht="17.25" customHeight="1">
      <c r="A29" s="724"/>
      <c r="B29" s="725"/>
      <c r="C29" s="725"/>
      <c r="D29" s="725"/>
      <c r="E29" s="739"/>
      <c r="F29" s="737"/>
      <c r="G29" s="737"/>
      <c r="H29" s="737"/>
      <c r="I29" s="737"/>
      <c r="J29" s="738"/>
      <c r="K29" s="725"/>
      <c r="L29" s="725"/>
      <c r="M29" s="725"/>
      <c r="N29" s="725"/>
      <c r="O29" s="734"/>
      <c r="P29" s="734"/>
      <c r="Q29" s="734"/>
      <c r="R29" s="725"/>
      <c r="S29" s="730"/>
    </row>
    <row r="30" spans="1:19" ht="17.25" customHeight="1">
      <c r="A30" s="724"/>
      <c r="B30" s="725"/>
      <c r="C30" s="725"/>
      <c r="D30" s="725"/>
      <c r="E30" s="746" t="s">
        <v>88</v>
      </c>
      <c r="F30" s="725"/>
      <c r="G30" s="725" t="s">
        <v>89</v>
      </c>
      <c r="H30" s="725"/>
      <c r="I30" s="725"/>
      <c r="J30" s="725"/>
      <c r="K30" s="725"/>
      <c r="L30" s="725"/>
      <c r="M30" s="725"/>
      <c r="N30" s="725"/>
      <c r="O30" s="746" t="s">
        <v>90</v>
      </c>
      <c r="P30" s="734"/>
      <c r="Q30" s="734"/>
      <c r="R30" s="747"/>
      <c r="S30" s="730"/>
    </row>
    <row r="31" spans="1:19" ht="17.25" customHeight="1">
      <c r="A31" s="724"/>
      <c r="B31" s="725"/>
      <c r="C31" s="725"/>
      <c r="D31" s="725"/>
      <c r="E31" s="742"/>
      <c r="F31" s="725"/>
      <c r="G31" s="743"/>
      <c r="H31" s="748"/>
      <c r="I31" s="749"/>
      <c r="J31" s="725"/>
      <c r="K31" s="725"/>
      <c r="L31" s="725"/>
      <c r="M31" s="725"/>
      <c r="N31" s="725"/>
      <c r="O31" s="750"/>
      <c r="P31" s="734"/>
      <c r="Q31" s="734"/>
      <c r="R31" s="751"/>
      <c r="S31" s="730"/>
    </row>
    <row r="32" spans="1:19" ht="8.25" customHeight="1">
      <c r="A32" s="752"/>
      <c r="B32" s="753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4"/>
    </row>
    <row r="33" spans="1:19" ht="20.25" customHeight="1">
      <c r="A33" s="755"/>
      <c r="B33" s="756"/>
      <c r="C33" s="756"/>
      <c r="D33" s="756"/>
      <c r="E33" s="757" t="s">
        <v>91</v>
      </c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8"/>
    </row>
    <row r="34" spans="1:19" ht="20.25" customHeight="1">
      <c r="A34" s="759" t="s">
        <v>92</v>
      </c>
      <c r="B34" s="760"/>
      <c r="C34" s="760"/>
      <c r="D34" s="761"/>
      <c r="E34" s="762" t="s">
        <v>93</v>
      </c>
      <c r="F34" s="761"/>
      <c r="G34" s="762" t="s">
        <v>94</v>
      </c>
      <c r="H34" s="760"/>
      <c r="I34" s="761"/>
      <c r="J34" s="762" t="s">
        <v>95</v>
      </c>
      <c r="K34" s="760"/>
      <c r="L34" s="762" t="s">
        <v>96</v>
      </c>
      <c r="M34" s="760"/>
      <c r="N34" s="760"/>
      <c r="O34" s="761"/>
      <c r="P34" s="762" t="s">
        <v>97</v>
      </c>
      <c r="Q34" s="760"/>
      <c r="R34" s="760"/>
      <c r="S34" s="763"/>
    </row>
    <row r="35" spans="1:19" ht="20.25" customHeight="1">
      <c r="A35" s="764"/>
      <c r="B35" s="765"/>
      <c r="C35" s="765"/>
      <c r="D35" s="766"/>
      <c r="E35" s="767"/>
      <c r="F35" s="768"/>
      <c r="G35" s="769"/>
      <c r="H35" s="765"/>
      <c r="I35" s="766"/>
      <c r="J35" s="767"/>
      <c r="K35" s="770"/>
      <c r="L35" s="769"/>
      <c r="M35" s="765"/>
      <c r="N35" s="765"/>
      <c r="O35" s="766"/>
      <c r="P35" s="769"/>
      <c r="Q35" s="765"/>
      <c r="R35" s="771"/>
      <c r="S35" s="772"/>
    </row>
    <row r="36" spans="1:19" ht="20.25" customHeight="1">
      <c r="A36" s="755"/>
      <c r="B36" s="756"/>
      <c r="C36" s="756"/>
      <c r="D36" s="756"/>
      <c r="E36" s="757" t="s">
        <v>98</v>
      </c>
      <c r="F36" s="756"/>
      <c r="G36" s="756"/>
      <c r="H36" s="756"/>
      <c r="I36" s="756"/>
      <c r="J36" s="773" t="s">
        <v>16</v>
      </c>
      <c r="K36" s="756"/>
      <c r="L36" s="756"/>
      <c r="M36" s="756"/>
      <c r="N36" s="756"/>
      <c r="O36" s="756"/>
      <c r="P36" s="756"/>
      <c r="Q36" s="756"/>
      <c r="R36" s="756"/>
      <c r="S36" s="758"/>
    </row>
    <row r="37" spans="1:19" ht="20.25" customHeight="1">
      <c r="A37" s="774" t="s">
        <v>99</v>
      </c>
      <c r="B37" s="775"/>
      <c r="C37" s="776" t="s">
        <v>100</v>
      </c>
      <c r="D37" s="777"/>
      <c r="E37" s="777"/>
      <c r="F37" s="778"/>
      <c r="G37" s="774" t="s">
        <v>101</v>
      </c>
      <c r="H37" s="779"/>
      <c r="I37" s="776" t="s">
        <v>102</v>
      </c>
      <c r="J37" s="777"/>
      <c r="K37" s="777"/>
      <c r="L37" s="774" t="s">
        <v>103</v>
      </c>
      <c r="M37" s="779"/>
      <c r="N37" s="776" t="s">
        <v>104</v>
      </c>
      <c r="O37" s="777"/>
      <c r="P37" s="777"/>
      <c r="Q37" s="777"/>
      <c r="R37" s="777"/>
      <c r="S37" s="778"/>
    </row>
    <row r="38" spans="1:19" ht="20.25" customHeight="1">
      <c r="A38" s="780">
        <v>1</v>
      </c>
      <c r="B38" s="781" t="s">
        <v>155</v>
      </c>
      <c r="C38" s="728"/>
      <c r="D38" s="782" t="s">
        <v>1388</v>
      </c>
      <c r="E38" s="783"/>
      <c r="F38" s="784"/>
      <c r="G38" s="780">
        <v>8</v>
      </c>
      <c r="H38" s="785" t="s">
        <v>105</v>
      </c>
      <c r="I38" s="745"/>
      <c r="J38" s="786"/>
      <c r="K38" s="787"/>
      <c r="L38" s="780">
        <v>13</v>
      </c>
      <c r="M38" s="743" t="s">
        <v>106</v>
      </c>
      <c r="N38" s="748"/>
      <c r="O38" s="748"/>
      <c r="P38" s="788"/>
      <c r="Q38" s="789"/>
      <c r="R38" s="783"/>
      <c r="S38" s="784"/>
    </row>
    <row r="39" spans="1:19" ht="20.25" customHeight="1">
      <c r="A39" s="780">
        <v>2</v>
      </c>
      <c r="B39" s="790"/>
      <c r="C39" s="738"/>
      <c r="D39" s="782" t="s">
        <v>1345</v>
      </c>
      <c r="E39" s="783"/>
      <c r="F39" s="784"/>
      <c r="G39" s="780">
        <v>9</v>
      </c>
      <c r="H39" s="725" t="s">
        <v>108</v>
      </c>
      <c r="I39" s="782"/>
      <c r="J39" s="786"/>
      <c r="K39" s="787"/>
      <c r="L39" s="780">
        <v>14</v>
      </c>
      <c r="M39" s="743" t="s">
        <v>109</v>
      </c>
      <c r="N39" s="748"/>
      <c r="O39" s="748"/>
      <c r="P39" s="788"/>
      <c r="Q39" s="789"/>
      <c r="R39" s="783"/>
      <c r="S39" s="784"/>
    </row>
    <row r="40" spans="1:19" ht="20.25" customHeight="1">
      <c r="A40" s="780">
        <v>3</v>
      </c>
      <c r="B40" s="781" t="s">
        <v>423</v>
      </c>
      <c r="C40" s="728"/>
      <c r="D40" s="782" t="s">
        <v>1388</v>
      </c>
      <c r="E40" s="783"/>
      <c r="F40" s="784"/>
      <c r="G40" s="780">
        <v>10</v>
      </c>
      <c r="H40" s="785" t="s">
        <v>110</v>
      </c>
      <c r="I40" s="745"/>
      <c r="J40" s="786"/>
      <c r="K40" s="787"/>
      <c r="L40" s="780">
        <v>15</v>
      </c>
      <c r="M40" s="743" t="s">
        <v>111</v>
      </c>
      <c r="N40" s="748"/>
      <c r="O40" s="748"/>
      <c r="P40" s="788"/>
      <c r="Q40" s="789"/>
      <c r="R40" s="783"/>
      <c r="S40" s="784"/>
    </row>
    <row r="41" spans="1:19" ht="20.25" customHeight="1">
      <c r="A41" s="780">
        <v>4</v>
      </c>
      <c r="B41" s="790"/>
      <c r="C41" s="738"/>
      <c r="D41" s="782" t="s">
        <v>1345</v>
      </c>
      <c r="E41" s="783"/>
      <c r="F41" s="784"/>
      <c r="G41" s="780">
        <v>11</v>
      </c>
      <c r="H41" s="785"/>
      <c r="I41" s="745"/>
      <c r="J41" s="786"/>
      <c r="K41" s="787"/>
      <c r="L41" s="780">
        <v>16</v>
      </c>
      <c r="M41" s="743" t="s">
        <v>112</v>
      </c>
      <c r="N41" s="748"/>
      <c r="O41" s="748"/>
      <c r="P41" s="788"/>
      <c r="Q41" s="789"/>
      <c r="R41" s="783"/>
      <c r="S41" s="784"/>
    </row>
    <row r="42" spans="1:19" ht="20.25" customHeight="1">
      <c r="A42" s="780">
        <v>5</v>
      </c>
      <c r="B42" s="781" t="s">
        <v>1389</v>
      </c>
      <c r="C42" s="728"/>
      <c r="D42" s="782" t="s">
        <v>1388</v>
      </c>
      <c r="E42" s="783"/>
      <c r="F42" s="784"/>
      <c r="G42" s="791"/>
      <c r="H42" s="748"/>
      <c r="I42" s="745"/>
      <c r="J42" s="792"/>
      <c r="K42" s="787"/>
      <c r="L42" s="780">
        <v>17</v>
      </c>
      <c r="M42" s="743" t="s">
        <v>113</v>
      </c>
      <c r="N42" s="748"/>
      <c r="O42" s="748"/>
      <c r="P42" s="788"/>
      <c r="Q42" s="789"/>
      <c r="R42" s="783"/>
      <c r="S42" s="784"/>
    </row>
    <row r="43" spans="1:19" ht="20.25" customHeight="1">
      <c r="A43" s="780">
        <v>6</v>
      </c>
      <c r="B43" s="790"/>
      <c r="C43" s="738"/>
      <c r="D43" s="782" t="s">
        <v>1345</v>
      </c>
      <c r="E43" s="783"/>
      <c r="F43" s="784"/>
      <c r="G43" s="791"/>
      <c r="H43" s="748"/>
      <c r="I43" s="745"/>
      <c r="J43" s="792"/>
      <c r="K43" s="787"/>
      <c r="L43" s="780">
        <v>18</v>
      </c>
      <c r="M43" s="785" t="s">
        <v>114</v>
      </c>
      <c r="N43" s="748"/>
      <c r="O43" s="748"/>
      <c r="P43" s="748"/>
      <c r="Q43" s="748"/>
      <c r="R43" s="783"/>
      <c r="S43" s="784"/>
    </row>
    <row r="44" spans="1:19" ht="20.25" customHeight="1">
      <c r="A44" s="780">
        <v>7</v>
      </c>
      <c r="B44" s="793" t="s">
        <v>115</v>
      </c>
      <c r="C44" s="748"/>
      <c r="D44" s="745"/>
      <c r="E44" s="794"/>
      <c r="F44" s="758"/>
      <c r="G44" s="780">
        <v>12</v>
      </c>
      <c r="H44" s="793" t="s">
        <v>116</v>
      </c>
      <c r="I44" s="745"/>
      <c r="J44" s="795"/>
      <c r="K44" s="796"/>
      <c r="L44" s="780">
        <v>19</v>
      </c>
      <c r="M44" s="793" t="s">
        <v>117</v>
      </c>
      <c r="N44" s="748"/>
      <c r="O44" s="748"/>
      <c r="P44" s="748"/>
      <c r="Q44" s="784"/>
      <c r="R44" s="794"/>
      <c r="S44" s="758"/>
    </row>
    <row r="45" spans="1:19" ht="20.25" customHeight="1">
      <c r="A45" s="797">
        <v>20</v>
      </c>
      <c r="B45" s="798" t="s">
        <v>118</v>
      </c>
      <c r="C45" s="799"/>
      <c r="D45" s="800"/>
      <c r="E45" s="801"/>
      <c r="F45" s="754"/>
      <c r="G45" s="797">
        <v>21</v>
      </c>
      <c r="H45" s="798" t="s">
        <v>119</v>
      </c>
      <c r="I45" s="800"/>
      <c r="J45" s="802"/>
      <c r="K45" s="803">
        <f>M48</f>
        <v>20</v>
      </c>
      <c r="L45" s="797">
        <v>22</v>
      </c>
      <c r="M45" s="798" t="s">
        <v>120</v>
      </c>
      <c r="N45" s="799"/>
      <c r="O45" s="753"/>
      <c r="P45" s="753"/>
      <c r="Q45" s="753"/>
      <c r="R45" s="801"/>
      <c r="S45" s="754"/>
    </row>
    <row r="46" spans="1:19" ht="20.25" customHeight="1">
      <c r="A46" s="804" t="s">
        <v>15</v>
      </c>
      <c r="B46" s="722"/>
      <c r="C46" s="722"/>
      <c r="D46" s="722"/>
      <c r="E46" s="722"/>
      <c r="F46" s="805"/>
      <c r="G46" s="806"/>
      <c r="H46" s="722"/>
      <c r="I46" s="722"/>
      <c r="J46" s="722"/>
      <c r="K46" s="722"/>
      <c r="L46" s="774" t="s">
        <v>121</v>
      </c>
      <c r="M46" s="761"/>
      <c r="N46" s="776" t="s">
        <v>122</v>
      </c>
      <c r="O46" s="760"/>
      <c r="P46" s="760"/>
      <c r="Q46" s="760"/>
      <c r="R46" s="760"/>
      <c r="S46" s="763"/>
    </row>
    <row r="47" spans="1:19" ht="20.25" customHeight="1">
      <c r="A47" s="724"/>
      <c r="B47" s="725"/>
      <c r="C47" s="725"/>
      <c r="D47" s="725"/>
      <c r="E47" s="725"/>
      <c r="F47" s="732"/>
      <c r="G47" s="807"/>
      <c r="H47" s="725"/>
      <c r="I47" s="725"/>
      <c r="J47" s="725"/>
      <c r="K47" s="725"/>
      <c r="L47" s="780">
        <v>23</v>
      </c>
      <c r="M47" s="785" t="s">
        <v>123</v>
      </c>
      <c r="N47" s="748"/>
      <c r="O47" s="748"/>
      <c r="P47" s="748"/>
      <c r="Q47" s="784"/>
      <c r="R47" s="794"/>
      <c r="S47" s="758"/>
    </row>
    <row r="48" spans="1:19" ht="20.25" customHeight="1">
      <c r="A48" s="808" t="s">
        <v>124</v>
      </c>
      <c r="B48" s="737"/>
      <c r="C48" s="737"/>
      <c r="D48" s="737"/>
      <c r="E48" s="737"/>
      <c r="F48" s="738"/>
      <c r="G48" s="809" t="s">
        <v>10</v>
      </c>
      <c r="H48" s="737"/>
      <c r="I48" s="737"/>
      <c r="J48" s="737"/>
      <c r="K48" s="737"/>
      <c r="L48" s="780">
        <v>24</v>
      </c>
      <c r="M48" s="810">
        <v>20</v>
      </c>
      <c r="N48" s="745" t="s">
        <v>107</v>
      </c>
      <c r="O48" s="811"/>
      <c r="P48" s="737" t="s">
        <v>25</v>
      </c>
      <c r="Q48" s="737"/>
      <c r="R48" s="812"/>
      <c r="S48" s="813"/>
    </row>
    <row r="49" spans="1:19" ht="20.25" customHeight="1" thickBot="1">
      <c r="A49" s="814" t="s">
        <v>13</v>
      </c>
      <c r="B49" s="727"/>
      <c r="C49" s="727"/>
      <c r="D49" s="727"/>
      <c r="E49" s="727"/>
      <c r="F49" s="728"/>
      <c r="G49" s="815"/>
      <c r="H49" s="727"/>
      <c r="I49" s="727"/>
      <c r="J49" s="727"/>
      <c r="K49" s="727"/>
      <c r="L49" s="780">
        <v>25</v>
      </c>
      <c r="M49" s="810">
        <v>20</v>
      </c>
      <c r="N49" s="745" t="s">
        <v>107</v>
      </c>
      <c r="O49" s="811"/>
      <c r="P49" s="748" t="s">
        <v>25</v>
      </c>
      <c r="Q49" s="748"/>
      <c r="R49" s="783"/>
      <c r="S49" s="784"/>
    </row>
    <row r="50" spans="1:19" ht="20.25" customHeight="1" thickBot="1">
      <c r="A50" s="724"/>
      <c r="B50" s="725"/>
      <c r="C50" s="725"/>
      <c r="D50" s="725"/>
      <c r="E50" s="725"/>
      <c r="F50" s="732"/>
      <c r="G50" s="807"/>
      <c r="H50" s="725"/>
      <c r="I50" s="725"/>
      <c r="J50" s="725"/>
      <c r="K50" s="725"/>
      <c r="L50" s="797">
        <v>26</v>
      </c>
      <c r="M50" s="816" t="s">
        <v>125</v>
      </c>
      <c r="N50" s="799"/>
      <c r="O50" s="799"/>
      <c r="P50" s="799"/>
      <c r="Q50" s="753"/>
      <c r="R50" s="817"/>
      <c r="S50" s="818"/>
    </row>
    <row r="51" spans="1:19" ht="20.25" customHeight="1">
      <c r="A51" s="808" t="s">
        <v>126</v>
      </c>
      <c r="B51" s="737"/>
      <c r="C51" s="737"/>
      <c r="D51" s="737"/>
      <c r="E51" s="737"/>
      <c r="F51" s="738"/>
      <c r="G51" s="809" t="s">
        <v>10</v>
      </c>
      <c r="H51" s="737"/>
      <c r="I51" s="737"/>
      <c r="J51" s="737"/>
      <c r="K51" s="737"/>
      <c r="L51" s="774" t="s">
        <v>127</v>
      </c>
      <c r="M51" s="761"/>
      <c r="N51" s="776" t="s">
        <v>128</v>
      </c>
      <c r="O51" s="760"/>
      <c r="P51" s="760"/>
      <c r="Q51" s="760"/>
      <c r="R51" s="819"/>
      <c r="S51" s="763"/>
    </row>
    <row r="52" spans="1:19" ht="20.25" customHeight="1">
      <c r="A52" s="814" t="s">
        <v>12</v>
      </c>
      <c r="B52" s="727"/>
      <c r="C52" s="727"/>
      <c r="D52" s="727"/>
      <c r="E52" s="727"/>
      <c r="F52" s="728"/>
      <c r="G52" s="815"/>
      <c r="H52" s="727"/>
      <c r="I52" s="727"/>
      <c r="J52" s="727"/>
      <c r="K52" s="727"/>
      <c r="L52" s="780">
        <v>27</v>
      </c>
      <c r="M52" s="785" t="s">
        <v>129</v>
      </c>
      <c r="N52" s="748"/>
      <c r="O52" s="748"/>
      <c r="P52" s="748"/>
      <c r="Q52" s="745"/>
      <c r="R52" s="783"/>
      <c r="S52" s="784"/>
    </row>
    <row r="53" spans="1:19" ht="20.25" customHeight="1">
      <c r="A53" s="724"/>
      <c r="B53" s="725"/>
      <c r="C53" s="725"/>
      <c r="D53" s="725"/>
      <c r="E53" s="725"/>
      <c r="F53" s="732"/>
      <c r="G53" s="807"/>
      <c r="H53" s="725"/>
      <c r="I53" s="725"/>
      <c r="J53" s="725"/>
      <c r="K53" s="725"/>
      <c r="L53" s="780">
        <v>28</v>
      </c>
      <c r="M53" s="785" t="s">
        <v>130</v>
      </c>
      <c r="N53" s="748"/>
      <c r="O53" s="748"/>
      <c r="P53" s="748"/>
      <c r="Q53" s="745"/>
      <c r="R53" s="783"/>
      <c r="S53" s="784"/>
    </row>
    <row r="54" spans="1:19" ht="20.25" customHeight="1">
      <c r="A54" s="820" t="s">
        <v>124</v>
      </c>
      <c r="B54" s="753"/>
      <c r="C54" s="753"/>
      <c r="D54" s="753"/>
      <c r="E54" s="753"/>
      <c r="F54" s="821"/>
      <c r="G54" s="822" t="s">
        <v>10</v>
      </c>
      <c r="H54" s="753"/>
      <c r="I54" s="753"/>
      <c r="J54" s="753"/>
      <c r="K54" s="753"/>
      <c r="L54" s="797">
        <v>29</v>
      </c>
      <c r="M54" s="798" t="s">
        <v>131</v>
      </c>
      <c r="N54" s="799"/>
      <c r="O54" s="799"/>
      <c r="P54" s="799"/>
      <c r="Q54" s="800"/>
      <c r="R54" s="767"/>
      <c r="S54" s="823"/>
    </row>
  </sheetData>
  <printOptions horizontalCentered="1" verticalCentered="1"/>
  <pageMargins left="0.39370078740157483" right="0.39370078740157483" top="0.9055118110236221" bottom="0.9055118110236221" header="0" footer="0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N13" sqref="N13"/>
    </sheetView>
  </sheetViews>
  <sheetFormatPr defaultRowHeight="15"/>
  <cols>
    <col min="1" max="1" width="36.5703125" customWidth="1"/>
    <col min="2" max="2" width="32.7109375" customWidth="1"/>
    <col min="3" max="3" width="13.42578125" customWidth="1"/>
    <col min="4" max="4" width="12" customWidth="1"/>
    <col min="5" max="5" width="12.7109375" customWidth="1"/>
    <col min="6" max="6" width="10" bestFit="1" customWidth="1"/>
  </cols>
  <sheetData>
    <row r="1" spans="1:6" ht="18.75">
      <c r="A1" s="1" t="s">
        <v>65</v>
      </c>
    </row>
    <row r="3" spans="1:6">
      <c r="E3" s="55"/>
    </row>
    <row r="4" spans="1:6" ht="23.25">
      <c r="A4" s="2" t="s">
        <v>0</v>
      </c>
    </row>
    <row r="6" spans="1:6">
      <c r="A6" s="4" t="s">
        <v>1</v>
      </c>
      <c r="B6" s="4" t="s">
        <v>2</v>
      </c>
      <c r="C6" s="7" t="s">
        <v>3</v>
      </c>
      <c r="D6" s="7" t="s">
        <v>4</v>
      </c>
      <c r="E6" s="7" t="s">
        <v>5</v>
      </c>
    </row>
    <row r="7" spans="1:6" ht="24.95" customHeight="1">
      <c r="A7" s="3" t="s">
        <v>50</v>
      </c>
      <c r="B7" s="3" t="s">
        <v>62</v>
      </c>
      <c r="C7" s="5"/>
      <c r="D7" s="5"/>
      <c r="E7" s="5"/>
      <c r="F7" s="929"/>
    </row>
    <row r="8" spans="1:6" ht="24.95" customHeight="1">
      <c r="A8" s="3"/>
      <c r="B8" s="3" t="s">
        <v>61</v>
      </c>
      <c r="C8" s="5"/>
      <c r="D8" s="5"/>
      <c r="E8" s="5"/>
      <c r="F8" s="929"/>
    </row>
    <row r="9" spans="1:6" ht="24.95" customHeight="1">
      <c r="A9" s="3"/>
      <c r="B9" s="3" t="s">
        <v>60</v>
      </c>
      <c r="C9" s="5"/>
      <c r="D9" s="5"/>
      <c r="E9" s="5"/>
      <c r="F9" s="929"/>
    </row>
    <row r="10" spans="1:6" ht="24.95" customHeight="1">
      <c r="A10" s="3"/>
      <c r="B10" s="3" t="s">
        <v>8</v>
      </c>
      <c r="C10" s="5"/>
      <c r="D10" s="5"/>
      <c r="E10" s="5"/>
      <c r="F10" s="929"/>
    </row>
    <row r="11" spans="1:6" ht="24.95" customHeight="1">
      <c r="A11" s="3"/>
      <c r="B11" s="3" t="s">
        <v>51</v>
      </c>
      <c r="C11" s="5"/>
      <c r="D11" s="5"/>
      <c r="E11" s="5"/>
      <c r="F11" s="929"/>
    </row>
    <row r="12" spans="1:6" ht="24.95" customHeight="1">
      <c r="A12" s="3"/>
      <c r="B12" s="3" t="s">
        <v>52</v>
      </c>
      <c r="C12" s="5"/>
      <c r="D12" s="5"/>
      <c r="E12" s="5"/>
      <c r="F12" s="929"/>
    </row>
    <row r="13" spans="1:6" ht="24.95" customHeight="1">
      <c r="A13" s="3"/>
      <c r="B13" s="3" t="s">
        <v>6</v>
      </c>
      <c r="C13" s="5"/>
      <c r="D13" s="5"/>
      <c r="E13" s="5"/>
    </row>
    <row r="14" spans="1:6" ht="24.95" customHeight="1">
      <c r="A14" s="3"/>
      <c r="B14" s="3" t="s">
        <v>7</v>
      </c>
      <c r="C14" s="5"/>
      <c r="D14" s="5"/>
      <c r="E14" s="5"/>
    </row>
    <row r="15" spans="1:6" ht="24.95" customHeight="1">
      <c r="A15" s="4" t="s">
        <v>50</v>
      </c>
      <c r="B15" s="4" t="s">
        <v>49</v>
      </c>
      <c r="C15" s="6"/>
      <c r="D15" s="6"/>
      <c r="E15" s="6"/>
    </row>
    <row r="16" spans="1:6" ht="24.95" customHeight="1">
      <c r="A16" s="52"/>
      <c r="B16" s="3"/>
      <c r="C16" s="54"/>
      <c r="D16" s="54"/>
      <c r="E16" s="54"/>
    </row>
    <row r="17" spans="1:6" ht="24.95" customHeight="1">
      <c r="A17" s="3" t="s">
        <v>2200</v>
      </c>
      <c r="B17" s="3"/>
      <c r="C17" s="5"/>
      <c r="D17" s="5"/>
      <c r="E17" s="5"/>
      <c r="F17" s="929"/>
    </row>
    <row r="18" spans="1:6" ht="24.95" customHeight="1">
      <c r="A18" s="3" t="s">
        <v>53</v>
      </c>
      <c r="B18" s="3"/>
      <c r="C18" s="5"/>
      <c r="D18" s="5"/>
      <c r="E18" s="5"/>
      <c r="F18" s="929"/>
    </row>
    <row r="19" spans="1:6" ht="24.95" customHeight="1">
      <c r="A19" s="3" t="s">
        <v>54</v>
      </c>
      <c r="B19" s="3"/>
      <c r="C19" s="5"/>
      <c r="D19" s="5"/>
      <c r="E19" s="5"/>
      <c r="F19" s="929"/>
    </row>
    <row r="20" spans="1:6" ht="24.95" customHeight="1">
      <c r="A20" s="3" t="s">
        <v>55</v>
      </c>
      <c r="B20" s="3"/>
      <c r="C20" s="5"/>
      <c r="D20" s="5"/>
      <c r="E20" s="5"/>
      <c r="F20" s="929"/>
    </row>
    <row r="21" spans="1:6" ht="24.95" customHeight="1">
      <c r="A21" s="3" t="s">
        <v>56</v>
      </c>
      <c r="B21" s="3"/>
      <c r="C21" s="5"/>
      <c r="D21" s="5"/>
      <c r="E21" s="5"/>
      <c r="F21" s="929"/>
    </row>
    <row r="22" spans="1:6" ht="24.95" customHeight="1">
      <c r="A22" s="3" t="s">
        <v>57</v>
      </c>
      <c r="B22" s="3"/>
      <c r="C22" s="5"/>
      <c r="D22" s="5"/>
      <c r="E22" s="5"/>
    </row>
    <row r="23" spans="1:6" ht="24.95" customHeight="1">
      <c r="A23" s="3" t="s">
        <v>58</v>
      </c>
      <c r="B23" s="3"/>
      <c r="C23" s="5"/>
      <c r="D23" s="5"/>
      <c r="E23" s="5"/>
    </row>
    <row r="24" spans="1:6" ht="24.95" customHeight="1">
      <c r="A24" s="3" t="s">
        <v>67</v>
      </c>
      <c r="B24" s="3"/>
      <c r="C24" s="5"/>
      <c r="D24" s="5"/>
      <c r="E24" s="5"/>
    </row>
    <row r="25" spans="1:6" ht="24.95" customHeight="1">
      <c r="A25" s="3" t="s">
        <v>59</v>
      </c>
      <c r="B25" s="3"/>
      <c r="C25" s="5"/>
      <c r="D25" s="5"/>
      <c r="E25" s="5"/>
      <c r="F25" s="929"/>
    </row>
    <row r="26" spans="1:6" ht="24.95" customHeight="1">
      <c r="A26" s="3"/>
      <c r="B26" s="3"/>
      <c r="C26" s="5"/>
      <c r="D26" s="5"/>
      <c r="E26" s="5"/>
    </row>
    <row r="27" spans="1:6" ht="24.95" customHeight="1">
      <c r="A27" s="3"/>
      <c r="B27" s="3"/>
      <c r="C27" s="5"/>
      <c r="D27" s="5"/>
      <c r="E27" s="5"/>
    </row>
    <row r="28" spans="1:6" ht="24.95" customHeight="1">
      <c r="A28" s="4" t="s">
        <v>9</v>
      </c>
      <c r="B28" s="4"/>
      <c r="C28" s="6"/>
      <c r="D28" s="6"/>
      <c r="E28" s="6"/>
    </row>
  </sheetData>
  <pageMargins left="0.7" right="0.7" top="0.75" bottom="0.75" header="0.3" footer="0.3"/>
  <pageSetup paperSize="9" scale="80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pane ySplit="13" topLeftCell="A14" activePane="bottomLeft" state="frozenSplit"/>
      <selection activeCell="E9" sqref="E9"/>
      <selection pane="bottomLeft" activeCell="C23" sqref="C23"/>
    </sheetView>
  </sheetViews>
  <sheetFormatPr defaultRowHeight="12.75" customHeight="1"/>
  <cols>
    <col min="1" max="1" width="12.7109375" style="713" customWidth="1"/>
    <col min="2" max="2" width="55.7109375" style="713" customWidth="1"/>
    <col min="3" max="3" width="13.5703125" style="713" customWidth="1"/>
    <col min="4" max="5" width="13.85546875" style="713" hidden="1" customWidth="1"/>
    <col min="6" max="256" width="9.140625" style="713"/>
    <col min="257" max="257" width="12.7109375" style="713" customWidth="1"/>
    <col min="258" max="258" width="55.7109375" style="713" customWidth="1"/>
    <col min="259" max="259" width="13.5703125" style="713" customWidth="1"/>
    <col min="260" max="261" width="0" style="713" hidden="1" customWidth="1"/>
    <col min="262" max="512" width="9.140625" style="713"/>
    <col min="513" max="513" width="12.7109375" style="713" customWidth="1"/>
    <col min="514" max="514" width="55.7109375" style="713" customWidth="1"/>
    <col min="515" max="515" width="13.5703125" style="713" customWidth="1"/>
    <col min="516" max="517" width="0" style="713" hidden="1" customWidth="1"/>
    <col min="518" max="768" width="9.140625" style="713"/>
    <col min="769" max="769" width="12.7109375" style="713" customWidth="1"/>
    <col min="770" max="770" width="55.7109375" style="713" customWidth="1"/>
    <col min="771" max="771" width="13.5703125" style="713" customWidth="1"/>
    <col min="772" max="773" width="0" style="713" hidden="1" customWidth="1"/>
    <col min="774" max="1024" width="9.140625" style="713"/>
    <col min="1025" max="1025" width="12.7109375" style="713" customWidth="1"/>
    <col min="1026" max="1026" width="55.7109375" style="713" customWidth="1"/>
    <col min="1027" max="1027" width="13.5703125" style="713" customWidth="1"/>
    <col min="1028" max="1029" width="0" style="713" hidden="1" customWidth="1"/>
    <col min="1030" max="1280" width="9.140625" style="713"/>
    <col min="1281" max="1281" width="12.7109375" style="713" customWidth="1"/>
    <col min="1282" max="1282" width="55.7109375" style="713" customWidth="1"/>
    <col min="1283" max="1283" width="13.5703125" style="713" customWidth="1"/>
    <col min="1284" max="1285" width="0" style="713" hidden="1" customWidth="1"/>
    <col min="1286" max="1536" width="9.140625" style="713"/>
    <col min="1537" max="1537" width="12.7109375" style="713" customWidth="1"/>
    <col min="1538" max="1538" width="55.7109375" style="713" customWidth="1"/>
    <col min="1539" max="1539" width="13.5703125" style="713" customWidth="1"/>
    <col min="1540" max="1541" width="0" style="713" hidden="1" customWidth="1"/>
    <col min="1542" max="1792" width="9.140625" style="713"/>
    <col min="1793" max="1793" width="12.7109375" style="713" customWidth="1"/>
    <col min="1794" max="1794" width="55.7109375" style="713" customWidth="1"/>
    <col min="1795" max="1795" width="13.5703125" style="713" customWidth="1"/>
    <col min="1796" max="1797" width="0" style="713" hidden="1" customWidth="1"/>
    <col min="1798" max="2048" width="9.140625" style="713"/>
    <col min="2049" max="2049" width="12.7109375" style="713" customWidth="1"/>
    <col min="2050" max="2050" width="55.7109375" style="713" customWidth="1"/>
    <col min="2051" max="2051" width="13.5703125" style="713" customWidth="1"/>
    <col min="2052" max="2053" width="0" style="713" hidden="1" customWidth="1"/>
    <col min="2054" max="2304" width="9.140625" style="713"/>
    <col min="2305" max="2305" width="12.7109375" style="713" customWidth="1"/>
    <col min="2306" max="2306" width="55.7109375" style="713" customWidth="1"/>
    <col min="2307" max="2307" width="13.5703125" style="713" customWidth="1"/>
    <col min="2308" max="2309" width="0" style="713" hidden="1" customWidth="1"/>
    <col min="2310" max="2560" width="9.140625" style="713"/>
    <col min="2561" max="2561" width="12.7109375" style="713" customWidth="1"/>
    <col min="2562" max="2562" width="55.7109375" style="713" customWidth="1"/>
    <col min="2563" max="2563" width="13.5703125" style="713" customWidth="1"/>
    <col min="2564" max="2565" width="0" style="713" hidden="1" customWidth="1"/>
    <col min="2566" max="2816" width="9.140625" style="713"/>
    <col min="2817" max="2817" width="12.7109375" style="713" customWidth="1"/>
    <col min="2818" max="2818" width="55.7109375" style="713" customWidth="1"/>
    <col min="2819" max="2819" width="13.5703125" style="713" customWidth="1"/>
    <col min="2820" max="2821" width="0" style="713" hidden="1" customWidth="1"/>
    <col min="2822" max="3072" width="9.140625" style="713"/>
    <col min="3073" max="3073" width="12.7109375" style="713" customWidth="1"/>
    <col min="3074" max="3074" width="55.7109375" style="713" customWidth="1"/>
    <col min="3075" max="3075" width="13.5703125" style="713" customWidth="1"/>
    <col min="3076" max="3077" width="0" style="713" hidden="1" customWidth="1"/>
    <col min="3078" max="3328" width="9.140625" style="713"/>
    <col min="3329" max="3329" width="12.7109375" style="713" customWidth="1"/>
    <col min="3330" max="3330" width="55.7109375" style="713" customWidth="1"/>
    <col min="3331" max="3331" width="13.5703125" style="713" customWidth="1"/>
    <col min="3332" max="3333" width="0" style="713" hidden="1" customWidth="1"/>
    <col min="3334" max="3584" width="9.140625" style="713"/>
    <col min="3585" max="3585" width="12.7109375" style="713" customWidth="1"/>
    <col min="3586" max="3586" width="55.7109375" style="713" customWidth="1"/>
    <col min="3587" max="3587" width="13.5703125" style="713" customWidth="1"/>
    <col min="3588" max="3589" width="0" style="713" hidden="1" customWidth="1"/>
    <col min="3590" max="3840" width="9.140625" style="713"/>
    <col min="3841" max="3841" width="12.7109375" style="713" customWidth="1"/>
    <col min="3842" max="3842" width="55.7109375" style="713" customWidth="1"/>
    <col min="3843" max="3843" width="13.5703125" style="713" customWidth="1"/>
    <col min="3844" max="3845" width="0" style="713" hidden="1" customWidth="1"/>
    <col min="3846" max="4096" width="9.140625" style="713"/>
    <col min="4097" max="4097" width="12.7109375" style="713" customWidth="1"/>
    <col min="4098" max="4098" width="55.7109375" style="713" customWidth="1"/>
    <col min="4099" max="4099" width="13.5703125" style="713" customWidth="1"/>
    <col min="4100" max="4101" width="0" style="713" hidden="1" customWidth="1"/>
    <col min="4102" max="4352" width="9.140625" style="713"/>
    <col min="4353" max="4353" width="12.7109375" style="713" customWidth="1"/>
    <col min="4354" max="4354" width="55.7109375" style="713" customWidth="1"/>
    <col min="4355" max="4355" width="13.5703125" style="713" customWidth="1"/>
    <col min="4356" max="4357" width="0" style="713" hidden="1" customWidth="1"/>
    <col min="4358" max="4608" width="9.140625" style="713"/>
    <col min="4609" max="4609" width="12.7109375" style="713" customWidth="1"/>
    <col min="4610" max="4610" width="55.7109375" style="713" customWidth="1"/>
    <col min="4611" max="4611" width="13.5703125" style="713" customWidth="1"/>
    <col min="4612" max="4613" width="0" style="713" hidden="1" customWidth="1"/>
    <col min="4614" max="4864" width="9.140625" style="713"/>
    <col min="4865" max="4865" width="12.7109375" style="713" customWidth="1"/>
    <col min="4866" max="4866" width="55.7109375" style="713" customWidth="1"/>
    <col min="4867" max="4867" width="13.5703125" style="713" customWidth="1"/>
    <col min="4868" max="4869" width="0" style="713" hidden="1" customWidth="1"/>
    <col min="4870" max="5120" width="9.140625" style="713"/>
    <col min="5121" max="5121" width="12.7109375" style="713" customWidth="1"/>
    <col min="5122" max="5122" width="55.7109375" style="713" customWidth="1"/>
    <col min="5123" max="5123" width="13.5703125" style="713" customWidth="1"/>
    <col min="5124" max="5125" width="0" style="713" hidden="1" customWidth="1"/>
    <col min="5126" max="5376" width="9.140625" style="713"/>
    <col min="5377" max="5377" width="12.7109375" style="713" customWidth="1"/>
    <col min="5378" max="5378" width="55.7109375" style="713" customWidth="1"/>
    <col min="5379" max="5379" width="13.5703125" style="713" customWidth="1"/>
    <col min="5380" max="5381" width="0" style="713" hidden="1" customWidth="1"/>
    <col min="5382" max="5632" width="9.140625" style="713"/>
    <col min="5633" max="5633" width="12.7109375" style="713" customWidth="1"/>
    <col min="5634" max="5634" width="55.7109375" style="713" customWidth="1"/>
    <col min="5635" max="5635" width="13.5703125" style="713" customWidth="1"/>
    <col min="5636" max="5637" width="0" style="713" hidden="1" customWidth="1"/>
    <col min="5638" max="5888" width="9.140625" style="713"/>
    <col min="5889" max="5889" width="12.7109375" style="713" customWidth="1"/>
    <col min="5890" max="5890" width="55.7109375" style="713" customWidth="1"/>
    <col min="5891" max="5891" width="13.5703125" style="713" customWidth="1"/>
    <col min="5892" max="5893" width="0" style="713" hidden="1" customWidth="1"/>
    <col min="5894" max="6144" width="9.140625" style="713"/>
    <col min="6145" max="6145" width="12.7109375" style="713" customWidth="1"/>
    <col min="6146" max="6146" width="55.7109375" style="713" customWidth="1"/>
    <col min="6147" max="6147" width="13.5703125" style="713" customWidth="1"/>
    <col min="6148" max="6149" width="0" style="713" hidden="1" customWidth="1"/>
    <col min="6150" max="6400" width="9.140625" style="713"/>
    <col min="6401" max="6401" width="12.7109375" style="713" customWidth="1"/>
    <col min="6402" max="6402" width="55.7109375" style="713" customWidth="1"/>
    <col min="6403" max="6403" width="13.5703125" style="713" customWidth="1"/>
    <col min="6404" max="6405" width="0" style="713" hidden="1" customWidth="1"/>
    <col min="6406" max="6656" width="9.140625" style="713"/>
    <col min="6657" max="6657" width="12.7109375" style="713" customWidth="1"/>
    <col min="6658" max="6658" width="55.7109375" style="713" customWidth="1"/>
    <col min="6659" max="6659" width="13.5703125" style="713" customWidth="1"/>
    <col min="6660" max="6661" width="0" style="713" hidden="1" customWidth="1"/>
    <col min="6662" max="6912" width="9.140625" style="713"/>
    <col min="6913" max="6913" width="12.7109375" style="713" customWidth="1"/>
    <col min="6914" max="6914" width="55.7109375" style="713" customWidth="1"/>
    <col min="6915" max="6915" width="13.5703125" style="713" customWidth="1"/>
    <col min="6916" max="6917" width="0" style="713" hidden="1" customWidth="1"/>
    <col min="6918" max="7168" width="9.140625" style="713"/>
    <col min="7169" max="7169" width="12.7109375" style="713" customWidth="1"/>
    <col min="7170" max="7170" width="55.7109375" style="713" customWidth="1"/>
    <col min="7171" max="7171" width="13.5703125" style="713" customWidth="1"/>
    <col min="7172" max="7173" width="0" style="713" hidden="1" customWidth="1"/>
    <col min="7174" max="7424" width="9.140625" style="713"/>
    <col min="7425" max="7425" width="12.7109375" style="713" customWidth="1"/>
    <col min="7426" max="7426" width="55.7109375" style="713" customWidth="1"/>
    <col min="7427" max="7427" width="13.5703125" style="713" customWidth="1"/>
    <col min="7428" max="7429" width="0" style="713" hidden="1" customWidth="1"/>
    <col min="7430" max="7680" width="9.140625" style="713"/>
    <col min="7681" max="7681" width="12.7109375" style="713" customWidth="1"/>
    <col min="7682" max="7682" width="55.7109375" style="713" customWidth="1"/>
    <col min="7683" max="7683" width="13.5703125" style="713" customWidth="1"/>
    <col min="7684" max="7685" width="0" style="713" hidden="1" customWidth="1"/>
    <col min="7686" max="7936" width="9.140625" style="713"/>
    <col min="7937" max="7937" width="12.7109375" style="713" customWidth="1"/>
    <col min="7938" max="7938" width="55.7109375" style="713" customWidth="1"/>
    <col min="7939" max="7939" width="13.5703125" style="713" customWidth="1"/>
    <col min="7940" max="7941" width="0" style="713" hidden="1" customWidth="1"/>
    <col min="7942" max="8192" width="9.140625" style="713"/>
    <col min="8193" max="8193" width="12.7109375" style="713" customWidth="1"/>
    <col min="8194" max="8194" width="55.7109375" style="713" customWidth="1"/>
    <col min="8195" max="8195" width="13.5703125" style="713" customWidth="1"/>
    <col min="8196" max="8197" width="0" style="713" hidden="1" customWidth="1"/>
    <col min="8198" max="8448" width="9.140625" style="713"/>
    <col min="8449" max="8449" width="12.7109375" style="713" customWidth="1"/>
    <col min="8450" max="8450" width="55.7109375" style="713" customWidth="1"/>
    <col min="8451" max="8451" width="13.5703125" style="713" customWidth="1"/>
    <col min="8452" max="8453" width="0" style="713" hidden="1" customWidth="1"/>
    <col min="8454" max="8704" width="9.140625" style="713"/>
    <col min="8705" max="8705" width="12.7109375" style="713" customWidth="1"/>
    <col min="8706" max="8706" width="55.7109375" style="713" customWidth="1"/>
    <col min="8707" max="8707" width="13.5703125" style="713" customWidth="1"/>
    <col min="8708" max="8709" width="0" style="713" hidden="1" customWidth="1"/>
    <col min="8710" max="8960" width="9.140625" style="713"/>
    <col min="8961" max="8961" width="12.7109375" style="713" customWidth="1"/>
    <col min="8962" max="8962" width="55.7109375" style="713" customWidth="1"/>
    <col min="8963" max="8963" width="13.5703125" style="713" customWidth="1"/>
    <col min="8964" max="8965" width="0" style="713" hidden="1" customWidth="1"/>
    <col min="8966" max="9216" width="9.140625" style="713"/>
    <col min="9217" max="9217" width="12.7109375" style="713" customWidth="1"/>
    <col min="9218" max="9218" width="55.7109375" style="713" customWidth="1"/>
    <col min="9219" max="9219" width="13.5703125" style="713" customWidth="1"/>
    <col min="9220" max="9221" width="0" style="713" hidden="1" customWidth="1"/>
    <col min="9222" max="9472" width="9.140625" style="713"/>
    <col min="9473" max="9473" width="12.7109375" style="713" customWidth="1"/>
    <col min="9474" max="9474" width="55.7109375" style="713" customWidth="1"/>
    <col min="9475" max="9475" width="13.5703125" style="713" customWidth="1"/>
    <col min="9476" max="9477" width="0" style="713" hidden="1" customWidth="1"/>
    <col min="9478" max="9728" width="9.140625" style="713"/>
    <col min="9729" max="9729" width="12.7109375" style="713" customWidth="1"/>
    <col min="9730" max="9730" width="55.7109375" style="713" customWidth="1"/>
    <col min="9731" max="9731" width="13.5703125" style="713" customWidth="1"/>
    <col min="9732" max="9733" width="0" style="713" hidden="1" customWidth="1"/>
    <col min="9734" max="9984" width="9.140625" style="713"/>
    <col min="9985" max="9985" width="12.7109375" style="713" customWidth="1"/>
    <col min="9986" max="9986" width="55.7109375" style="713" customWidth="1"/>
    <col min="9987" max="9987" width="13.5703125" style="713" customWidth="1"/>
    <col min="9988" max="9989" width="0" style="713" hidden="1" customWidth="1"/>
    <col min="9990" max="10240" width="9.140625" style="713"/>
    <col min="10241" max="10241" width="12.7109375" style="713" customWidth="1"/>
    <col min="10242" max="10242" width="55.7109375" style="713" customWidth="1"/>
    <col min="10243" max="10243" width="13.5703125" style="713" customWidth="1"/>
    <col min="10244" max="10245" width="0" style="713" hidden="1" customWidth="1"/>
    <col min="10246" max="10496" width="9.140625" style="713"/>
    <col min="10497" max="10497" width="12.7109375" style="713" customWidth="1"/>
    <col min="10498" max="10498" width="55.7109375" style="713" customWidth="1"/>
    <col min="10499" max="10499" width="13.5703125" style="713" customWidth="1"/>
    <col min="10500" max="10501" width="0" style="713" hidden="1" customWidth="1"/>
    <col min="10502" max="10752" width="9.140625" style="713"/>
    <col min="10753" max="10753" width="12.7109375" style="713" customWidth="1"/>
    <col min="10754" max="10754" width="55.7109375" style="713" customWidth="1"/>
    <col min="10755" max="10755" width="13.5703125" style="713" customWidth="1"/>
    <col min="10756" max="10757" width="0" style="713" hidden="1" customWidth="1"/>
    <col min="10758" max="11008" width="9.140625" style="713"/>
    <col min="11009" max="11009" width="12.7109375" style="713" customWidth="1"/>
    <col min="11010" max="11010" width="55.7109375" style="713" customWidth="1"/>
    <col min="11011" max="11011" width="13.5703125" style="713" customWidth="1"/>
    <col min="11012" max="11013" width="0" style="713" hidden="1" customWidth="1"/>
    <col min="11014" max="11264" width="9.140625" style="713"/>
    <col min="11265" max="11265" width="12.7109375" style="713" customWidth="1"/>
    <col min="11266" max="11266" width="55.7109375" style="713" customWidth="1"/>
    <col min="11267" max="11267" width="13.5703125" style="713" customWidth="1"/>
    <col min="11268" max="11269" width="0" style="713" hidden="1" customWidth="1"/>
    <col min="11270" max="11520" width="9.140625" style="713"/>
    <col min="11521" max="11521" width="12.7109375" style="713" customWidth="1"/>
    <col min="11522" max="11522" width="55.7109375" style="713" customWidth="1"/>
    <col min="11523" max="11523" width="13.5703125" style="713" customWidth="1"/>
    <col min="11524" max="11525" width="0" style="713" hidden="1" customWidth="1"/>
    <col min="11526" max="11776" width="9.140625" style="713"/>
    <col min="11777" max="11777" width="12.7109375" style="713" customWidth="1"/>
    <col min="11778" max="11778" width="55.7109375" style="713" customWidth="1"/>
    <col min="11779" max="11779" width="13.5703125" style="713" customWidth="1"/>
    <col min="11780" max="11781" width="0" style="713" hidden="1" customWidth="1"/>
    <col min="11782" max="12032" width="9.140625" style="713"/>
    <col min="12033" max="12033" width="12.7109375" style="713" customWidth="1"/>
    <col min="12034" max="12034" width="55.7109375" style="713" customWidth="1"/>
    <col min="12035" max="12035" width="13.5703125" style="713" customWidth="1"/>
    <col min="12036" max="12037" width="0" style="713" hidden="1" customWidth="1"/>
    <col min="12038" max="12288" width="9.140625" style="713"/>
    <col min="12289" max="12289" width="12.7109375" style="713" customWidth="1"/>
    <col min="12290" max="12290" width="55.7109375" style="713" customWidth="1"/>
    <col min="12291" max="12291" width="13.5703125" style="713" customWidth="1"/>
    <col min="12292" max="12293" width="0" style="713" hidden="1" customWidth="1"/>
    <col min="12294" max="12544" width="9.140625" style="713"/>
    <col min="12545" max="12545" width="12.7109375" style="713" customWidth="1"/>
    <col min="12546" max="12546" width="55.7109375" style="713" customWidth="1"/>
    <col min="12547" max="12547" width="13.5703125" style="713" customWidth="1"/>
    <col min="12548" max="12549" width="0" style="713" hidden="1" customWidth="1"/>
    <col min="12550" max="12800" width="9.140625" style="713"/>
    <col min="12801" max="12801" width="12.7109375" style="713" customWidth="1"/>
    <col min="12802" max="12802" width="55.7109375" style="713" customWidth="1"/>
    <col min="12803" max="12803" width="13.5703125" style="713" customWidth="1"/>
    <col min="12804" max="12805" width="0" style="713" hidden="1" customWidth="1"/>
    <col min="12806" max="13056" width="9.140625" style="713"/>
    <col min="13057" max="13057" width="12.7109375" style="713" customWidth="1"/>
    <col min="13058" max="13058" width="55.7109375" style="713" customWidth="1"/>
    <col min="13059" max="13059" width="13.5703125" style="713" customWidth="1"/>
    <col min="13060" max="13061" width="0" style="713" hidden="1" customWidth="1"/>
    <col min="13062" max="13312" width="9.140625" style="713"/>
    <col min="13313" max="13313" width="12.7109375" style="713" customWidth="1"/>
    <col min="13314" max="13314" width="55.7109375" style="713" customWidth="1"/>
    <col min="13315" max="13315" width="13.5703125" style="713" customWidth="1"/>
    <col min="13316" max="13317" width="0" style="713" hidden="1" customWidth="1"/>
    <col min="13318" max="13568" width="9.140625" style="713"/>
    <col min="13569" max="13569" width="12.7109375" style="713" customWidth="1"/>
    <col min="13570" max="13570" width="55.7109375" style="713" customWidth="1"/>
    <col min="13571" max="13571" width="13.5703125" style="713" customWidth="1"/>
    <col min="13572" max="13573" width="0" style="713" hidden="1" customWidth="1"/>
    <col min="13574" max="13824" width="9.140625" style="713"/>
    <col min="13825" max="13825" width="12.7109375" style="713" customWidth="1"/>
    <col min="13826" max="13826" width="55.7109375" style="713" customWidth="1"/>
    <col min="13827" max="13827" width="13.5703125" style="713" customWidth="1"/>
    <col min="13828" max="13829" width="0" style="713" hidden="1" customWidth="1"/>
    <col min="13830" max="14080" width="9.140625" style="713"/>
    <col min="14081" max="14081" width="12.7109375" style="713" customWidth="1"/>
    <col min="14082" max="14082" width="55.7109375" style="713" customWidth="1"/>
    <col min="14083" max="14083" width="13.5703125" style="713" customWidth="1"/>
    <col min="14084" max="14085" width="0" style="713" hidden="1" customWidth="1"/>
    <col min="14086" max="14336" width="9.140625" style="713"/>
    <col min="14337" max="14337" width="12.7109375" style="713" customWidth="1"/>
    <col min="14338" max="14338" width="55.7109375" style="713" customWidth="1"/>
    <col min="14339" max="14339" width="13.5703125" style="713" customWidth="1"/>
    <col min="14340" max="14341" width="0" style="713" hidden="1" customWidth="1"/>
    <col min="14342" max="14592" width="9.140625" style="713"/>
    <col min="14593" max="14593" width="12.7109375" style="713" customWidth="1"/>
    <col min="14594" max="14594" width="55.7109375" style="713" customWidth="1"/>
    <col min="14595" max="14595" width="13.5703125" style="713" customWidth="1"/>
    <col min="14596" max="14597" width="0" style="713" hidden="1" customWidth="1"/>
    <col min="14598" max="14848" width="9.140625" style="713"/>
    <col min="14849" max="14849" width="12.7109375" style="713" customWidth="1"/>
    <col min="14850" max="14850" width="55.7109375" style="713" customWidth="1"/>
    <col min="14851" max="14851" width="13.5703125" style="713" customWidth="1"/>
    <col min="14852" max="14853" width="0" style="713" hidden="1" customWidth="1"/>
    <col min="14854" max="15104" width="9.140625" style="713"/>
    <col min="15105" max="15105" width="12.7109375" style="713" customWidth="1"/>
    <col min="15106" max="15106" width="55.7109375" style="713" customWidth="1"/>
    <col min="15107" max="15107" width="13.5703125" style="713" customWidth="1"/>
    <col min="15108" max="15109" width="0" style="713" hidden="1" customWidth="1"/>
    <col min="15110" max="15360" width="9.140625" style="713"/>
    <col min="15361" max="15361" width="12.7109375" style="713" customWidth="1"/>
    <col min="15362" max="15362" width="55.7109375" style="713" customWidth="1"/>
    <col min="15363" max="15363" width="13.5703125" style="713" customWidth="1"/>
    <col min="15364" max="15365" width="0" style="713" hidden="1" customWidth="1"/>
    <col min="15366" max="15616" width="9.140625" style="713"/>
    <col min="15617" max="15617" width="12.7109375" style="713" customWidth="1"/>
    <col min="15618" max="15618" width="55.7109375" style="713" customWidth="1"/>
    <col min="15619" max="15619" width="13.5703125" style="713" customWidth="1"/>
    <col min="15620" max="15621" width="0" style="713" hidden="1" customWidth="1"/>
    <col min="15622" max="15872" width="9.140625" style="713"/>
    <col min="15873" max="15873" width="12.7109375" style="713" customWidth="1"/>
    <col min="15874" max="15874" width="55.7109375" style="713" customWidth="1"/>
    <col min="15875" max="15875" width="13.5703125" style="713" customWidth="1"/>
    <col min="15876" max="15877" width="0" style="713" hidden="1" customWidth="1"/>
    <col min="15878" max="16128" width="9.140625" style="713"/>
    <col min="16129" max="16129" width="12.7109375" style="713" customWidth="1"/>
    <col min="16130" max="16130" width="55.7109375" style="713" customWidth="1"/>
    <col min="16131" max="16131" width="13.5703125" style="713" customWidth="1"/>
    <col min="16132" max="16133" width="0" style="713" hidden="1" customWidth="1"/>
    <col min="16134" max="16384" width="9.140625" style="713"/>
  </cols>
  <sheetData>
    <row r="1" spans="1:5" ht="18" customHeight="1">
      <c r="A1" s="824" t="s">
        <v>1390</v>
      </c>
      <c r="B1" s="825"/>
      <c r="C1" s="825"/>
      <c r="D1" s="825"/>
      <c r="E1" s="825"/>
    </row>
    <row r="2" spans="1:5" ht="12" customHeight="1">
      <c r="A2" s="826" t="s">
        <v>37</v>
      </c>
      <c r="B2" s="827" t="str">
        <f>'SO 01zti kl'!E5</f>
        <v>DRIENOV  OOPZ - REKONŠTRUKCIA  A  PRÍSTAVBA  OBJEKTU</v>
      </c>
      <c r="C2" s="828"/>
      <c r="D2" s="828"/>
      <c r="E2" s="828"/>
    </row>
    <row r="3" spans="1:5" ht="12" customHeight="1">
      <c r="A3" s="826" t="s">
        <v>36</v>
      </c>
      <c r="B3" s="827" t="str">
        <f>'SO 01zti kl'!E7</f>
        <v>SO 01-OOPZ</v>
      </c>
      <c r="C3" s="829"/>
      <c r="D3" s="827"/>
      <c r="E3" s="830"/>
    </row>
    <row r="4" spans="1:5" ht="12" customHeight="1">
      <c r="A4" s="826" t="s">
        <v>133</v>
      </c>
      <c r="B4" s="827" t="str">
        <f>'SO 01zti kl'!E9</f>
        <v xml:space="preserve"> Zdravotechnika - ZTI</v>
      </c>
      <c r="C4" s="829"/>
      <c r="D4" s="827"/>
      <c r="E4" s="830"/>
    </row>
    <row r="5" spans="1:5" ht="12" customHeight="1">
      <c r="A5" s="827" t="s">
        <v>1391</v>
      </c>
      <c r="B5" s="827" t="str">
        <f>'SO 01zti kl'!P5</f>
        <v xml:space="preserve"> </v>
      </c>
      <c r="C5" s="829"/>
      <c r="D5" s="827"/>
      <c r="E5" s="830"/>
    </row>
    <row r="6" spans="1:5" ht="6" customHeight="1">
      <c r="A6" s="827"/>
      <c r="B6" s="827"/>
      <c r="C6" s="829"/>
      <c r="D6" s="827"/>
      <c r="E6" s="830"/>
    </row>
    <row r="7" spans="1:5" ht="12" customHeight="1">
      <c r="A7" s="827" t="s">
        <v>35</v>
      </c>
      <c r="B7" s="827" t="str">
        <f>'SO 01zti kl'!E26</f>
        <v>MINISTERSTVO VNÚTRA SR, PRIBINOVA 2, 812 72 BRATIS</v>
      </c>
      <c r="C7" s="829"/>
      <c r="D7" s="827"/>
      <c r="E7" s="830"/>
    </row>
    <row r="8" spans="1:5" ht="12" customHeight="1">
      <c r="A8" s="827" t="s">
        <v>34</v>
      </c>
      <c r="B8" s="827" t="str">
        <f>'SO 01zti kl'!E28</f>
        <v xml:space="preserve"> </v>
      </c>
      <c r="C8" s="829"/>
      <c r="D8" s="827"/>
      <c r="E8" s="830"/>
    </row>
    <row r="9" spans="1:5" ht="12" customHeight="1">
      <c r="A9" s="827" t="s">
        <v>1392</v>
      </c>
      <c r="B9" s="827"/>
      <c r="C9" s="829"/>
      <c r="D9" s="827"/>
      <c r="E9" s="830"/>
    </row>
    <row r="10" spans="1:5" ht="6" customHeight="1">
      <c r="A10" s="825"/>
      <c r="B10" s="825"/>
      <c r="C10" s="825"/>
      <c r="D10" s="825"/>
      <c r="E10" s="825"/>
    </row>
    <row r="11" spans="1:5" ht="12" customHeight="1">
      <c r="A11" s="831" t="s">
        <v>134</v>
      </c>
      <c r="B11" s="832" t="s">
        <v>135</v>
      </c>
      <c r="C11" s="833" t="s">
        <v>136</v>
      </c>
      <c r="D11" s="834" t="s">
        <v>137</v>
      </c>
      <c r="E11" s="833" t="s">
        <v>138</v>
      </c>
    </row>
    <row r="12" spans="1:5" ht="12" customHeight="1">
      <c r="A12" s="835">
        <v>1</v>
      </c>
      <c r="B12" s="836">
        <v>2</v>
      </c>
      <c r="C12" s="837">
        <v>3</v>
      </c>
      <c r="D12" s="838">
        <v>4</v>
      </c>
      <c r="E12" s="837">
        <v>5</v>
      </c>
    </row>
    <row r="13" spans="1:5" ht="3.75" customHeight="1">
      <c r="A13" s="839"/>
      <c r="B13" s="839"/>
      <c r="C13" s="839"/>
      <c r="D13" s="839"/>
      <c r="E13" s="839"/>
    </row>
    <row r="14" spans="1:5" s="844" customFormat="1" ht="12.75" customHeight="1">
      <c r="A14" s="840" t="str">
        <f>'SO 01zti rozpocet'!D10</f>
        <v>HSV</v>
      </c>
      <c r="B14" s="841" t="str">
        <f>'SO 01zti rozpocet'!E10</f>
        <v>HSV</v>
      </c>
      <c r="C14" s="842"/>
      <c r="D14" s="843">
        <f>'SO 01zti rozpocet'!K10</f>
        <v>0</v>
      </c>
      <c r="E14" s="843">
        <f>'SO 01zti rozpocet'!M10</f>
        <v>0</v>
      </c>
    </row>
    <row r="15" spans="1:5" s="844" customFormat="1" ht="12.75" customHeight="1">
      <c r="A15" s="845" t="str">
        <f>'SO 01zti rozpocet'!D11</f>
        <v>1</v>
      </c>
      <c r="B15" s="846" t="str">
        <f>'SO 01zti rozpocet'!E11</f>
        <v>Zemné práce</v>
      </c>
      <c r="C15" s="847"/>
      <c r="D15" s="848">
        <f>'SO 01zti rozpocet'!K11</f>
        <v>0</v>
      </c>
      <c r="E15" s="848">
        <f>'SO 01zti rozpocet'!M11</f>
        <v>0</v>
      </c>
    </row>
    <row r="16" spans="1:5" s="844" customFormat="1" ht="12.75" customHeight="1">
      <c r="A16" s="845" t="str">
        <f>'SO 01zti rozpocet'!D22</f>
        <v>4</v>
      </c>
      <c r="B16" s="846" t="str">
        <f>'SO 01zti rozpocet'!E22</f>
        <v>Vodorovné konštrukcie</v>
      </c>
      <c r="C16" s="847"/>
      <c r="D16" s="848">
        <f>'SO 01zti rozpocet'!K22</f>
        <v>0</v>
      </c>
      <c r="E16" s="848">
        <f>'SO 01zti rozpocet'!M22</f>
        <v>0</v>
      </c>
    </row>
    <row r="17" spans="1:5" s="844" customFormat="1" ht="12.75" customHeight="1">
      <c r="A17" s="845" t="str">
        <f>'SO 01zti rozpocet'!D24</f>
        <v>99</v>
      </c>
      <c r="B17" s="846" t="str">
        <f>'SO 01zti rozpocet'!E24</f>
        <v>Presun hmôt HSV</v>
      </c>
      <c r="C17" s="847"/>
      <c r="D17" s="848">
        <f>'SO 01zti rozpocet'!K24</f>
        <v>0</v>
      </c>
      <c r="E17" s="848">
        <f>'SO 01zti rozpocet'!M24</f>
        <v>0</v>
      </c>
    </row>
    <row r="18" spans="1:5" s="844" customFormat="1" ht="12.75" customHeight="1">
      <c r="A18" s="840" t="str">
        <f>'SO 01zti rozpocet'!D26</f>
        <v>PSV</v>
      </c>
      <c r="B18" s="841" t="str">
        <f>'SO 01zti rozpocet'!E26</f>
        <v>Práce a dodávky PSV</v>
      </c>
      <c r="C18" s="842"/>
      <c r="D18" s="843">
        <f>'SO 01zti rozpocet'!K26</f>
        <v>0</v>
      </c>
      <c r="E18" s="843">
        <f>'SO 01zti rozpocet'!M26</f>
        <v>0</v>
      </c>
    </row>
    <row r="19" spans="1:5" s="844" customFormat="1" ht="12.75" customHeight="1">
      <c r="A19" s="845" t="str">
        <f>'SO 01zti rozpocet'!D27</f>
        <v>713</v>
      </c>
      <c r="B19" s="846" t="str">
        <f>'SO 01zti rozpocet'!E27</f>
        <v>Izolácie tepelné</v>
      </c>
      <c r="C19" s="847"/>
      <c r="D19" s="848">
        <f>'SO 01zti rozpocet'!K27</f>
        <v>0</v>
      </c>
      <c r="E19" s="848">
        <f>'SO 01zti rozpocet'!M27</f>
        <v>0</v>
      </c>
    </row>
    <row r="20" spans="1:5" s="844" customFormat="1" ht="12.75" customHeight="1">
      <c r="A20" s="845" t="str">
        <f>'SO 01zti rozpocet'!D39</f>
        <v>721</v>
      </c>
      <c r="B20" s="846" t="str">
        <f>'SO 01zti rozpocet'!E39</f>
        <v>Zdravotech. vnútorná kanalizácia</v>
      </c>
      <c r="C20" s="847"/>
      <c r="D20" s="848">
        <f>'SO 01zti rozpocet'!K39</f>
        <v>0</v>
      </c>
      <c r="E20" s="848">
        <f>'SO 01zti rozpocet'!M39</f>
        <v>0</v>
      </c>
    </row>
    <row r="21" spans="1:5" s="844" customFormat="1" ht="12.75" customHeight="1">
      <c r="A21" s="845" t="str">
        <f>'SO 01zti rozpocet'!D61</f>
        <v>722</v>
      </c>
      <c r="B21" s="846" t="str">
        <f>'SO 01zti rozpocet'!E61</f>
        <v>Zdravotechnika - vnútorný vodovod</v>
      </c>
      <c r="C21" s="847"/>
      <c r="D21" s="848">
        <f>'SO 01zti rozpocet'!K61</f>
        <v>0</v>
      </c>
      <c r="E21" s="848">
        <f>'SO 01zti rozpocet'!M61</f>
        <v>0</v>
      </c>
    </row>
    <row r="22" spans="1:5" s="844" customFormat="1" ht="12.75" customHeight="1">
      <c r="A22" s="845" t="str">
        <f>'SO 01zti rozpocet'!D99</f>
        <v>725</v>
      </c>
      <c r="B22" s="846" t="str">
        <f>'SO 01zti rozpocet'!E99</f>
        <v>Zdravotechnika - zariaď. predmety</v>
      </c>
      <c r="C22" s="847"/>
      <c r="D22" s="848">
        <f>'SO 01zti rozpocet'!K99</f>
        <v>0</v>
      </c>
      <c r="E22" s="848">
        <f>'SO 01zti rozpocet'!M99</f>
        <v>0</v>
      </c>
    </row>
    <row r="23" spans="1:5" s="849" customFormat="1" ht="12.75" customHeight="1">
      <c r="B23" s="850" t="s">
        <v>139</v>
      </c>
      <c r="C23" s="851"/>
      <c r="D23" s="852">
        <f>'SO 01zti rozpocet'!K121</f>
        <v>0</v>
      </c>
      <c r="E23" s="852">
        <f>'SO 01zti rozpocet'!M121</f>
        <v>0</v>
      </c>
    </row>
  </sheetData>
  <printOptions horizontalCentered="1"/>
  <pageMargins left="0.9055118110236221" right="0.9055118110236221" top="0.78740157480314965" bottom="0.78740157480314965" header="0" footer="0"/>
  <pageSetup paperSize="9" scale="96" fitToHeight="99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showGridLines="0" workbookViewId="0">
      <pane ySplit="9" topLeftCell="A90" activePane="bottomLeft" state="frozenSplit"/>
      <selection activeCell="E9" sqref="E9"/>
      <selection pane="bottomLeft" activeCell="G121" sqref="G121"/>
    </sheetView>
  </sheetViews>
  <sheetFormatPr defaultRowHeight="11.25" customHeight="1"/>
  <cols>
    <col min="1" max="1" width="5.7109375" style="713" customWidth="1"/>
    <col min="2" max="2" width="4.5703125" style="713" customWidth="1"/>
    <col min="3" max="3" width="4.7109375" style="713" customWidth="1"/>
    <col min="4" max="4" width="12.7109375" style="713" customWidth="1"/>
    <col min="5" max="5" width="55.7109375" style="713" customWidth="1"/>
    <col min="6" max="6" width="4.7109375" style="713" customWidth="1"/>
    <col min="7" max="7" width="9.5703125" style="713" customWidth="1"/>
    <col min="8" max="8" width="9.85546875" style="713" customWidth="1"/>
    <col min="9" max="9" width="12.7109375" style="713" customWidth="1"/>
    <col min="10" max="10" width="10.7109375" style="713" hidden="1" customWidth="1"/>
    <col min="11" max="11" width="10.85546875" style="713" hidden="1" customWidth="1"/>
    <col min="12" max="12" width="9.7109375" style="713" hidden="1" customWidth="1"/>
    <col min="13" max="13" width="11.5703125" style="713" hidden="1" customWidth="1"/>
    <col min="14" max="14" width="6" style="713" customWidth="1"/>
    <col min="15" max="15" width="6.7109375" style="713" hidden="1" customWidth="1"/>
    <col min="16" max="16" width="7.140625" style="713" hidden="1" customWidth="1"/>
    <col min="17" max="256" width="9.140625" style="713"/>
    <col min="257" max="257" width="5.7109375" style="713" customWidth="1"/>
    <col min="258" max="258" width="4.5703125" style="713" customWidth="1"/>
    <col min="259" max="259" width="4.7109375" style="713" customWidth="1"/>
    <col min="260" max="260" width="12.7109375" style="713" customWidth="1"/>
    <col min="261" max="261" width="55.7109375" style="713" customWidth="1"/>
    <col min="262" max="262" width="4.7109375" style="713" customWidth="1"/>
    <col min="263" max="263" width="9.5703125" style="713" customWidth="1"/>
    <col min="264" max="264" width="9.85546875" style="713" customWidth="1"/>
    <col min="265" max="265" width="12.7109375" style="713" customWidth="1"/>
    <col min="266" max="269" width="0" style="713" hidden="1" customWidth="1"/>
    <col min="270" max="270" width="6" style="713" customWidth="1"/>
    <col min="271" max="272" width="0" style="713" hidden="1" customWidth="1"/>
    <col min="273" max="512" width="9.140625" style="713"/>
    <col min="513" max="513" width="5.7109375" style="713" customWidth="1"/>
    <col min="514" max="514" width="4.5703125" style="713" customWidth="1"/>
    <col min="515" max="515" width="4.7109375" style="713" customWidth="1"/>
    <col min="516" max="516" width="12.7109375" style="713" customWidth="1"/>
    <col min="517" max="517" width="55.7109375" style="713" customWidth="1"/>
    <col min="518" max="518" width="4.7109375" style="713" customWidth="1"/>
    <col min="519" max="519" width="9.5703125" style="713" customWidth="1"/>
    <col min="520" max="520" width="9.85546875" style="713" customWidth="1"/>
    <col min="521" max="521" width="12.7109375" style="713" customWidth="1"/>
    <col min="522" max="525" width="0" style="713" hidden="1" customWidth="1"/>
    <col min="526" max="526" width="6" style="713" customWidth="1"/>
    <col min="527" max="528" width="0" style="713" hidden="1" customWidth="1"/>
    <col min="529" max="768" width="9.140625" style="713"/>
    <col min="769" max="769" width="5.7109375" style="713" customWidth="1"/>
    <col min="770" max="770" width="4.5703125" style="713" customWidth="1"/>
    <col min="771" max="771" width="4.7109375" style="713" customWidth="1"/>
    <col min="772" max="772" width="12.7109375" style="713" customWidth="1"/>
    <col min="773" max="773" width="55.7109375" style="713" customWidth="1"/>
    <col min="774" max="774" width="4.7109375" style="713" customWidth="1"/>
    <col min="775" max="775" width="9.5703125" style="713" customWidth="1"/>
    <col min="776" max="776" width="9.85546875" style="713" customWidth="1"/>
    <col min="777" max="777" width="12.7109375" style="713" customWidth="1"/>
    <col min="778" max="781" width="0" style="713" hidden="1" customWidth="1"/>
    <col min="782" max="782" width="6" style="713" customWidth="1"/>
    <col min="783" max="784" width="0" style="713" hidden="1" customWidth="1"/>
    <col min="785" max="1024" width="9.140625" style="713"/>
    <col min="1025" max="1025" width="5.7109375" style="713" customWidth="1"/>
    <col min="1026" max="1026" width="4.5703125" style="713" customWidth="1"/>
    <col min="1027" max="1027" width="4.7109375" style="713" customWidth="1"/>
    <col min="1028" max="1028" width="12.7109375" style="713" customWidth="1"/>
    <col min="1029" max="1029" width="55.7109375" style="713" customWidth="1"/>
    <col min="1030" max="1030" width="4.7109375" style="713" customWidth="1"/>
    <col min="1031" max="1031" width="9.5703125" style="713" customWidth="1"/>
    <col min="1032" max="1032" width="9.85546875" style="713" customWidth="1"/>
    <col min="1033" max="1033" width="12.7109375" style="713" customWidth="1"/>
    <col min="1034" max="1037" width="0" style="713" hidden="1" customWidth="1"/>
    <col min="1038" max="1038" width="6" style="713" customWidth="1"/>
    <col min="1039" max="1040" width="0" style="713" hidden="1" customWidth="1"/>
    <col min="1041" max="1280" width="9.140625" style="713"/>
    <col min="1281" max="1281" width="5.7109375" style="713" customWidth="1"/>
    <col min="1282" max="1282" width="4.5703125" style="713" customWidth="1"/>
    <col min="1283" max="1283" width="4.7109375" style="713" customWidth="1"/>
    <col min="1284" max="1284" width="12.7109375" style="713" customWidth="1"/>
    <col min="1285" max="1285" width="55.7109375" style="713" customWidth="1"/>
    <col min="1286" max="1286" width="4.7109375" style="713" customWidth="1"/>
    <col min="1287" max="1287" width="9.5703125" style="713" customWidth="1"/>
    <col min="1288" max="1288" width="9.85546875" style="713" customWidth="1"/>
    <col min="1289" max="1289" width="12.7109375" style="713" customWidth="1"/>
    <col min="1290" max="1293" width="0" style="713" hidden="1" customWidth="1"/>
    <col min="1294" max="1294" width="6" style="713" customWidth="1"/>
    <col min="1295" max="1296" width="0" style="713" hidden="1" customWidth="1"/>
    <col min="1297" max="1536" width="9.140625" style="713"/>
    <col min="1537" max="1537" width="5.7109375" style="713" customWidth="1"/>
    <col min="1538" max="1538" width="4.5703125" style="713" customWidth="1"/>
    <col min="1539" max="1539" width="4.7109375" style="713" customWidth="1"/>
    <col min="1540" max="1540" width="12.7109375" style="713" customWidth="1"/>
    <col min="1541" max="1541" width="55.7109375" style="713" customWidth="1"/>
    <col min="1542" max="1542" width="4.7109375" style="713" customWidth="1"/>
    <col min="1543" max="1543" width="9.5703125" style="713" customWidth="1"/>
    <col min="1544" max="1544" width="9.85546875" style="713" customWidth="1"/>
    <col min="1545" max="1545" width="12.7109375" style="713" customWidth="1"/>
    <col min="1546" max="1549" width="0" style="713" hidden="1" customWidth="1"/>
    <col min="1550" max="1550" width="6" style="713" customWidth="1"/>
    <col min="1551" max="1552" width="0" style="713" hidden="1" customWidth="1"/>
    <col min="1553" max="1792" width="9.140625" style="713"/>
    <col min="1793" max="1793" width="5.7109375" style="713" customWidth="1"/>
    <col min="1794" max="1794" width="4.5703125" style="713" customWidth="1"/>
    <col min="1795" max="1795" width="4.7109375" style="713" customWidth="1"/>
    <col min="1796" max="1796" width="12.7109375" style="713" customWidth="1"/>
    <col min="1797" max="1797" width="55.7109375" style="713" customWidth="1"/>
    <col min="1798" max="1798" width="4.7109375" style="713" customWidth="1"/>
    <col min="1799" max="1799" width="9.5703125" style="713" customWidth="1"/>
    <col min="1800" max="1800" width="9.85546875" style="713" customWidth="1"/>
    <col min="1801" max="1801" width="12.7109375" style="713" customWidth="1"/>
    <col min="1802" max="1805" width="0" style="713" hidden="1" customWidth="1"/>
    <col min="1806" max="1806" width="6" style="713" customWidth="1"/>
    <col min="1807" max="1808" width="0" style="713" hidden="1" customWidth="1"/>
    <col min="1809" max="2048" width="9.140625" style="713"/>
    <col min="2049" max="2049" width="5.7109375" style="713" customWidth="1"/>
    <col min="2050" max="2050" width="4.5703125" style="713" customWidth="1"/>
    <col min="2051" max="2051" width="4.7109375" style="713" customWidth="1"/>
    <col min="2052" max="2052" width="12.7109375" style="713" customWidth="1"/>
    <col min="2053" max="2053" width="55.7109375" style="713" customWidth="1"/>
    <col min="2054" max="2054" width="4.7109375" style="713" customWidth="1"/>
    <col min="2055" max="2055" width="9.5703125" style="713" customWidth="1"/>
    <col min="2056" max="2056" width="9.85546875" style="713" customWidth="1"/>
    <col min="2057" max="2057" width="12.7109375" style="713" customWidth="1"/>
    <col min="2058" max="2061" width="0" style="713" hidden="1" customWidth="1"/>
    <col min="2062" max="2062" width="6" style="713" customWidth="1"/>
    <col min="2063" max="2064" width="0" style="713" hidden="1" customWidth="1"/>
    <col min="2065" max="2304" width="9.140625" style="713"/>
    <col min="2305" max="2305" width="5.7109375" style="713" customWidth="1"/>
    <col min="2306" max="2306" width="4.5703125" style="713" customWidth="1"/>
    <col min="2307" max="2307" width="4.7109375" style="713" customWidth="1"/>
    <col min="2308" max="2308" width="12.7109375" style="713" customWidth="1"/>
    <col min="2309" max="2309" width="55.7109375" style="713" customWidth="1"/>
    <col min="2310" max="2310" width="4.7109375" style="713" customWidth="1"/>
    <col min="2311" max="2311" width="9.5703125" style="713" customWidth="1"/>
    <col min="2312" max="2312" width="9.85546875" style="713" customWidth="1"/>
    <col min="2313" max="2313" width="12.7109375" style="713" customWidth="1"/>
    <col min="2314" max="2317" width="0" style="713" hidden="1" customWidth="1"/>
    <col min="2318" max="2318" width="6" style="713" customWidth="1"/>
    <col min="2319" max="2320" width="0" style="713" hidden="1" customWidth="1"/>
    <col min="2321" max="2560" width="9.140625" style="713"/>
    <col min="2561" max="2561" width="5.7109375" style="713" customWidth="1"/>
    <col min="2562" max="2562" width="4.5703125" style="713" customWidth="1"/>
    <col min="2563" max="2563" width="4.7109375" style="713" customWidth="1"/>
    <col min="2564" max="2564" width="12.7109375" style="713" customWidth="1"/>
    <col min="2565" max="2565" width="55.7109375" style="713" customWidth="1"/>
    <col min="2566" max="2566" width="4.7109375" style="713" customWidth="1"/>
    <col min="2567" max="2567" width="9.5703125" style="713" customWidth="1"/>
    <col min="2568" max="2568" width="9.85546875" style="713" customWidth="1"/>
    <col min="2569" max="2569" width="12.7109375" style="713" customWidth="1"/>
    <col min="2570" max="2573" width="0" style="713" hidden="1" customWidth="1"/>
    <col min="2574" max="2574" width="6" style="713" customWidth="1"/>
    <col min="2575" max="2576" width="0" style="713" hidden="1" customWidth="1"/>
    <col min="2577" max="2816" width="9.140625" style="713"/>
    <col min="2817" max="2817" width="5.7109375" style="713" customWidth="1"/>
    <col min="2818" max="2818" width="4.5703125" style="713" customWidth="1"/>
    <col min="2819" max="2819" width="4.7109375" style="713" customWidth="1"/>
    <col min="2820" max="2820" width="12.7109375" style="713" customWidth="1"/>
    <col min="2821" max="2821" width="55.7109375" style="713" customWidth="1"/>
    <col min="2822" max="2822" width="4.7109375" style="713" customWidth="1"/>
    <col min="2823" max="2823" width="9.5703125" style="713" customWidth="1"/>
    <col min="2824" max="2824" width="9.85546875" style="713" customWidth="1"/>
    <col min="2825" max="2825" width="12.7109375" style="713" customWidth="1"/>
    <col min="2826" max="2829" width="0" style="713" hidden="1" customWidth="1"/>
    <col min="2830" max="2830" width="6" style="713" customWidth="1"/>
    <col min="2831" max="2832" width="0" style="713" hidden="1" customWidth="1"/>
    <col min="2833" max="3072" width="9.140625" style="713"/>
    <col min="3073" max="3073" width="5.7109375" style="713" customWidth="1"/>
    <col min="3074" max="3074" width="4.5703125" style="713" customWidth="1"/>
    <col min="3075" max="3075" width="4.7109375" style="713" customWidth="1"/>
    <col min="3076" max="3076" width="12.7109375" style="713" customWidth="1"/>
    <col min="3077" max="3077" width="55.7109375" style="713" customWidth="1"/>
    <col min="3078" max="3078" width="4.7109375" style="713" customWidth="1"/>
    <col min="3079" max="3079" width="9.5703125" style="713" customWidth="1"/>
    <col min="3080" max="3080" width="9.85546875" style="713" customWidth="1"/>
    <col min="3081" max="3081" width="12.7109375" style="713" customWidth="1"/>
    <col min="3082" max="3085" width="0" style="713" hidden="1" customWidth="1"/>
    <col min="3086" max="3086" width="6" style="713" customWidth="1"/>
    <col min="3087" max="3088" width="0" style="713" hidden="1" customWidth="1"/>
    <col min="3089" max="3328" width="9.140625" style="713"/>
    <col min="3329" max="3329" width="5.7109375" style="713" customWidth="1"/>
    <col min="3330" max="3330" width="4.5703125" style="713" customWidth="1"/>
    <col min="3331" max="3331" width="4.7109375" style="713" customWidth="1"/>
    <col min="3332" max="3332" width="12.7109375" style="713" customWidth="1"/>
    <col min="3333" max="3333" width="55.7109375" style="713" customWidth="1"/>
    <col min="3334" max="3334" width="4.7109375" style="713" customWidth="1"/>
    <col min="3335" max="3335" width="9.5703125" style="713" customWidth="1"/>
    <col min="3336" max="3336" width="9.85546875" style="713" customWidth="1"/>
    <col min="3337" max="3337" width="12.7109375" style="713" customWidth="1"/>
    <col min="3338" max="3341" width="0" style="713" hidden="1" customWidth="1"/>
    <col min="3342" max="3342" width="6" style="713" customWidth="1"/>
    <col min="3343" max="3344" width="0" style="713" hidden="1" customWidth="1"/>
    <col min="3345" max="3584" width="9.140625" style="713"/>
    <col min="3585" max="3585" width="5.7109375" style="713" customWidth="1"/>
    <col min="3586" max="3586" width="4.5703125" style="713" customWidth="1"/>
    <col min="3587" max="3587" width="4.7109375" style="713" customWidth="1"/>
    <col min="3588" max="3588" width="12.7109375" style="713" customWidth="1"/>
    <col min="3589" max="3589" width="55.7109375" style="713" customWidth="1"/>
    <col min="3590" max="3590" width="4.7109375" style="713" customWidth="1"/>
    <col min="3591" max="3591" width="9.5703125" style="713" customWidth="1"/>
    <col min="3592" max="3592" width="9.85546875" style="713" customWidth="1"/>
    <col min="3593" max="3593" width="12.7109375" style="713" customWidth="1"/>
    <col min="3594" max="3597" width="0" style="713" hidden="1" customWidth="1"/>
    <col min="3598" max="3598" width="6" style="713" customWidth="1"/>
    <col min="3599" max="3600" width="0" style="713" hidden="1" customWidth="1"/>
    <col min="3601" max="3840" width="9.140625" style="713"/>
    <col min="3841" max="3841" width="5.7109375" style="713" customWidth="1"/>
    <col min="3842" max="3842" width="4.5703125" style="713" customWidth="1"/>
    <col min="3843" max="3843" width="4.7109375" style="713" customWidth="1"/>
    <col min="3844" max="3844" width="12.7109375" style="713" customWidth="1"/>
    <col min="3845" max="3845" width="55.7109375" style="713" customWidth="1"/>
    <col min="3846" max="3846" width="4.7109375" style="713" customWidth="1"/>
    <col min="3847" max="3847" width="9.5703125" style="713" customWidth="1"/>
    <col min="3848" max="3848" width="9.85546875" style="713" customWidth="1"/>
    <col min="3849" max="3849" width="12.7109375" style="713" customWidth="1"/>
    <col min="3850" max="3853" width="0" style="713" hidden="1" customWidth="1"/>
    <col min="3854" max="3854" width="6" style="713" customWidth="1"/>
    <col min="3855" max="3856" width="0" style="713" hidden="1" customWidth="1"/>
    <col min="3857" max="4096" width="9.140625" style="713"/>
    <col min="4097" max="4097" width="5.7109375" style="713" customWidth="1"/>
    <col min="4098" max="4098" width="4.5703125" style="713" customWidth="1"/>
    <col min="4099" max="4099" width="4.7109375" style="713" customWidth="1"/>
    <col min="4100" max="4100" width="12.7109375" style="713" customWidth="1"/>
    <col min="4101" max="4101" width="55.7109375" style="713" customWidth="1"/>
    <col min="4102" max="4102" width="4.7109375" style="713" customWidth="1"/>
    <col min="4103" max="4103" width="9.5703125" style="713" customWidth="1"/>
    <col min="4104" max="4104" width="9.85546875" style="713" customWidth="1"/>
    <col min="4105" max="4105" width="12.7109375" style="713" customWidth="1"/>
    <col min="4106" max="4109" width="0" style="713" hidden="1" customWidth="1"/>
    <col min="4110" max="4110" width="6" style="713" customWidth="1"/>
    <col min="4111" max="4112" width="0" style="713" hidden="1" customWidth="1"/>
    <col min="4113" max="4352" width="9.140625" style="713"/>
    <col min="4353" max="4353" width="5.7109375" style="713" customWidth="1"/>
    <col min="4354" max="4354" width="4.5703125" style="713" customWidth="1"/>
    <col min="4355" max="4355" width="4.7109375" style="713" customWidth="1"/>
    <col min="4356" max="4356" width="12.7109375" style="713" customWidth="1"/>
    <col min="4357" max="4357" width="55.7109375" style="713" customWidth="1"/>
    <col min="4358" max="4358" width="4.7109375" style="713" customWidth="1"/>
    <col min="4359" max="4359" width="9.5703125" style="713" customWidth="1"/>
    <col min="4360" max="4360" width="9.85546875" style="713" customWidth="1"/>
    <col min="4361" max="4361" width="12.7109375" style="713" customWidth="1"/>
    <col min="4362" max="4365" width="0" style="713" hidden="1" customWidth="1"/>
    <col min="4366" max="4366" width="6" style="713" customWidth="1"/>
    <col min="4367" max="4368" width="0" style="713" hidden="1" customWidth="1"/>
    <col min="4369" max="4608" width="9.140625" style="713"/>
    <col min="4609" max="4609" width="5.7109375" style="713" customWidth="1"/>
    <col min="4610" max="4610" width="4.5703125" style="713" customWidth="1"/>
    <col min="4611" max="4611" width="4.7109375" style="713" customWidth="1"/>
    <col min="4612" max="4612" width="12.7109375" style="713" customWidth="1"/>
    <col min="4613" max="4613" width="55.7109375" style="713" customWidth="1"/>
    <col min="4614" max="4614" width="4.7109375" style="713" customWidth="1"/>
    <col min="4615" max="4615" width="9.5703125" style="713" customWidth="1"/>
    <col min="4616" max="4616" width="9.85546875" style="713" customWidth="1"/>
    <col min="4617" max="4617" width="12.7109375" style="713" customWidth="1"/>
    <col min="4618" max="4621" width="0" style="713" hidden="1" customWidth="1"/>
    <col min="4622" max="4622" width="6" style="713" customWidth="1"/>
    <col min="4623" max="4624" width="0" style="713" hidden="1" customWidth="1"/>
    <col min="4625" max="4864" width="9.140625" style="713"/>
    <col min="4865" max="4865" width="5.7109375" style="713" customWidth="1"/>
    <col min="4866" max="4866" width="4.5703125" style="713" customWidth="1"/>
    <col min="4867" max="4867" width="4.7109375" style="713" customWidth="1"/>
    <col min="4868" max="4868" width="12.7109375" style="713" customWidth="1"/>
    <col min="4869" max="4869" width="55.7109375" style="713" customWidth="1"/>
    <col min="4870" max="4870" width="4.7109375" style="713" customWidth="1"/>
    <col min="4871" max="4871" width="9.5703125" style="713" customWidth="1"/>
    <col min="4872" max="4872" width="9.85546875" style="713" customWidth="1"/>
    <col min="4873" max="4873" width="12.7109375" style="713" customWidth="1"/>
    <col min="4874" max="4877" width="0" style="713" hidden="1" customWidth="1"/>
    <col min="4878" max="4878" width="6" style="713" customWidth="1"/>
    <col min="4879" max="4880" width="0" style="713" hidden="1" customWidth="1"/>
    <col min="4881" max="5120" width="9.140625" style="713"/>
    <col min="5121" max="5121" width="5.7109375" style="713" customWidth="1"/>
    <col min="5122" max="5122" width="4.5703125" style="713" customWidth="1"/>
    <col min="5123" max="5123" width="4.7109375" style="713" customWidth="1"/>
    <col min="5124" max="5124" width="12.7109375" style="713" customWidth="1"/>
    <col min="5125" max="5125" width="55.7109375" style="713" customWidth="1"/>
    <col min="5126" max="5126" width="4.7109375" style="713" customWidth="1"/>
    <col min="5127" max="5127" width="9.5703125" style="713" customWidth="1"/>
    <col min="5128" max="5128" width="9.85546875" style="713" customWidth="1"/>
    <col min="5129" max="5129" width="12.7109375" style="713" customWidth="1"/>
    <col min="5130" max="5133" width="0" style="713" hidden="1" customWidth="1"/>
    <col min="5134" max="5134" width="6" style="713" customWidth="1"/>
    <col min="5135" max="5136" width="0" style="713" hidden="1" customWidth="1"/>
    <col min="5137" max="5376" width="9.140625" style="713"/>
    <col min="5377" max="5377" width="5.7109375" style="713" customWidth="1"/>
    <col min="5378" max="5378" width="4.5703125" style="713" customWidth="1"/>
    <col min="5379" max="5379" width="4.7109375" style="713" customWidth="1"/>
    <col min="5380" max="5380" width="12.7109375" style="713" customWidth="1"/>
    <col min="5381" max="5381" width="55.7109375" style="713" customWidth="1"/>
    <col min="5382" max="5382" width="4.7109375" style="713" customWidth="1"/>
    <col min="5383" max="5383" width="9.5703125" style="713" customWidth="1"/>
    <col min="5384" max="5384" width="9.85546875" style="713" customWidth="1"/>
    <col min="5385" max="5385" width="12.7109375" style="713" customWidth="1"/>
    <col min="5386" max="5389" width="0" style="713" hidden="1" customWidth="1"/>
    <col min="5390" max="5390" width="6" style="713" customWidth="1"/>
    <col min="5391" max="5392" width="0" style="713" hidden="1" customWidth="1"/>
    <col min="5393" max="5632" width="9.140625" style="713"/>
    <col min="5633" max="5633" width="5.7109375" style="713" customWidth="1"/>
    <col min="5634" max="5634" width="4.5703125" style="713" customWidth="1"/>
    <col min="5635" max="5635" width="4.7109375" style="713" customWidth="1"/>
    <col min="5636" max="5636" width="12.7109375" style="713" customWidth="1"/>
    <col min="5637" max="5637" width="55.7109375" style="713" customWidth="1"/>
    <col min="5638" max="5638" width="4.7109375" style="713" customWidth="1"/>
    <col min="5639" max="5639" width="9.5703125" style="713" customWidth="1"/>
    <col min="5640" max="5640" width="9.85546875" style="713" customWidth="1"/>
    <col min="5641" max="5641" width="12.7109375" style="713" customWidth="1"/>
    <col min="5642" max="5645" width="0" style="713" hidden="1" customWidth="1"/>
    <col min="5646" max="5646" width="6" style="713" customWidth="1"/>
    <col min="5647" max="5648" width="0" style="713" hidden="1" customWidth="1"/>
    <col min="5649" max="5888" width="9.140625" style="713"/>
    <col min="5889" max="5889" width="5.7109375" style="713" customWidth="1"/>
    <col min="5890" max="5890" width="4.5703125" style="713" customWidth="1"/>
    <col min="5891" max="5891" width="4.7109375" style="713" customWidth="1"/>
    <col min="5892" max="5892" width="12.7109375" style="713" customWidth="1"/>
    <col min="5893" max="5893" width="55.7109375" style="713" customWidth="1"/>
    <col min="5894" max="5894" width="4.7109375" style="713" customWidth="1"/>
    <col min="5895" max="5895" width="9.5703125" style="713" customWidth="1"/>
    <col min="5896" max="5896" width="9.85546875" style="713" customWidth="1"/>
    <col min="5897" max="5897" width="12.7109375" style="713" customWidth="1"/>
    <col min="5898" max="5901" width="0" style="713" hidden="1" customWidth="1"/>
    <col min="5902" max="5902" width="6" style="713" customWidth="1"/>
    <col min="5903" max="5904" width="0" style="713" hidden="1" customWidth="1"/>
    <col min="5905" max="6144" width="9.140625" style="713"/>
    <col min="6145" max="6145" width="5.7109375" style="713" customWidth="1"/>
    <col min="6146" max="6146" width="4.5703125" style="713" customWidth="1"/>
    <col min="6147" max="6147" width="4.7109375" style="713" customWidth="1"/>
    <col min="6148" max="6148" width="12.7109375" style="713" customWidth="1"/>
    <col min="6149" max="6149" width="55.7109375" style="713" customWidth="1"/>
    <col min="6150" max="6150" width="4.7109375" style="713" customWidth="1"/>
    <col min="6151" max="6151" width="9.5703125" style="713" customWidth="1"/>
    <col min="6152" max="6152" width="9.85546875" style="713" customWidth="1"/>
    <col min="6153" max="6153" width="12.7109375" style="713" customWidth="1"/>
    <col min="6154" max="6157" width="0" style="713" hidden="1" customWidth="1"/>
    <col min="6158" max="6158" width="6" style="713" customWidth="1"/>
    <col min="6159" max="6160" width="0" style="713" hidden="1" customWidth="1"/>
    <col min="6161" max="6400" width="9.140625" style="713"/>
    <col min="6401" max="6401" width="5.7109375" style="713" customWidth="1"/>
    <col min="6402" max="6402" width="4.5703125" style="713" customWidth="1"/>
    <col min="6403" max="6403" width="4.7109375" style="713" customWidth="1"/>
    <col min="6404" max="6404" width="12.7109375" style="713" customWidth="1"/>
    <col min="6405" max="6405" width="55.7109375" style="713" customWidth="1"/>
    <col min="6406" max="6406" width="4.7109375" style="713" customWidth="1"/>
    <col min="6407" max="6407" width="9.5703125" style="713" customWidth="1"/>
    <col min="6408" max="6408" width="9.85546875" style="713" customWidth="1"/>
    <col min="6409" max="6409" width="12.7109375" style="713" customWidth="1"/>
    <col min="6410" max="6413" width="0" style="713" hidden="1" customWidth="1"/>
    <col min="6414" max="6414" width="6" style="713" customWidth="1"/>
    <col min="6415" max="6416" width="0" style="713" hidden="1" customWidth="1"/>
    <col min="6417" max="6656" width="9.140625" style="713"/>
    <col min="6657" max="6657" width="5.7109375" style="713" customWidth="1"/>
    <col min="6658" max="6658" width="4.5703125" style="713" customWidth="1"/>
    <col min="6659" max="6659" width="4.7109375" style="713" customWidth="1"/>
    <col min="6660" max="6660" width="12.7109375" style="713" customWidth="1"/>
    <col min="6661" max="6661" width="55.7109375" style="713" customWidth="1"/>
    <col min="6662" max="6662" width="4.7109375" style="713" customWidth="1"/>
    <col min="6663" max="6663" width="9.5703125" style="713" customWidth="1"/>
    <col min="6664" max="6664" width="9.85546875" style="713" customWidth="1"/>
    <col min="6665" max="6665" width="12.7109375" style="713" customWidth="1"/>
    <col min="6666" max="6669" width="0" style="713" hidden="1" customWidth="1"/>
    <col min="6670" max="6670" width="6" style="713" customWidth="1"/>
    <col min="6671" max="6672" width="0" style="713" hidden="1" customWidth="1"/>
    <col min="6673" max="6912" width="9.140625" style="713"/>
    <col min="6913" max="6913" width="5.7109375" style="713" customWidth="1"/>
    <col min="6914" max="6914" width="4.5703125" style="713" customWidth="1"/>
    <col min="6915" max="6915" width="4.7109375" style="713" customWidth="1"/>
    <col min="6916" max="6916" width="12.7109375" style="713" customWidth="1"/>
    <col min="6917" max="6917" width="55.7109375" style="713" customWidth="1"/>
    <col min="6918" max="6918" width="4.7109375" style="713" customWidth="1"/>
    <col min="6919" max="6919" width="9.5703125" style="713" customWidth="1"/>
    <col min="6920" max="6920" width="9.85546875" style="713" customWidth="1"/>
    <col min="6921" max="6921" width="12.7109375" style="713" customWidth="1"/>
    <col min="6922" max="6925" width="0" style="713" hidden="1" customWidth="1"/>
    <col min="6926" max="6926" width="6" style="713" customWidth="1"/>
    <col min="6927" max="6928" width="0" style="713" hidden="1" customWidth="1"/>
    <col min="6929" max="7168" width="9.140625" style="713"/>
    <col min="7169" max="7169" width="5.7109375" style="713" customWidth="1"/>
    <col min="7170" max="7170" width="4.5703125" style="713" customWidth="1"/>
    <col min="7171" max="7171" width="4.7109375" style="713" customWidth="1"/>
    <col min="7172" max="7172" width="12.7109375" style="713" customWidth="1"/>
    <col min="7173" max="7173" width="55.7109375" style="713" customWidth="1"/>
    <col min="7174" max="7174" width="4.7109375" style="713" customWidth="1"/>
    <col min="7175" max="7175" width="9.5703125" style="713" customWidth="1"/>
    <col min="7176" max="7176" width="9.85546875" style="713" customWidth="1"/>
    <col min="7177" max="7177" width="12.7109375" style="713" customWidth="1"/>
    <col min="7178" max="7181" width="0" style="713" hidden="1" customWidth="1"/>
    <col min="7182" max="7182" width="6" style="713" customWidth="1"/>
    <col min="7183" max="7184" width="0" style="713" hidden="1" customWidth="1"/>
    <col min="7185" max="7424" width="9.140625" style="713"/>
    <col min="7425" max="7425" width="5.7109375" style="713" customWidth="1"/>
    <col min="7426" max="7426" width="4.5703125" style="713" customWidth="1"/>
    <col min="7427" max="7427" width="4.7109375" style="713" customWidth="1"/>
    <col min="7428" max="7428" width="12.7109375" style="713" customWidth="1"/>
    <col min="7429" max="7429" width="55.7109375" style="713" customWidth="1"/>
    <col min="7430" max="7430" width="4.7109375" style="713" customWidth="1"/>
    <col min="7431" max="7431" width="9.5703125" style="713" customWidth="1"/>
    <col min="7432" max="7432" width="9.85546875" style="713" customWidth="1"/>
    <col min="7433" max="7433" width="12.7109375" style="713" customWidth="1"/>
    <col min="7434" max="7437" width="0" style="713" hidden="1" customWidth="1"/>
    <col min="7438" max="7438" width="6" style="713" customWidth="1"/>
    <col min="7439" max="7440" width="0" style="713" hidden="1" customWidth="1"/>
    <col min="7441" max="7680" width="9.140625" style="713"/>
    <col min="7681" max="7681" width="5.7109375" style="713" customWidth="1"/>
    <col min="7682" max="7682" width="4.5703125" style="713" customWidth="1"/>
    <col min="7683" max="7683" width="4.7109375" style="713" customWidth="1"/>
    <col min="7684" max="7684" width="12.7109375" style="713" customWidth="1"/>
    <col min="7685" max="7685" width="55.7109375" style="713" customWidth="1"/>
    <col min="7686" max="7686" width="4.7109375" style="713" customWidth="1"/>
    <col min="7687" max="7687" width="9.5703125" style="713" customWidth="1"/>
    <col min="7688" max="7688" width="9.85546875" style="713" customWidth="1"/>
    <col min="7689" max="7689" width="12.7109375" style="713" customWidth="1"/>
    <col min="7690" max="7693" width="0" style="713" hidden="1" customWidth="1"/>
    <col min="7694" max="7694" width="6" style="713" customWidth="1"/>
    <col min="7695" max="7696" width="0" style="713" hidden="1" customWidth="1"/>
    <col min="7697" max="7936" width="9.140625" style="713"/>
    <col min="7937" max="7937" width="5.7109375" style="713" customWidth="1"/>
    <col min="7938" max="7938" width="4.5703125" style="713" customWidth="1"/>
    <col min="7939" max="7939" width="4.7109375" style="713" customWidth="1"/>
    <col min="7940" max="7940" width="12.7109375" style="713" customWidth="1"/>
    <col min="7941" max="7941" width="55.7109375" style="713" customWidth="1"/>
    <col min="7942" max="7942" width="4.7109375" style="713" customWidth="1"/>
    <col min="7943" max="7943" width="9.5703125" style="713" customWidth="1"/>
    <col min="7944" max="7944" width="9.85546875" style="713" customWidth="1"/>
    <col min="7945" max="7945" width="12.7109375" style="713" customWidth="1"/>
    <col min="7946" max="7949" width="0" style="713" hidden="1" customWidth="1"/>
    <col min="7950" max="7950" width="6" style="713" customWidth="1"/>
    <col min="7951" max="7952" width="0" style="713" hidden="1" customWidth="1"/>
    <col min="7953" max="8192" width="9.140625" style="713"/>
    <col min="8193" max="8193" width="5.7109375" style="713" customWidth="1"/>
    <col min="8194" max="8194" width="4.5703125" style="713" customWidth="1"/>
    <col min="8195" max="8195" width="4.7109375" style="713" customWidth="1"/>
    <col min="8196" max="8196" width="12.7109375" style="713" customWidth="1"/>
    <col min="8197" max="8197" width="55.7109375" style="713" customWidth="1"/>
    <col min="8198" max="8198" width="4.7109375" style="713" customWidth="1"/>
    <col min="8199" max="8199" width="9.5703125" style="713" customWidth="1"/>
    <col min="8200" max="8200" width="9.85546875" style="713" customWidth="1"/>
    <col min="8201" max="8201" width="12.7109375" style="713" customWidth="1"/>
    <col min="8202" max="8205" width="0" style="713" hidden="1" customWidth="1"/>
    <col min="8206" max="8206" width="6" style="713" customWidth="1"/>
    <col min="8207" max="8208" width="0" style="713" hidden="1" customWidth="1"/>
    <col min="8209" max="8448" width="9.140625" style="713"/>
    <col min="8449" max="8449" width="5.7109375" style="713" customWidth="1"/>
    <col min="8450" max="8450" width="4.5703125" style="713" customWidth="1"/>
    <col min="8451" max="8451" width="4.7109375" style="713" customWidth="1"/>
    <col min="8452" max="8452" width="12.7109375" style="713" customWidth="1"/>
    <col min="8453" max="8453" width="55.7109375" style="713" customWidth="1"/>
    <col min="8454" max="8454" width="4.7109375" style="713" customWidth="1"/>
    <col min="8455" max="8455" width="9.5703125" style="713" customWidth="1"/>
    <col min="8456" max="8456" width="9.85546875" style="713" customWidth="1"/>
    <col min="8457" max="8457" width="12.7109375" style="713" customWidth="1"/>
    <col min="8458" max="8461" width="0" style="713" hidden="1" customWidth="1"/>
    <col min="8462" max="8462" width="6" style="713" customWidth="1"/>
    <col min="8463" max="8464" width="0" style="713" hidden="1" customWidth="1"/>
    <col min="8465" max="8704" width="9.140625" style="713"/>
    <col min="8705" max="8705" width="5.7109375" style="713" customWidth="1"/>
    <col min="8706" max="8706" width="4.5703125" style="713" customWidth="1"/>
    <col min="8707" max="8707" width="4.7109375" style="713" customWidth="1"/>
    <col min="8708" max="8708" width="12.7109375" style="713" customWidth="1"/>
    <col min="8709" max="8709" width="55.7109375" style="713" customWidth="1"/>
    <col min="8710" max="8710" width="4.7109375" style="713" customWidth="1"/>
    <col min="8711" max="8711" width="9.5703125" style="713" customWidth="1"/>
    <col min="8712" max="8712" width="9.85546875" style="713" customWidth="1"/>
    <col min="8713" max="8713" width="12.7109375" style="713" customWidth="1"/>
    <col min="8714" max="8717" width="0" style="713" hidden="1" customWidth="1"/>
    <col min="8718" max="8718" width="6" style="713" customWidth="1"/>
    <col min="8719" max="8720" width="0" style="713" hidden="1" customWidth="1"/>
    <col min="8721" max="8960" width="9.140625" style="713"/>
    <col min="8961" max="8961" width="5.7109375" style="713" customWidth="1"/>
    <col min="8962" max="8962" width="4.5703125" style="713" customWidth="1"/>
    <col min="8963" max="8963" width="4.7109375" style="713" customWidth="1"/>
    <col min="8964" max="8964" width="12.7109375" style="713" customWidth="1"/>
    <col min="8965" max="8965" width="55.7109375" style="713" customWidth="1"/>
    <col min="8966" max="8966" width="4.7109375" style="713" customWidth="1"/>
    <col min="8967" max="8967" width="9.5703125" style="713" customWidth="1"/>
    <col min="8968" max="8968" width="9.85546875" style="713" customWidth="1"/>
    <col min="8969" max="8969" width="12.7109375" style="713" customWidth="1"/>
    <col min="8970" max="8973" width="0" style="713" hidden="1" customWidth="1"/>
    <col min="8974" max="8974" width="6" style="713" customWidth="1"/>
    <col min="8975" max="8976" width="0" style="713" hidden="1" customWidth="1"/>
    <col min="8977" max="9216" width="9.140625" style="713"/>
    <col min="9217" max="9217" width="5.7109375" style="713" customWidth="1"/>
    <col min="9218" max="9218" width="4.5703125" style="713" customWidth="1"/>
    <col min="9219" max="9219" width="4.7109375" style="713" customWidth="1"/>
    <col min="9220" max="9220" width="12.7109375" style="713" customWidth="1"/>
    <col min="9221" max="9221" width="55.7109375" style="713" customWidth="1"/>
    <col min="9222" max="9222" width="4.7109375" style="713" customWidth="1"/>
    <col min="9223" max="9223" width="9.5703125" style="713" customWidth="1"/>
    <col min="9224" max="9224" width="9.85546875" style="713" customWidth="1"/>
    <col min="9225" max="9225" width="12.7109375" style="713" customWidth="1"/>
    <col min="9226" max="9229" width="0" style="713" hidden="1" customWidth="1"/>
    <col min="9230" max="9230" width="6" style="713" customWidth="1"/>
    <col min="9231" max="9232" width="0" style="713" hidden="1" customWidth="1"/>
    <col min="9233" max="9472" width="9.140625" style="713"/>
    <col min="9473" max="9473" width="5.7109375" style="713" customWidth="1"/>
    <col min="9474" max="9474" width="4.5703125" style="713" customWidth="1"/>
    <col min="9475" max="9475" width="4.7109375" style="713" customWidth="1"/>
    <col min="9476" max="9476" width="12.7109375" style="713" customWidth="1"/>
    <col min="9477" max="9477" width="55.7109375" style="713" customWidth="1"/>
    <col min="9478" max="9478" width="4.7109375" style="713" customWidth="1"/>
    <col min="9479" max="9479" width="9.5703125" style="713" customWidth="1"/>
    <col min="9480" max="9480" width="9.85546875" style="713" customWidth="1"/>
    <col min="9481" max="9481" width="12.7109375" style="713" customWidth="1"/>
    <col min="9482" max="9485" width="0" style="713" hidden="1" customWidth="1"/>
    <col min="9486" max="9486" width="6" style="713" customWidth="1"/>
    <col min="9487" max="9488" width="0" style="713" hidden="1" customWidth="1"/>
    <col min="9489" max="9728" width="9.140625" style="713"/>
    <col min="9729" max="9729" width="5.7109375" style="713" customWidth="1"/>
    <col min="9730" max="9730" width="4.5703125" style="713" customWidth="1"/>
    <col min="9731" max="9731" width="4.7109375" style="713" customWidth="1"/>
    <col min="9732" max="9732" width="12.7109375" style="713" customWidth="1"/>
    <col min="9733" max="9733" width="55.7109375" style="713" customWidth="1"/>
    <col min="9734" max="9734" width="4.7109375" style="713" customWidth="1"/>
    <col min="9735" max="9735" width="9.5703125" style="713" customWidth="1"/>
    <col min="9736" max="9736" width="9.85546875" style="713" customWidth="1"/>
    <col min="9737" max="9737" width="12.7109375" style="713" customWidth="1"/>
    <col min="9738" max="9741" width="0" style="713" hidden="1" customWidth="1"/>
    <col min="9742" max="9742" width="6" style="713" customWidth="1"/>
    <col min="9743" max="9744" width="0" style="713" hidden="1" customWidth="1"/>
    <col min="9745" max="9984" width="9.140625" style="713"/>
    <col min="9985" max="9985" width="5.7109375" style="713" customWidth="1"/>
    <col min="9986" max="9986" width="4.5703125" style="713" customWidth="1"/>
    <col min="9987" max="9987" width="4.7109375" style="713" customWidth="1"/>
    <col min="9988" max="9988" width="12.7109375" style="713" customWidth="1"/>
    <col min="9989" max="9989" width="55.7109375" style="713" customWidth="1"/>
    <col min="9990" max="9990" width="4.7109375" style="713" customWidth="1"/>
    <col min="9991" max="9991" width="9.5703125" style="713" customWidth="1"/>
    <col min="9992" max="9992" width="9.85546875" style="713" customWidth="1"/>
    <col min="9993" max="9993" width="12.7109375" style="713" customWidth="1"/>
    <col min="9994" max="9997" width="0" style="713" hidden="1" customWidth="1"/>
    <col min="9998" max="9998" width="6" style="713" customWidth="1"/>
    <col min="9999" max="10000" width="0" style="713" hidden="1" customWidth="1"/>
    <col min="10001" max="10240" width="9.140625" style="713"/>
    <col min="10241" max="10241" width="5.7109375" style="713" customWidth="1"/>
    <col min="10242" max="10242" width="4.5703125" style="713" customWidth="1"/>
    <col min="10243" max="10243" width="4.7109375" style="713" customWidth="1"/>
    <col min="10244" max="10244" width="12.7109375" style="713" customWidth="1"/>
    <col min="10245" max="10245" width="55.7109375" style="713" customWidth="1"/>
    <col min="10246" max="10246" width="4.7109375" style="713" customWidth="1"/>
    <col min="10247" max="10247" width="9.5703125" style="713" customWidth="1"/>
    <col min="10248" max="10248" width="9.85546875" style="713" customWidth="1"/>
    <col min="10249" max="10249" width="12.7109375" style="713" customWidth="1"/>
    <col min="10250" max="10253" width="0" style="713" hidden="1" customWidth="1"/>
    <col min="10254" max="10254" width="6" style="713" customWidth="1"/>
    <col min="10255" max="10256" width="0" style="713" hidden="1" customWidth="1"/>
    <col min="10257" max="10496" width="9.140625" style="713"/>
    <col min="10497" max="10497" width="5.7109375" style="713" customWidth="1"/>
    <col min="10498" max="10498" width="4.5703125" style="713" customWidth="1"/>
    <col min="10499" max="10499" width="4.7109375" style="713" customWidth="1"/>
    <col min="10500" max="10500" width="12.7109375" style="713" customWidth="1"/>
    <col min="10501" max="10501" width="55.7109375" style="713" customWidth="1"/>
    <col min="10502" max="10502" width="4.7109375" style="713" customWidth="1"/>
    <col min="10503" max="10503" width="9.5703125" style="713" customWidth="1"/>
    <col min="10504" max="10504" width="9.85546875" style="713" customWidth="1"/>
    <col min="10505" max="10505" width="12.7109375" style="713" customWidth="1"/>
    <col min="10506" max="10509" width="0" style="713" hidden="1" customWidth="1"/>
    <col min="10510" max="10510" width="6" style="713" customWidth="1"/>
    <col min="10511" max="10512" width="0" style="713" hidden="1" customWidth="1"/>
    <col min="10513" max="10752" width="9.140625" style="713"/>
    <col min="10753" max="10753" width="5.7109375" style="713" customWidth="1"/>
    <col min="10754" max="10754" width="4.5703125" style="713" customWidth="1"/>
    <col min="10755" max="10755" width="4.7109375" style="713" customWidth="1"/>
    <col min="10756" max="10756" width="12.7109375" style="713" customWidth="1"/>
    <col min="10757" max="10757" width="55.7109375" style="713" customWidth="1"/>
    <col min="10758" max="10758" width="4.7109375" style="713" customWidth="1"/>
    <col min="10759" max="10759" width="9.5703125" style="713" customWidth="1"/>
    <col min="10760" max="10760" width="9.85546875" style="713" customWidth="1"/>
    <col min="10761" max="10761" width="12.7109375" style="713" customWidth="1"/>
    <col min="10762" max="10765" width="0" style="713" hidden="1" customWidth="1"/>
    <col min="10766" max="10766" width="6" style="713" customWidth="1"/>
    <col min="10767" max="10768" width="0" style="713" hidden="1" customWidth="1"/>
    <col min="10769" max="11008" width="9.140625" style="713"/>
    <col min="11009" max="11009" width="5.7109375" style="713" customWidth="1"/>
    <col min="11010" max="11010" width="4.5703125" style="713" customWidth="1"/>
    <col min="11011" max="11011" width="4.7109375" style="713" customWidth="1"/>
    <col min="11012" max="11012" width="12.7109375" style="713" customWidth="1"/>
    <col min="11013" max="11013" width="55.7109375" style="713" customWidth="1"/>
    <col min="11014" max="11014" width="4.7109375" style="713" customWidth="1"/>
    <col min="11015" max="11015" width="9.5703125" style="713" customWidth="1"/>
    <col min="11016" max="11016" width="9.85546875" style="713" customWidth="1"/>
    <col min="11017" max="11017" width="12.7109375" style="713" customWidth="1"/>
    <col min="11018" max="11021" width="0" style="713" hidden="1" customWidth="1"/>
    <col min="11022" max="11022" width="6" style="713" customWidth="1"/>
    <col min="11023" max="11024" width="0" style="713" hidden="1" customWidth="1"/>
    <col min="11025" max="11264" width="9.140625" style="713"/>
    <col min="11265" max="11265" width="5.7109375" style="713" customWidth="1"/>
    <col min="11266" max="11266" width="4.5703125" style="713" customWidth="1"/>
    <col min="11267" max="11267" width="4.7109375" style="713" customWidth="1"/>
    <col min="11268" max="11268" width="12.7109375" style="713" customWidth="1"/>
    <col min="11269" max="11269" width="55.7109375" style="713" customWidth="1"/>
    <col min="11270" max="11270" width="4.7109375" style="713" customWidth="1"/>
    <col min="11271" max="11271" width="9.5703125" style="713" customWidth="1"/>
    <col min="11272" max="11272" width="9.85546875" style="713" customWidth="1"/>
    <col min="11273" max="11273" width="12.7109375" style="713" customWidth="1"/>
    <col min="11274" max="11277" width="0" style="713" hidden="1" customWidth="1"/>
    <col min="11278" max="11278" width="6" style="713" customWidth="1"/>
    <col min="11279" max="11280" width="0" style="713" hidden="1" customWidth="1"/>
    <col min="11281" max="11520" width="9.140625" style="713"/>
    <col min="11521" max="11521" width="5.7109375" style="713" customWidth="1"/>
    <col min="11522" max="11522" width="4.5703125" style="713" customWidth="1"/>
    <col min="11523" max="11523" width="4.7109375" style="713" customWidth="1"/>
    <col min="11524" max="11524" width="12.7109375" style="713" customWidth="1"/>
    <col min="11525" max="11525" width="55.7109375" style="713" customWidth="1"/>
    <col min="11526" max="11526" width="4.7109375" style="713" customWidth="1"/>
    <col min="11527" max="11527" width="9.5703125" style="713" customWidth="1"/>
    <col min="11528" max="11528" width="9.85546875" style="713" customWidth="1"/>
    <col min="11529" max="11529" width="12.7109375" style="713" customWidth="1"/>
    <col min="11530" max="11533" width="0" style="713" hidden="1" customWidth="1"/>
    <col min="11534" max="11534" width="6" style="713" customWidth="1"/>
    <col min="11535" max="11536" width="0" style="713" hidden="1" customWidth="1"/>
    <col min="11537" max="11776" width="9.140625" style="713"/>
    <col min="11777" max="11777" width="5.7109375" style="713" customWidth="1"/>
    <col min="11778" max="11778" width="4.5703125" style="713" customWidth="1"/>
    <col min="11779" max="11779" width="4.7109375" style="713" customWidth="1"/>
    <col min="11780" max="11780" width="12.7109375" style="713" customWidth="1"/>
    <col min="11781" max="11781" width="55.7109375" style="713" customWidth="1"/>
    <col min="11782" max="11782" width="4.7109375" style="713" customWidth="1"/>
    <col min="11783" max="11783" width="9.5703125" style="713" customWidth="1"/>
    <col min="11784" max="11784" width="9.85546875" style="713" customWidth="1"/>
    <col min="11785" max="11785" width="12.7109375" style="713" customWidth="1"/>
    <col min="11786" max="11789" width="0" style="713" hidden="1" customWidth="1"/>
    <col min="11790" max="11790" width="6" style="713" customWidth="1"/>
    <col min="11791" max="11792" width="0" style="713" hidden="1" customWidth="1"/>
    <col min="11793" max="12032" width="9.140625" style="713"/>
    <col min="12033" max="12033" width="5.7109375" style="713" customWidth="1"/>
    <col min="12034" max="12034" width="4.5703125" style="713" customWidth="1"/>
    <col min="12035" max="12035" width="4.7109375" style="713" customWidth="1"/>
    <col min="12036" max="12036" width="12.7109375" style="713" customWidth="1"/>
    <col min="12037" max="12037" width="55.7109375" style="713" customWidth="1"/>
    <col min="12038" max="12038" width="4.7109375" style="713" customWidth="1"/>
    <col min="12039" max="12039" width="9.5703125" style="713" customWidth="1"/>
    <col min="12040" max="12040" width="9.85546875" style="713" customWidth="1"/>
    <col min="12041" max="12041" width="12.7109375" style="713" customWidth="1"/>
    <col min="12042" max="12045" width="0" style="713" hidden="1" customWidth="1"/>
    <col min="12046" max="12046" width="6" style="713" customWidth="1"/>
    <col min="12047" max="12048" width="0" style="713" hidden="1" customWidth="1"/>
    <col min="12049" max="12288" width="9.140625" style="713"/>
    <col min="12289" max="12289" width="5.7109375" style="713" customWidth="1"/>
    <col min="12290" max="12290" width="4.5703125" style="713" customWidth="1"/>
    <col min="12291" max="12291" width="4.7109375" style="713" customWidth="1"/>
    <col min="12292" max="12292" width="12.7109375" style="713" customWidth="1"/>
    <col min="12293" max="12293" width="55.7109375" style="713" customWidth="1"/>
    <col min="12294" max="12294" width="4.7109375" style="713" customWidth="1"/>
    <col min="12295" max="12295" width="9.5703125" style="713" customWidth="1"/>
    <col min="12296" max="12296" width="9.85546875" style="713" customWidth="1"/>
    <col min="12297" max="12297" width="12.7109375" style="713" customWidth="1"/>
    <col min="12298" max="12301" width="0" style="713" hidden="1" customWidth="1"/>
    <col min="12302" max="12302" width="6" style="713" customWidth="1"/>
    <col min="12303" max="12304" width="0" style="713" hidden="1" customWidth="1"/>
    <col min="12305" max="12544" width="9.140625" style="713"/>
    <col min="12545" max="12545" width="5.7109375" style="713" customWidth="1"/>
    <col min="12546" max="12546" width="4.5703125" style="713" customWidth="1"/>
    <col min="12547" max="12547" width="4.7109375" style="713" customWidth="1"/>
    <col min="12548" max="12548" width="12.7109375" style="713" customWidth="1"/>
    <col min="12549" max="12549" width="55.7109375" style="713" customWidth="1"/>
    <col min="12550" max="12550" width="4.7109375" style="713" customWidth="1"/>
    <col min="12551" max="12551" width="9.5703125" style="713" customWidth="1"/>
    <col min="12552" max="12552" width="9.85546875" style="713" customWidth="1"/>
    <col min="12553" max="12553" width="12.7109375" style="713" customWidth="1"/>
    <col min="12554" max="12557" width="0" style="713" hidden="1" customWidth="1"/>
    <col min="12558" max="12558" width="6" style="713" customWidth="1"/>
    <col min="12559" max="12560" width="0" style="713" hidden="1" customWidth="1"/>
    <col min="12561" max="12800" width="9.140625" style="713"/>
    <col min="12801" max="12801" width="5.7109375" style="713" customWidth="1"/>
    <col min="12802" max="12802" width="4.5703125" style="713" customWidth="1"/>
    <col min="12803" max="12803" width="4.7109375" style="713" customWidth="1"/>
    <col min="12804" max="12804" width="12.7109375" style="713" customWidth="1"/>
    <col min="12805" max="12805" width="55.7109375" style="713" customWidth="1"/>
    <col min="12806" max="12806" width="4.7109375" style="713" customWidth="1"/>
    <col min="12807" max="12807" width="9.5703125" style="713" customWidth="1"/>
    <col min="12808" max="12808" width="9.85546875" style="713" customWidth="1"/>
    <col min="12809" max="12809" width="12.7109375" style="713" customWidth="1"/>
    <col min="12810" max="12813" width="0" style="713" hidden="1" customWidth="1"/>
    <col min="12814" max="12814" width="6" style="713" customWidth="1"/>
    <col min="12815" max="12816" width="0" style="713" hidden="1" customWidth="1"/>
    <col min="12817" max="13056" width="9.140625" style="713"/>
    <col min="13057" max="13057" width="5.7109375" style="713" customWidth="1"/>
    <col min="13058" max="13058" width="4.5703125" style="713" customWidth="1"/>
    <col min="13059" max="13059" width="4.7109375" style="713" customWidth="1"/>
    <col min="13060" max="13060" width="12.7109375" style="713" customWidth="1"/>
    <col min="13061" max="13061" width="55.7109375" style="713" customWidth="1"/>
    <col min="13062" max="13062" width="4.7109375" style="713" customWidth="1"/>
    <col min="13063" max="13063" width="9.5703125" style="713" customWidth="1"/>
    <col min="13064" max="13064" width="9.85546875" style="713" customWidth="1"/>
    <col min="13065" max="13065" width="12.7109375" style="713" customWidth="1"/>
    <col min="13066" max="13069" width="0" style="713" hidden="1" customWidth="1"/>
    <col min="13070" max="13070" width="6" style="713" customWidth="1"/>
    <col min="13071" max="13072" width="0" style="713" hidden="1" customWidth="1"/>
    <col min="13073" max="13312" width="9.140625" style="713"/>
    <col min="13313" max="13313" width="5.7109375" style="713" customWidth="1"/>
    <col min="13314" max="13314" width="4.5703125" style="713" customWidth="1"/>
    <col min="13315" max="13315" width="4.7109375" style="713" customWidth="1"/>
    <col min="13316" max="13316" width="12.7109375" style="713" customWidth="1"/>
    <col min="13317" max="13317" width="55.7109375" style="713" customWidth="1"/>
    <col min="13318" max="13318" width="4.7109375" style="713" customWidth="1"/>
    <col min="13319" max="13319" width="9.5703125" style="713" customWidth="1"/>
    <col min="13320" max="13320" width="9.85546875" style="713" customWidth="1"/>
    <col min="13321" max="13321" width="12.7109375" style="713" customWidth="1"/>
    <col min="13322" max="13325" width="0" style="713" hidden="1" customWidth="1"/>
    <col min="13326" max="13326" width="6" style="713" customWidth="1"/>
    <col min="13327" max="13328" width="0" style="713" hidden="1" customWidth="1"/>
    <col min="13329" max="13568" width="9.140625" style="713"/>
    <col min="13569" max="13569" width="5.7109375" style="713" customWidth="1"/>
    <col min="13570" max="13570" width="4.5703125" style="713" customWidth="1"/>
    <col min="13571" max="13571" width="4.7109375" style="713" customWidth="1"/>
    <col min="13572" max="13572" width="12.7109375" style="713" customWidth="1"/>
    <col min="13573" max="13573" width="55.7109375" style="713" customWidth="1"/>
    <col min="13574" max="13574" width="4.7109375" style="713" customWidth="1"/>
    <col min="13575" max="13575" width="9.5703125" style="713" customWidth="1"/>
    <col min="13576" max="13576" width="9.85546875" style="713" customWidth="1"/>
    <col min="13577" max="13577" width="12.7109375" style="713" customWidth="1"/>
    <col min="13578" max="13581" width="0" style="713" hidden="1" customWidth="1"/>
    <col min="13582" max="13582" width="6" style="713" customWidth="1"/>
    <col min="13583" max="13584" width="0" style="713" hidden="1" customWidth="1"/>
    <col min="13585" max="13824" width="9.140625" style="713"/>
    <col min="13825" max="13825" width="5.7109375" style="713" customWidth="1"/>
    <col min="13826" max="13826" width="4.5703125" style="713" customWidth="1"/>
    <col min="13827" max="13827" width="4.7109375" style="713" customWidth="1"/>
    <col min="13828" max="13828" width="12.7109375" style="713" customWidth="1"/>
    <col min="13829" max="13829" width="55.7109375" style="713" customWidth="1"/>
    <col min="13830" max="13830" width="4.7109375" style="713" customWidth="1"/>
    <col min="13831" max="13831" width="9.5703125" style="713" customWidth="1"/>
    <col min="13832" max="13832" width="9.85546875" style="713" customWidth="1"/>
    <col min="13833" max="13833" width="12.7109375" style="713" customWidth="1"/>
    <col min="13834" max="13837" width="0" style="713" hidden="1" customWidth="1"/>
    <col min="13838" max="13838" width="6" style="713" customWidth="1"/>
    <col min="13839" max="13840" width="0" style="713" hidden="1" customWidth="1"/>
    <col min="13841" max="14080" width="9.140625" style="713"/>
    <col min="14081" max="14081" width="5.7109375" style="713" customWidth="1"/>
    <col min="14082" max="14082" width="4.5703125" style="713" customWidth="1"/>
    <col min="14083" max="14083" width="4.7109375" style="713" customWidth="1"/>
    <col min="14084" max="14084" width="12.7109375" style="713" customWidth="1"/>
    <col min="14085" max="14085" width="55.7109375" style="713" customWidth="1"/>
    <col min="14086" max="14086" width="4.7109375" style="713" customWidth="1"/>
    <col min="14087" max="14087" width="9.5703125" style="713" customWidth="1"/>
    <col min="14088" max="14088" width="9.85546875" style="713" customWidth="1"/>
    <col min="14089" max="14089" width="12.7109375" style="713" customWidth="1"/>
    <col min="14090" max="14093" width="0" style="713" hidden="1" customWidth="1"/>
    <col min="14094" max="14094" width="6" style="713" customWidth="1"/>
    <col min="14095" max="14096" width="0" style="713" hidden="1" customWidth="1"/>
    <col min="14097" max="14336" width="9.140625" style="713"/>
    <col min="14337" max="14337" width="5.7109375" style="713" customWidth="1"/>
    <col min="14338" max="14338" width="4.5703125" style="713" customWidth="1"/>
    <col min="14339" max="14339" width="4.7109375" style="713" customWidth="1"/>
    <col min="14340" max="14340" width="12.7109375" style="713" customWidth="1"/>
    <col min="14341" max="14341" width="55.7109375" style="713" customWidth="1"/>
    <col min="14342" max="14342" width="4.7109375" style="713" customWidth="1"/>
    <col min="14343" max="14343" width="9.5703125" style="713" customWidth="1"/>
    <col min="14344" max="14344" width="9.85546875" style="713" customWidth="1"/>
    <col min="14345" max="14345" width="12.7109375" style="713" customWidth="1"/>
    <col min="14346" max="14349" width="0" style="713" hidden="1" customWidth="1"/>
    <col min="14350" max="14350" width="6" style="713" customWidth="1"/>
    <col min="14351" max="14352" width="0" style="713" hidden="1" customWidth="1"/>
    <col min="14353" max="14592" width="9.140625" style="713"/>
    <col min="14593" max="14593" width="5.7109375" style="713" customWidth="1"/>
    <col min="14594" max="14594" width="4.5703125" style="713" customWidth="1"/>
    <col min="14595" max="14595" width="4.7109375" style="713" customWidth="1"/>
    <col min="14596" max="14596" width="12.7109375" style="713" customWidth="1"/>
    <col min="14597" max="14597" width="55.7109375" style="713" customWidth="1"/>
    <col min="14598" max="14598" width="4.7109375" style="713" customWidth="1"/>
    <col min="14599" max="14599" width="9.5703125" style="713" customWidth="1"/>
    <col min="14600" max="14600" width="9.85546875" style="713" customWidth="1"/>
    <col min="14601" max="14601" width="12.7109375" style="713" customWidth="1"/>
    <col min="14602" max="14605" width="0" style="713" hidden="1" customWidth="1"/>
    <col min="14606" max="14606" width="6" style="713" customWidth="1"/>
    <col min="14607" max="14608" width="0" style="713" hidden="1" customWidth="1"/>
    <col min="14609" max="14848" width="9.140625" style="713"/>
    <col min="14849" max="14849" width="5.7109375" style="713" customWidth="1"/>
    <col min="14850" max="14850" width="4.5703125" style="713" customWidth="1"/>
    <col min="14851" max="14851" width="4.7109375" style="713" customWidth="1"/>
    <col min="14852" max="14852" width="12.7109375" style="713" customWidth="1"/>
    <col min="14853" max="14853" width="55.7109375" style="713" customWidth="1"/>
    <col min="14854" max="14854" width="4.7109375" style="713" customWidth="1"/>
    <col min="14855" max="14855" width="9.5703125" style="713" customWidth="1"/>
    <col min="14856" max="14856" width="9.85546875" style="713" customWidth="1"/>
    <col min="14857" max="14857" width="12.7109375" style="713" customWidth="1"/>
    <col min="14858" max="14861" width="0" style="713" hidden="1" customWidth="1"/>
    <col min="14862" max="14862" width="6" style="713" customWidth="1"/>
    <col min="14863" max="14864" width="0" style="713" hidden="1" customWidth="1"/>
    <col min="14865" max="15104" width="9.140625" style="713"/>
    <col min="15105" max="15105" width="5.7109375" style="713" customWidth="1"/>
    <col min="15106" max="15106" width="4.5703125" style="713" customWidth="1"/>
    <col min="15107" max="15107" width="4.7109375" style="713" customWidth="1"/>
    <col min="15108" max="15108" width="12.7109375" style="713" customWidth="1"/>
    <col min="15109" max="15109" width="55.7109375" style="713" customWidth="1"/>
    <col min="15110" max="15110" width="4.7109375" style="713" customWidth="1"/>
    <col min="15111" max="15111" width="9.5703125" style="713" customWidth="1"/>
    <col min="15112" max="15112" width="9.85546875" style="713" customWidth="1"/>
    <col min="15113" max="15113" width="12.7109375" style="713" customWidth="1"/>
    <col min="15114" max="15117" width="0" style="713" hidden="1" customWidth="1"/>
    <col min="15118" max="15118" width="6" style="713" customWidth="1"/>
    <col min="15119" max="15120" width="0" style="713" hidden="1" customWidth="1"/>
    <col min="15121" max="15360" width="9.140625" style="713"/>
    <col min="15361" max="15361" width="5.7109375" style="713" customWidth="1"/>
    <col min="15362" max="15362" width="4.5703125" style="713" customWidth="1"/>
    <col min="15363" max="15363" width="4.7109375" style="713" customWidth="1"/>
    <col min="15364" max="15364" width="12.7109375" style="713" customWidth="1"/>
    <col min="15365" max="15365" width="55.7109375" style="713" customWidth="1"/>
    <col min="15366" max="15366" width="4.7109375" style="713" customWidth="1"/>
    <col min="15367" max="15367" width="9.5703125" style="713" customWidth="1"/>
    <col min="15368" max="15368" width="9.85546875" style="713" customWidth="1"/>
    <col min="15369" max="15369" width="12.7109375" style="713" customWidth="1"/>
    <col min="15370" max="15373" width="0" style="713" hidden="1" customWidth="1"/>
    <col min="15374" max="15374" width="6" style="713" customWidth="1"/>
    <col min="15375" max="15376" width="0" style="713" hidden="1" customWidth="1"/>
    <col min="15377" max="15616" width="9.140625" style="713"/>
    <col min="15617" max="15617" width="5.7109375" style="713" customWidth="1"/>
    <col min="15618" max="15618" width="4.5703125" style="713" customWidth="1"/>
    <col min="15619" max="15619" width="4.7109375" style="713" customWidth="1"/>
    <col min="15620" max="15620" width="12.7109375" style="713" customWidth="1"/>
    <col min="15621" max="15621" width="55.7109375" style="713" customWidth="1"/>
    <col min="15622" max="15622" width="4.7109375" style="713" customWidth="1"/>
    <col min="15623" max="15623" width="9.5703125" style="713" customWidth="1"/>
    <col min="15624" max="15624" width="9.85546875" style="713" customWidth="1"/>
    <col min="15625" max="15625" width="12.7109375" style="713" customWidth="1"/>
    <col min="15626" max="15629" width="0" style="713" hidden="1" customWidth="1"/>
    <col min="15630" max="15630" width="6" style="713" customWidth="1"/>
    <col min="15631" max="15632" width="0" style="713" hidden="1" customWidth="1"/>
    <col min="15633" max="15872" width="9.140625" style="713"/>
    <col min="15873" max="15873" width="5.7109375" style="713" customWidth="1"/>
    <col min="15874" max="15874" width="4.5703125" style="713" customWidth="1"/>
    <col min="15875" max="15875" width="4.7109375" style="713" customWidth="1"/>
    <col min="15876" max="15876" width="12.7109375" style="713" customWidth="1"/>
    <col min="15877" max="15877" width="55.7109375" style="713" customWidth="1"/>
    <col min="15878" max="15878" width="4.7109375" style="713" customWidth="1"/>
    <col min="15879" max="15879" width="9.5703125" style="713" customWidth="1"/>
    <col min="15880" max="15880" width="9.85546875" style="713" customWidth="1"/>
    <col min="15881" max="15881" width="12.7109375" style="713" customWidth="1"/>
    <col min="15882" max="15885" width="0" style="713" hidden="1" customWidth="1"/>
    <col min="15886" max="15886" width="6" style="713" customWidth="1"/>
    <col min="15887" max="15888" width="0" style="713" hidden="1" customWidth="1"/>
    <col min="15889" max="16128" width="9.140625" style="713"/>
    <col min="16129" max="16129" width="5.7109375" style="713" customWidth="1"/>
    <col min="16130" max="16130" width="4.5703125" style="713" customWidth="1"/>
    <col min="16131" max="16131" width="4.7109375" style="713" customWidth="1"/>
    <col min="16132" max="16132" width="12.7109375" style="713" customWidth="1"/>
    <col min="16133" max="16133" width="55.7109375" style="713" customWidth="1"/>
    <col min="16134" max="16134" width="4.7109375" style="713" customWidth="1"/>
    <col min="16135" max="16135" width="9.5703125" style="713" customWidth="1"/>
    <col min="16136" max="16136" width="9.85546875" style="713" customWidth="1"/>
    <col min="16137" max="16137" width="12.7109375" style="713" customWidth="1"/>
    <col min="16138" max="16141" width="0" style="713" hidden="1" customWidth="1"/>
    <col min="16142" max="16142" width="6" style="713" customWidth="1"/>
    <col min="16143" max="16144" width="0" style="713" hidden="1" customWidth="1"/>
    <col min="16145" max="16384" width="9.140625" style="713"/>
  </cols>
  <sheetData>
    <row r="1" spans="1:16" ht="18" customHeight="1">
      <c r="A1" s="853" t="s">
        <v>1393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5"/>
      <c r="P1" s="855"/>
    </row>
    <row r="2" spans="1:16" ht="11.25" customHeight="1">
      <c r="A2" s="856" t="s">
        <v>37</v>
      </c>
      <c r="B2" s="746"/>
      <c r="C2" s="746" t="str">
        <f>'SO 01zti kl'!E5</f>
        <v>DRIENOV  OOPZ - REKONŠTRUKCIA  A  PRÍSTAVBA  OBJEKTU</v>
      </c>
      <c r="D2" s="746"/>
      <c r="E2" s="746"/>
      <c r="F2" s="746"/>
      <c r="G2" s="746"/>
      <c r="H2" s="746"/>
      <c r="I2" s="746"/>
      <c r="J2" s="746"/>
      <c r="K2" s="746"/>
      <c r="L2" s="854"/>
      <c r="M2" s="854"/>
      <c r="N2" s="854"/>
      <c r="O2" s="855"/>
      <c r="P2" s="855"/>
    </row>
    <row r="3" spans="1:16" ht="11.25" customHeight="1">
      <c r="A3" s="856" t="s">
        <v>36</v>
      </c>
      <c r="B3" s="746"/>
      <c r="C3" s="746" t="str">
        <f>'SO 01zti kl'!E7</f>
        <v>SO 01-OOPZ</v>
      </c>
      <c r="D3" s="746"/>
      <c r="E3" s="746"/>
      <c r="F3" s="746"/>
      <c r="G3" s="746"/>
      <c r="H3" s="746"/>
      <c r="I3" s="746"/>
      <c r="J3" s="746"/>
      <c r="K3" s="746"/>
      <c r="L3" s="854"/>
      <c r="M3" s="854"/>
      <c r="N3" s="854"/>
      <c r="O3" s="855"/>
      <c r="P3" s="855"/>
    </row>
    <row r="4" spans="1:16" ht="11.25" customHeight="1">
      <c r="A4" s="856" t="s">
        <v>133</v>
      </c>
      <c r="B4" s="746"/>
      <c r="C4" s="746" t="str">
        <f>'SO 01zti kl'!E9</f>
        <v xml:space="preserve"> Zdravotechnika - ZTI</v>
      </c>
      <c r="D4" s="746"/>
      <c r="E4" s="746"/>
      <c r="F4" s="746"/>
      <c r="G4" s="746"/>
      <c r="H4" s="746"/>
      <c r="I4" s="746"/>
      <c r="J4" s="746"/>
      <c r="K4" s="746"/>
      <c r="L4" s="854"/>
      <c r="M4" s="854"/>
      <c r="N4" s="854"/>
      <c r="O4" s="855"/>
      <c r="P4" s="855"/>
    </row>
    <row r="5" spans="1:16" ht="11.25" customHeight="1">
      <c r="A5" s="746" t="s">
        <v>35</v>
      </c>
      <c r="B5" s="746"/>
      <c r="C5" s="746" t="str">
        <f>'SO 01zti kl'!E26</f>
        <v>MINISTERSTVO VNÚTRA SR, PRIBINOVA 2, 812 72 BRATIS</v>
      </c>
      <c r="D5" s="746"/>
      <c r="E5" s="746"/>
      <c r="F5" s="746"/>
      <c r="G5" s="746"/>
      <c r="H5" s="746"/>
      <c r="I5" s="746"/>
      <c r="J5" s="746"/>
      <c r="K5" s="746"/>
      <c r="L5" s="854"/>
      <c r="M5" s="854"/>
      <c r="N5" s="854"/>
      <c r="O5" s="855"/>
      <c r="P5" s="855"/>
    </row>
    <row r="6" spans="1:16" ht="6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5"/>
      <c r="P6" s="855"/>
    </row>
    <row r="7" spans="1:16" ht="21.75" customHeight="1">
      <c r="A7" s="857" t="s">
        <v>141</v>
      </c>
      <c r="B7" s="858" t="s">
        <v>142</v>
      </c>
      <c r="C7" s="858" t="s">
        <v>143</v>
      </c>
      <c r="D7" s="858" t="s">
        <v>144</v>
      </c>
      <c r="E7" s="858" t="s">
        <v>135</v>
      </c>
      <c r="F7" s="858" t="s">
        <v>145</v>
      </c>
      <c r="G7" s="858" t="s">
        <v>146</v>
      </c>
      <c r="H7" s="858" t="s">
        <v>147</v>
      </c>
      <c r="I7" s="858" t="s">
        <v>136</v>
      </c>
      <c r="J7" s="858" t="s">
        <v>148</v>
      </c>
      <c r="K7" s="858" t="s">
        <v>137</v>
      </c>
      <c r="L7" s="858" t="s">
        <v>149</v>
      </c>
      <c r="M7" s="858" t="s">
        <v>150</v>
      </c>
      <c r="N7" s="859" t="s">
        <v>151</v>
      </c>
      <c r="O7" s="860" t="s">
        <v>152</v>
      </c>
      <c r="P7" s="861" t="s">
        <v>153</v>
      </c>
    </row>
    <row r="8" spans="1:16" ht="11.25" customHeight="1">
      <c r="A8" s="862">
        <v>1</v>
      </c>
      <c r="B8" s="863">
        <v>2</v>
      </c>
      <c r="C8" s="863">
        <v>3</v>
      </c>
      <c r="D8" s="863">
        <v>4</v>
      </c>
      <c r="E8" s="863">
        <v>5</v>
      </c>
      <c r="F8" s="863">
        <v>6</v>
      </c>
      <c r="G8" s="863">
        <v>7</v>
      </c>
      <c r="H8" s="863">
        <v>8</v>
      </c>
      <c r="I8" s="863">
        <v>9</v>
      </c>
      <c r="J8" s="863"/>
      <c r="K8" s="863"/>
      <c r="L8" s="863"/>
      <c r="M8" s="863"/>
      <c r="N8" s="864">
        <v>10</v>
      </c>
      <c r="O8" s="865">
        <v>11</v>
      </c>
      <c r="P8" s="866">
        <v>12</v>
      </c>
    </row>
    <row r="9" spans="1:16" ht="3.75" customHeight="1">
      <c r="A9" s="854"/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67"/>
      <c r="O9" s="868"/>
      <c r="P9" s="869"/>
    </row>
    <row r="10" spans="1:16" s="844" customFormat="1" ht="20.25" customHeight="1">
      <c r="A10" s="870"/>
      <c r="B10" s="213" t="s">
        <v>121</v>
      </c>
      <c r="C10" s="213"/>
      <c r="D10" s="213" t="s">
        <v>155</v>
      </c>
      <c r="E10" s="213" t="s">
        <v>155</v>
      </c>
      <c r="F10" s="213"/>
      <c r="G10" s="213"/>
      <c r="H10" s="213"/>
      <c r="I10" s="941"/>
      <c r="J10" s="870"/>
      <c r="K10" s="871"/>
      <c r="L10" s="870"/>
      <c r="M10" s="871"/>
      <c r="N10" s="870"/>
    </row>
    <row r="11" spans="1:16" s="844" customFormat="1" ht="12.75" customHeight="1">
      <c r="A11" s="218"/>
      <c r="B11" s="218" t="s">
        <v>121</v>
      </c>
      <c r="C11" s="218"/>
      <c r="D11" s="218" t="s">
        <v>79</v>
      </c>
      <c r="E11" s="218" t="s">
        <v>158</v>
      </c>
      <c r="F11" s="218"/>
      <c r="G11" s="218"/>
      <c r="H11" s="218"/>
      <c r="I11" s="942"/>
      <c r="J11" s="218"/>
      <c r="K11" s="218"/>
      <c r="L11" s="218"/>
      <c r="M11" s="218"/>
      <c r="N11" s="218"/>
    </row>
    <row r="12" spans="1:16" s="725" customFormat="1" ht="16.5" customHeight="1">
      <c r="A12" s="872" t="s">
        <v>79</v>
      </c>
      <c r="B12" s="872" t="s">
        <v>159</v>
      </c>
      <c r="C12" s="872" t="s">
        <v>1635</v>
      </c>
      <c r="D12" s="725" t="s">
        <v>1636</v>
      </c>
      <c r="E12" s="725" t="s">
        <v>1637</v>
      </c>
      <c r="F12" s="872"/>
      <c r="G12" s="873"/>
      <c r="H12" s="874"/>
      <c r="I12" s="938"/>
      <c r="J12" s="875"/>
      <c r="K12" s="873"/>
      <c r="L12" s="875"/>
      <c r="M12" s="873"/>
      <c r="N12" s="876"/>
      <c r="O12" s="877"/>
    </row>
    <row r="13" spans="1:16" s="725" customFormat="1" ht="12.75" customHeight="1">
      <c r="A13" s="872" t="s">
        <v>164</v>
      </c>
      <c r="B13" s="872" t="s">
        <v>159</v>
      </c>
      <c r="C13" s="872" t="s">
        <v>160</v>
      </c>
      <c r="D13" s="725" t="s">
        <v>167</v>
      </c>
      <c r="E13" s="725" t="s">
        <v>168</v>
      </c>
      <c r="F13" s="872" t="s">
        <v>163</v>
      </c>
      <c r="G13" s="873">
        <v>57.6</v>
      </c>
      <c r="H13" s="936"/>
      <c r="I13" s="938"/>
      <c r="J13" s="875"/>
      <c r="K13" s="873"/>
      <c r="L13" s="875"/>
      <c r="M13" s="873"/>
      <c r="N13" s="876"/>
      <c r="O13" s="877"/>
    </row>
    <row r="14" spans="1:16" s="725" customFormat="1" ht="12.75" customHeight="1">
      <c r="A14" s="872" t="s">
        <v>204</v>
      </c>
      <c r="B14" s="872" t="s">
        <v>159</v>
      </c>
      <c r="C14" s="872" t="s">
        <v>160</v>
      </c>
      <c r="D14" s="725" t="s">
        <v>169</v>
      </c>
      <c r="E14" s="725" t="s">
        <v>1638</v>
      </c>
      <c r="F14" s="872" t="s">
        <v>163</v>
      </c>
      <c r="G14" s="873">
        <v>57.6</v>
      </c>
      <c r="H14" s="936"/>
      <c r="I14" s="938"/>
      <c r="J14" s="875"/>
      <c r="K14" s="873"/>
      <c r="L14" s="875"/>
      <c r="M14" s="873"/>
      <c r="N14" s="876"/>
      <c r="O14" s="877"/>
    </row>
    <row r="15" spans="1:16" s="725" customFormat="1" ht="12.75" customHeight="1">
      <c r="A15" s="872" t="s">
        <v>232</v>
      </c>
      <c r="B15" s="872" t="s">
        <v>159</v>
      </c>
      <c r="C15" s="872" t="s">
        <v>160</v>
      </c>
      <c r="D15" s="725" t="s">
        <v>1639</v>
      </c>
      <c r="E15" s="725" t="s">
        <v>1640</v>
      </c>
      <c r="F15" s="872" t="s">
        <v>163</v>
      </c>
      <c r="G15" s="873">
        <v>57.6</v>
      </c>
      <c r="H15" s="936"/>
      <c r="I15" s="938"/>
      <c r="J15" s="875"/>
      <c r="K15" s="873"/>
      <c r="L15" s="875"/>
      <c r="M15" s="873"/>
      <c r="N15" s="876"/>
      <c r="O15" s="877"/>
    </row>
    <row r="16" spans="1:16" s="725" customFormat="1" ht="12.75" customHeight="1">
      <c r="A16" s="872" t="s">
        <v>1402</v>
      </c>
      <c r="B16" s="872" t="s">
        <v>159</v>
      </c>
      <c r="C16" s="872" t="s">
        <v>160</v>
      </c>
      <c r="D16" s="725" t="s">
        <v>181</v>
      </c>
      <c r="E16" s="725" t="s">
        <v>182</v>
      </c>
      <c r="F16" s="872" t="s">
        <v>163</v>
      </c>
      <c r="G16" s="873">
        <v>57.6</v>
      </c>
      <c r="H16" s="936"/>
      <c r="I16" s="938"/>
      <c r="J16" s="875"/>
      <c r="K16" s="873"/>
      <c r="L16" s="875"/>
      <c r="M16" s="873"/>
      <c r="N16" s="876"/>
      <c r="O16" s="877"/>
    </row>
    <row r="17" spans="1:17" s="725" customFormat="1" ht="12.75" customHeight="1">
      <c r="A17" s="872" t="s">
        <v>272</v>
      </c>
      <c r="B17" s="872" t="s">
        <v>159</v>
      </c>
      <c r="C17" s="872" t="s">
        <v>160</v>
      </c>
      <c r="D17" s="725" t="s">
        <v>1641</v>
      </c>
      <c r="E17" s="725" t="s">
        <v>1642</v>
      </c>
      <c r="F17" s="872" t="s">
        <v>1643</v>
      </c>
      <c r="G17" s="873">
        <v>45.36</v>
      </c>
      <c r="H17" s="936"/>
      <c r="I17" s="938"/>
      <c r="J17" s="875"/>
      <c r="K17" s="873"/>
      <c r="L17" s="875"/>
      <c r="M17" s="873"/>
      <c r="N17" s="876"/>
      <c r="O17" s="877"/>
    </row>
    <row r="18" spans="1:17" s="725" customFormat="1" ht="12.75" customHeight="1">
      <c r="A18" s="931" t="s">
        <v>1409</v>
      </c>
      <c r="B18" s="931" t="s">
        <v>185</v>
      </c>
      <c r="C18" s="931" t="s">
        <v>186</v>
      </c>
      <c r="D18" s="930" t="s">
        <v>1644</v>
      </c>
      <c r="E18" s="930" t="s">
        <v>1645</v>
      </c>
      <c r="F18" s="931" t="s">
        <v>163</v>
      </c>
      <c r="G18" s="935">
        <v>45.36</v>
      </c>
      <c r="H18" s="935"/>
      <c r="I18" s="932"/>
      <c r="J18" s="930"/>
      <c r="K18" s="930"/>
      <c r="L18" s="930"/>
      <c r="M18" s="930"/>
      <c r="N18" s="933"/>
      <c r="O18" s="877"/>
    </row>
    <row r="19" spans="1:17" s="725" customFormat="1" ht="12.75" customHeight="1">
      <c r="A19" s="872" t="s">
        <v>1414</v>
      </c>
      <c r="B19" s="872" t="s">
        <v>159</v>
      </c>
      <c r="C19" s="872" t="s">
        <v>160</v>
      </c>
      <c r="D19" s="725" t="s">
        <v>1646</v>
      </c>
      <c r="E19" s="725" t="s">
        <v>1647</v>
      </c>
      <c r="F19" s="872" t="s">
        <v>163</v>
      </c>
      <c r="G19" s="873">
        <v>8.16</v>
      </c>
      <c r="H19" s="936"/>
      <c r="I19" s="938"/>
      <c r="J19" s="875"/>
      <c r="K19" s="873"/>
      <c r="L19" s="875"/>
      <c r="M19" s="873"/>
      <c r="N19" s="876"/>
      <c r="O19" s="877"/>
    </row>
    <row r="20" spans="1:17" s="725" customFormat="1" ht="12.75" customHeight="1">
      <c r="A20" s="931" t="s">
        <v>331</v>
      </c>
      <c r="B20" s="931" t="s">
        <v>185</v>
      </c>
      <c r="C20" s="931" t="s">
        <v>186</v>
      </c>
      <c r="D20" s="930" t="s">
        <v>1648</v>
      </c>
      <c r="E20" s="930" t="s">
        <v>1649</v>
      </c>
      <c r="F20" s="931" t="s">
        <v>163</v>
      </c>
      <c r="G20" s="937">
        <v>8.16</v>
      </c>
      <c r="H20" s="935"/>
      <c r="I20" s="932"/>
      <c r="J20" s="930"/>
      <c r="K20" s="930"/>
      <c r="L20" s="930"/>
      <c r="M20" s="930"/>
      <c r="N20" s="933"/>
      <c r="O20" s="877"/>
    </row>
    <row r="21" spans="1:17" s="725" customFormat="1" ht="12.75" customHeight="1">
      <c r="A21" s="872" t="s">
        <v>1418</v>
      </c>
      <c r="B21" s="872" t="s">
        <v>159</v>
      </c>
      <c r="C21" s="872" t="s">
        <v>1635</v>
      </c>
      <c r="D21" s="725" t="s">
        <v>1650</v>
      </c>
      <c r="E21" s="725" t="s">
        <v>1651</v>
      </c>
      <c r="F21" s="872" t="s">
        <v>189</v>
      </c>
      <c r="G21" s="873">
        <v>100.65</v>
      </c>
      <c r="H21" s="936"/>
      <c r="I21" s="938"/>
      <c r="J21" s="875"/>
      <c r="K21" s="873"/>
      <c r="L21" s="875"/>
      <c r="M21" s="873"/>
      <c r="N21" s="876"/>
      <c r="O21" s="877"/>
    </row>
    <row r="22" spans="1:17" s="844" customFormat="1" ht="18" customHeight="1">
      <c r="A22" s="218"/>
      <c r="B22" s="218" t="s">
        <v>121</v>
      </c>
      <c r="C22" s="218"/>
      <c r="D22" s="218" t="s">
        <v>232</v>
      </c>
      <c r="E22" s="218" t="s">
        <v>233</v>
      </c>
      <c r="F22" s="218"/>
      <c r="G22" s="218"/>
      <c r="H22" s="218"/>
      <c r="I22" s="942"/>
      <c r="J22" s="218"/>
      <c r="K22" s="218"/>
      <c r="L22" s="218"/>
      <c r="M22" s="218"/>
      <c r="N22" s="218"/>
      <c r="Q22" s="725"/>
    </row>
    <row r="23" spans="1:17" s="725" customFormat="1" ht="12.75" customHeight="1">
      <c r="A23" s="872" t="s">
        <v>1421</v>
      </c>
      <c r="B23" s="872" t="s">
        <v>159</v>
      </c>
      <c r="C23" s="872" t="s">
        <v>1652</v>
      </c>
      <c r="D23" s="725" t="s">
        <v>1653</v>
      </c>
      <c r="E23" s="725" t="s">
        <v>1654</v>
      </c>
      <c r="F23" s="872" t="s">
        <v>163</v>
      </c>
      <c r="G23" s="873">
        <v>4.08</v>
      </c>
      <c r="H23" s="874"/>
      <c r="I23" s="938"/>
      <c r="J23" s="875"/>
      <c r="K23" s="873"/>
      <c r="L23" s="875"/>
      <c r="M23" s="873"/>
      <c r="N23" s="876"/>
      <c r="O23" s="877"/>
    </row>
    <row r="24" spans="1:17" s="844" customFormat="1" ht="16.5" customHeight="1">
      <c r="A24" s="218"/>
      <c r="B24" s="218" t="s">
        <v>121</v>
      </c>
      <c r="C24" s="218"/>
      <c r="D24" s="218" t="s">
        <v>419</v>
      </c>
      <c r="E24" s="218" t="s">
        <v>420</v>
      </c>
      <c r="F24" s="218"/>
      <c r="G24" s="218"/>
      <c r="H24" s="218"/>
      <c r="I24" s="942"/>
      <c r="J24" s="218"/>
      <c r="K24" s="218"/>
      <c r="L24" s="218"/>
      <c r="M24" s="218"/>
      <c r="N24" s="218"/>
      <c r="Q24" s="725"/>
    </row>
    <row r="25" spans="1:17" s="725" customFormat="1" ht="12.75" customHeight="1">
      <c r="A25" s="872" t="s">
        <v>1424</v>
      </c>
      <c r="B25" s="872" t="s">
        <v>159</v>
      </c>
      <c r="C25" s="872" t="s">
        <v>1652</v>
      </c>
      <c r="D25" s="725" t="s">
        <v>1655</v>
      </c>
      <c r="E25" s="725" t="s">
        <v>1656</v>
      </c>
      <c r="F25" s="872" t="s">
        <v>189</v>
      </c>
      <c r="G25" s="873">
        <v>97.093000000000004</v>
      </c>
      <c r="H25" s="874"/>
      <c r="I25" s="938"/>
      <c r="J25" s="875"/>
      <c r="K25" s="873"/>
      <c r="L25" s="875"/>
      <c r="M25" s="873"/>
      <c r="N25" s="876"/>
      <c r="O25" s="877"/>
    </row>
    <row r="26" spans="1:17" s="844" customFormat="1" ht="23.25" customHeight="1">
      <c r="A26" s="240"/>
      <c r="B26" s="240" t="s">
        <v>121</v>
      </c>
      <c r="C26" s="240"/>
      <c r="D26" s="240" t="s">
        <v>423</v>
      </c>
      <c r="E26" s="240" t="s">
        <v>424</v>
      </c>
      <c r="F26" s="240"/>
      <c r="G26" s="240"/>
      <c r="H26" s="240"/>
      <c r="I26" s="943"/>
      <c r="J26" s="240"/>
      <c r="K26" s="240"/>
      <c r="L26" s="240"/>
      <c r="M26" s="240"/>
      <c r="N26" s="240"/>
      <c r="Q26" s="725"/>
    </row>
    <row r="27" spans="1:17" s="844" customFormat="1" ht="16.5" customHeight="1">
      <c r="A27" s="218"/>
      <c r="B27" s="218" t="s">
        <v>121</v>
      </c>
      <c r="C27" s="218"/>
      <c r="D27" s="218" t="s">
        <v>455</v>
      </c>
      <c r="E27" s="218" t="s">
        <v>456</v>
      </c>
      <c r="F27" s="218"/>
      <c r="G27" s="218"/>
      <c r="H27" s="218"/>
      <c r="I27" s="942"/>
      <c r="J27" s="218"/>
      <c r="K27" s="218"/>
      <c r="L27" s="218"/>
      <c r="M27" s="218"/>
      <c r="N27" s="218"/>
      <c r="Q27" s="725"/>
    </row>
    <row r="28" spans="1:17" s="725" customFormat="1" ht="12.75" customHeight="1">
      <c r="A28" s="872" t="s">
        <v>1429</v>
      </c>
      <c r="B28" s="872" t="s">
        <v>159</v>
      </c>
      <c r="C28" s="872" t="s">
        <v>455</v>
      </c>
      <c r="D28" s="725" t="s">
        <v>1657</v>
      </c>
      <c r="E28" s="725" t="s">
        <v>1658</v>
      </c>
      <c r="F28" s="872" t="s">
        <v>220</v>
      </c>
      <c r="G28" s="936">
        <v>14</v>
      </c>
      <c r="H28" s="936"/>
      <c r="I28" s="938"/>
      <c r="J28" s="875"/>
      <c r="K28" s="873"/>
      <c r="L28" s="875"/>
      <c r="M28" s="873"/>
      <c r="N28" s="876"/>
      <c r="O28" s="877"/>
    </row>
    <row r="29" spans="1:17" s="725" customFormat="1" ht="26.25" customHeight="1">
      <c r="A29" s="931" t="s">
        <v>1431</v>
      </c>
      <c r="B29" s="931" t="s">
        <v>185</v>
      </c>
      <c r="C29" s="931" t="s">
        <v>186</v>
      </c>
      <c r="D29" s="930" t="s">
        <v>1659</v>
      </c>
      <c r="E29" s="930" t="s">
        <v>2096</v>
      </c>
      <c r="F29" s="931" t="s">
        <v>220</v>
      </c>
      <c r="G29" s="935">
        <v>14</v>
      </c>
      <c r="H29" s="935"/>
      <c r="I29" s="932"/>
      <c r="J29" s="930"/>
      <c r="K29" s="930"/>
      <c r="L29" s="930"/>
      <c r="M29" s="930"/>
      <c r="N29" s="933"/>
      <c r="O29" s="877"/>
    </row>
    <row r="30" spans="1:17" s="725" customFormat="1" ht="12.75" customHeight="1">
      <c r="A30" s="872" t="s">
        <v>1434</v>
      </c>
      <c r="B30" s="872" t="s">
        <v>159</v>
      </c>
      <c r="C30" s="872" t="s">
        <v>455</v>
      </c>
      <c r="D30" s="725" t="s">
        <v>1660</v>
      </c>
      <c r="E30" s="725" t="s">
        <v>1661</v>
      </c>
      <c r="F30" s="872" t="s">
        <v>220</v>
      </c>
      <c r="G30" s="936">
        <v>297</v>
      </c>
      <c r="H30" s="936"/>
      <c r="I30" s="938"/>
      <c r="J30" s="875"/>
      <c r="K30" s="873"/>
      <c r="L30" s="875"/>
      <c r="M30" s="873"/>
      <c r="N30" s="876"/>
      <c r="O30" s="877"/>
    </row>
    <row r="31" spans="1:17" s="725" customFormat="1" ht="12.75" customHeight="1">
      <c r="A31" s="931" t="s">
        <v>1436</v>
      </c>
      <c r="B31" s="931" t="s">
        <v>185</v>
      </c>
      <c r="C31" s="931" t="s">
        <v>186</v>
      </c>
      <c r="D31" s="930" t="s">
        <v>1662</v>
      </c>
      <c r="E31" s="930" t="s">
        <v>2090</v>
      </c>
      <c r="F31" s="931" t="s">
        <v>220</v>
      </c>
      <c r="G31" s="935">
        <v>84</v>
      </c>
      <c r="H31" s="935"/>
      <c r="I31" s="932"/>
      <c r="J31" s="930"/>
      <c r="K31" s="930"/>
      <c r="L31" s="930"/>
      <c r="M31" s="930"/>
      <c r="N31" s="933"/>
      <c r="O31" s="877"/>
    </row>
    <row r="32" spans="1:17" s="725" customFormat="1" ht="12.75" customHeight="1">
      <c r="A32" s="931" t="s">
        <v>1439</v>
      </c>
      <c r="B32" s="931" t="s">
        <v>185</v>
      </c>
      <c r="C32" s="931" t="s">
        <v>186</v>
      </c>
      <c r="D32" s="930" t="s">
        <v>1663</v>
      </c>
      <c r="E32" s="930" t="s">
        <v>2091</v>
      </c>
      <c r="F32" s="931" t="s">
        <v>220</v>
      </c>
      <c r="G32" s="935">
        <v>112</v>
      </c>
      <c r="H32" s="935"/>
      <c r="I32" s="932"/>
      <c r="J32" s="930"/>
      <c r="K32" s="930"/>
      <c r="L32" s="930"/>
      <c r="M32" s="930"/>
      <c r="N32" s="933"/>
      <c r="O32" s="877"/>
    </row>
    <row r="33" spans="1:17" s="725" customFormat="1" ht="12.75" customHeight="1">
      <c r="A33" s="931" t="s">
        <v>1441</v>
      </c>
      <c r="B33" s="931" t="s">
        <v>185</v>
      </c>
      <c r="C33" s="931" t="s">
        <v>186</v>
      </c>
      <c r="D33" s="930" t="s">
        <v>1664</v>
      </c>
      <c r="E33" s="930" t="s">
        <v>2092</v>
      </c>
      <c r="F33" s="931" t="s">
        <v>220</v>
      </c>
      <c r="G33" s="935">
        <v>55</v>
      </c>
      <c r="H33" s="935"/>
      <c r="I33" s="932"/>
      <c r="J33" s="930"/>
      <c r="K33" s="930"/>
      <c r="L33" s="930"/>
      <c r="M33" s="930"/>
      <c r="N33" s="933"/>
      <c r="O33" s="877"/>
    </row>
    <row r="34" spans="1:17" s="725" customFormat="1" ht="12.75" customHeight="1">
      <c r="A34" s="931" t="s">
        <v>1443</v>
      </c>
      <c r="B34" s="931" t="s">
        <v>185</v>
      </c>
      <c r="C34" s="931" t="s">
        <v>186</v>
      </c>
      <c r="D34" s="930" t="s">
        <v>1665</v>
      </c>
      <c r="E34" s="930" t="s">
        <v>2093</v>
      </c>
      <c r="F34" s="931" t="s">
        <v>220</v>
      </c>
      <c r="G34" s="935">
        <v>46</v>
      </c>
      <c r="H34" s="935"/>
      <c r="I34" s="932"/>
      <c r="J34" s="930"/>
      <c r="K34" s="930"/>
      <c r="L34" s="930"/>
      <c r="M34" s="930"/>
      <c r="N34" s="933"/>
      <c r="O34" s="877"/>
    </row>
    <row r="35" spans="1:17" s="725" customFormat="1" ht="12.75" customHeight="1">
      <c r="A35" s="872" t="s">
        <v>41</v>
      </c>
      <c r="B35" s="872" t="s">
        <v>159</v>
      </c>
      <c r="C35" s="872" t="s">
        <v>455</v>
      </c>
      <c r="D35" s="725" t="s">
        <v>1666</v>
      </c>
      <c r="E35" s="725" t="s">
        <v>1667</v>
      </c>
      <c r="F35" s="872" t="s">
        <v>220</v>
      </c>
      <c r="G35" s="936">
        <v>74</v>
      </c>
      <c r="H35" s="936"/>
      <c r="I35" s="938"/>
      <c r="J35" s="875"/>
      <c r="K35" s="873"/>
      <c r="L35" s="875"/>
      <c r="M35" s="873"/>
      <c r="N35" s="876"/>
      <c r="O35" s="877"/>
    </row>
    <row r="36" spans="1:17" s="725" customFormat="1" ht="12.75" customHeight="1">
      <c r="A36" s="931" t="s">
        <v>1449</v>
      </c>
      <c r="B36" s="931" t="s">
        <v>185</v>
      </c>
      <c r="C36" s="931" t="s">
        <v>186</v>
      </c>
      <c r="D36" s="930" t="s">
        <v>1668</v>
      </c>
      <c r="E36" s="930" t="s">
        <v>2094</v>
      </c>
      <c r="F36" s="931" t="s">
        <v>220</v>
      </c>
      <c r="G36" s="935">
        <v>62</v>
      </c>
      <c r="H36" s="935"/>
      <c r="I36" s="932"/>
      <c r="J36" s="930"/>
      <c r="K36" s="930"/>
      <c r="L36" s="930"/>
      <c r="M36" s="930"/>
      <c r="N36" s="933"/>
      <c r="O36" s="877"/>
    </row>
    <row r="37" spans="1:17" s="725" customFormat="1" ht="12.75" customHeight="1">
      <c r="A37" s="931" t="s">
        <v>1452</v>
      </c>
      <c r="B37" s="931" t="s">
        <v>185</v>
      </c>
      <c r="C37" s="931" t="s">
        <v>186</v>
      </c>
      <c r="D37" s="930" t="s">
        <v>1669</v>
      </c>
      <c r="E37" s="930" t="s">
        <v>2095</v>
      </c>
      <c r="F37" s="931" t="s">
        <v>220</v>
      </c>
      <c r="G37" s="935">
        <v>12</v>
      </c>
      <c r="H37" s="935"/>
      <c r="I37" s="932"/>
      <c r="J37" s="930"/>
      <c r="K37" s="930"/>
      <c r="L37" s="930"/>
      <c r="M37" s="930"/>
      <c r="N37" s="933"/>
      <c r="O37" s="877"/>
    </row>
    <row r="38" spans="1:17" s="725" customFormat="1" ht="12.75" customHeight="1">
      <c r="A38" s="872" t="s">
        <v>1455</v>
      </c>
      <c r="B38" s="872" t="s">
        <v>159</v>
      </c>
      <c r="C38" s="872" t="s">
        <v>455</v>
      </c>
      <c r="D38" s="725" t="s">
        <v>1670</v>
      </c>
      <c r="E38" s="725" t="s">
        <v>1671</v>
      </c>
      <c r="F38" s="872" t="s">
        <v>107</v>
      </c>
      <c r="G38" s="936"/>
      <c r="H38" s="936"/>
      <c r="I38" s="938"/>
      <c r="J38" s="875"/>
      <c r="K38" s="873"/>
      <c r="L38" s="875"/>
      <c r="M38" s="873"/>
      <c r="N38" s="876"/>
      <c r="O38" s="877"/>
    </row>
    <row r="39" spans="1:17" s="844" customFormat="1" ht="19.5" customHeight="1">
      <c r="A39" s="218"/>
      <c r="B39" s="218" t="s">
        <v>121</v>
      </c>
      <c r="C39" s="218"/>
      <c r="D39" s="218" t="s">
        <v>838</v>
      </c>
      <c r="E39" s="218" t="s">
        <v>1672</v>
      </c>
      <c r="F39" s="218"/>
      <c r="G39" s="218"/>
      <c r="H39" s="218"/>
      <c r="I39" s="942"/>
      <c r="J39" s="218"/>
      <c r="K39" s="218"/>
      <c r="L39" s="218"/>
      <c r="M39" s="218"/>
      <c r="N39" s="218"/>
      <c r="Q39" s="725"/>
    </row>
    <row r="40" spans="1:17" s="725" customFormat="1" ht="12.75" customHeight="1">
      <c r="A40" s="872" t="s">
        <v>1458</v>
      </c>
      <c r="B40" s="872" t="s">
        <v>159</v>
      </c>
      <c r="C40" s="872" t="s">
        <v>838</v>
      </c>
      <c r="D40" s="725" t="s">
        <v>1673</v>
      </c>
      <c r="E40" s="725" t="s">
        <v>1674</v>
      </c>
      <c r="F40" s="872" t="s">
        <v>220</v>
      </c>
      <c r="G40" s="873">
        <v>16</v>
      </c>
      <c r="H40" s="940"/>
      <c r="I40" s="939"/>
      <c r="J40" s="875"/>
      <c r="K40" s="873"/>
      <c r="L40" s="875"/>
      <c r="M40" s="873"/>
      <c r="N40" s="876"/>
      <c r="O40" s="877"/>
    </row>
    <row r="41" spans="1:17" s="725" customFormat="1" ht="12.75" customHeight="1">
      <c r="A41" s="872" t="s">
        <v>1461</v>
      </c>
      <c r="B41" s="872" t="s">
        <v>159</v>
      </c>
      <c r="C41" s="872" t="s">
        <v>838</v>
      </c>
      <c r="D41" s="725" t="s">
        <v>1675</v>
      </c>
      <c r="E41" s="725" t="s">
        <v>1676</v>
      </c>
      <c r="F41" s="872" t="s">
        <v>220</v>
      </c>
      <c r="G41" s="873">
        <v>20</v>
      </c>
      <c r="H41" s="940"/>
      <c r="I41" s="939"/>
      <c r="J41" s="875"/>
      <c r="K41" s="873"/>
      <c r="L41" s="875"/>
      <c r="M41" s="873"/>
      <c r="N41" s="876"/>
      <c r="O41" s="877"/>
    </row>
    <row r="42" spans="1:17" s="725" customFormat="1" ht="12.75" customHeight="1">
      <c r="A42" s="872" t="s">
        <v>1464</v>
      </c>
      <c r="B42" s="872" t="s">
        <v>159</v>
      </c>
      <c r="C42" s="872" t="s">
        <v>838</v>
      </c>
      <c r="D42" s="725" t="s">
        <v>1677</v>
      </c>
      <c r="E42" s="725" t="s">
        <v>1678</v>
      </c>
      <c r="F42" s="872" t="s">
        <v>220</v>
      </c>
      <c r="G42" s="873">
        <v>4</v>
      </c>
      <c r="H42" s="940"/>
      <c r="I42" s="939"/>
      <c r="J42" s="875"/>
      <c r="K42" s="873"/>
      <c r="L42" s="875"/>
      <c r="M42" s="873"/>
      <c r="N42" s="876"/>
      <c r="O42" s="877"/>
    </row>
    <row r="43" spans="1:17" s="725" customFormat="1" ht="12.75" customHeight="1">
      <c r="A43" s="872" t="s">
        <v>1467</v>
      </c>
      <c r="B43" s="872" t="s">
        <v>159</v>
      </c>
      <c r="C43" s="872" t="s">
        <v>838</v>
      </c>
      <c r="D43" s="725" t="s">
        <v>1679</v>
      </c>
      <c r="E43" s="725" t="s">
        <v>1680</v>
      </c>
      <c r="F43" s="872" t="s">
        <v>231</v>
      </c>
      <c r="G43" s="873">
        <v>11</v>
      </c>
      <c r="H43" s="940"/>
      <c r="I43" s="939"/>
      <c r="J43" s="875"/>
      <c r="K43" s="873"/>
      <c r="L43" s="875"/>
      <c r="M43" s="873"/>
      <c r="N43" s="876"/>
      <c r="O43" s="877"/>
    </row>
    <row r="44" spans="1:17" s="725" customFormat="1" ht="12.75" customHeight="1">
      <c r="A44" s="872" t="s">
        <v>1469</v>
      </c>
      <c r="B44" s="872" t="s">
        <v>159</v>
      </c>
      <c r="C44" s="872" t="s">
        <v>838</v>
      </c>
      <c r="D44" s="725" t="s">
        <v>1681</v>
      </c>
      <c r="E44" s="725" t="s">
        <v>1682</v>
      </c>
      <c r="F44" s="872" t="s">
        <v>231</v>
      </c>
      <c r="G44" s="873">
        <v>8</v>
      </c>
      <c r="H44" s="940"/>
      <c r="I44" s="939"/>
      <c r="J44" s="875"/>
      <c r="K44" s="873"/>
      <c r="L44" s="875"/>
      <c r="M44" s="873"/>
      <c r="N44" s="876"/>
      <c r="O44" s="877"/>
    </row>
    <row r="45" spans="1:17" s="725" customFormat="1" ht="12.75" customHeight="1">
      <c r="A45" s="872" t="s">
        <v>1471</v>
      </c>
      <c r="B45" s="872" t="s">
        <v>159</v>
      </c>
      <c r="C45" s="872" t="s">
        <v>838</v>
      </c>
      <c r="D45" s="725" t="s">
        <v>1683</v>
      </c>
      <c r="E45" s="725" t="s">
        <v>1684</v>
      </c>
      <c r="F45" s="872" t="s">
        <v>231</v>
      </c>
      <c r="G45" s="873">
        <v>3</v>
      </c>
      <c r="H45" s="940"/>
      <c r="I45" s="939"/>
      <c r="J45" s="875"/>
      <c r="K45" s="873"/>
      <c r="L45" s="875"/>
      <c r="M45" s="873"/>
      <c r="N45" s="876"/>
      <c r="O45" s="877"/>
    </row>
    <row r="46" spans="1:17" s="725" customFormat="1" ht="12.75" customHeight="1">
      <c r="A46" s="872" t="s">
        <v>1473</v>
      </c>
      <c r="B46" s="872" t="s">
        <v>159</v>
      </c>
      <c r="C46" s="872" t="s">
        <v>838</v>
      </c>
      <c r="D46" s="725" t="s">
        <v>1685</v>
      </c>
      <c r="E46" s="725" t="s">
        <v>1686</v>
      </c>
      <c r="F46" s="872" t="s">
        <v>231</v>
      </c>
      <c r="G46" s="873">
        <v>5</v>
      </c>
      <c r="H46" s="940"/>
      <c r="I46" s="939"/>
      <c r="J46" s="875"/>
      <c r="K46" s="873"/>
      <c r="L46" s="875"/>
      <c r="M46" s="873"/>
      <c r="N46" s="876"/>
      <c r="O46" s="877"/>
    </row>
    <row r="47" spans="1:17" s="725" customFormat="1" ht="12.75" customHeight="1">
      <c r="A47" s="872" t="s">
        <v>1475</v>
      </c>
      <c r="B47" s="872" t="s">
        <v>159</v>
      </c>
      <c r="C47" s="872" t="s">
        <v>838</v>
      </c>
      <c r="D47" s="725" t="s">
        <v>1687</v>
      </c>
      <c r="E47" s="725" t="s">
        <v>1688</v>
      </c>
      <c r="F47" s="872" t="s">
        <v>231</v>
      </c>
      <c r="G47" s="873">
        <v>2</v>
      </c>
      <c r="H47" s="940"/>
      <c r="I47" s="939"/>
      <c r="J47" s="875"/>
      <c r="K47" s="873"/>
      <c r="L47" s="875"/>
      <c r="M47" s="873"/>
      <c r="N47" s="876"/>
      <c r="O47" s="877"/>
    </row>
    <row r="48" spans="1:17" s="725" customFormat="1" ht="12.75" customHeight="1">
      <c r="A48" s="872" t="s">
        <v>1477</v>
      </c>
      <c r="B48" s="872" t="s">
        <v>159</v>
      </c>
      <c r="C48" s="872" t="s">
        <v>838</v>
      </c>
      <c r="D48" s="725" t="s">
        <v>1689</v>
      </c>
      <c r="E48" s="725" t="s">
        <v>1690</v>
      </c>
      <c r="F48" s="872" t="s">
        <v>220</v>
      </c>
      <c r="G48" s="873">
        <v>18</v>
      </c>
      <c r="H48" s="940"/>
      <c r="I48" s="939"/>
      <c r="J48" s="875"/>
      <c r="K48" s="873"/>
      <c r="L48" s="875"/>
      <c r="M48" s="873"/>
      <c r="N48" s="876"/>
      <c r="O48" s="877"/>
    </row>
    <row r="49" spans="1:17" s="725" customFormat="1" ht="12.75" customHeight="1">
      <c r="A49" s="872" t="s">
        <v>1479</v>
      </c>
      <c r="B49" s="872" t="s">
        <v>159</v>
      </c>
      <c r="C49" s="872" t="s">
        <v>838</v>
      </c>
      <c r="D49" s="725" t="s">
        <v>1691</v>
      </c>
      <c r="E49" s="725" t="s">
        <v>1692</v>
      </c>
      <c r="F49" s="872" t="s">
        <v>220</v>
      </c>
      <c r="G49" s="873">
        <v>26</v>
      </c>
      <c r="H49" s="940"/>
      <c r="I49" s="939"/>
      <c r="J49" s="875"/>
      <c r="K49" s="873"/>
      <c r="L49" s="875"/>
      <c r="M49" s="873"/>
      <c r="N49" s="876"/>
      <c r="O49" s="877"/>
    </row>
    <row r="50" spans="1:17" s="725" customFormat="1" ht="12.75" customHeight="1">
      <c r="A50" s="872" t="s">
        <v>1482</v>
      </c>
      <c r="B50" s="872" t="s">
        <v>159</v>
      </c>
      <c r="C50" s="872" t="s">
        <v>838</v>
      </c>
      <c r="D50" s="725" t="s">
        <v>1693</v>
      </c>
      <c r="E50" s="725" t="s">
        <v>1694</v>
      </c>
      <c r="F50" s="872" t="s">
        <v>220</v>
      </c>
      <c r="G50" s="873">
        <v>8</v>
      </c>
      <c r="H50" s="940"/>
      <c r="I50" s="939"/>
      <c r="J50" s="875"/>
      <c r="K50" s="873"/>
      <c r="L50" s="875"/>
      <c r="M50" s="873"/>
      <c r="N50" s="876"/>
      <c r="O50" s="877"/>
    </row>
    <row r="51" spans="1:17" s="725" customFormat="1" ht="12.75" customHeight="1">
      <c r="A51" s="872" t="s">
        <v>1485</v>
      </c>
      <c r="B51" s="872" t="s">
        <v>159</v>
      </c>
      <c r="C51" s="872" t="s">
        <v>838</v>
      </c>
      <c r="D51" s="725" t="s">
        <v>1695</v>
      </c>
      <c r="E51" s="725" t="s">
        <v>1696</v>
      </c>
      <c r="F51" s="872" t="s">
        <v>220</v>
      </c>
      <c r="G51" s="873">
        <v>10</v>
      </c>
      <c r="H51" s="940"/>
      <c r="I51" s="939"/>
      <c r="J51" s="875"/>
      <c r="K51" s="873"/>
      <c r="L51" s="875"/>
      <c r="M51" s="873"/>
      <c r="N51" s="876"/>
      <c r="O51" s="877"/>
    </row>
    <row r="52" spans="1:17" s="725" customFormat="1" ht="12.75" customHeight="1">
      <c r="A52" s="872" t="s">
        <v>1488</v>
      </c>
      <c r="B52" s="872" t="s">
        <v>159</v>
      </c>
      <c r="C52" s="872" t="s">
        <v>838</v>
      </c>
      <c r="D52" s="725" t="s">
        <v>1697</v>
      </c>
      <c r="E52" s="725" t="s">
        <v>1698</v>
      </c>
      <c r="F52" s="872" t="s">
        <v>220</v>
      </c>
      <c r="G52" s="873">
        <v>10</v>
      </c>
      <c r="H52" s="940"/>
      <c r="I52" s="939"/>
      <c r="J52" s="875"/>
      <c r="K52" s="873"/>
      <c r="L52" s="875"/>
      <c r="M52" s="873"/>
      <c r="N52" s="876"/>
      <c r="O52" s="877"/>
    </row>
    <row r="53" spans="1:17" s="725" customFormat="1" ht="12.75" customHeight="1">
      <c r="A53" s="872" t="s">
        <v>1493</v>
      </c>
      <c r="B53" s="872" t="s">
        <v>159</v>
      </c>
      <c r="C53" s="872" t="s">
        <v>838</v>
      </c>
      <c r="D53" s="725" t="s">
        <v>1699</v>
      </c>
      <c r="E53" s="725" t="s">
        <v>1700</v>
      </c>
      <c r="F53" s="872" t="s">
        <v>220</v>
      </c>
      <c r="G53" s="873">
        <v>8</v>
      </c>
      <c r="H53" s="940"/>
      <c r="I53" s="939"/>
      <c r="J53" s="875"/>
      <c r="K53" s="873"/>
      <c r="L53" s="875"/>
      <c r="M53" s="873"/>
      <c r="N53" s="876"/>
      <c r="O53" s="877"/>
    </row>
    <row r="54" spans="1:17" s="725" customFormat="1" ht="12.75" customHeight="1">
      <c r="A54" s="872" t="s">
        <v>1496</v>
      </c>
      <c r="B54" s="872" t="s">
        <v>159</v>
      </c>
      <c r="C54" s="872" t="s">
        <v>838</v>
      </c>
      <c r="D54" s="725" t="s">
        <v>1701</v>
      </c>
      <c r="E54" s="725" t="s">
        <v>1702</v>
      </c>
      <c r="F54" s="872" t="s">
        <v>220</v>
      </c>
      <c r="G54" s="873">
        <v>19</v>
      </c>
      <c r="H54" s="940"/>
      <c r="I54" s="939"/>
      <c r="J54" s="875"/>
      <c r="K54" s="873"/>
      <c r="L54" s="875"/>
      <c r="M54" s="873"/>
      <c r="N54" s="876"/>
      <c r="O54" s="877"/>
    </row>
    <row r="55" spans="1:17" s="725" customFormat="1" ht="12.75" customHeight="1">
      <c r="A55" s="872" t="s">
        <v>1499</v>
      </c>
      <c r="B55" s="872" t="s">
        <v>159</v>
      </c>
      <c r="C55" s="872" t="s">
        <v>838</v>
      </c>
      <c r="D55" s="725" t="s">
        <v>1703</v>
      </c>
      <c r="E55" s="725" t="s">
        <v>1704</v>
      </c>
      <c r="F55" s="872" t="s">
        <v>220</v>
      </c>
      <c r="G55" s="873">
        <v>7</v>
      </c>
      <c r="H55" s="940"/>
      <c r="I55" s="939"/>
      <c r="J55" s="875"/>
      <c r="K55" s="873"/>
      <c r="L55" s="875"/>
      <c r="M55" s="873"/>
      <c r="N55" s="876"/>
      <c r="O55" s="877"/>
    </row>
    <row r="56" spans="1:17" s="725" customFormat="1" ht="12.75" customHeight="1">
      <c r="A56" s="872" t="s">
        <v>1502</v>
      </c>
      <c r="B56" s="872" t="s">
        <v>159</v>
      </c>
      <c r="C56" s="872" t="s">
        <v>838</v>
      </c>
      <c r="D56" s="725" t="s">
        <v>1705</v>
      </c>
      <c r="E56" s="725" t="s">
        <v>1706</v>
      </c>
      <c r="F56" s="872" t="s">
        <v>231</v>
      </c>
      <c r="G56" s="873">
        <v>2</v>
      </c>
      <c r="H56" s="940"/>
      <c r="I56" s="939"/>
      <c r="J56" s="875"/>
      <c r="K56" s="873"/>
      <c r="L56" s="875"/>
      <c r="M56" s="873"/>
      <c r="N56" s="876"/>
      <c r="O56" s="877"/>
    </row>
    <row r="57" spans="1:17" s="725" customFormat="1" ht="12.75" customHeight="1">
      <c r="A57" s="872" t="s">
        <v>1505</v>
      </c>
      <c r="B57" s="872" t="s">
        <v>159</v>
      </c>
      <c r="C57" s="872" t="s">
        <v>838</v>
      </c>
      <c r="D57" s="725" t="s">
        <v>1707</v>
      </c>
      <c r="E57" s="725" t="s">
        <v>1708</v>
      </c>
      <c r="F57" s="872" t="s">
        <v>231</v>
      </c>
      <c r="G57" s="873">
        <v>3</v>
      </c>
      <c r="H57" s="940"/>
      <c r="I57" s="939"/>
      <c r="J57" s="875"/>
      <c r="K57" s="873"/>
      <c r="L57" s="875"/>
      <c r="M57" s="873"/>
      <c r="N57" s="876"/>
      <c r="O57" s="877"/>
    </row>
    <row r="58" spans="1:17" s="725" customFormat="1" ht="12.75" customHeight="1">
      <c r="A58" s="872" t="s">
        <v>1508</v>
      </c>
      <c r="B58" s="872" t="s">
        <v>159</v>
      </c>
      <c r="C58" s="872" t="s">
        <v>838</v>
      </c>
      <c r="D58" s="725" t="s">
        <v>1709</v>
      </c>
      <c r="E58" s="725" t="s">
        <v>1710</v>
      </c>
      <c r="F58" s="872" t="s">
        <v>220</v>
      </c>
      <c r="G58" s="873">
        <v>34</v>
      </c>
      <c r="H58" s="940"/>
      <c r="I58" s="939"/>
      <c r="J58" s="875"/>
      <c r="K58" s="873"/>
      <c r="L58" s="875"/>
      <c r="M58" s="873"/>
      <c r="N58" s="876"/>
      <c r="O58" s="877"/>
    </row>
    <row r="59" spans="1:17" s="725" customFormat="1" ht="12.75" customHeight="1">
      <c r="A59" s="872" t="s">
        <v>1511</v>
      </c>
      <c r="B59" s="872" t="s">
        <v>159</v>
      </c>
      <c r="C59" s="872" t="s">
        <v>838</v>
      </c>
      <c r="D59" s="725" t="s">
        <v>1711</v>
      </c>
      <c r="E59" s="725" t="s">
        <v>1712</v>
      </c>
      <c r="F59" s="872" t="s">
        <v>220</v>
      </c>
      <c r="G59" s="873">
        <v>72</v>
      </c>
      <c r="H59" s="940"/>
      <c r="I59" s="939"/>
      <c r="J59" s="875"/>
      <c r="K59" s="873"/>
      <c r="L59" s="875"/>
      <c r="M59" s="873"/>
      <c r="N59" s="876"/>
      <c r="O59" s="877"/>
    </row>
    <row r="60" spans="1:17" s="725" customFormat="1" ht="12.75" customHeight="1">
      <c r="A60" s="872" t="s">
        <v>1514</v>
      </c>
      <c r="B60" s="872" t="s">
        <v>159</v>
      </c>
      <c r="C60" s="872" t="s">
        <v>838</v>
      </c>
      <c r="D60" s="725" t="s">
        <v>1713</v>
      </c>
      <c r="E60" s="725" t="s">
        <v>1714</v>
      </c>
      <c r="F60" s="872" t="s">
        <v>107</v>
      </c>
      <c r="G60" s="873"/>
      <c r="H60" s="940"/>
      <c r="I60" s="939"/>
      <c r="J60" s="875"/>
      <c r="K60" s="873"/>
      <c r="L60" s="875"/>
      <c r="M60" s="873"/>
      <c r="N60" s="876"/>
      <c r="O60" s="877"/>
    </row>
    <row r="61" spans="1:17" s="844" customFormat="1" ht="20.25" customHeight="1">
      <c r="A61" s="218"/>
      <c r="B61" s="218" t="s">
        <v>121</v>
      </c>
      <c r="C61" s="218"/>
      <c r="D61" s="218" t="s">
        <v>1715</v>
      </c>
      <c r="E61" s="218" t="s">
        <v>1716</v>
      </c>
      <c r="F61" s="218"/>
      <c r="G61" s="218"/>
      <c r="H61" s="218"/>
      <c r="I61" s="942"/>
      <c r="J61" s="218"/>
      <c r="K61" s="218"/>
      <c r="L61" s="218"/>
      <c r="M61" s="218"/>
      <c r="N61" s="218"/>
      <c r="Q61" s="725"/>
    </row>
    <row r="62" spans="1:17" s="725" customFormat="1" ht="21" customHeight="1">
      <c r="A62" s="872" t="s">
        <v>1517</v>
      </c>
      <c r="B62" s="872" t="s">
        <v>159</v>
      </c>
      <c r="C62" s="872" t="s">
        <v>838</v>
      </c>
      <c r="D62" s="725" t="s">
        <v>157</v>
      </c>
      <c r="E62" s="934" t="s">
        <v>1717</v>
      </c>
      <c r="F62" s="872" t="s">
        <v>220</v>
      </c>
      <c r="G62" s="873"/>
      <c r="H62" s="874"/>
      <c r="I62" s="938"/>
      <c r="J62" s="875"/>
      <c r="K62" s="873"/>
      <c r="L62" s="875"/>
      <c r="M62" s="873"/>
      <c r="N62" s="876"/>
      <c r="O62" s="877"/>
    </row>
    <row r="63" spans="1:17" s="725" customFormat="1" ht="12.75" customHeight="1">
      <c r="A63" s="872" t="s">
        <v>1520</v>
      </c>
      <c r="B63" s="872" t="s">
        <v>159</v>
      </c>
      <c r="C63" s="872" t="s">
        <v>838</v>
      </c>
      <c r="D63" s="725" t="s">
        <v>1718</v>
      </c>
      <c r="E63" s="725" t="s">
        <v>1719</v>
      </c>
      <c r="F63" s="872" t="s">
        <v>220</v>
      </c>
      <c r="G63" s="873">
        <v>14</v>
      </c>
      <c r="H63" s="936"/>
      <c r="I63" s="938"/>
      <c r="J63" s="875"/>
      <c r="K63" s="873"/>
      <c r="L63" s="875"/>
      <c r="M63" s="873"/>
      <c r="N63" s="876"/>
      <c r="O63" s="877"/>
    </row>
    <row r="64" spans="1:17" s="725" customFormat="1" ht="12.75" customHeight="1">
      <c r="A64" s="872" t="s">
        <v>1523</v>
      </c>
      <c r="B64" s="872" t="s">
        <v>159</v>
      </c>
      <c r="C64" s="872" t="s">
        <v>838</v>
      </c>
      <c r="D64" s="725" t="s">
        <v>1720</v>
      </c>
      <c r="E64" s="725" t="s">
        <v>2097</v>
      </c>
      <c r="F64" s="872" t="s">
        <v>220</v>
      </c>
      <c r="G64" s="873">
        <v>84</v>
      </c>
      <c r="H64" s="936"/>
      <c r="I64" s="938"/>
      <c r="J64" s="875"/>
      <c r="K64" s="873"/>
      <c r="L64" s="875"/>
      <c r="M64" s="873"/>
      <c r="N64" s="876"/>
      <c r="O64" s="877"/>
    </row>
    <row r="65" spans="1:15" s="725" customFormat="1" ht="12.75" customHeight="1">
      <c r="A65" s="872" t="s">
        <v>1526</v>
      </c>
      <c r="B65" s="872" t="s">
        <v>159</v>
      </c>
      <c r="C65" s="872" t="s">
        <v>838</v>
      </c>
      <c r="D65" s="725" t="s">
        <v>1721</v>
      </c>
      <c r="E65" s="725" t="s">
        <v>2098</v>
      </c>
      <c r="F65" s="872" t="s">
        <v>220</v>
      </c>
      <c r="G65" s="873">
        <v>112</v>
      </c>
      <c r="H65" s="936"/>
      <c r="I65" s="938"/>
      <c r="J65" s="875"/>
      <c r="K65" s="873"/>
      <c r="L65" s="875"/>
      <c r="M65" s="873"/>
      <c r="N65" s="876"/>
      <c r="O65" s="877"/>
    </row>
    <row r="66" spans="1:15" s="725" customFormat="1" ht="12.75" customHeight="1">
      <c r="A66" s="872" t="s">
        <v>1529</v>
      </c>
      <c r="B66" s="872" t="s">
        <v>159</v>
      </c>
      <c r="C66" s="872" t="s">
        <v>838</v>
      </c>
      <c r="D66" s="725" t="s">
        <v>1722</v>
      </c>
      <c r="E66" s="725" t="s">
        <v>2099</v>
      </c>
      <c r="F66" s="872" t="s">
        <v>220</v>
      </c>
      <c r="G66" s="873">
        <v>55</v>
      </c>
      <c r="H66" s="936"/>
      <c r="I66" s="938"/>
      <c r="J66" s="875"/>
      <c r="K66" s="873"/>
      <c r="L66" s="875"/>
      <c r="M66" s="873"/>
      <c r="N66" s="876"/>
      <c r="O66" s="877"/>
    </row>
    <row r="67" spans="1:15" s="725" customFormat="1" ht="12.75" customHeight="1">
      <c r="A67" s="872" t="s">
        <v>1532</v>
      </c>
      <c r="B67" s="872" t="s">
        <v>159</v>
      </c>
      <c r="C67" s="872" t="s">
        <v>838</v>
      </c>
      <c r="D67" s="725" t="s">
        <v>1723</v>
      </c>
      <c r="E67" s="725" t="s">
        <v>2100</v>
      </c>
      <c r="F67" s="872" t="s">
        <v>220</v>
      </c>
      <c r="G67" s="873">
        <v>46</v>
      </c>
      <c r="H67" s="936"/>
      <c r="I67" s="938"/>
      <c r="J67" s="875"/>
      <c r="K67" s="873"/>
      <c r="L67" s="875"/>
      <c r="M67" s="873"/>
      <c r="N67" s="876"/>
      <c r="O67" s="877"/>
    </row>
    <row r="68" spans="1:15" s="725" customFormat="1" ht="12.75" customHeight="1">
      <c r="A68" s="872" t="s">
        <v>1535</v>
      </c>
      <c r="B68" s="872" t="s">
        <v>159</v>
      </c>
      <c r="C68" s="872" t="s">
        <v>838</v>
      </c>
      <c r="D68" s="725" t="s">
        <v>1724</v>
      </c>
      <c r="E68" s="725" t="s">
        <v>2101</v>
      </c>
      <c r="F68" s="872" t="s">
        <v>220</v>
      </c>
      <c r="G68" s="873">
        <v>62</v>
      </c>
      <c r="H68" s="936"/>
      <c r="I68" s="938"/>
      <c r="J68" s="875"/>
      <c r="K68" s="873"/>
      <c r="L68" s="875"/>
      <c r="M68" s="873"/>
      <c r="N68" s="876"/>
      <c r="O68" s="877"/>
    </row>
    <row r="69" spans="1:15" s="725" customFormat="1" ht="12.75" customHeight="1">
      <c r="A69" s="872" t="s">
        <v>1538</v>
      </c>
      <c r="B69" s="872" t="s">
        <v>159</v>
      </c>
      <c r="C69" s="872" t="s">
        <v>838</v>
      </c>
      <c r="D69" s="725" t="s">
        <v>1725</v>
      </c>
      <c r="E69" s="725" t="s">
        <v>2102</v>
      </c>
      <c r="F69" s="872" t="s">
        <v>220</v>
      </c>
      <c r="G69" s="873">
        <v>12</v>
      </c>
      <c r="H69" s="936"/>
      <c r="I69" s="938"/>
      <c r="J69" s="875"/>
      <c r="K69" s="873"/>
      <c r="L69" s="875"/>
      <c r="M69" s="873"/>
      <c r="N69" s="876"/>
      <c r="O69" s="877"/>
    </row>
    <row r="70" spans="1:15" s="725" customFormat="1" ht="12.75" customHeight="1">
      <c r="A70" s="872" t="s">
        <v>1541</v>
      </c>
      <c r="B70" s="872" t="s">
        <v>159</v>
      </c>
      <c r="C70" s="872" t="s">
        <v>838</v>
      </c>
      <c r="D70" s="725" t="s">
        <v>1726</v>
      </c>
      <c r="E70" s="725" t="s">
        <v>1727</v>
      </c>
      <c r="F70" s="872" t="s">
        <v>231</v>
      </c>
      <c r="G70" s="873">
        <v>55</v>
      </c>
      <c r="H70" s="936"/>
      <c r="I70" s="938"/>
      <c r="J70" s="875"/>
      <c r="K70" s="873"/>
      <c r="L70" s="875"/>
      <c r="M70" s="873"/>
      <c r="N70" s="876"/>
      <c r="O70" s="877"/>
    </row>
    <row r="71" spans="1:15" s="725" customFormat="1" ht="12.75" customHeight="1">
      <c r="A71" s="872" t="s">
        <v>1544</v>
      </c>
      <c r="B71" s="872" t="s">
        <v>159</v>
      </c>
      <c r="C71" s="872" t="s">
        <v>838</v>
      </c>
      <c r="D71" s="725" t="s">
        <v>1547</v>
      </c>
      <c r="E71" s="725" t="s">
        <v>1728</v>
      </c>
      <c r="F71" s="872" t="s">
        <v>231</v>
      </c>
      <c r="G71" s="873">
        <v>1</v>
      </c>
      <c r="H71" s="936"/>
      <c r="I71" s="938"/>
      <c r="J71" s="875"/>
      <c r="K71" s="873"/>
      <c r="L71" s="875"/>
      <c r="M71" s="873"/>
      <c r="N71" s="876"/>
      <c r="O71" s="877"/>
    </row>
    <row r="72" spans="1:15" s="725" customFormat="1" ht="12.75" customHeight="1">
      <c r="A72" s="931" t="s">
        <v>1547</v>
      </c>
      <c r="B72" s="931" t="s">
        <v>185</v>
      </c>
      <c r="C72" s="931" t="s">
        <v>186</v>
      </c>
      <c r="D72" s="930" t="s">
        <v>1729</v>
      </c>
      <c r="E72" s="930" t="s">
        <v>1730</v>
      </c>
      <c r="F72" s="931" t="s">
        <v>231</v>
      </c>
      <c r="G72" s="935">
        <v>1</v>
      </c>
      <c r="H72" s="935"/>
      <c r="I72" s="932"/>
      <c r="J72" s="930"/>
      <c r="K72" s="930"/>
      <c r="L72" s="930"/>
      <c r="M72" s="930"/>
      <c r="N72" s="933"/>
      <c r="O72" s="877"/>
    </row>
    <row r="73" spans="1:15" s="725" customFormat="1" ht="12.75" customHeight="1">
      <c r="A73" s="872" t="s">
        <v>1550</v>
      </c>
      <c r="B73" s="872" t="s">
        <v>159</v>
      </c>
      <c r="C73" s="872" t="s">
        <v>838</v>
      </c>
      <c r="D73" s="725" t="s">
        <v>1731</v>
      </c>
      <c r="E73" s="725" t="s">
        <v>1732</v>
      </c>
      <c r="F73" s="872" t="s">
        <v>231</v>
      </c>
      <c r="G73" s="873">
        <v>6</v>
      </c>
      <c r="H73" s="936"/>
      <c r="I73" s="938"/>
      <c r="J73" s="875"/>
      <c r="K73" s="873"/>
      <c r="L73" s="875"/>
      <c r="M73" s="873"/>
      <c r="N73" s="876"/>
      <c r="O73" s="877"/>
    </row>
    <row r="74" spans="1:15" s="725" customFormat="1" ht="12.75" customHeight="1">
      <c r="A74" s="931" t="s">
        <v>1553</v>
      </c>
      <c r="B74" s="931" t="s">
        <v>185</v>
      </c>
      <c r="C74" s="931" t="s">
        <v>186</v>
      </c>
      <c r="D74" s="930" t="s">
        <v>1733</v>
      </c>
      <c r="E74" s="930" t="s">
        <v>1734</v>
      </c>
      <c r="F74" s="931" t="s">
        <v>231</v>
      </c>
      <c r="G74" s="935">
        <v>6</v>
      </c>
      <c r="H74" s="935"/>
      <c r="I74" s="932"/>
      <c r="J74" s="930"/>
      <c r="K74" s="930"/>
      <c r="L74" s="930"/>
      <c r="M74" s="930"/>
      <c r="N74" s="933"/>
      <c r="O74" s="877"/>
    </row>
    <row r="75" spans="1:15" s="725" customFormat="1" ht="12.75" customHeight="1">
      <c r="A75" s="872" t="s">
        <v>1556</v>
      </c>
      <c r="B75" s="872" t="s">
        <v>159</v>
      </c>
      <c r="C75" s="872" t="s">
        <v>838</v>
      </c>
      <c r="D75" s="725" t="s">
        <v>1735</v>
      </c>
      <c r="E75" s="725" t="s">
        <v>1736</v>
      </c>
      <c r="F75" s="872" t="s">
        <v>231</v>
      </c>
      <c r="G75" s="873">
        <v>50</v>
      </c>
      <c r="H75" s="936"/>
      <c r="I75" s="938"/>
      <c r="J75" s="875"/>
      <c r="K75" s="873"/>
      <c r="L75" s="875"/>
      <c r="M75" s="873"/>
      <c r="N75" s="876"/>
      <c r="O75" s="877"/>
    </row>
    <row r="76" spans="1:15" s="725" customFormat="1" ht="12.75" customHeight="1">
      <c r="A76" s="931" t="s">
        <v>1559</v>
      </c>
      <c r="B76" s="931" t="s">
        <v>185</v>
      </c>
      <c r="C76" s="931" t="s">
        <v>186</v>
      </c>
      <c r="D76" s="930" t="s">
        <v>1737</v>
      </c>
      <c r="E76" s="930" t="s">
        <v>1738</v>
      </c>
      <c r="F76" s="931" t="s">
        <v>231</v>
      </c>
      <c r="G76" s="935">
        <v>3</v>
      </c>
      <c r="H76" s="935"/>
      <c r="I76" s="932"/>
      <c r="J76" s="930"/>
      <c r="K76" s="930"/>
      <c r="L76" s="930"/>
      <c r="M76" s="930"/>
      <c r="N76" s="933"/>
      <c r="O76" s="877"/>
    </row>
    <row r="77" spans="1:15" s="725" customFormat="1" ht="12.75" customHeight="1">
      <c r="A77" s="931" t="s">
        <v>1562</v>
      </c>
      <c r="B77" s="931" t="s">
        <v>185</v>
      </c>
      <c r="C77" s="931" t="s">
        <v>186</v>
      </c>
      <c r="D77" s="930" t="s">
        <v>1739</v>
      </c>
      <c r="E77" s="930" t="s">
        <v>1740</v>
      </c>
      <c r="F77" s="931" t="s">
        <v>231</v>
      </c>
      <c r="G77" s="935">
        <v>46</v>
      </c>
      <c r="H77" s="935"/>
      <c r="I77" s="932"/>
      <c r="J77" s="930"/>
      <c r="K77" s="930"/>
      <c r="L77" s="930"/>
      <c r="M77" s="930"/>
      <c r="N77" s="933"/>
      <c r="O77" s="877"/>
    </row>
    <row r="78" spans="1:15" s="725" customFormat="1" ht="12.75" customHeight="1">
      <c r="A78" s="931" t="s">
        <v>1565</v>
      </c>
      <c r="B78" s="931" t="s">
        <v>185</v>
      </c>
      <c r="C78" s="931" t="s">
        <v>186</v>
      </c>
      <c r="D78" s="930" t="s">
        <v>1741</v>
      </c>
      <c r="E78" s="930" t="s">
        <v>1742</v>
      </c>
      <c r="F78" s="931" t="s">
        <v>231</v>
      </c>
      <c r="G78" s="935">
        <v>1</v>
      </c>
      <c r="H78" s="935"/>
      <c r="I78" s="932"/>
      <c r="J78" s="930"/>
      <c r="K78" s="930"/>
      <c r="L78" s="930"/>
      <c r="M78" s="930"/>
      <c r="N78" s="933"/>
      <c r="O78" s="877"/>
    </row>
    <row r="79" spans="1:15" s="725" customFormat="1" ht="12.75" customHeight="1">
      <c r="A79" s="872" t="s">
        <v>1568</v>
      </c>
      <c r="B79" s="872" t="s">
        <v>159</v>
      </c>
      <c r="C79" s="872" t="s">
        <v>838</v>
      </c>
      <c r="D79" s="725" t="s">
        <v>1743</v>
      </c>
      <c r="E79" s="725" t="s">
        <v>1744</v>
      </c>
      <c r="F79" s="872" t="s">
        <v>231</v>
      </c>
      <c r="G79" s="873">
        <v>4</v>
      </c>
      <c r="H79" s="936"/>
      <c r="I79" s="938"/>
      <c r="J79" s="875"/>
      <c r="K79" s="873"/>
      <c r="L79" s="875"/>
      <c r="M79" s="873"/>
      <c r="N79" s="876"/>
      <c r="O79" s="877"/>
    </row>
    <row r="80" spans="1:15" s="725" customFormat="1" ht="12.75" customHeight="1">
      <c r="A80" s="931" t="s">
        <v>1573</v>
      </c>
      <c r="B80" s="931" t="s">
        <v>185</v>
      </c>
      <c r="C80" s="931" t="s">
        <v>186</v>
      </c>
      <c r="D80" s="930" t="s">
        <v>1745</v>
      </c>
      <c r="E80" s="930" t="s">
        <v>1746</v>
      </c>
      <c r="F80" s="931" t="s">
        <v>231</v>
      </c>
      <c r="G80" s="935">
        <v>3</v>
      </c>
      <c r="H80" s="935"/>
      <c r="I80" s="932"/>
      <c r="J80" s="930"/>
      <c r="K80" s="930"/>
      <c r="L80" s="930"/>
      <c r="M80" s="930"/>
      <c r="N80" s="933"/>
      <c r="O80" s="877"/>
    </row>
    <row r="81" spans="1:15" s="725" customFormat="1" ht="12.75" customHeight="1">
      <c r="A81" s="931" t="s">
        <v>1577</v>
      </c>
      <c r="B81" s="931" t="s">
        <v>185</v>
      </c>
      <c r="C81" s="931" t="s">
        <v>186</v>
      </c>
      <c r="D81" s="930" t="s">
        <v>1747</v>
      </c>
      <c r="E81" s="930" t="s">
        <v>1748</v>
      </c>
      <c r="F81" s="931" t="s">
        <v>231</v>
      </c>
      <c r="G81" s="935">
        <v>1</v>
      </c>
      <c r="H81" s="935"/>
      <c r="I81" s="932"/>
      <c r="J81" s="930"/>
      <c r="K81" s="930"/>
      <c r="L81" s="930"/>
      <c r="M81" s="930"/>
      <c r="N81" s="933"/>
      <c r="O81" s="877"/>
    </row>
    <row r="82" spans="1:15" s="725" customFormat="1" ht="12.75" customHeight="1">
      <c r="A82" s="872" t="s">
        <v>1580</v>
      </c>
      <c r="B82" s="872" t="s">
        <v>159</v>
      </c>
      <c r="C82" s="872" t="s">
        <v>838</v>
      </c>
      <c r="D82" s="725" t="s">
        <v>1749</v>
      </c>
      <c r="E82" s="725" t="s">
        <v>1750</v>
      </c>
      <c r="F82" s="872" t="s">
        <v>231</v>
      </c>
      <c r="G82" s="873">
        <v>5</v>
      </c>
      <c r="H82" s="936"/>
      <c r="I82" s="938"/>
      <c r="J82" s="875"/>
      <c r="K82" s="873"/>
      <c r="L82" s="875"/>
      <c r="M82" s="873"/>
      <c r="N82" s="876"/>
      <c r="O82" s="877"/>
    </row>
    <row r="83" spans="1:15" s="725" customFormat="1" ht="12.75" customHeight="1">
      <c r="A83" s="931" t="s">
        <v>1582</v>
      </c>
      <c r="B83" s="931" t="s">
        <v>185</v>
      </c>
      <c r="C83" s="931" t="s">
        <v>186</v>
      </c>
      <c r="D83" s="930" t="s">
        <v>1751</v>
      </c>
      <c r="E83" s="930" t="s">
        <v>1752</v>
      </c>
      <c r="F83" s="931" t="s">
        <v>231</v>
      </c>
      <c r="G83" s="935">
        <v>2</v>
      </c>
      <c r="H83" s="935"/>
      <c r="I83" s="932"/>
      <c r="J83" s="930"/>
      <c r="K83" s="930"/>
      <c r="L83" s="930"/>
      <c r="M83" s="930"/>
      <c r="N83" s="933"/>
      <c r="O83" s="877"/>
    </row>
    <row r="84" spans="1:15" s="725" customFormat="1" ht="12.75" customHeight="1">
      <c r="A84" s="931" t="s">
        <v>1584</v>
      </c>
      <c r="B84" s="931" t="s">
        <v>185</v>
      </c>
      <c r="C84" s="931" t="s">
        <v>186</v>
      </c>
      <c r="D84" s="930" t="s">
        <v>1753</v>
      </c>
      <c r="E84" s="930" t="s">
        <v>1754</v>
      </c>
      <c r="F84" s="931" t="s">
        <v>231</v>
      </c>
      <c r="G84" s="935">
        <v>3</v>
      </c>
      <c r="H84" s="935"/>
      <c r="I84" s="932"/>
      <c r="J84" s="930"/>
      <c r="K84" s="930"/>
      <c r="L84" s="930"/>
      <c r="M84" s="930"/>
      <c r="N84" s="933"/>
      <c r="O84" s="877"/>
    </row>
    <row r="85" spans="1:15" s="725" customFormat="1" ht="12.75" customHeight="1">
      <c r="A85" s="872" t="s">
        <v>1586</v>
      </c>
      <c r="B85" s="872" t="s">
        <v>159</v>
      </c>
      <c r="C85" s="872" t="s">
        <v>838</v>
      </c>
      <c r="D85" s="725" t="s">
        <v>1755</v>
      </c>
      <c r="E85" s="725" t="s">
        <v>1756</v>
      </c>
      <c r="F85" s="872" t="s">
        <v>231</v>
      </c>
      <c r="G85" s="873">
        <v>7</v>
      </c>
      <c r="H85" s="936"/>
      <c r="I85" s="938"/>
      <c r="J85" s="875"/>
      <c r="K85" s="873"/>
      <c r="L85" s="875"/>
      <c r="M85" s="873"/>
      <c r="N85" s="876"/>
      <c r="O85" s="877"/>
    </row>
    <row r="86" spans="1:15" s="725" customFormat="1" ht="12.75" customHeight="1">
      <c r="A86" s="931" t="s">
        <v>1588</v>
      </c>
      <c r="B86" s="931" t="s">
        <v>185</v>
      </c>
      <c r="C86" s="931" t="s">
        <v>186</v>
      </c>
      <c r="D86" s="930" t="s">
        <v>1757</v>
      </c>
      <c r="E86" s="930" t="s">
        <v>1758</v>
      </c>
      <c r="F86" s="931" t="s">
        <v>231</v>
      </c>
      <c r="G86" s="935">
        <v>5</v>
      </c>
      <c r="H86" s="935"/>
      <c r="I86" s="932"/>
      <c r="J86" s="930"/>
      <c r="K86" s="930"/>
      <c r="L86" s="930"/>
      <c r="M86" s="930"/>
      <c r="N86" s="933"/>
      <c r="O86" s="877"/>
    </row>
    <row r="87" spans="1:15" s="725" customFormat="1" ht="18.75" customHeight="1">
      <c r="A87" s="931" t="s">
        <v>1590</v>
      </c>
      <c r="B87" s="931" t="s">
        <v>185</v>
      </c>
      <c r="C87" s="931" t="s">
        <v>186</v>
      </c>
      <c r="D87" s="930" t="s">
        <v>1759</v>
      </c>
      <c r="E87" s="930" t="s">
        <v>1760</v>
      </c>
      <c r="F87" s="931" t="s">
        <v>231</v>
      </c>
      <c r="G87" s="935">
        <v>1</v>
      </c>
      <c r="H87" s="935"/>
      <c r="I87" s="932"/>
      <c r="J87" s="930"/>
      <c r="K87" s="930"/>
      <c r="L87" s="930"/>
      <c r="M87" s="930"/>
      <c r="N87" s="933"/>
      <c r="O87" s="877"/>
    </row>
    <row r="88" spans="1:15" s="725" customFormat="1" ht="12.75" customHeight="1">
      <c r="A88" s="931" t="s">
        <v>1592</v>
      </c>
      <c r="B88" s="931" t="s">
        <v>185</v>
      </c>
      <c r="C88" s="931" t="s">
        <v>186</v>
      </c>
      <c r="D88" s="930" t="s">
        <v>1761</v>
      </c>
      <c r="E88" s="930" t="s">
        <v>1762</v>
      </c>
      <c r="F88" s="931" t="s">
        <v>231</v>
      </c>
      <c r="G88" s="935">
        <v>1</v>
      </c>
      <c r="H88" s="935"/>
      <c r="I88" s="932"/>
      <c r="J88" s="930"/>
      <c r="K88" s="930"/>
      <c r="L88" s="930"/>
      <c r="M88" s="930"/>
      <c r="N88" s="933"/>
      <c r="O88" s="877"/>
    </row>
    <row r="89" spans="1:15" s="725" customFormat="1" ht="12.75" customHeight="1">
      <c r="A89" s="872" t="s">
        <v>1594</v>
      </c>
      <c r="B89" s="872" t="s">
        <v>159</v>
      </c>
      <c r="C89" s="872" t="s">
        <v>838</v>
      </c>
      <c r="D89" s="725" t="s">
        <v>1763</v>
      </c>
      <c r="E89" s="725" t="s">
        <v>1764</v>
      </c>
      <c r="F89" s="872" t="s">
        <v>231</v>
      </c>
      <c r="G89" s="873">
        <v>3</v>
      </c>
      <c r="H89" s="936"/>
      <c r="I89" s="938"/>
      <c r="J89" s="875"/>
      <c r="K89" s="873"/>
      <c r="L89" s="875"/>
      <c r="M89" s="873"/>
      <c r="N89" s="876"/>
      <c r="O89" s="877"/>
    </row>
    <row r="90" spans="1:15" s="725" customFormat="1" ht="12.75" customHeight="1">
      <c r="A90" s="931" t="s">
        <v>1596</v>
      </c>
      <c r="B90" s="931" t="s">
        <v>185</v>
      </c>
      <c r="C90" s="931" t="s">
        <v>186</v>
      </c>
      <c r="D90" s="930" t="s">
        <v>1765</v>
      </c>
      <c r="E90" s="930" t="s">
        <v>1766</v>
      </c>
      <c r="F90" s="931" t="s">
        <v>231</v>
      </c>
      <c r="G90" s="935">
        <v>2</v>
      </c>
      <c r="H90" s="935"/>
      <c r="I90" s="932"/>
      <c r="J90" s="930"/>
      <c r="K90" s="930"/>
      <c r="L90" s="930"/>
      <c r="M90" s="930"/>
      <c r="N90" s="933"/>
      <c r="O90" s="877"/>
    </row>
    <row r="91" spans="1:15" s="725" customFormat="1" ht="12.75" customHeight="1">
      <c r="A91" s="931" t="s">
        <v>1598</v>
      </c>
      <c r="B91" s="931" t="s">
        <v>185</v>
      </c>
      <c r="C91" s="931" t="s">
        <v>186</v>
      </c>
      <c r="D91" s="930" t="s">
        <v>1767</v>
      </c>
      <c r="E91" s="930" t="s">
        <v>1768</v>
      </c>
      <c r="F91" s="931" t="s">
        <v>231</v>
      </c>
      <c r="G91" s="935">
        <v>1</v>
      </c>
      <c r="H91" s="935"/>
      <c r="I91" s="932"/>
      <c r="J91" s="930"/>
      <c r="K91" s="930"/>
      <c r="L91" s="930"/>
      <c r="M91" s="930"/>
      <c r="N91" s="933"/>
      <c r="O91" s="877"/>
    </row>
    <row r="92" spans="1:15" s="725" customFormat="1" ht="12.75" customHeight="1">
      <c r="A92" s="872" t="s">
        <v>1600</v>
      </c>
      <c r="B92" s="872" t="s">
        <v>159</v>
      </c>
      <c r="C92" s="872" t="s">
        <v>838</v>
      </c>
      <c r="D92" s="725" t="s">
        <v>1769</v>
      </c>
      <c r="E92" s="725" t="s">
        <v>1770</v>
      </c>
      <c r="F92" s="872" t="s">
        <v>231</v>
      </c>
      <c r="G92" s="873">
        <v>1</v>
      </c>
      <c r="H92" s="936"/>
      <c r="I92" s="938"/>
      <c r="J92" s="875"/>
      <c r="K92" s="873"/>
      <c r="L92" s="875"/>
      <c r="M92" s="873"/>
      <c r="N92" s="876"/>
      <c r="O92" s="877"/>
    </row>
    <row r="93" spans="1:15" s="725" customFormat="1" ht="12.75" customHeight="1">
      <c r="A93" s="872" t="s">
        <v>1600</v>
      </c>
      <c r="B93" s="872" t="s">
        <v>159</v>
      </c>
      <c r="C93" s="872" t="s">
        <v>838</v>
      </c>
      <c r="D93" s="725">
        <v>722254119</v>
      </c>
      <c r="E93" s="725" t="s">
        <v>1771</v>
      </c>
      <c r="F93" s="872" t="s">
        <v>231</v>
      </c>
      <c r="G93" s="873">
        <v>1</v>
      </c>
      <c r="H93" s="936"/>
      <c r="I93" s="938"/>
      <c r="J93" s="875"/>
      <c r="K93" s="873"/>
      <c r="L93" s="875"/>
      <c r="M93" s="873"/>
      <c r="N93" s="876"/>
      <c r="O93" s="877"/>
    </row>
    <row r="94" spans="1:15" s="725" customFormat="1" ht="12.75" customHeight="1">
      <c r="A94" s="872" t="s">
        <v>1600</v>
      </c>
      <c r="B94" s="872" t="s">
        <v>159</v>
      </c>
      <c r="C94" s="872" t="s">
        <v>838</v>
      </c>
      <c r="D94" s="725">
        <v>722254116</v>
      </c>
      <c r="E94" s="725" t="s">
        <v>1772</v>
      </c>
      <c r="F94" s="872" t="s">
        <v>231</v>
      </c>
      <c r="G94" s="873">
        <v>1</v>
      </c>
      <c r="H94" s="936"/>
      <c r="I94" s="938"/>
      <c r="J94" s="875"/>
      <c r="K94" s="873"/>
      <c r="L94" s="875"/>
      <c r="M94" s="873"/>
      <c r="N94" s="876"/>
      <c r="O94" s="877"/>
    </row>
    <row r="95" spans="1:15" s="725" customFormat="1" ht="12.75" customHeight="1">
      <c r="A95" s="931" t="s">
        <v>1602</v>
      </c>
      <c r="B95" s="931" t="s">
        <v>185</v>
      </c>
      <c r="C95" s="931" t="s">
        <v>186</v>
      </c>
      <c r="D95" s="930" t="s">
        <v>1773</v>
      </c>
      <c r="E95" s="930" t="s">
        <v>1774</v>
      </c>
      <c r="F95" s="931" t="s">
        <v>231</v>
      </c>
      <c r="G95" s="935">
        <v>1</v>
      </c>
      <c r="H95" s="935"/>
      <c r="I95" s="932"/>
      <c r="J95" s="930"/>
      <c r="K95" s="930"/>
      <c r="L95" s="930"/>
      <c r="M95" s="930"/>
      <c r="N95" s="933"/>
      <c r="O95" s="877"/>
    </row>
    <row r="96" spans="1:15" s="725" customFormat="1" ht="12.75" customHeight="1">
      <c r="A96" s="872" t="s">
        <v>1604</v>
      </c>
      <c r="B96" s="872" t="s">
        <v>159</v>
      </c>
      <c r="C96" s="872" t="s">
        <v>838</v>
      </c>
      <c r="D96" s="725" t="s">
        <v>1775</v>
      </c>
      <c r="E96" s="725" t="s">
        <v>1776</v>
      </c>
      <c r="F96" s="872" t="s">
        <v>220</v>
      </c>
      <c r="G96" s="873">
        <v>385</v>
      </c>
      <c r="H96" s="936"/>
      <c r="I96" s="938"/>
      <c r="J96" s="875"/>
      <c r="K96" s="873"/>
      <c r="L96" s="875"/>
      <c r="M96" s="873"/>
      <c r="N96" s="876"/>
      <c r="O96" s="877"/>
    </row>
    <row r="97" spans="1:17" s="725" customFormat="1" ht="12.75" customHeight="1">
      <c r="A97" s="872" t="s">
        <v>1606</v>
      </c>
      <c r="B97" s="872" t="s">
        <v>159</v>
      </c>
      <c r="C97" s="872" t="s">
        <v>838</v>
      </c>
      <c r="D97" s="725" t="s">
        <v>1777</v>
      </c>
      <c r="E97" s="725" t="s">
        <v>1778</v>
      </c>
      <c r="F97" s="872" t="s">
        <v>220</v>
      </c>
      <c r="G97" s="873">
        <v>385</v>
      </c>
      <c r="H97" s="936"/>
      <c r="I97" s="938"/>
      <c r="J97" s="875"/>
      <c r="K97" s="873"/>
      <c r="L97" s="875"/>
      <c r="M97" s="873"/>
      <c r="N97" s="876"/>
      <c r="O97" s="877"/>
    </row>
    <row r="98" spans="1:17" s="725" customFormat="1" ht="12.75" customHeight="1">
      <c r="A98" s="872" t="s">
        <v>1608</v>
      </c>
      <c r="B98" s="872" t="s">
        <v>159</v>
      </c>
      <c r="C98" s="872" t="s">
        <v>838</v>
      </c>
      <c r="D98" s="725" t="s">
        <v>1779</v>
      </c>
      <c r="E98" s="725" t="s">
        <v>1780</v>
      </c>
      <c r="F98" s="872" t="s">
        <v>107</v>
      </c>
      <c r="G98" s="873"/>
      <c r="H98" s="936"/>
      <c r="I98" s="938"/>
      <c r="J98" s="875"/>
      <c r="K98" s="873"/>
      <c r="L98" s="875"/>
      <c r="M98" s="873"/>
      <c r="N98" s="876"/>
      <c r="O98" s="877"/>
    </row>
    <row r="99" spans="1:17" s="844" customFormat="1" ht="18.75" customHeight="1">
      <c r="A99" s="218"/>
      <c r="B99" s="218" t="s">
        <v>121</v>
      </c>
      <c r="C99" s="218"/>
      <c r="D99" s="218" t="s">
        <v>836</v>
      </c>
      <c r="E99" s="218" t="s">
        <v>837</v>
      </c>
      <c r="F99" s="218"/>
      <c r="G99" s="218"/>
      <c r="H99" s="218"/>
      <c r="I99" s="942"/>
      <c r="J99" s="218"/>
      <c r="K99" s="218"/>
      <c r="L99" s="218"/>
      <c r="M99" s="218"/>
      <c r="N99" s="218"/>
      <c r="Q99" s="725"/>
    </row>
    <row r="100" spans="1:17" s="725" customFormat="1" ht="12.75" customHeight="1">
      <c r="A100" s="872" t="s">
        <v>1610</v>
      </c>
      <c r="B100" s="872" t="s">
        <v>159</v>
      </c>
      <c r="C100" s="872" t="s">
        <v>838</v>
      </c>
      <c r="D100" s="725" t="s">
        <v>1781</v>
      </c>
      <c r="E100" s="725" t="s">
        <v>1782</v>
      </c>
      <c r="F100" s="872" t="s">
        <v>231</v>
      </c>
      <c r="G100" s="873">
        <v>5</v>
      </c>
      <c r="H100" s="936"/>
      <c r="I100" s="874"/>
      <c r="J100" s="875"/>
      <c r="K100" s="873"/>
      <c r="L100" s="875"/>
      <c r="M100" s="873"/>
      <c r="N100" s="876"/>
      <c r="O100" s="877"/>
    </row>
    <row r="101" spans="1:17" s="725" customFormat="1" ht="12.75" customHeight="1">
      <c r="A101" s="931" t="s">
        <v>1612</v>
      </c>
      <c r="B101" s="931" t="s">
        <v>185</v>
      </c>
      <c r="C101" s="931" t="s">
        <v>186</v>
      </c>
      <c r="D101" s="930" t="s">
        <v>1783</v>
      </c>
      <c r="E101" s="930" t="s">
        <v>1784</v>
      </c>
      <c r="F101" s="931" t="s">
        <v>231</v>
      </c>
      <c r="G101" s="935">
        <v>4</v>
      </c>
      <c r="H101" s="935"/>
      <c r="I101" s="932"/>
      <c r="J101" s="930"/>
      <c r="K101" s="930"/>
      <c r="L101" s="930"/>
      <c r="M101" s="930"/>
      <c r="N101" s="933"/>
      <c r="O101" s="877"/>
    </row>
    <row r="102" spans="1:17" s="725" customFormat="1" ht="12.75" customHeight="1">
      <c r="A102" s="931" t="s">
        <v>1614</v>
      </c>
      <c r="B102" s="931" t="s">
        <v>185</v>
      </c>
      <c r="C102" s="931" t="s">
        <v>186</v>
      </c>
      <c r="D102" s="930" t="s">
        <v>1785</v>
      </c>
      <c r="E102" s="930" t="s">
        <v>1786</v>
      </c>
      <c r="F102" s="931" t="s">
        <v>231</v>
      </c>
      <c r="G102" s="935">
        <v>1</v>
      </c>
      <c r="H102" s="935"/>
      <c r="I102" s="932"/>
      <c r="J102" s="930"/>
      <c r="K102" s="930"/>
      <c r="L102" s="930"/>
      <c r="M102" s="930"/>
      <c r="N102" s="933"/>
      <c r="O102" s="877"/>
    </row>
    <row r="103" spans="1:17" s="725" customFormat="1" ht="12.75" customHeight="1">
      <c r="A103" s="872" t="s">
        <v>1616</v>
      </c>
      <c r="B103" s="872" t="s">
        <v>159</v>
      </c>
      <c r="C103" s="872" t="s">
        <v>838</v>
      </c>
      <c r="D103" s="725" t="s">
        <v>1787</v>
      </c>
      <c r="E103" s="725" t="s">
        <v>1788</v>
      </c>
      <c r="F103" s="872" t="s">
        <v>1408</v>
      </c>
      <c r="G103" s="879">
        <v>2</v>
      </c>
      <c r="H103" s="936"/>
      <c r="I103" s="874"/>
      <c r="J103" s="875"/>
      <c r="K103" s="873"/>
      <c r="L103" s="875"/>
      <c r="M103" s="873"/>
      <c r="N103" s="876"/>
      <c r="O103" s="877"/>
    </row>
    <row r="104" spans="1:17" s="725" customFormat="1" ht="12.75" customHeight="1">
      <c r="A104" s="931" t="s">
        <v>1618</v>
      </c>
      <c r="B104" s="931" t="s">
        <v>185</v>
      </c>
      <c r="C104" s="931" t="s">
        <v>186</v>
      </c>
      <c r="D104" s="930" t="s">
        <v>1789</v>
      </c>
      <c r="E104" s="930" t="s">
        <v>1790</v>
      </c>
      <c r="F104" s="931" t="s">
        <v>231</v>
      </c>
      <c r="G104" s="935">
        <v>2</v>
      </c>
      <c r="H104" s="935"/>
      <c r="I104" s="932"/>
      <c r="J104" s="930"/>
      <c r="K104" s="930"/>
      <c r="L104" s="930"/>
      <c r="M104" s="930"/>
      <c r="N104" s="933"/>
      <c r="O104" s="877"/>
    </row>
    <row r="105" spans="1:17" s="725" customFormat="1" ht="12.75" customHeight="1">
      <c r="A105" s="872" t="s">
        <v>1620</v>
      </c>
      <c r="B105" s="872" t="s">
        <v>159</v>
      </c>
      <c r="C105" s="872" t="s">
        <v>838</v>
      </c>
      <c r="D105" s="725" t="s">
        <v>1791</v>
      </c>
      <c r="E105" s="725" t="s">
        <v>1792</v>
      </c>
      <c r="F105" s="872" t="s">
        <v>1408</v>
      </c>
      <c r="G105" s="879">
        <v>9</v>
      </c>
      <c r="H105" s="936"/>
      <c r="I105" s="874"/>
      <c r="J105" s="875"/>
      <c r="K105" s="873"/>
      <c r="L105" s="875"/>
      <c r="M105" s="873"/>
      <c r="N105" s="876"/>
      <c r="O105" s="877"/>
    </row>
    <row r="106" spans="1:17" s="725" customFormat="1" ht="12.75" customHeight="1">
      <c r="A106" s="931" t="s">
        <v>1622</v>
      </c>
      <c r="B106" s="931" t="s">
        <v>185</v>
      </c>
      <c r="C106" s="931" t="s">
        <v>186</v>
      </c>
      <c r="D106" s="930" t="s">
        <v>1793</v>
      </c>
      <c r="E106" s="930" t="s">
        <v>1794</v>
      </c>
      <c r="F106" s="931" t="s">
        <v>231</v>
      </c>
      <c r="G106" s="935">
        <v>8</v>
      </c>
      <c r="H106" s="935"/>
      <c r="I106" s="932"/>
      <c r="J106" s="930"/>
      <c r="K106" s="930"/>
      <c r="L106" s="930"/>
      <c r="M106" s="930"/>
      <c r="N106" s="933"/>
      <c r="O106" s="877"/>
    </row>
    <row r="107" spans="1:17" s="725" customFormat="1" ht="12.75" customHeight="1">
      <c r="A107" s="931" t="s">
        <v>1624</v>
      </c>
      <c r="B107" s="931" t="s">
        <v>185</v>
      </c>
      <c r="C107" s="931" t="s">
        <v>186</v>
      </c>
      <c r="D107" s="930" t="s">
        <v>1795</v>
      </c>
      <c r="E107" s="930" t="s">
        <v>1796</v>
      </c>
      <c r="F107" s="931" t="s">
        <v>231</v>
      </c>
      <c r="G107" s="935">
        <v>1</v>
      </c>
      <c r="H107" s="935"/>
      <c r="I107" s="932"/>
      <c r="J107" s="930"/>
      <c r="K107" s="930"/>
      <c r="L107" s="930"/>
      <c r="M107" s="930"/>
      <c r="N107" s="933"/>
      <c r="O107" s="877"/>
    </row>
    <row r="108" spans="1:17" s="725" customFormat="1" ht="12.75" customHeight="1">
      <c r="A108" s="872" t="s">
        <v>1627</v>
      </c>
      <c r="B108" s="872" t="s">
        <v>159</v>
      </c>
      <c r="C108" s="872" t="s">
        <v>838</v>
      </c>
      <c r="D108" s="725" t="s">
        <v>1797</v>
      </c>
      <c r="E108" s="725" t="s">
        <v>1798</v>
      </c>
      <c r="F108" s="872" t="s">
        <v>1408</v>
      </c>
      <c r="G108" s="879">
        <v>2</v>
      </c>
      <c r="H108" s="936"/>
      <c r="I108" s="874"/>
      <c r="J108" s="875"/>
      <c r="K108" s="873"/>
      <c r="L108" s="875"/>
      <c r="M108" s="873"/>
      <c r="N108" s="876"/>
      <c r="O108" s="877"/>
    </row>
    <row r="109" spans="1:17" s="725" customFormat="1" ht="12.75" customHeight="1">
      <c r="A109" s="931" t="s">
        <v>1630</v>
      </c>
      <c r="B109" s="931" t="s">
        <v>185</v>
      </c>
      <c r="C109" s="931" t="s">
        <v>186</v>
      </c>
      <c r="D109" s="930" t="s">
        <v>1799</v>
      </c>
      <c r="E109" s="930" t="s">
        <v>1800</v>
      </c>
      <c r="F109" s="931" t="s">
        <v>231</v>
      </c>
      <c r="G109" s="935">
        <v>5</v>
      </c>
      <c r="H109" s="935"/>
      <c r="I109" s="932"/>
      <c r="J109" s="930"/>
      <c r="K109" s="930"/>
      <c r="L109" s="930"/>
      <c r="M109" s="930"/>
      <c r="N109" s="933"/>
      <c r="O109" s="877"/>
    </row>
    <row r="110" spans="1:17" s="725" customFormat="1" ht="12.75" customHeight="1">
      <c r="A110" s="872" t="s">
        <v>1801</v>
      </c>
      <c r="B110" s="872" t="s">
        <v>159</v>
      </c>
      <c r="C110" s="872" t="s">
        <v>838</v>
      </c>
      <c r="D110" s="725" t="s">
        <v>1802</v>
      </c>
      <c r="E110" s="725" t="s">
        <v>1803</v>
      </c>
      <c r="F110" s="872" t="s">
        <v>1408</v>
      </c>
      <c r="G110" s="879">
        <v>3</v>
      </c>
      <c r="H110" s="936"/>
      <c r="I110" s="874"/>
      <c r="J110" s="875"/>
      <c r="K110" s="873"/>
      <c r="L110" s="875"/>
      <c r="M110" s="873"/>
      <c r="N110" s="876"/>
      <c r="O110" s="877"/>
    </row>
    <row r="111" spans="1:17" s="725" customFormat="1" ht="12.75" customHeight="1">
      <c r="A111" s="931" t="s">
        <v>1804</v>
      </c>
      <c r="B111" s="931" t="s">
        <v>185</v>
      </c>
      <c r="C111" s="931" t="s">
        <v>186</v>
      </c>
      <c r="D111" s="930" t="s">
        <v>1805</v>
      </c>
      <c r="E111" s="930" t="s">
        <v>1806</v>
      </c>
      <c r="F111" s="931" t="s">
        <v>231</v>
      </c>
      <c r="G111" s="935">
        <v>3</v>
      </c>
      <c r="H111" s="935"/>
      <c r="I111" s="932"/>
      <c r="J111" s="930"/>
      <c r="K111" s="930"/>
      <c r="L111" s="930"/>
      <c r="M111" s="930"/>
      <c r="N111" s="933"/>
      <c r="O111" s="877"/>
    </row>
    <row r="112" spans="1:17" s="725" customFormat="1" ht="12.75" customHeight="1">
      <c r="A112" s="872" t="s">
        <v>1807</v>
      </c>
      <c r="B112" s="872" t="s">
        <v>159</v>
      </c>
      <c r="C112" s="872" t="s">
        <v>838</v>
      </c>
      <c r="D112" s="725" t="s">
        <v>1808</v>
      </c>
      <c r="E112" s="725" t="s">
        <v>1809</v>
      </c>
      <c r="F112" s="872" t="s">
        <v>1408</v>
      </c>
      <c r="G112" s="879">
        <v>3</v>
      </c>
      <c r="H112" s="936"/>
      <c r="I112" s="874"/>
      <c r="J112" s="875"/>
      <c r="K112" s="873"/>
      <c r="L112" s="875"/>
      <c r="M112" s="873"/>
      <c r="N112" s="876"/>
      <c r="O112" s="877"/>
    </row>
    <row r="113" spans="1:15" s="725" customFormat="1" ht="12.75" customHeight="1">
      <c r="A113" s="931" t="s">
        <v>1810</v>
      </c>
      <c r="B113" s="931" t="s">
        <v>185</v>
      </c>
      <c r="C113" s="931" t="s">
        <v>186</v>
      </c>
      <c r="D113" s="930" t="s">
        <v>1811</v>
      </c>
      <c r="E113" s="930" t="s">
        <v>1812</v>
      </c>
      <c r="F113" s="931" t="s">
        <v>231</v>
      </c>
      <c r="G113" s="935">
        <v>3</v>
      </c>
      <c r="H113" s="935"/>
      <c r="I113" s="932"/>
      <c r="J113" s="930"/>
      <c r="K113" s="930"/>
      <c r="L113" s="930"/>
      <c r="M113" s="930"/>
      <c r="N113" s="933"/>
      <c r="O113" s="877"/>
    </row>
    <row r="114" spans="1:15" s="725" customFormat="1" ht="12.75" customHeight="1">
      <c r="A114" s="872" t="s">
        <v>1813</v>
      </c>
      <c r="B114" s="872" t="s">
        <v>159</v>
      </c>
      <c r="C114" s="872" t="s">
        <v>838</v>
      </c>
      <c r="D114" s="725" t="s">
        <v>1814</v>
      </c>
      <c r="E114" s="725" t="s">
        <v>1815</v>
      </c>
      <c r="F114" s="872" t="s">
        <v>231</v>
      </c>
      <c r="G114" s="879">
        <v>12</v>
      </c>
      <c r="H114" s="936"/>
      <c r="I114" s="874"/>
      <c r="J114" s="875"/>
      <c r="K114" s="873"/>
      <c r="L114" s="875"/>
      <c r="M114" s="873"/>
      <c r="N114" s="876"/>
      <c r="O114" s="877"/>
    </row>
    <row r="115" spans="1:15" s="725" customFormat="1" ht="12.75" customHeight="1">
      <c r="A115" s="931" t="s">
        <v>1816</v>
      </c>
      <c r="B115" s="931" t="s">
        <v>185</v>
      </c>
      <c r="C115" s="931" t="s">
        <v>186</v>
      </c>
      <c r="D115" s="930" t="s">
        <v>1817</v>
      </c>
      <c r="E115" s="930" t="s">
        <v>1818</v>
      </c>
      <c r="F115" s="931" t="s">
        <v>231</v>
      </c>
      <c r="G115" s="935">
        <v>8</v>
      </c>
      <c r="H115" s="935"/>
      <c r="I115" s="932"/>
      <c r="J115" s="930"/>
      <c r="K115" s="930"/>
      <c r="L115" s="930"/>
      <c r="M115" s="930"/>
      <c r="N115" s="933"/>
      <c r="O115" s="877"/>
    </row>
    <row r="116" spans="1:15" s="725" customFormat="1" ht="12.75" customHeight="1">
      <c r="A116" s="931" t="s">
        <v>1819</v>
      </c>
      <c r="B116" s="931" t="s">
        <v>185</v>
      </c>
      <c r="C116" s="931" t="s">
        <v>186</v>
      </c>
      <c r="D116" s="930" t="s">
        <v>1820</v>
      </c>
      <c r="E116" s="930" t="s">
        <v>1821</v>
      </c>
      <c r="F116" s="931" t="s">
        <v>231</v>
      </c>
      <c r="G116" s="935">
        <v>1</v>
      </c>
      <c r="H116" s="935"/>
      <c r="I116" s="932"/>
      <c r="J116" s="930"/>
      <c r="K116" s="930"/>
      <c r="L116" s="930"/>
      <c r="M116" s="930"/>
      <c r="N116" s="933"/>
      <c r="O116" s="877"/>
    </row>
    <row r="117" spans="1:15" s="725" customFormat="1" ht="12.75" customHeight="1">
      <c r="A117" s="931" t="s">
        <v>1822</v>
      </c>
      <c r="B117" s="931" t="s">
        <v>185</v>
      </c>
      <c r="C117" s="931" t="s">
        <v>186</v>
      </c>
      <c r="D117" s="930" t="s">
        <v>1823</v>
      </c>
      <c r="E117" s="930" t="s">
        <v>1824</v>
      </c>
      <c r="F117" s="931" t="s">
        <v>231</v>
      </c>
      <c r="G117" s="935">
        <v>3</v>
      </c>
      <c r="H117" s="935"/>
      <c r="I117" s="932"/>
      <c r="J117" s="930"/>
      <c r="K117" s="930"/>
      <c r="L117" s="930"/>
      <c r="M117" s="930"/>
      <c r="N117" s="933"/>
      <c r="O117" s="877"/>
    </row>
    <row r="118" spans="1:15" s="725" customFormat="1" ht="12.75" customHeight="1">
      <c r="A118" s="872" t="s">
        <v>1825</v>
      </c>
      <c r="B118" s="872" t="s">
        <v>159</v>
      </c>
      <c r="C118" s="872" t="s">
        <v>838</v>
      </c>
      <c r="D118" s="725" t="s">
        <v>1826</v>
      </c>
      <c r="E118" s="725" t="s">
        <v>1827</v>
      </c>
      <c r="F118" s="872" t="s">
        <v>231</v>
      </c>
      <c r="G118" s="873">
        <v>5</v>
      </c>
      <c r="H118" s="936"/>
      <c r="I118" s="874"/>
      <c r="J118" s="875"/>
      <c r="K118" s="873"/>
      <c r="L118" s="875"/>
      <c r="M118" s="873"/>
      <c r="N118" s="876"/>
      <c r="O118" s="877"/>
    </row>
    <row r="119" spans="1:15" s="725" customFormat="1" ht="12.75" customHeight="1">
      <c r="A119" s="931" t="s">
        <v>419</v>
      </c>
      <c r="B119" s="931" t="s">
        <v>185</v>
      </c>
      <c r="C119" s="931" t="s">
        <v>186</v>
      </c>
      <c r="D119" s="930" t="s">
        <v>1828</v>
      </c>
      <c r="E119" s="930" t="s">
        <v>1829</v>
      </c>
      <c r="F119" s="931" t="s">
        <v>231</v>
      </c>
      <c r="G119" s="935">
        <v>5</v>
      </c>
      <c r="H119" s="935"/>
      <c r="I119" s="932"/>
      <c r="J119" s="930"/>
      <c r="K119" s="930"/>
      <c r="L119" s="930"/>
      <c r="M119" s="930"/>
      <c r="N119" s="933"/>
      <c r="O119" s="877"/>
    </row>
    <row r="120" spans="1:15" s="725" customFormat="1" ht="12.75" customHeight="1">
      <c r="A120" s="872" t="s">
        <v>1830</v>
      </c>
      <c r="B120" s="872" t="s">
        <v>159</v>
      </c>
      <c r="C120" s="872" t="s">
        <v>838</v>
      </c>
      <c r="D120" s="725" t="s">
        <v>1831</v>
      </c>
      <c r="E120" s="725" t="s">
        <v>1832</v>
      </c>
      <c r="F120" s="872" t="s">
        <v>107</v>
      </c>
      <c r="G120" s="873"/>
      <c r="H120" s="936"/>
      <c r="I120" s="874"/>
      <c r="J120" s="875"/>
      <c r="K120" s="873"/>
      <c r="L120" s="875"/>
      <c r="M120" s="873"/>
      <c r="N120" s="876"/>
      <c r="O120" s="877"/>
    </row>
    <row r="121" spans="1:15" s="849" customFormat="1" ht="21.75" customHeight="1">
      <c r="E121" s="243" t="s">
        <v>139</v>
      </c>
      <c r="F121" s="243"/>
      <c r="G121" s="243"/>
      <c r="H121" s="243"/>
      <c r="I121" s="244"/>
      <c r="K121" s="878"/>
      <c r="M121" s="878"/>
    </row>
  </sheetData>
  <printOptions horizontalCentered="1"/>
  <pageMargins left="0.78740155696868896" right="0.78740155696868896" top="0.59055119752883911" bottom="0.59055119752883911" header="0" footer="0"/>
  <pageSetup paperSize="9" fitToHeight="99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showGridLines="0" topLeftCell="A34" workbookViewId="0">
      <selection activeCell="R47" sqref="R47:T57"/>
    </sheetView>
  </sheetViews>
  <sheetFormatPr defaultRowHeight="12.75" customHeight="1"/>
  <cols>
    <col min="1" max="1" width="2.42578125" style="713" customWidth="1"/>
    <col min="2" max="2" width="1.85546875" style="713" customWidth="1"/>
    <col min="3" max="3" width="2.85546875" style="713" customWidth="1"/>
    <col min="4" max="4" width="6.7109375" style="713" customWidth="1"/>
    <col min="5" max="5" width="13.5703125" style="713" customWidth="1"/>
    <col min="6" max="6" width="0.5703125" style="713" customWidth="1"/>
    <col min="7" max="7" width="2.5703125" style="713" customWidth="1"/>
    <col min="8" max="8" width="2.7109375" style="713" customWidth="1"/>
    <col min="9" max="9" width="10.42578125" style="713" customWidth="1"/>
    <col min="10" max="10" width="13.42578125" style="713" customWidth="1"/>
    <col min="11" max="11" width="0.7109375" style="713" customWidth="1"/>
    <col min="12" max="12" width="2.42578125" style="713" customWidth="1"/>
    <col min="13" max="13" width="2.85546875" style="713" customWidth="1"/>
    <col min="14" max="14" width="2" style="713" customWidth="1"/>
    <col min="15" max="15" width="12.42578125" style="713" customWidth="1"/>
    <col min="16" max="16" width="3" style="713" customWidth="1"/>
    <col min="17" max="17" width="2" style="713" customWidth="1"/>
    <col min="18" max="18" width="13.5703125" style="713" customWidth="1"/>
    <col min="19" max="19" width="0.5703125" style="713" customWidth="1"/>
    <col min="20" max="256" width="9.140625" style="713"/>
    <col min="257" max="257" width="2.42578125" style="713" customWidth="1"/>
    <col min="258" max="258" width="1.85546875" style="713" customWidth="1"/>
    <col min="259" max="259" width="2.85546875" style="713" customWidth="1"/>
    <col min="260" max="260" width="6.7109375" style="713" customWidth="1"/>
    <col min="261" max="261" width="13.5703125" style="713" customWidth="1"/>
    <col min="262" max="262" width="0.5703125" style="713" customWidth="1"/>
    <col min="263" max="263" width="2.5703125" style="713" customWidth="1"/>
    <col min="264" max="264" width="2.7109375" style="713" customWidth="1"/>
    <col min="265" max="265" width="10.42578125" style="713" customWidth="1"/>
    <col min="266" max="266" width="13.42578125" style="713" customWidth="1"/>
    <col min="267" max="267" width="0.7109375" style="713" customWidth="1"/>
    <col min="268" max="268" width="2.42578125" style="713" customWidth="1"/>
    <col min="269" max="269" width="2.85546875" style="713" customWidth="1"/>
    <col min="270" max="270" width="2" style="713" customWidth="1"/>
    <col min="271" max="271" width="12.42578125" style="713" customWidth="1"/>
    <col min="272" max="272" width="3" style="713" customWidth="1"/>
    <col min="273" max="273" width="2" style="713" customWidth="1"/>
    <col min="274" max="274" width="13.5703125" style="713" customWidth="1"/>
    <col min="275" max="275" width="0.5703125" style="713" customWidth="1"/>
    <col min="276" max="512" width="9.140625" style="713"/>
    <col min="513" max="513" width="2.42578125" style="713" customWidth="1"/>
    <col min="514" max="514" width="1.85546875" style="713" customWidth="1"/>
    <col min="515" max="515" width="2.85546875" style="713" customWidth="1"/>
    <col min="516" max="516" width="6.7109375" style="713" customWidth="1"/>
    <col min="517" max="517" width="13.5703125" style="713" customWidth="1"/>
    <col min="518" max="518" width="0.5703125" style="713" customWidth="1"/>
    <col min="519" max="519" width="2.5703125" style="713" customWidth="1"/>
    <col min="520" max="520" width="2.7109375" style="713" customWidth="1"/>
    <col min="521" max="521" width="10.42578125" style="713" customWidth="1"/>
    <col min="522" max="522" width="13.42578125" style="713" customWidth="1"/>
    <col min="523" max="523" width="0.7109375" style="713" customWidth="1"/>
    <col min="524" max="524" width="2.42578125" style="713" customWidth="1"/>
    <col min="525" max="525" width="2.85546875" style="713" customWidth="1"/>
    <col min="526" max="526" width="2" style="713" customWidth="1"/>
    <col min="527" max="527" width="12.42578125" style="713" customWidth="1"/>
    <col min="528" max="528" width="3" style="713" customWidth="1"/>
    <col min="529" max="529" width="2" style="713" customWidth="1"/>
    <col min="530" max="530" width="13.5703125" style="713" customWidth="1"/>
    <col min="531" max="531" width="0.5703125" style="713" customWidth="1"/>
    <col min="532" max="768" width="9.140625" style="713"/>
    <col min="769" max="769" width="2.42578125" style="713" customWidth="1"/>
    <col min="770" max="770" width="1.85546875" style="713" customWidth="1"/>
    <col min="771" max="771" width="2.85546875" style="713" customWidth="1"/>
    <col min="772" max="772" width="6.7109375" style="713" customWidth="1"/>
    <col min="773" max="773" width="13.5703125" style="713" customWidth="1"/>
    <col min="774" max="774" width="0.5703125" style="713" customWidth="1"/>
    <col min="775" max="775" width="2.5703125" style="713" customWidth="1"/>
    <col min="776" max="776" width="2.7109375" style="713" customWidth="1"/>
    <col min="777" max="777" width="10.42578125" style="713" customWidth="1"/>
    <col min="778" max="778" width="13.42578125" style="713" customWidth="1"/>
    <col min="779" max="779" width="0.7109375" style="713" customWidth="1"/>
    <col min="780" max="780" width="2.42578125" style="713" customWidth="1"/>
    <col min="781" max="781" width="2.85546875" style="713" customWidth="1"/>
    <col min="782" max="782" width="2" style="713" customWidth="1"/>
    <col min="783" max="783" width="12.42578125" style="713" customWidth="1"/>
    <col min="784" max="784" width="3" style="713" customWidth="1"/>
    <col min="785" max="785" width="2" style="713" customWidth="1"/>
    <col min="786" max="786" width="13.5703125" style="713" customWidth="1"/>
    <col min="787" max="787" width="0.5703125" style="713" customWidth="1"/>
    <col min="788" max="1024" width="9.140625" style="713"/>
    <col min="1025" max="1025" width="2.42578125" style="713" customWidth="1"/>
    <col min="1026" max="1026" width="1.85546875" style="713" customWidth="1"/>
    <col min="1027" max="1027" width="2.85546875" style="713" customWidth="1"/>
    <col min="1028" max="1028" width="6.7109375" style="713" customWidth="1"/>
    <col min="1029" max="1029" width="13.5703125" style="713" customWidth="1"/>
    <col min="1030" max="1030" width="0.5703125" style="713" customWidth="1"/>
    <col min="1031" max="1031" width="2.5703125" style="713" customWidth="1"/>
    <col min="1032" max="1032" width="2.7109375" style="713" customWidth="1"/>
    <col min="1033" max="1033" width="10.42578125" style="713" customWidth="1"/>
    <col min="1034" max="1034" width="13.42578125" style="713" customWidth="1"/>
    <col min="1035" max="1035" width="0.7109375" style="713" customWidth="1"/>
    <col min="1036" max="1036" width="2.42578125" style="713" customWidth="1"/>
    <col min="1037" max="1037" width="2.85546875" style="713" customWidth="1"/>
    <col min="1038" max="1038" width="2" style="713" customWidth="1"/>
    <col min="1039" max="1039" width="12.42578125" style="713" customWidth="1"/>
    <col min="1040" max="1040" width="3" style="713" customWidth="1"/>
    <col min="1041" max="1041" width="2" style="713" customWidth="1"/>
    <col min="1042" max="1042" width="13.5703125" style="713" customWidth="1"/>
    <col min="1043" max="1043" width="0.5703125" style="713" customWidth="1"/>
    <col min="1044" max="1280" width="9.140625" style="713"/>
    <col min="1281" max="1281" width="2.42578125" style="713" customWidth="1"/>
    <col min="1282" max="1282" width="1.85546875" style="713" customWidth="1"/>
    <col min="1283" max="1283" width="2.85546875" style="713" customWidth="1"/>
    <col min="1284" max="1284" width="6.7109375" style="713" customWidth="1"/>
    <col min="1285" max="1285" width="13.5703125" style="713" customWidth="1"/>
    <col min="1286" max="1286" width="0.5703125" style="713" customWidth="1"/>
    <col min="1287" max="1287" width="2.5703125" style="713" customWidth="1"/>
    <col min="1288" max="1288" width="2.7109375" style="713" customWidth="1"/>
    <col min="1289" max="1289" width="10.42578125" style="713" customWidth="1"/>
    <col min="1290" max="1290" width="13.42578125" style="713" customWidth="1"/>
    <col min="1291" max="1291" width="0.7109375" style="713" customWidth="1"/>
    <col min="1292" max="1292" width="2.42578125" style="713" customWidth="1"/>
    <col min="1293" max="1293" width="2.85546875" style="713" customWidth="1"/>
    <col min="1294" max="1294" width="2" style="713" customWidth="1"/>
    <col min="1295" max="1295" width="12.42578125" style="713" customWidth="1"/>
    <col min="1296" max="1296" width="3" style="713" customWidth="1"/>
    <col min="1297" max="1297" width="2" style="713" customWidth="1"/>
    <col min="1298" max="1298" width="13.5703125" style="713" customWidth="1"/>
    <col min="1299" max="1299" width="0.5703125" style="713" customWidth="1"/>
    <col min="1300" max="1536" width="9.140625" style="713"/>
    <col min="1537" max="1537" width="2.42578125" style="713" customWidth="1"/>
    <col min="1538" max="1538" width="1.85546875" style="713" customWidth="1"/>
    <col min="1539" max="1539" width="2.85546875" style="713" customWidth="1"/>
    <col min="1540" max="1540" width="6.7109375" style="713" customWidth="1"/>
    <col min="1541" max="1541" width="13.5703125" style="713" customWidth="1"/>
    <col min="1542" max="1542" width="0.5703125" style="713" customWidth="1"/>
    <col min="1543" max="1543" width="2.5703125" style="713" customWidth="1"/>
    <col min="1544" max="1544" width="2.7109375" style="713" customWidth="1"/>
    <col min="1545" max="1545" width="10.42578125" style="713" customWidth="1"/>
    <col min="1546" max="1546" width="13.42578125" style="713" customWidth="1"/>
    <col min="1547" max="1547" width="0.7109375" style="713" customWidth="1"/>
    <col min="1548" max="1548" width="2.42578125" style="713" customWidth="1"/>
    <col min="1549" max="1549" width="2.85546875" style="713" customWidth="1"/>
    <col min="1550" max="1550" width="2" style="713" customWidth="1"/>
    <col min="1551" max="1551" width="12.42578125" style="713" customWidth="1"/>
    <col min="1552" max="1552" width="3" style="713" customWidth="1"/>
    <col min="1553" max="1553" width="2" style="713" customWidth="1"/>
    <col min="1554" max="1554" width="13.5703125" style="713" customWidth="1"/>
    <col min="1555" max="1555" width="0.5703125" style="713" customWidth="1"/>
    <col min="1556" max="1792" width="9.140625" style="713"/>
    <col min="1793" max="1793" width="2.42578125" style="713" customWidth="1"/>
    <col min="1794" max="1794" width="1.85546875" style="713" customWidth="1"/>
    <col min="1795" max="1795" width="2.85546875" style="713" customWidth="1"/>
    <col min="1796" max="1796" width="6.7109375" style="713" customWidth="1"/>
    <col min="1797" max="1797" width="13.5703125" style="713" customWidth="1"/>
    <col min="1798" max="1798" width="0.5703125" style="713" customWidth="1"/>
    <col min="1799" max="1799" width="2.5703125" style="713" customWidth="1"/>
    <col min="1800" max="1800" width="2.7109375" style="713" customWidth="1"/>
    <col min="1801" max="1801" width="10.42578125" style="713" customWidth="1"/>
    <col min="1802" max="1802" width="13.42578125" style="713" customWidth="1"/>
    <col min="1803" max="1803" width="0.7109375" style="713" customWidth="1"/>
    <col min="1804" max="1804" width="2.42578125" style="713" customWidth="1"/>
    <col min="1805" max="1805" width="2.85546875" style="713" customWidth="1"/>
    <col min="1806" max="1806" width="2" style="713" customWidth="1"/>
    <col min="1807" max="1807" width="12.42578125" style="713" customWidth="1"/>
    <col min="1808" max="1808" width="3" style="713" customWidth="1"/>
    <col min="1809" max="1809" width="2" style="713" customWidth="1"/>
    <col min="1810" max="1810" width="13.5703125" style="713" customWidth="1"/>
    <col min="1811" max="1811" width="0.5703125" style="713" customWidth="1"/>
    <col min="1812" max="2048" width="9.140625" style="713"/>
    <col min="2049" max="2049" width="2.42578125" style="713" customWidth="1"/>
    <col min="2050" max="2050" width="1.85546875" style="713" customWidth="1"/>
    <col min="2051" max="2051" width="2.85546875" style="713" customWidth="1"/>
    <col min="2052" max="2052" width="6.7109375" style="713" customWidth="1"/>
    <col min="2053" max="2053" width="13.5703125" style="713" customWidth="1"/>
    <col min="2054" max="2054" width="0.5703125" style="713" customWidth="1"/>
    <col min="2055" max="2055" width="2.5703125" style="713" customWidth="1"/>
    <col min="2056" max="2056" width="2.7109375" style="713" customWidth="1"/>
    <col min="2057" max="2057" width="10.42578125" style="713" customWidth="1"/>
    <col min="2058" max="2058" width="13.42578125" style="713" customWidth="1"/>
    <col min="2059" max="2059" width="0.7109375" style="713" customWidth="1"/>
    <col min="2060" max="2060" width="2.42578125" style="713" customWidth="1"/>
    <col min="2061" max="2061" width="2.85546875" style="713" customWidth="1"/>
    <col min="2062" max="2062" width="2" style="713" customWidth="1"/>
    <col min="2063" max="2063" width="12.42578125" style="713" customWidth="1"/>
    <col min="2064" max="2064" width="3" style="713" customWidth="1"/>
    <col min="2065" max="2065" width="2" style="713" customWidth="1"/>
    <col min="2066" max="2066" width="13.5703125" style="713" customWidth="1"/>
    <col min="2067" max="2067" width="0.5703125" style="713" customWidth="1"/>
    <col min="2068" max="2304" width="9.140625" style="713"/>
    <col min="2305" max="2305" width="2.42578125" style="713" customWidth="1"/>
    <col min="2306" max="2306" width="1.85546875" style="713" customWidth="1"/>
    <col min="2307" max="2307" width="2.85546875" style="713" customWidth="1"/>
    <col min="2308" max="2308" width="6.7109375" style="713" customWidth="1"/>
    <col min="2309" max="2309" width="13.5703125" style="713" customWidth="1"/>
    <col min="2310" max="2310" width="0.5703125" style="713" customWidth="1"/>
    <col min="2311" max="2311" width="2.5703125" style="713" customWidth="1"/>
    <col min="2312" max="2312" width="2.7109375" style="713" customWidth="1"/>
    <col min="2313" max="2313" width="10.42578125" style="713" customWidth="1"/>
    <col min="2314" max="2314" width="13.42578125" style="713" customWidth="1"/>
    <col min="2315" max="2315" width="0.7109375" style="713" customWidth="1"/>
    <col min="2316" max="2316" width="2.42578125" style="713" customWidth="1"/>
    <col min="2317" max="2317" width="2.85546875" style="713" customWidth="1"/>
    <col min="2318" max="2318" width="2" style="713" customWidth="1"/>
    <col min="2319" max="2319" width="12.42578125" style="713" customWidth="1"/>
    <col min="2320" max="2320" width="3" style="713" customWidth="1"/>
    <col min="2321" max="2321" width="2" style="713" customWidth="1"/>
    <col min="2322" max="2322" width="13.5703125" style="713" customWidth="1"/>
    <col min="2323" max="2323" width="0.5703125" style="713" customWidth="1"/>
    <col min="2324" max="2560" width="9.140625" style="713"/>
    <col min="2561" max="2561" width="2.42578125" style="713" customWidth="1"/>
    <col min="2562" max="2562" width="1.85546875" style="713" customWidth="1"/>
    <col min="2563" max="2563" width="2.85546875" style="713" customWidth="1"/>
    <col min="2564" max="2564" width="6.7109375" style="713" customWidth="1"/>
    <col min="2565" max="2565" width="13.5703125" style="713" customWidth="1"/>
    <col min="2566" max="2566" width="0.5703125" style="713" customWidth="1"/>
    <col min="2567" max="2567" width="2.5703125" style="713" customWidth="1"/>
    <col min="2568" max="2568" width="2.7109375" style="713" customWidth="1"/>
    <col min="2569" max="2569" width="10.42578125" style="713" customWidth="1"/>
    <col min="2570" max="2570" width="13.42578125" style="713" customWidth="1"/>
    <col min="2571" max="2571" width="0.7109375" style="713" customWidth="1"/>
    <col min="2572" max="2572" width="2.42578125" style="713" customWidth="1"/>
    <col min="2573" max="2573" width="2.85546875" style="713" customWidth="1"/>
    <col min="2574" max="2574" width="2" style="713" customWidth="1"/>
    <col min="2575" max="2575" width="12.42578125" style="713" customWidth="1"/>
    <col min="2576" max="2576" width="3" style="713" customWidth="1"/>
    <col min="2577" max="2577" width="2" style="713" customWidth="1"/>
    <col min="2578" max="2578" width="13.5703125" style="713" customWidth="1"/>
    <col min="2579" max="2579" width="0.5703125" style="713" customWidth="1"/>
    <col min="2580" max="2816" width="9.140625" style="713"/>
    <col min="2817" max="2817" width="2.42578125" style="713" customWidth="1"/>
    <col min="2818" max="2818" width="1.85546875" style="713" customWidth="1"/>
    <col min="2819" max="2819" width="2.85546875" style="713" customWidth="1"/>
    <col min="2820" max="2820" width="6.7109375" style="713" customWidth="1"/>
    <col min="2821" max="2821" width="13.5703125" style="713" customWidth="1"/>
    <col min="2822" max="2822" width="0.5703125" style="713" customWidth="1"/>
    <col min="2823" max="2823" width="2.5703125" style="713" customWidth="1"/>
    <col min="2824" max="2824" width="2.7109375" style="713" customWidth="1"/>
    <col min="2825" max="2825" width="10.42578125" style="713" customWidth="1"/>
    <col min="2826" max="2826" width="13.42578125" style="713" customWidth="1"/>
    <col min="2827" max="2827" width="0.7109375" style="713" customWidth="1"/>
    <col min="2828" max="2828" width="2.42578125" style="713" customWidth="1"/>
    <col min="2829" max="2829" width="2.85546875" style="713" customWidth="1"/>
    <col min="2830" max="2830" width="2" style="713" customWidth="1"/>
    <col min="2831" max="2831" width="12.42578125" style="713" customWidth="1"/>
    <col min="2832" max="2832" width="3" style="713" customWidth="1"/>
    <col min="2833" max="2833" width="2" style="713" customWidth="1"/>
    <col min="2834" max="2834" width="13.5703125" style="713" customWidth="1"/>
    <col min="2835" max="2835" width="0.5703125" style="713" customWidth="1"/>
    <col min="2836" max="3072" width="9.140625" style="713"/>
    <col min="3073" max="3073" width="2.42578125" style="713" customWidth="1"/>
    <col min="3074" max="3074" width="1.85546875" style="713" customWidth="1"/>
    <col min="3075" max="3075" width="2.85546875" style="713" customWidth="1"/>
    <col min="3076" max="3076" width="6.7109375" style="713" customWidth="1"/>
    <col min="3077" max="3077" width="13.5703125" style="713" customWidth="1"/>
    <col min="3078" max="3078" width="0.5703125" style="713" customWidth="1"/>
    <col min="3079" max="3079" width="2.5703125" style="713" customWidth="1"/>
    <col min="3080" max="3080" width="2.7109375" style="713" customWidth="1"/>
    <col min="3081" max="3081" width="10.42578125" style="713" customWidth="1"/>
    <col min="3082" max="3082" width="13.42578125" style="713" customWidth="1"/>
    <col min="3083" max="3083" width="0.7109375" style="713" customWidth="1"/>
    <col min="3084" max="3084" width="2.42578125" style="713" customWidth="1"/>
    <col min="3085" max="3085" width="2.85546875" style="713" customWidth="1"/>
    <col min="3086" max="3086" width="2" style="713" customWidth="1"/>
    <col min="3087" max="3087" width="12.42578125" style="713" customWidth="1"/>
    <col min="3088" max="3088" width="3" style="713" customWidth="1"/>
    <col min="3089" max="3089" width="2" style="713" customWidth="1"/>
    <col min="3090" max="3090" width="13.5703125" style="713" customWidth="1"/>
    <col min="3091" max="3091" width="0.5703125" style="713" customWidth="1"/>
    <col min="3092" max="3328" width="9.140625" style="713"/>
    <col min="3329" max="3329" width="2.42578125" style="713" customWidth="1"/>
    <col min="3330" max="3330" width="1.85546875" style="713" customWidth="1"/>
    <col min="3331" max="3331" width="2.85546875" style="713" customWidth="1"/>
    <col min="3332" max="3332" width="6.7109375" style="713" customWidth="1"/>
    <col min="3333" max="3333" width="13.5703125" style="713" customWidth="1"/>
    <col min="3334" max="3334" width="0.5703125" style="713" customWidth="1"/>
    <col min="3335" max="3335" width="2.5703125" style="713" customWidth="1"/>
    <col min="3336" max="3336" width="2.7109375" style="713" customWidth="1"/>
    <col min="3337" max="3337" width="10.42578125" style="713" customWidth="1"/>
    <col min="3338" max="3338" width="13.42578125" style="713" customWidth="1"/>
    <col min="3339" max="3339" width="0.7109375" style="713" customWidth="1"/>
    <col min="3340" max="3340" width="2.42578125" style="713" customWidth="1"/>
    <col min="3341" max="3341" width="2.85546875" style="713" customWidth="1"/>
    <col min="3342" max="3342" width="2" style="713" customWidth="1"/>
    <col min="3343" max="3343" width="12.42578125" style="713" customWidth="1"/>
    <col min="3344" max="3344" width="3" style="713" customWidth="1"/>
    <col min="3345" max="3345" width="2" style="713" customWidth="1"/>
    <col min="3346" max="3346" width="13.5703125" style="713" customWidth="1"/>
    <col min="3347" max="3347" width="0.5703125" style="713" customWidth="1"/>
    <col min="3348" max="3584" width="9.140625" style="713"/>
    <col min="3585" max="3585" width="2.42578125" style="713" customWidth="1"/>
    <col min="3586" max="3586" width="1.85546875" style="713" customWidth="1"/>
    <col min="3587" max="3587" width="2.85546875" style="713" customWidth="1"/>
    <col min="3588" max="3588" width="6.7109375" style="713" customWidth="1"/>
    <col min="3589" max="3589" width="13.5703125" style="713" customWidth="1"/>
    <col min="3590" max="3590" width="0.5703125" style="713" customWidth="1"/>
    <col min="3591" max="3591" width="2.5703125" style="713" customWidth="1"/>
    <col min="3592" max="3592" width="2.7109375" style="713" customWidth="1"/>
    <col min="3593" max="3593" width="10.42578125" style="713" customWidth="1"/>
    <col min="3594" max="3594" width="13.42578125" style="713" customWidth="1"/>
    <col min="3595" max="3595" width="0.7109375" style="713" customWidth="1"/>
    <col min="3596" max="3596" width="2.42578125" style="713" customWidth="1"/>
    <col min="3597" max="3597" width="2.85546875" style="713" customWidth="1"/>
    <col min="3598" max="3598" width="2" style="713" customWidth="1"/>
    <col min="3599" max="3599" width="12.42578125" style="713" customWidth="1"/>
    <col min="3600" max="3600" width="3" style="713" customWidth="1"/>
    <col min="3601" max="3601" width="2" style="713" customWidth="1"/>
    <col min="3602" max="3602" width="13.5703125" style="713" customWidth="1"/>
    <col min="3603" max="3603" width="0.5703125" style="713" customWidth="1"/>
    <col min="3604" max="3840" width="9.140625" style="713"/>
    <col min="3841" max="3841" width="2.42578125" style="713" customWidth="1"/>
    <col min="3842" max="3842" width="1.85546875" style="713" customWidth="1"/>
    <col min="3843" max="3843" width="2.85546875" style="713" customWidth="1"/>
    <col min="3844" max="3844" width="6.7109375" style="713" customWidth="1"/>
    <col min="3845" max="3845" width="13.5703125" style="713" customWidth="1"/>
    <col min="3846" max="3846" width="0.5703125" style="713" customWidth="1"/>
    <col min="3847" max="3847" width="2.5703125" style="713" customWidth="1"/>
    <col min="3848" max="3848" width="2.7109375" style="713" customWidth="1"/>
    <col min="3849" max="3849" width="10.42578125" style="713" customWidth="1"/>
    <col min="3850" max="3850" width="13.42578125" style="713" customWidth="1"/>
    <col min="3851" max="3851" width="0.7109375" style="713" customWidth="1"/>
    <col min="3852" max="3852" width="2.42578125" style="713" customWidth="1"/>
    <col min="3853" max="3853" width="2.85546875" style="713" customWidth="1"/>
    <col min="3854" max="3854" width="2" style="713" customWidth="1"/>
    <col min="3855" max="3855" width="12.42578125" style="713" customWidth="1"/>
    <col min="3856" max="3856" width="3" style="713" customWidth="1"/>
    <col min="3857" max="3857" width="2" style="713" customWidth="1"/>
    <col min="3858" max="3858" width="13.5703125" style="713" customWidth="1"/>
    <col min="3859" max="3859" width="0.5703125" style="713" customWidth="1"/>
    <col min="3860" max="4096" width="9.140625" style="713"/>
    <col min="4097" max="4097" width="2.42578125" style="713" customWidth="1"/>
    <col min="4098" max="4098" width="1.85546875" style="713" customWidth="1"/>
    <col min="4099" max="4099" width="2.85546875" style="713" customWidth="1"/>
    <col min="4100" max="4100" width="6.7109375" style="713" customWidth="1"/>
    <col min="4101" max="4101" width="13.5703125" style="713" customWidth="1"/>
    <col min="4102" max="4102" width="0.5703125" style="713" customWidth="1"/>
    <col min="4103" max="4103" width="2.5703125" style="713" customWidth="1"/>
    <col min="4104" max="4104" width="2.7109375" style="713" customWidth="1"/>
    <col min="4105" max="4105" width="10.42578125" style="713" customWidth="1"/>
    <col min="4106" max="4106" width="13.42578125" style="713" customWidth="1"/>
    <col min="4107" max="4107" width="0.7109375" style="713" customWidth="1"/>
    <col min="4108" max="4108" width="2.42578125" style="713" customWidth="1"/>
    <col min="4109" max="4109" width="2.85546875" style="713" customWidth="1"/>
    <col min="4110" max="4110" width="2" style="713" customWidth="1"/>
    <col min="4111" max="4111" width="12.42578125" style="713" customWidth="1"/>
    <col min="4112" max="4112" width="3" style="713" customWidth="1"/>
    <col min="4113" max="4113" width="2" style="713" customWidth="1"/>
    <col min="4114" max="4114" width="13.5703125" style="713" customWidth="1"/>
    <col min="4115" max="4115" width="0.5703125" style="713" customWidth="1"/>
    <col min="4116" max="4352" width="9.140625" style="713"/>
    <col min="4353" max="4353" width="2.42578125" style="713" customWidth="1"/>
    <col min="4354" max="4354" width="1.85546875" style="713" customWidth="1"/>
    <col min="4355" max="4355" width="2.85546875" style="713" customWidth="1"/>
    <col min="4356" max="4356" width="6.7109375" style="713" customWidth="1"/>
    <col min="4357" max="4357" width="13.5703125" style="713" customWidth="1"/>
    <col min="4358" max="4358" width="0.5703125" style="713" customWidth="1"/>
    <col min="4359" max="4359" width="2.5703125" style="713" customWidth="1"/>
    <col min="4360" max="4360" width="2.7109375" style="713" customWidth="1"/>
    <col min="4361" max="4361" width="10.42578125" style="713" customWidth="1"/>
    <col min="4362" max="4362" width="13.42578125" style="713" customWidth="1"/>
    <col min="4363" max="4363" width="0.7109375" style="713" customWidth="1"/>
    <col min="4364" max="4364" width="2.42578125" style="713" customWidth="1"/>
    <col min="4365" max="4365" width="2.85546875" style="713" customWidth="1"/>
    <col min="4366" max="4366" width="2" style="713" customWidth="1"/>
    <col min="4367" max="4367" width="12.42578125" style="713" customWidth="1"/>
    <col min="4368" max="4368" width="3" style="713" customWidth="1"/>
    <col min="4369" max="4369" width="2" style="713" customWidth="1"/>
    <col min="4370" max="4370" width="13.5703125" style="713" customWidth="1"/>
    <col min="4371" max="4371" width="0.5703125" style="713" customWidth="1"/>
    <col min="4372" max="4608" width="9.140625" style="713"/>
    <col min="4609" max="4609" width="2.42578125" style="713" customWidth="1"/>
    <col min="4610" max="4610" width="1.85546875" style="713" customWidth="1"/>
    <col min="4611" max="4611" width="2.85546875" style="713" customWidth="1"/>
    <col min="4612" max="4612" width="6.7109375" style="713" customWidth="1"/>
    <col min="4613" max="4613" width="13.5703125" style="713" customWidth="1"/>
    <col min="4614" max="4614" width="0.5703125" style="713" customWidth="1"/>
    <col min="4615" max="4615" width="2.5703125" style="713" customWidth="1"/>
    <col min="4616" max="4616" width="2.7109375" style="713" customWidth="1"/>
    <col min="4617" max="4617" width="10.42578125" style="713" customWidth="1"/>
    <col min="4618" max="4618" width="13.42578125" style="713" customWidth="1"/>
    <col min="4619" max="4619" width="0.7109375" style="713" customWidth="1"/>
    <col min="4620" max="4620" width="2.42578125" style="713" customWidth="1"/>
    <col min="4621" max="4621" width="2.85546875" style="713" customWidth="1"/>
    <col min="4622" max="4622" width="2" style="713" customWidth="1"/>
    <col min="4623" max="4623" width="12.42578125" style="713" customWidth="1"/>
    <col min="4624" max="4624" width="3" style="713" customWidth="1"/>
    <col min="4625" max="4625" width="2" style="713" customWidth="1"/>
    <col min="4626" max="4626" width="13.5703125" style="713" customWidth="1"/>
    <col min="4627" max="4627" width="0.5703125" style="713" customWidth="1"/>
    <col min="4628" max="4864" width="9.140625" style="713"/>
    <col min="4865" max="4865" width="2.42578125" style="713" customWidth="1"/>
    <col min="4866" max="4866" width="1.85546875" style="713" customWidth="1"/>
    <col min="4867" max="4867" width="2.85546875" style="713" customWidth="1"/>
    <col min="4868" max="4868" width="6.7109375" style="713" customWidth="1"/>
    <col min="4869" max="4869" width="13.5703125" style="713" customWidth="1"/>
    <col min="4870" max="4870" width="0.5703125" style="713" customWidth="1"/>
    <col min="4871" max="4871" width="2.5703125" style="713" customWidth="1"/>
    <col min="4872" max="4872" width="2.7109375" style="713" customWidth="1"/>
    <col min="4873" max="4873" width="10.42578125" style="713" customWidth="1"/>
    <col min="4874" max="4874" width="13.42578125" style="713" customWidth="1"/>
    <col min="4875" max="4875" width="0.7109375" style="713" customWidth="1"/>
    <col min="4876" max="4876" width="2.42578125" style="713" customWidth="1"/>
    <col min="4877" max="4877" width="2.85546875" style="713" customWidth="1"/>
    <col min="4878" max="4878" width="2" style="713" customWidth="1"/>
    <col min="4879" max="4879" width="12.42578125" style="713" customWidth="1"/>
    <col min="4880" max="4880" width="3" style="713" customWidth="1"/>
    <col min="4881" max="4881" width="2" style="713" customWidth="1"/>
    <col min="4882" max="4882" width="13.5703125" style="713" customWidth="1"/>
    <col min="4883" max="4883" width="0.5703125" style="713" customWidth="1"/>
    <col min="4884" max="5120" width="9.140625" style="713"/>
    <col min="5121" max="5121" width="2.42578125" style="713" customWidth="1"/>
    <col min="5122" max="5122" width="1.85546875" style="713" customWidth="1"/>
    <col min="5123" max="5123" width="2.85546875" style="713" customWidth="1"/>
    <col min="5124" max="5124" width="6.7109375" style="713" customWidth="1"/>
    <col min="5125" max="5125" width="13.5703125" style="713" customWidth="1"/>
    <col min="5126" max="5126" width="0.5703125" style="713" customWidth="1"/>
    <col min="5127" max="5127" width="2.5703125" style="713" customWidth="1"/>
    <col min="5128" max="5128" width="2.7109375" style="713" customWidth="1"/>
    <col min="5129" max="5129" width="10.42578125" style="713" customWidth="1"/>
    <col min="5130" max="5130" width="13.42578125" style="713" customWidth="1"/>
    <col min="5131" max="5131" width="0.7109375" style="713" customWidth="1"/>
    <col min="5132" max="5132" width="2.42578125" style="713" customWidth="1"/>
    <col min="5133" max="5133" width="2.85546875" style="713" customWidth="1"/>
    <col min="5134" max="5134" width="2" style="713" customWidth="1"/>
    <col min="5135" max="5135" width="12.42578125" style="713" customWidth="1"/>
    <col min="5136" max="5136" width="3" style="713" customWidth="1"/>
    <col min="5137" max="5137" width="2" style="713" customWidth="1"/>
    <col min="5138" max="5138" width="13.5703125" style="713" customWidth="1"/>
    <col min="5139" max="5139" width="0.5703125" style="713" customWidth="1"/>
    <col min="5140" max="5376" width="9.140625" style="713"/>
    <col min="5377" max="5377" width="2.42578125" style="713" customWidth="1"/>
    <col min="5378" max="5378" width="1.85546875" style="713" customWidth="1"/>
    <col min="5379" max="5379" width="2.85546875" style="713" customWidth="1"/>
    <col min="5380" max="5380" width="6.7109375" style="713" customWidth="1"/>
    <col min="5381" max="5381" width="13.5703125" style="713" customWidth="1"/>
    <col min="5382" max="5382" width="0.5703125" style="713" customWidth="1"/>
    <col min="5383" max="5383" width="2.5703125" style="713" customWidth="1"/>
    <col min="5384" max="5384" width="2.7109375" style="713" customWidth="1"/>
    <col min="5385" max="5385" width="10.42578125" style="713" customWidth="1"/>
    <col min="5386" max="5386" width="13.42578125" style="713" customWidth="1"/>
    <col min="5387" max="5387" width="0.7109375" style="713" customWidth="1"/>
    <col min="5388" max="5388" width="2.42578125" style="713" customWidth="1"/>
    <col min="5389" max="5389" width="2.85546875" style="713" customWidth="1"/>
    <col min="5390" max="5390" width="2" style="713" customWidth="1"/>
    <col min="5391" max="5391" width="12.42578125" style="713" customWidth="1"/>
    <col min="5392" max="5392" width="3" style="713" customWidth="1"/>
    <col min="5393" max="5393" width="2" style="713" customWidth="1"/>
    <col min="5394" max="5394" width="13.5703125" style="713" customWidth="1"/>
    <col min="5395" max="5395" width="0.5703125" style="713" customWidth="1"/>
    <col min="5396" max="5632" width="9.140625" style="713"/>
    <col min="5633" max="5633" width="2.42578125" style="713" customWidth="1"/>
    <col min="5634" max="5634" width="1.85546875" style="713" customWidth="1"/>
    <col min="5635" max="5635" width="2.85546875" style="713" customWidth="1"/>
    <col min="5636" max="5636" width="6.7109375" style="713" customWidth="1"/>
    <col min="5637" max="5637" width="13.5703125" style="713" customWidth="1"/>
    <col min="5638" max="5638" width="0.5703125" style="713" customWidth="1"/>
    <col min="5639" max="5639" width="2.5703125" style="713" customWidth="1"/>
    <col min="5640" max="5640" width="2.7109375" style="713" customWidth="1"/>
    <col min="5641" max="5641" width="10.42578125" style="713" customWidth="1"/>
    <col min="5642" max="5642" width="13.42578125" style="713" customWidth="1"/>
    <col min="5643" max="5643" width="0.7109375" style="713" customWidth="1"/>
    <col min="5644" max="5644" width="2.42578125" style="713" customWidth="1"/>
    <col min="5645" max="5645" width="2.85546875" style="713" customWidth="1"/>
    <col min="5646" max="5646" width="2" style="713" customWidth="1"/>
    <col min="5647" max="5647" width="12.42578125" style="713" customWidth="1"/>
    <col min="5648" max="5648" width="3" style="713" customWidth="1"/>
    <col min="5649" max="5649" width="2" style="713" customWidth="1"/>
    <col min="5650" max="5650" width="13.5703125" style="713" customWidth="1"/>
    <col min="5651" max="5651" width="0.5703125" style="713" customWidth="1"/>
    <col min="5652" max="5888" width="9.140625" style="713"/>
    <col min="5889" max="5889" width="2.42578125" style="713" customWidth="1"/>
    <col min="5890" max="5890" width="1.85546875" style="713" customWidth="1"/>
    <col min="5891" max="5891" width="2.85546875" style="713" customWidth="1"/>
    <col min="5892" max="5892" width="6.7109375" style="713" customWidth="1"/>
    <col min="5893" max="5893" width="13.5703125" style="713" customWidth="1"/>
    <col min="5894" max="5894" width="0.5703125" style="713" customWidth="1"/>
    <col min="5895" max="5895" width="2.5703125" style="713" customWidth="1"/>
    <col min="5896" max="5896" width="2.7109375" style="713" customWidth="1"/>
    <col min="5897" max="5897" width="10.42578125" style="713" customWidth="1"/>
    <col min="5898" max="5898" width="13.42578125" style="713" customWidth="1"/>
    <col min="5899" max="5899" width="0.7109375" style="713" customWidth="1"/>
    <col min="5900" max="5900" width="2.42578125" style="713" customWidth="1"/>
    <col min="5901" max="5901" width="2.85546875" style="713" customWidth="1"/>
    <col min="5902" max="5902" width="2" style="713" customWidth="1"/>
    <col min="5903" max="5903" width="12.42578125" style="713" customWidth="1"/>
    <col min="5904" max="5904" width="3" style="713" customWidth="1"/>
    <col min="5905" max="5905" width="2" style="713" customWidth="1"/>
    <col min="5906" max="5906" width="13.5703125" style="713" customWidth="1"/>
    <col min="5907" max="5907" width="0.5703125" style="713" customWidth="1"/>
    <col min="5908" max="6144" width="9.140625" style="713"/>
    <col min="6145" max="6145" width="2.42578125" style="713" customWidth="1"/>
    <col min="6146" max="6146" width="1.85546875" style="713" customWidth="1"/>
    <col min="6147" max="6147" width="2.85546875" style="713" customWidth="1"/>
    <col min="6148" max="6148" width="6.7109375" style="713" customWidth="1"/>
    <col min="6149" max="6149" width="13.5703125" style="713" customWidth="1"/>
    <col min="6150" max="6150" width="0.5703125" style="713" customWidth="1"/>
    <col min="6151" max="6151" width="2.5703125" style="713" customWidth="1"/>
    <col min="6152" max="6152" width="2.7109375" style="713" customWidth="1"/>
    <col min="6153" max="6153" width="10.42578125" style="713" customWidth="1"/>
    <col min="6154" max="6154" width="13.42578125" style="713" customWidth="1"/>
    <col min="6155" max="6155" width="0.7109375" style="713" customWidth="1"/>
    <col min="6156" max="6156" width="2.42578125" style="713" customWidth="1"/>
    <col min="6157" max="6157" width="2.85546875" style="713" customWidth="1"/>
    <col min="6158" max="6158" width="2" style="713" customWidth="1"/>
    <col min="6159" max="6159" width="12.42578125" style="713" customWidth="1"/>
    <col min="6160" max="6160" width="3" style="713" customWidth="1"/>
    <col min="6161" max="6161" width="2" style="713" customWidth="1"/>
    <col min="6162" max="6162" width="13.5703125" style="713" customWidth="1"/>
    <col min="6163" max="6163" width="0.5703125" style="713" customWidth="1"/>
    <col min="6164" max="6400" width="9.140625" style="713"/>
    <col min="6401" max="6401" width="2.42578125" style="713" customWidth="1"/>
    <col min="6402" max="6402" width="1.85546875" style="713" customWidth="1"/>
    <col min="6403" max="6403" width="2.85546875" style="713" customWidth="1"/>
    <col min="6404" max="6404" width="6.7109375" style="713" customWidth="1"/>
    <col min="6405" max="6405" width="13.5703125" style="713" customWidth="1"/>
    <col min="6406" max="6406" width="0.5703125" style="713" customWidth="1"/>
    <col min="6407" max="6407" width="2.5703125" style="713" customWidth="1"/>
    <col min="6408" max="6408" width="2.7109375" style="713" customWidth="1"/>
    <col min="6409" max="6409" width="10.42578125" style="713" customWidth="1"/>
    <col min="6410" max="6410" width="13.42578125" style="713" customWidth="1"/>
    <col min="6411" max="6411" width="0.7109375" style="713" customWidth="1"/>
    <col min="6412" max="6412" width="2.42578125" style="713" customWidth="1"/>
    <col min="6413" max="6413" width="2.85546875" style="713" customWidth="1"/>
    <col min="6414" max="6414" width="2" style="713" customWidth="1"/>
    <col min="6415" max="6415" width="12.42578125" style="713" customWidth="1"/>
    <col min="6416" max="6416" width="3" style="713" customWidth="1"/>
    <col min="6417" max="6417" width="2" style="713" customWidth="1"/>
    <col min="6418" max="6418" width="13.5703125" style="713" customWidth="1"/>
    <col min="6419" max="6419" width="0.5703125" style="713" customWidth="1"/>
    <col min="6420" max="6656" width="9.140625" style="713"/>
    <col min="6657" max="6657" width="2.42578125" style="713" customWidth="1"/>
    <col min="6658" max="6658" width="1.85546875" style="713" customWidth="1"/>
    <col min="6659" max="6659" width="2.85546875" style="713" customWidth="1"/>
    <col min="6660" max="6660" width="6.7109375" style="713" customWidth="1"/>
    <col min="6661" max="6661" width="13.5703125" style="713" customWidth="1"/>
    <col min="6662" max="6662" width="0.5703125" style="713" customWidth="1"/>
    <col min="6663" max="6663" width="2.5703125" style="713" customWidth="1"/>
    <col min="6664" max="6664" width="2.7109375" style="713" customWidth="1"/>
    <col min="6665" max="6665" width="10.42578125" style="713" customWidth="1"/>
    <col min="6666" max="6666" width="13.42578125" style="713" customWidth="1"/>
    <col min="6667" max="6667" width="0.7109375" style="713" customWidth="1"/>
    <col min="6668" max="6668" width="2.42578125" style="713" customWidth="1"/>
    <col min="6669" max="6669" width="2.85546875" style="713" customWidth="1"/>
    <col min="6670" max="6670" width="2" style="713" customWidth="1"/>
    <col min="6671" max="6671" width="12.42578125" style="713" customWidth="1"/>
    <col min="6672" max="6672" width="3" style="713" customWidth="1"/>
    <col min="6673" max="6673" width="2" style="713" customWidth="1"/>
    <col min="6674" max="6674" width="13.5703125" style="713" customWidth="1"/>
    <col min="6675" max="6675" width="0.5703125" style="713" customWidth="1"/>
    <col min="6676" max="6912" width="9.140625" style="713"/>
    <col min="6913" max="6913" width="2.42578125" style="713" customWidth="1"/>
    <col min="6914" max="6914" width="1.85546875" style="713" customWidth="1"/>
    <col min="6915" max="6915" width="2.85546875" style="713" customWidth="1"/>
    <col min="6916" max="6916" width="6.7109375" style="713" customWidth="1"/>
    <col min="6917" max="6917" width="13.5703125" style="713" customWidth="1"/>
    <col min="6918" max="6918" width="0.5703125" style="713" customWidth="1"/>
    <col min="6919" max="6919" width="2.5703125" style="713" customWidth="1"/>
    <col min="6920" max="6920" width="2.7109375" style="713" customWidth="1"/>
    <col min="6921" max="6921" width="10.42578125" style="713" customWidth="1"/>
    <col min="6922" max="6922" width="13.42578125" style="713" customWidth="1"/>
    <col min="6923" max="6923" width="0.7109375" style="713" customWidth="1"/>
    <col min="6924" max="6924" width="2.42578125" style="713" customWidth="1"/>
    <col min="6925" max="6925" width="2.85546875" style="713" customWidth="1"/>
    <col min="6926" max="6926" width="2" style="713" customWidth="1"/>
    <col min="6927" max="6927" width="12.42578125" style="713" customWidth="1"/>
    <col min="6928" max="6928" width="3" style="713" customWidth="1"/>
    <col min="6929" max="6929" width="2" style="713" customWidth="1"/>
    <col min="6930" max="6930" width="13.5703125" style="713" customWidth="1"/>
    <col min="6931" max="6931" width="0.5703125" style="713" customWidth="1"/>
    <col min="6932" max="7168" width="9.140625" style="713"/>
    <col min="7169" max="7169" width="2.42578125" style="713" customWidth="1"/>
    <col min="7170" max="7170" width="1.85546875" style="713" customWidth="1"/>
    <col min="7171" max="7171" width="2.85546875" style="713" customWidth="1"/>
    <col min="7172" max="7172" width="6.7109375" style="713" customWidth="1"/>
    <col min="7173" max="7173" width="13.5703125" style="713" customWidth="1"/>
    <col min="7174" max="7174" width="0.5703125" style="713" customWidth="1"/>
    <col min="7175" max="7175" width="2.5703125" style="713" customWidth="1"/>
    <col min="7176" max="7176" width="2.7109375" style="713" customWidth="1"/>
    <col min="7177" max="7177" width="10.42578125" style="713" customWidth="1"/>
    <col min="7178" max="7178" width="13.42578125" style="713" customWidth="1"/>
    <col min="7179" max="7179" width="0.7109375" style="713" customWidth="1"/>
    <col min="7180" max="7180" width="2.42578125" style="713" customWidth="1"/>
    <col min="7181" max="7181" width="2.85546875" style="713" customWidth="1"/>
    <col min="7182" max="7182" width="2" style="713" customWidth="1"/>
    <col min="7183" max="7183" width="12.42578125" style="713" customWidth="1"/>
    <col min="7184" max="7184" width="3" style="713" customWidth="1"/>
    <col min="7185" max="7185" width="2" style="713" customWidth="1"/>
    <col min="7186" max="7186" width="13.5703125" style="713" customWidth="1"/>
    <col min="7187" max="7187" width="0.5703125" style="713" customWidth="1"/>
    <col min="7188" max="7424" width="9.140625" style="713"/>
    <col min="7425" max="7425" width="2.42578125" style="713" customWidth="1"/>
    <col min="7426" max="7426" width="1.85546875" style="713" customWidth="1"/>
    <col min="7427" max="7427" width="2.85546875" style="713" customWidth="1"/>
    <col min="7428" max="7428" width="6.7109375" style="713" customWidth="1"/>
    <col min="7429" max="7429" width="13.5703125" style="713" customWidth="1"/>
    <col min="7430" max="7430" width="0.5703125" style="713" customWidth="1"/>
    <col min="7431" max="7431" width="2.5703125" style="713" customWidth="1"/>
    <col min="7432" max="7432" width="2.7109375" style="713" customWidth="1"/>
    <col min="7433" max="7433" width="10.42578125" style="713" customWidth="1"/>
    <col min="7434" max="7434" width="13.42578125" style="713" customWidth="1"/>
    <col min="7435" max="7435" width="0.7109375" style="713" customWidth="1"/>
    <col min="7436" max="7436" width="2.42578125" style="713" customWidth="1"/>
    <col min="7437" max="7437" width="2.85546875" style="713" customWidth="1"/>
    <col min="7438" max="7438" width="2" style="713" customWidth="1"/>
    <col min="7439" max="7439" width="12.42578125" style="713" customWidth="1"/>
    <col min="7440" max="7440" width="3" style="713" customWidth="1"/>
    <col min="7441" max="7441" width="2" style="713" customWidth="1"/>
    <col min="7442" max="7442" width="13.5703125" style="713" customWidth="1"/>
    <col min="7443" max="7443" width="0.5703125" style="713" customWidth="1"/>
    <col min="7444" max="7680" width="9.140625" style="713"/>
    <col min="7681" max="7681" width="2.42578125" style="713" customWidth="1"/>
    <col min="7682" max="7682" width="1.85546875" style="713" customWidth="1"/>
    <col min="7683" max="7683" width="2.85546875" style="713" customWidth="1"/>
    <col min="7684" max="7684" width="6.7109375" style="713" customWidth="1"/>
    <col min="7685" max="7685" width="13.5703125" style="713" customWidth="1"/>
    <col min="7686" max="7686" width="0.5703125" style="713" customWidth="1"/>
    <col min="7687" max="7687" width="2.5703125" style="713" customWidth="1"/>
    <col min="7688" max="7688" width="2.7109375" style="713" customWidth="1"/>
    <col min="7689" max="7689" width="10.42578125" style="713" customWidth="1"/>
    <col min="7690" max="7690" width="13.42578125" style="713" customWidth="1"/>
    <col min="7691" max="7691" width="0.7109375" style="713" customWidth="1"/>
    <col min="7692" max="7692" width="2.42578125" style="713" customWidth="1"/>
    <col min="7693" max="7693" width="2.85546875" style="713" customWidth="1"/>
    <col min="7694" max="7694" width="2" style="713" customWidth="1"/>
    <col min="7695" max="7695" width="12.42578125" style="713" customWidth="1"/>
    <col min="7696" max="7696" width="3" style="713" customWidth="1"/>
    <col min="7697" max="7697" width="2" style="713" customWidth="1"/>
    <col min="7698" max="7698" width="13.5703125" style="713" customWidth="1"/>
    <col min="7699" max="7699" width="0.5703125" style="713" customWidth="1"/>
    <col min="7700" max="7936" width="9.140625" style="713"/>
    <col min="7937" max="7937" width="2.42578125" style="713" customWidth="1"/>
    <col min="7938" max="7938" width="1.85546875" style="713" customWidth="1"/>
    <col min="7939" max="7939" width="2.85546875" style="713" customWidth="1"/>
    <col min="7940" max="7940" width="6.7109375" style="713" customWidth="1"/>
    <col min="7941" max="7941" width="13.5703125" style="713" customWidth="1"/>
    <col min="7942" max="7942" width="0.5703125" style="713" customWidth="1"/>
    <col min="7943" max="7943" width="2.5703125" style="713" customWidth="1"/>
    <col min="7944" max="7944" width="2.7109375" style="713" customWidth="1"/>
    <col min="7945" max="7945" width="10.42578125" style="713" customWidth="1"/>
    <col min="7946" max="7946" width="13.42578125" style="713" customWidth="1"/>
    <col min="7947" max="7947" width="0.7109375" style="713" customWidth="1"/>
    <col min="7948" max="7948" width="2.42578125" style="713" customWidth="1"/>
    <col min="7949" max="7949" width="2.85546875" style="713" customWidth="1"/>
    <col min="7950" max="7950" width="2" style="713" customWidth="1"/>
    <col min="7951" max="7951" width="12.42578125" style="713" customWidth="1"/>
    <col min="7952" max="7952" width="3" style="713" customWidth="1"/>
    <col min="7953" max="7953" width="2" style="713" customWidth="1"/>
    <col min="7954" max="7954" width="13.5703125" style="713" customWidth="1"/>
    <col min="7955" max="7955" width="0.5703125" style="713" customWidth="1"/>
    <col min="7956" max="8192" width="9.140625" style="713"/>
    <col min="8193" max="8193" width="2.42578125" style="713" customWidth="1"/>
    <col min="8194" max="8194" width="1.85546875" style="713" customWidth="1"/>
    <col min="8195" max="8195" width="2.85546875" style="713" customWidth="1"/>
    <col min="8196" max="8196" width="6.7109375" style="713" customWidth="1"/>
    <col min="8197" max="8197" width="13.5703125" style="713" customWidth="1"/>
    <col min="8198" max="8198" width="0.5703125" style="713" customWidth="1"/>
    <col min="8199" max="8199" width="2.5703125" style="713" customWidth="1"/>
    <col min="8200" max="8200" width="2.7109375" style="713" customWidth="1"/>
    <col min="8201" max="8201" width="10.42578125" style="713" customWidth="1"/>
    <col min="8202" max="8202" width="13.42578125" style="713" customWidth="1"/>
    <col min="8203" max="8203" width="0.7109375" style="713" customWidth="1"/>
    <col min="8204" max="8204" width="2.42578125" style="713" customWidth="1"/>
    <col min="8205" max="8205" width="2.85546875" style="713" customWidth="1"/>
    <col min="8206" max="8206" width="2" style="713" customWidth="1"/>
    <col min="8207" max="8207" width="12.42578125" style="713" customWidth="1"/>
    <col min="8208" max="8208" width="3" style="713" customWidth="1"/>
    <col min="8209" max="8209" width="2" style="713" customWidth="1"/>
    <col min="8210" max="8210" width="13.5703125" style="713" customWidth="1"/>
    <col min="8211" max="8211" width="0.5703125" style="713" customWidth="1"/>
    <col min="8212" max="8448" width="9.140625" style="713"/>
    <col min="8449" max="8449" width="2.42578125" style="713" customWidth="1"/>
    <col min="8450" max="8450" width="1.85546875" style="713" customWidth="1"/>
    <col min="8451" max="8451" width="2.85546875" style="713" customWidth="1"/>
    <col min="8452" max="8452" width="6.7109375" style="713" customWidth="1"/>
    <col min="8453" max="8453" width="13.5703125" style="713" customWidth="1"/>
    <col min="8454" max="8454" width="0.5703125" style="713" customWidth="1"/>
    <col min="8455" max="8455" width="2.5703125" style="713" customWidth="1"/>
    <col min="8456" max="8456" width="2.7109375" style="713" customWidth="1"/>
    <col min="8457" max="8457" width="10.42578125" style="713" customWidth="1"/>
    <col min="8458" max="8458" width="13.42578125" style="713" customWidth="1"/>
    <col min="8459" max="8459" width="0.7109375" style="713" customWidth="1"/>
    <col min="8460" max="8460" width="2.42578125" style="713" customWidth="1"/>
    <col min="8461" max="8461" width="2.85546875" style="713" customWidth="1"/>
    <col min="8462" max="8462" width="2" style="713" customWidth="1"/>
    <col min="8463" max="8463" width="12.42578125" style="713" customWidth="1"/>
    <col min="8464" max="8464" width="3" style="713" customWidth="1"/>
    <col min="8465" max="8465" width="2" style="713" customWidth="1"/>
    <col min="8466" max="8466" width="13.5703125" style="713" customWidth="1"/>
    <col min="8467" max="8467" width="0.5703125" style="713" customWidth="1"/>
    <col min="8468" max="8704" width="9.140625" style="713"/>
    <col min="8705" max="8705" width="2.42578125" style="713" customWidth="1"/>
    <col min="8706" max="8706" width="1.85546875" style="713" customWidth="1"/>
    <col min="8707" max="8707" width="2.85546875" style="713" customWidth="1"/>
    <col min="8708" max="8708" width="6.7109375" style="713" customWidth="1"/>
    <col min="8709" max="8709" width="13.5703125" style="713" customWidth="1"/>
    <col min="8710" max="8710" width="0.5703125" style="713" customWidth="1"/>
    <col min="8711" max="8711" width="2.5703125" style="713" customWidth="1"/>
    <col min="8712" max="8712" width="2.7109375" style="713" customWidth="1"/>
    <col min="8713" max="8713" width="10.42578125" style="713" customWidth="1"/>
    <col min="8714" max="8714" width="13.42578125" style="713" customWidth="1"/>
    <col min="8715" max="8715" width="0.7109375" style="713" customWidth="1"/>
    <col min="8716" max="8716" width="2.42578125" style="713" customWidth="1"/>
    <col min="8717" max="8717" width="2.85546875" style="713" customWidth="1"/>
    <col min="8718" max="8718" width="2" style="713" customWidth="1"/>
    <col min="8719" max="8719" width="12.42578125" style="713" customWidth="1"/>
    <col min="8720" max="8720" width="3" style="713" customWidth="1"/>
    <col min="8721" max="8721" width="2" style="713" customWidth="1"/>
    <col min="8722" max="8722" width="13.5703125" style="713" customWidth="1"/>
    <col min="8723" max="8723" width="0.5703125" style="713" customWidth="1"/>
    <col min="8724" max="8960" width="9.140625" style="713"/>
    <col min="8961" max="8961" width="2.42578125" style="713" customWidth="1"/>
    <col min="8962" max="8962" width="1.85546875" style="713" customWidth="1"/>
    <col min="8963" max="8963" width="2.85546875" style="713" customWidth="1"/>
    <col min="8964" max="8964" width="6.7109375" style="713" customWidth="1"/>
    <col min="8965" max="8965" width="13.5703125" style="713" customWidth="1"/>
    <col min="8966" max="8966" width="0.5703125" style="713" customWidth="1"/>
    <col min="8967" max="8967" width="2.5703125" style="713" customWidth="1"/>
    <col min="8968" max="8968" width="2.7109375" style="713" customWidth="1"/>
    <col min="8969" max="8969" width="10.42578125" style="713" customWidth="1"/>
    <col min="8970" max="8970" width="13.42578125" style="713" customWidth="1"/>
    <col min="8971" max="8971" width="0.7109375" style="713" customWidth="1"/>
    <col min="8972" max="8972" width="2.42578125" style="713" customWidth="1"/>
    <col min="8973" max="8973" width="2.85546875" style="713" customWidth="1"/>
    <col min="8974" max="8974" width="2" style="713" customWidth="1"/>
    <col min="8975" max="8975" width="12.42578125" style="713" customWidth="1"/>
    <col min="8976" max="8976" width="3" style="713" customWidth="1"/>
    <col min="8977" max="8977" width="2" style="713" customWidth="1"/>
    <col min="8978" max="8978" width="13.5703125" style="713" customWidth="1"/>
    <col min="8979" max="8979" width="0.5703125" style="713" customWidth="1"/>
    <col min="8980" max="9216" width="9.140625" style="713"/>
    <col min="9217" max="9217" width="2.42578125" style="713" customWidth="1"/>
    <col min="9218" max="9218" width="1.85546875" style="713" customWidth="1"/>
    <col min="9219" max="9219" width="2.85546875" style="713" customWidth="1"/>
    <col min="9220" max="9220" width="6.7109375" style="713" customWidth="1"/>
    <col min="9221" max="9221" width="13.5703125" style="713" customWidth="1"/>
    <col min="9222" max="9222" width="0.5703125" style="713" customWidth="1"/>
    <col min="9223" max="9223" width="2.5703125" style="713" customWidth="1"/>
    <col min="9224" max="9224" width="2.7109375" style="713" customWidth="1"/>
    <col min="9225" max="9225" width="10.42578125" style="713" customWidth="1"/>
    <col min="9226" max="9226" width="13.42578125" style="713" customWidth="1"/>
    <col min="9227" max="9227" width="0.7109375" style="713" customWidth="1"/>
    <col min="9228" max="9228" width="2.42578125" style="713" customWidth="1"/>
    <col min="9229" max="9229" width="2.85546875" style="713" customWidth="1"/>
    <col min="9230" max="9230" width="2" style="713" customWidth="1"/>
    <col min="9231" max="9231" width="12.42578125" style="713" customWidth="1"/>
    <col min="9232" max="9232" width="3" style="713" customWidth="1"/>
    <col min="9233" max="9233" width="2" style="713" customWidth="1"/>
    <col min="9234" max="9234" width="13.5703125" style="713" customWidth="1"/>
    <col min="9235" max="9235" width="0.5703125" style="713" customWidth="1"/>
    <col min="9236" max="9472" width="9.140625" style="713"/>
    <col min="9473" max="9473" width="2.42578125" style="713" customWidth="1"/>
    <col min="9474" max="9474" width="1.85546875" style="713" customWidth="1"/>
    <col min="9475" max="9475" width="2.85546875" style="713" customWidth="1"/>
    <col min="9476" max="9476" width="6.7109375" style="713" customWidth="1"/>
    <col min="9477" max="9477" width="13.5703125" style="713" customWidth="1"/>
    <col min="9478" max="9478" width="0.5703125" style="713" customWidth="1"/>
    <col min="9479" max="9479" width="2.5703125" style="713" customWidth="1"/>
    <col min="9480" max="9480" width="2.7109375" style="713" customWidth="1"/>
    <col min="9481" max="9481" width="10.42578125" style="713" customWidth="1"/>
    <col min="9482" max="9482" width="13.42578125" style="713" customWidth="1"/>
    <col min="9483" max="9483" width="0.7109375" style="713" customWidth="1"/>
    <col min="9484" max="9484" width="2.42578125" style="713" customWidth="1"/>
    <col min="9485" max="9485" width="2.85546875" style="713" customWidth="1"/>
    <col min="9486" max="9486" width="2" style="713" customWidth="1"/>
    <col min="9487" max="9487" width="12.42578125" style="713" customWidth="1"/>
    <col min="9488" max="9488" width="3" style="713" customWidth="1"/>
    <col min="9489" max="9489" width="2" style="713" customWidth="1"/>
    <col min="9490" max="9490" width="13.5703125" style="713" customWidth="1"/>
    <col min="9491" max="9491" width="0.5703125" style="713" customWidth="1"/>
    <col min="9492" max="9728" width="9.140625" style="713"/>
    <col min="9729" max="9729" width="2.42578125" style="713" customWidth="1"/>
    <col min="9730" max="9730" width="1.85546875" style="713" customWidth="1"/>
    <col min="9731" max="9731" width="2.85546875" style="713" customWidth="1"/>
    <col min="9732" max="9732" width="6.7109375" style="713" customWidth="1"/>
    <col min="9733" max="9733" width="13.5703125" style="713" customWidth="1"/>
    <col min="9734" max="9734" width="0.5703125" style="713" customWidth="1"/>
    <col min="9735" max="9735" width="2.5703125" style="713" customWidth="1"/>
    <col min="9736" max="9736" width="2.7109375" style="713" customWidth="1"/>
    <col min="9737" max="9737" width="10.42578125" style="713" customWidth="1"/>
    <col min="9738" max="9738" width="13.42578125" style="713" customWidth="1"/>
    <col min="9739" max="9739" width="0.7109375" style="713" customWidth="1"/>
    <col min="9740" max="9740" width="2.42578125" style="713" customWidth="1"/>
    <col min="9741" max="9741" width="2.85546875" style="713" customWidth="1"/>
    <col min="9742" max="9742" width="2" style="713" customWidth="1"/>
    <col min="9743" max="9743" width="12.42578125" style="713" customWidth="1"/>
    <col min="9744" max="9744" width="3" style="713" customWidth="1"/>
    <col min="9745" max="9745" width="2" style="713" customWidth="1"/>
    <col min="9746" max="9746" width="13.5703125" style="713" customWidth="1"/>
    <col min="9747" max="9747" width="0.5703125" style="713" customWidth="1"/>
    <col min="9748" max="9984" width="9.140625" style="713"/>
    <col min="9985" max="9985" width="2.42578125" style="713" customWidth="1"/>
    <col min="9986" max="9986" width="1.85546875" style="713" customWidth="1"/>
    <col min="9987" max="9987" width="2.85546875" style="713" customWidth="1"/>
    <col min="9988" max="9988" width="6.7109375" style="713" customWidth="1"/>
    <col min="9989" max="9989" width="13.5703125" style="713" customWidth="1"/>
    <col min="9990" max="9990" width="0.5703125" style="713" customWidth="1"/>
    <col min="9991" max="9991" width="2.5703125" style="713" customWidth="1"/>
    <col min="9992" max="9992" width="2.7109375" style="713" customWidth="1"/>
    <col min="9993" max="9993" width="10.42578125" style="713" customWidth="1"/>
    <col min="9994" max="9994" width="13.42578125" style="713" customWidth="1"/>
    <col min="9995" max="9995" width="0.7109375" style="713" customWidth="1"/>
    <col min="9996" max="9996" width="2.42578125" style="713" customWidth="1"/>
    <col min="9997" max="9997" width="2.85546875" style="713" customWidth="1"/>
    <col min="9998" max="9998" width="2" style="713" customWidth="1"/>
    <col min="9999" max="9999" width="12.42578125" style="713" customWidth="1"/>
    <col min="10000" max="10000" width="3" style="713" customWidth="1"/>
    <col min="10001" max="10001" width="2" style="713" customWidth="1"/>
    <col min="10002" max="10002" width="13.5703125" style="713" customWidth="1"/>
    <col min="10003" max="10003" width="0.5703125" style="713" customWidth="1"/>
    <col min="10004" max="10240" width="9.140625" style="713"/>
    <col min="10241" max="10241" width="2.42578125" style="713" customWidth="1"/>
    <col min="10242" max="10242" width="1.85546875" style="713" customWidth="1"/>
    <col min="10243" max="10243" width="2.85546875" style="713" customWidth="1"/>
    <col min="10244" max="10244" width="6.7109375" style="713" customWidth="1"/>
    <col min="10245" max="10245" width="13.5703125" style="713" customWidth="1"/>
    <col min="10246" max="10246" width="0.5703125" style="713" customWidth="1"/>
    <col min="10247" max="10247" width="2.5703125" style="713" customWidth="1"/>
    <col min="10248" max="10248" width="2.7109375" style="713" customWidth="1"/>
    <col min="10249" max="10249" width="10.42578125" style="713" customWidth="1"/>
    <col min="10250" max="10250" width="13.42578125" style="713" customWidth="1"/>
    <col min="10251" max="10251" width="0.7109375" style="713" customWidth="1"/>
    <col min="10252" max="10252" width="2.42578125" style="713" customWidth="1"/>
    <col min="10253" max="10253" width="2.85546875" style="713" customWidth="1"/>
    <col min="10254" max="10254" width="2" style="713" customWidth="1"/>
    <col min="10255" max="10255" width="12.42578125" style="713" customWidth="1"/>
    <col min="10256" max="10256" width="3" style="713" customWidth="1"/>
    <col min="10257" max="10257" width="2" style="713" customWidth="1"/>
    <col min="10258" max="10258" width="13.5703125" style="713" customWidth="1"/>
    <col min="10259" max="10259" width="0.5703125" style="713" customWidth="1"/>
    <col min="10260" max="10496" width="9.140625" style="713"/>
    <col min="10497" max="10497" width="2.42578125" style="713" customWidth="1"/>
    <col min="10498" max="10498" width="1.85546875" style="713" customWidth="1"/>
    <col min="10499" max="10499" width="2.85546875" style="713" customWidth="1"/>
    <col min="10500" max="10500" width="6.7109375" style="713" customWidth="1"/>
    <col min="10501" max="10501" width="13.5703125" style="713" customWidth="1"/>
    <col min="10502" max="10502" width="0.5703125" style="713" customWidth="1"/>
    <col min="10503" max="10503" width="2.5703125" style="713" customWidth="1"/>
    <col min="10504" max="10504" width="2.7109375" style="713" customWidth="1"/>
    <col min="10505" max="10505" width="10.42578125" style="713" customWidth="1"/>
    <col min="10506" max="10506" width="13.42578125" style="713" customWidth="1"/>
    <col min="10507" max="10507" width="0.7109375" style="713" customWidth="1"/>
    <col min="10508" max="10508" width="2.42578125" style="713" customWidth="1"/>
    <col min="10509" max="10509" width="2.85546875" style="713" customWidth="1"/>
    <col min="10510" max="10510" width="2" style="713" customWidth="1"/>
    <col min="10511" max="10511" width="12.42578125" style="713" customWidth="1"/>
    <col min="10512" max="10512" width="3" style="713" customWidth="1"/>
    <col min="10513" max="10513" width="2" style="713" customWidth="1"/>
    <col min="10514" max="10514" width="13.5703125" style="713" customWidth="1"/>
    <col min="10515" max="10515" width="0.5703125" style="713" customWidth="1"/>
    <col min="10516" max="10752" width="9.140625" style="713"/>
    <col min="10753" max="10753" width="2.42578125" style="713" customWidth="1"/>
    <col min="10754" max="10754" width="1.85546875" style="713" customWidth="1"/>
    <col min="10755" max="10755" width="2.85546875" style="713" customWidth="1"/>
    <col min="10756" max="10756" width="6.7109375" style="713" customWidth="1"/>
    <col min="10757" max="10757" width="13.5703125" style="713" customWidth="1"/>
    <col min="10758" max="10758" width="0.5703125" style="713" customWidth="1"/>
    <col min="10759" max="10759" width="2.5703125" style="713" customWidth="1"/>
    <col min="10760" max="10760" width="2.7109375" style="713" customWidth="1"/>
    <col min="10761" max="10761" width="10.42578125" style="713" customWidth="1"/>
    <col min="10762" max="10762" width="13.42578125" style="713" customWidth="1"/>
    <col min="10763" max="10763" width="0.7109375" style="713" customWidth="1"/>
    <col min="10764" max="10764" width="2.42578125" style="713" customWidth="1"/>
    <col min="10765" max="10765" width="2.85546875" style="713" customWidth="1"/>
    <col min="10766" max="10766" width="2" style="713" customWidth="1"/>
    <col min="10767" max="10767" width="12.42578125" style="713" customWidth="1"/>
    <col min="10768" max="10768" width="3" style="713" customWidth="1"/>
    <col min="10769" max="10769" width="2" style="713" customWidth="1"/>
    <col min="10770" max="10770" width="13.5703125" style="713" customWidth="1"/>
    <col min="10771" max="10771" width="0.5703125" style="713" customWidth="1"/>
    <col min="10772" max="11008" width="9.140625" style="713"/>
    <col min="11009" max="11009" width="2.42578125" style="713" customWidth="1"/>
    <col min="11010" max="11010" width="1.85546875" style="713" customWidth="1"/>
    <col min="11011" max="11011" width="2.85546875" style="713" customWidth="1"/>
    <col min="11012" max="11012" width="6.7109375" style="713" customWidth="1"/>
    <col min="11013" max="11013" width="13.5703125" style="713" customWidth="1"/>
    <col min="11014" max="11014" width="0.5703125" style="713" customWidth="1"/>
    <col min="11015" max="11015" width="2.5703125" style="713" customWidth="1"/>
    <col min="11016" max="11016" width="2.7109375" style="713" customWidth="1"/>
    <col min="11017" max="11017" width="10.42578125" style="713" customWidth="1"/>
    <col min="11018" max="11018" width="13.42578125" style="713" customWidth="1"/>
    <col min="11019" max="11019" width="0.7109375" style="713" customWidth="1"/>
    <col min="11020" max="11020" width="2.42578125" style="713" customWidth="1"/>
    <col min="11021" max="11021" width="2.85546875" style="713" customWidth="1"/>
    <col min="11022" max="11022" width="2" style="713" customWidth="1"/>
    <col min="11023" max="11023" width="12.42578125" style="713" customWidth="1"/>
    <col min="11024" max="11024" width="3" style="713" customWidth="1"/>
    <col min="11025" max="11025" width="2" style="713" customWidth="1"/>
    <col min="11026" max="11026" width="13.5703125" style="713" customWidth="1"/>
    <col min="11027" max="11027" width="0.5703125" style="713" customWidth="1"/>
    <col min="11028" max="11264" width="9.140625" style="713"/>
    <col min="11265" max="11265" width="2.42578125" style="713" customWidth="1"/>
    <col min="11266" max="11266" width="1.85546875" style="713" customWidth="1"/>
    <col min="11267" max="11267" width="2.85546875" style="713" customWidth="1"/>
    <col min="11268" max="11268" width="6.7109375" style="713" customWidth="1"/>
    <col min="11269" max="11269" width="13.5703125" style="713" customWidth="1"/>
    <col min="11270" max="11270" width="0.5703125" style="713" customWidth="1"/>
    <col min="11271" max="11271" width="2.5703125" style="713" customWidth="1"/>
    <col min="11272" max="11272" width="2.7109375" style="713" customWidth="1"/>
    <col min="11273" max="11273" width="10.42578125" style="713" customWidth="1"/>
    <col min="11274" max="11274" width="13.42578125" style="713" customWidth="1"/>
    <col min="11275" max="11275" width="0.7109375" style="713" customWidth="1"/>
    <col min="11276" max="11276" width="2.42578125" style="713" customWidth="1"/>
    <col min="11277" max="11277" width="2.85546875" style="713" customWidth="1"/>
    <col min="11278" max="11278" width="2" style="713" customWidth="1"/>
    <col min="11279" max="11279" width="12.42578125" style="713" customWidth="1"/>
    <col min="11280" max="11280" width="3" style="713" customWidth="1"/>
    <col min="11281" max="11281" width="2" style="713" customWidth="1"/>
    <col min="11282" max="11282" width="13.5703125" style="713" customWidth="1"/>
    <col min="11283" max="11283" width="0.5703125" style="713" customWidth="1"/>
    <col min="11284" max="11520" width="9.140625" style="713"/>
    <col min="11521" max="11521" width="2.42578125" style="713" customWidth="1"/>
    <col min="11522" max="11522" width="1.85546875" style="713" customWidth="1"/>
    <col min="11523" max="11523" width="2.85546875" style="713" customWidth="1"/>
    <col min="11524" max="11524" width="6.7109375" style="713" customWidth="1"/>
    <col min="11525" max="11525" width="13.5703125" style="713" customWidth="1"/>
    <col min="11526" max="11526" width="0.5703125" style="713" customWidth="1"/>
    <col min="11527" max="11527" width="2.5703125" style="713" customWidth="1"/>
    <col min="11528" max="11528" width="2.7109375" style="713" customWidth="1"/>
    <col min="11529" max="11529" width="10.42578125" style="713" customWidth="1"/>
    <col min="11530" max="11530" width="13.42578125" style="713" customWidth="1"/>
    <col min="11531" max="11531" width="0.7109375" style="713" customWidth="1"/>
    <col min="11532" max="11532" width="2.42578125" style="713" customWidth="1"/>
    <col min="11533" max="11533" width="2.85546875" style="713" customWidth="1"/>
    <col min="11534" max="11534" width="2" style="713" customWidth="1"/>
    <col min="11535" max="11535" width="12.42578125" style="713" customWidth="1"/>
    <col min="11536" max="11536" width="3" style="713" customWidth="1"/>
    <col min="11537" max="11537" width="2" style="713" customWidth="1"/>
    <col min="11538" max="11538" width="13.5703125" style="713" customWidth="1"/>
    <col min="11539" max="11539" width="0.5703125" style="713" customWidth="1"/>
    <col min="11540" max="11776" width="9.140625" style="713"/>
    <col min="11777" max="11777" width="2.42578125" style="713" customWidth="1"/>
    <col min="11778" max="11778" width="1.85546875" style="713" customWidth="1"/>
    <col min="11779" max="11779" width="2.85546875" style="713" customWidth="1"/>
    <col min="11780" max="11780" width="6.7109375" style="713" customWidth="1"/>
    <col min="11781" max="11781" width="13.5703125" style="713" customWidth="1"/>
    <col min="11782" max="11782" width="0.5703125" style="713" customWidth="1"/>
    <col min="11783" max="11783" width="2.5703125" style="713" customWidth="1"/>
    <col min="11784" max="11784" width="2.7109375" style="713" customWidth="1"/>
    <col min="11785" max="11785" width="10.42578125" style="713" customWidth="1"/>
    <col min="11786" max="11786" width="13.42578125" style="713" customWidth="1"/>
    <col min="11787" max="11787" width="0.7109375" style="713" customWidth="1"/>
    <col min="11788" max="11788" width="2.42578125" style="713" customWidth="1"/>
    <col min="11789" max="11789" width="2.85546875" style="713" customWidth="1"/>
    <col min="11790" max="11790" width="2" style="713" customWidth="1"/>
    <col min="11791" max="11791" width="12.42578125" style="713" customWidth="1"/>
    <col min="11792" max="11792" width="3" style="713" customWidth="1"/>
    <col min="11793" max="11793" width="2" style="713" customWidth="1"/>
    <col min="11794" max="11794" width="13.5703125" style="713" customWidth="1"/>
    <col min="11795" max="11795" width="0.5703125" style="713" customWidth="1"/>
    <col min="11796" max="12032" width="9.140625" style="713"/>
    <col min="12033" max="12033" width="2.42578125" style="713" customWidth="1"/>
    <col min="12034" max="12034" width="1.85546875" style="713" customWidth="1"/>
    <col min="12035" max="12035" width="2.85546875" style="713" customWidth="1"/>
    <col min="12036" max="12036" width="6.7109375" style="713" customWidth="1"/>
    <col min="12037" max="12037" width="13.5703125" style="713" customWidth="1"/>
    <col min="12038" max="12038" width="0.5703125" style="713" customWidth="1"/>
    <col min="12039" max="12039" width="2.5703125" style="713" customWidth="1"/>
    <col min="12040" max="12040" width="2.7109375" style="713" customWidth="1"/>
    <col min="12041" max="12041" width="10.42578125" style="713" customWidth="1"/>
    <col min="12042" max="12042" width="13.42578125" style="713" customWidth="1"/>
    <col min="12043" max="12043" width="0.7109375" style="713" customWidth="1"/>
    <col min="12044" max="12044" width="2.42578125" style="713" customWidth="1"/>
    <col min="12045" max="12045" width="2.85546875" style="713" customWidth="1"/>
    <col min="12046" max="12046" width="2" style="713" customWidth="1"/>
    <col min="12047" max="12047" width="12.42578125" style="713" customWidth="1"/>
    <col min="12048" max="12048" width="3" style="713" customWidth="1"/>
    <col min="12049" max="12049" width="2" style="713" customWidth="1"/>
    <col min="12050" max="12050" width="13.5703125" style="713" customWidth="1"/>
    <col min="12051" max="12051" width="0.5703125" style="713" customWidth="1"/>
    <col min="12052" max="12288" width="9.140625" style="713"/>
    <col min="12289" max="12289" width="2.42578125" style="713" customWidth="1"/>
    <col min="12290" max="12290" width="1.85546875" style="713" customWidth="1"/>
    <col min="12291" max="12291" width="2.85546875" style="713" customWidth="1"/>
    <col min="12292" max="12292" width="6.7109375" style="713" customWidth="1"/>
    <col min="12293" max="12293" width="13.5703125" style="713" customWidth="1"/>
    <col min="12294" max="12294" width="0.5703125" style="713" customWidth="1"/>
    <col min="12295" max="12295" width="2.5703125" style="713" customWidth="1"/>
    <col min="12296" max="12296" width="2.7109375" style="713" customWidth="1"/>
    <col min="12297" max="12297" width="10.42578125" style="713" customWidth="1"/>
    <col min="12298" max="12298" width="13.42578125" style="713" customWidth="1"/>
    <col min="12299" max="12299" width="0.7109375" style="713" customWidth="1"/>
    <col min="12300" max="12300" width="2.42578125" style="713" customWidth="1"/>
    <col min="12301" max="12301" width="2.85546875" style="713" customWidth="1"/>
    <col min="12302" max="12302" width="2" style="713" customWidth="1"/>
    <col min="12303" max="12303" width="12.42578125" style="713" customWidth="1"/>
    <col min="12304" max="12304" width="3" style="713" customWidth="1"/>
    <col min="12305" max="12305" width="2" style="713" customWidth="1"/>
    <col min="12306" max="12306" width="13.5703125" style="713" customWidth="1"/>
    <col min="12307" max="12307" width="0.5703125" style="713" customWidth="1"/>
    <col min="12308" max="12544" width="9.140625" style="713"/>
    <col min="12545" max="12545" width="2.42578125" style="713" customWidth="1"/>
    <col min="12546" max="12546" width="1.85546875" style="713" customWidth="1"/>
    <col min="12547" max="12547" width="2.85546875" style="713" customWidth="1"/>
    <col min="12548" max="12548" width="6.7109375" style="713" customWidth="1"/>
    <col min="12549" max="12549" width="13.5703125" style="713" customWidth="1"/>
    <col min="12550" max="12550" width="0.5703125" style="713" customWidth="1"/>
    <col min="12551" max="12551" width="2.5703125" style="713" customWidth="1"/>
    <col min="12552" max="12552" width="2.7109375" style="713" customWidth="1"/>
    <col min="12553" max="12553" width="10.42578125" style="713" customWidth="1"/>
    <col min="12554" max="12554" width="13.42578125" style="713" customWidth="1"/>
    <col min="12555" max="12555" width="0.7109375" style="713" customWidth="1"/>
    <col min="12556" max="12556" width="2.42578125" style="713" customWidth="1"/>
    <col min="12557" max="12557" width="2.85546875" style="713" customWidth="1"/>
    <col min="12558" max="12558" width="2" style="713" customWidth="1"/>
    <col min="12559" max="12559" width="12.42578125" style="713" customWidth="1"/>
    <col min="12560" max="12560" width="3" style="713" customWidth="1"/>
    <col min="12561" max="12561" width="2" style="713" customWidth="1"/>
    <col min="12562" max="12562" width="13.5703125" style="713" customWidth="1"/>
    <col min="12563" max="12563" width="0.5703125" style="713" customWidth="1"/>
    <col min="12564" max="12800" width="9.140625" style="713"/>
    <col min="12801" max="12801" width="2.42578125" style="713" customWidth="1"/>
    <col min="12802" max="12802" width="1.85546875" style="713" customWidth="1"/>
    <col min="12803" max="12803" width="2.85546875" style="713" customWidth="1"/>
    <col min="12804" max="12804" width="6.7109375" style="713" customWidth="1"/>
    <col min="12805" max="12805" width="13.5703125" style="713" customWidth="1"/>
    <col min="12806" max="12806" width="0.5703125" style="713" customWidth="1"/>
    <col min="12807" max="12807" width="2.5703125" style="713" customWidth="1"/>
    <col min="12808" max="12808" width="2.7109375" style="713" customWidth="1"/>
    <col min="12809" max="12809" width="10.42578125" style="713" customWidth="1"/>
    <col min="12810" max="12810" width="13.42578125" style="713" customWidth="1"/>
    <col min="12811" max="12811" width="0.7109375" style="713" customWidth="1"/>
    <col min="12812" max="12812" width="2.42578125" style="713" customWidth="1"/>
    <col min="12813" max="12813" width="2.85546875" style="713" customWidth="1"/>
    <col min="12814" max="12814" width="2" style="713" customWidth="1"/>
    <col min="12815" max="12815" width="12.42578125" style="713" customWidth="1"/>
    <col min="12816" max="12816" width="3" style="713" customWidth="1"/>
    <col min="12817" max="12817" width="2" style="713" customWidth="1"/>
    <col min="12818" max="12818" width="13.5703125" style="713" customWidth="1"/>
    <col min="12819" max="12819" width="0.5703125" style="713" customWidth="1"/>
    <col min="12820" max="13056" width="9.140625" style="713"/>
    <col min="13057" max="13057" width="2.42578125" style="713" customWidth="1"/>
    <col min="13058" max="13058" width="1.85546875" style="713" customWidth="1"/>
    <col min="13059" max="13059" width="2.85546875" style="713" customWidth="1"/>
    <col min="13060" max="13060" width="6.7109375" style="713" customWidth="1"/>
    <col min="13061" max="13061" width="13.5703125" style="713" customWidth="1"/>
    <col min="13062" max="13062" width="0.5703125" style="713" customWidth="1"/>
    <col min="13063" max="13063" width="2.5703125" style="713" customWidth="1"/>
    <col min="13064" max="13064" width="2.7109375" style="713" customWidth="1"/>
    <col min="13065" max="13065" width="10.42578125" style="713" customWidth="1"/>
    <col min="13066" max="13066" width="13.42578125" style="713" customWidth="1"/>
    <col min="13067" max="13067" width="0.7109375" style="713" customWidth="1"/>
    <col min="13068" max="13068" width="2.42578125" style="713" customWidth="1"/>
    <col min="13069" max="13069" width="2.85546875" style="713" customWidth="1"/>
    <col min="13070" max="13070" width="2" style="713" customWidth="1"/>
    <col min="13071" max="13071" width="12.42578125" style="713" customWidth="1"/>
    <col min="13072" max="13072" width="3" style="713" customWidth="1"/>
    <col min="13073" max="13073" width="2" style="713" customWidth="1"/>
    <col min="13074" max="13074" width="13.5703125" style="713" customWidth="1"/>
    <col min="13075" max="13075" width="0.5703125" style="713" customWidth="1"/>
    <col min="13076" max="13312" width="9.140625" style="713"/>
    <col min="13313" max="13313" width="2.42578125" style="713" customWidth="1"/>
    <col min="13314" max="13314" width="1.85546875" style="713" customWidth="1"/>
    <col min="13315" max="13315" width="2.85546875" style="713" customWidth="1"/>
    <col min="13316" max="13316" width="6.7109375" style="713" customWidth="1"/>
    <col min="13317" max="13317" width="13.5703125" style="713" customWidth="1"/>
    <col min="13318" max="13318" width="0.5703125" style="713" customWidth="1"/>
    <col min="13319" max="13319" width="2.5703125" style="713" customWidth="1"/>
    <col min="13320" max="13320" width="2.7109375" style="713" customWidth="1"/>
    <col min="13321" max="13321" width="10.42578125" style="713" customWidth="1"/>
    <col min="13322" max="13322" width="13.42578125" style="713" customWidth="1"/>
    <col min="13323" max="13323" width="0.7109375" style="713" customWidth="1"/>
    <col min="13324" max="13324" width="2.42578125" style="713" customWidth="1"/>
    <col min="13325" max="13325" width="2.85546875" style="713" customWidth="1"/>
    <col min="13326" max="13326" width="2" style="713" customWidth="1"/>
    <col min="13327" max="13327" width="12.42578125" style="713" customWidth="1"/>
    <col min="13328" max="13328" width="3" style="713" customWidth="1"/>
    <col min="13329" max="13329" width="2" style="713" customWidth="1"/>
    <col min="13330" max="13330" width="13.5703125" style="713" customWidth="1"/>
    <col min="13331" max="13331" width="0.5703125" style="713" customWidth="1"/>
    <col min="13332" max="13568" width="9.140625" style="713"/>
    <col min="13569" max="13569" width="2.42578125" style="713" customWidth="1"/>
    <col min="13570" max="13570" width="1.85546875" style="713" customWidth="1"/>
    <col min="13571" max="13571" width="2.85546875" style="713" customWidth="1"/>
    <col min="13572" max="13572" width="6.7109375" style="713" customWidth="1"/>
    <col min="13573" max="13573" width="13.5703125" style="713" customWidth="1"/>
    <col min="13574" max="13574" width="0.5703125" style="713" customWidth="1"/>
    <col min="13575" max="13575" width="2.5703125" style="713" customWidth="1"/>
    <col min="13576" max="13576" width="2.7109375" style="713" customWidth="1"/>
    <col min="13577" max="13577" width="10.42578125" style="713" customWidth="1"/>
    <col min="13578" max="13578" width="13.42578125" style="713" customWidth="1"/>
    <col min="13579" max="13579" width="0.7109375" style="713" customWidth="1"/>
    <col min="13580" max="13580" width="2.42578125" style="713" customWidth="1"/>
    <col min="13581" max="13581" width="2.85546875" style="713" customWidth="1"/>
    <col min="13582" max="13582" width="2" style="713" customWidth="1"/>
    <col min="13583" max="13583" width="12.42578125" style="713" customWidth="1"/>
    <col min="13584" max="13584" width="3" style="713" customWidth="1"/>
    <col min="13585" max="13585" width="2" style="713" customWidth="1"/>
    <col min="13586" max="13586" width="13.5703125" style="713" customWidth="1"/>
    <col min="13587" max="13587" width="0.5703125" style="713" customWidth="1"/>
    <col min="13588" max="13824" width="9.140625" style="713"/>
    <col min="13825" max="13825" width="2.42578125" style="713" customWidth="1"/>
    <col min="13826" max="13826" width="1.85546875" style="713" customWidth="1"/>
    <col min="13827" max="13827" width="2.85546875" style="713" customWidth="1"/>
    <col min="13828" max="13828" width="6.7109375" style="713" customWidth="1"/>
    <col min="13829" max="13829" width="13.5703125" style="713" customWidth="1"/>
    <col min="13830" max="13830" width="0.5703125" style="713" customWidth="1"/>
    <col min="13831" max="13831" width="2.5703125" style="713" customWidth="1"/>
    <col min="13832" max="13832" width="2.7109375" style="713" customWidth="1"/>
    <col min="13833" max="13833" width="10.42578125" style="713" customWidth="1"/>
    <col min="13834" max="13834" width="13.42578125" style="713" customWidth="1"/>
    <col min="13835" max="13835" width="0.7109375" style="713" customWidth="1"/>
    <col min="13836" max="13836" width="2.42578125" style="713" customWidth="1"/>
    <col min="13837" max="13837" width="2.85546875" style="713" customWidth="1"/>
    <col min="13838" max="13838" width="2" style="713" customWidth="1"/>
    <col min="13839" max="13839" width="12.42578125" style="713" customWidth="1"/>
    <col min="13840" max="13840" width="3" style="713" customWidth="1"/>
    <col min="13841" max="13841" width="2" style="713" customWidth="1"/>
    <col min="13842" max="13842" width="13.5703125" style="713" customWidth="1"/>
    <col min="13843" max="13843" width="0.5703125" style="713" customWidth="1"/>
    <col min="13844" max="14080" width="9.140625" style="713"/>
    <col min="14081" max="14081" width="2.42578125" style="713" customWidth="1"/>
    <col min="14082" max="14082" width="1.85546875" style="713" customWidth="1"/>
    <col min="14083" max="14083" width="2.85546875" style="713" customWidth="1"/>
    <col min="14084" max="14084" width="6.7109375" style="713" customWidth="1"/>
    <col min="14085" max="14085" width="13.5703125" style="713" customWidth="1"/>
    <col min="14086" max="14086" width="0.5703125" style="713" customWidth="1"/>
    <col min="14087" max="14087" width="2.5703125" style="713" customWidth="1"/>
    <col min="14088" max="14088" width="2.7109375" style="713" customWidth="1"/>
    <col min="14089" max="14089" width="10.42578125" style="713" customWidth="1"/>
    <col min="14090" max="14090" width="13.42578125" style="713" customWidth="1"/>
    <col min="14091" max="14091" width="0.7109375" style="713" customWidth="1"/>
    <col min="14092" max="14092" width="2.42578125" style="713" customWidth="1"/>
    <col min="14093" max="14093" width="2.85546875" style="713" customWidth="1"/>
    <col min="14094" max="14094" width="2" style="713" customWidth="1"/>
    <col min="14095" max="14095" width="12.42578125" style="713" customWidth="1"/>
    <col min="14096" max="14096" width="3" style="713" customWidth="1"/>
    <col min="14097" max="14097" width="2" style="713" customWidth="1"/>
    <col min="14098" max="14098" width="13.5703125" style="713" customWidth="1"/>
    <col min="14099" max="14099" width="0.5703125" style="713" customWidth="1"/>
    <col min="14100" max="14336" width="9.140625" style="713"/>
    <col min="14337" max="14337" width="2.42578125" style="713" customWidth="1"/>
    <col min="14338" max="14338" width="1.85546875" style="713" customWidth="1"/>
    <col min="14339" max="14339" width="2.85546875" style="713" customWidth="1"/>
    <col min="14340" max="14340" width="6.7109375" style="713" customWidth="1"/>
    <col min="14341" max="14341" width="13.5703125" style="713" customWidth="1"/>
    <col min="14342" max="14342" width="0.5703125" style="713" customWidth="1"/>
    <col min="14343" max="14343" width="2.5703125" style="713" customWidth="1"/>
    <col min="14344" max="14344" width="2.7109375" style="713" customWidth="1"/>
    <col min="14345" max="14345" width="10.42578125" style="713" customWidth="1"/>
    <col min="14346" max="14346" width="13.42578125" style="713" customWidth="1"/>
    <col min="14347" max="14347" width="0.7109375" style="713" customWidth="1"/>
    <col min="14348" max="14348" width="2.42578125" style="713" customWidth="1"/>
    <col min="14349" max="14349" width="2.85546875" style="713" customWidth="1"/>
    <col min="14350" max="14350" width="2" style="713" customWidth="1"/>
    <col min="14351" max="14351" width="12.42578125" style="713" customWidth="1"/>
    <col min="14352" max="14352" width="3" style="713" customWidth="1"/>
    <col min="14353" max="14353" width="2" style="713" customWidth="1"/>
    <col min="14354" max="14354" width="13.5703125" style="713" customWidth="1"/>
    <col min="14355" max="14355" width="0.5703125" style="713" customWidth="1"/>
    <col min="14356" max="14592" width="9.140625" style="713"/>
    <col min="14593" max="14593" width="2.42578125" style="713" customWidth="1"/>
    <col min="14594" max="14594" width="1.85546875" style="713" customWidth="1"/>
    <col min="14595" max="14595" width="2.85546875" style="713" customWidth="1"/>
    <col min="14596" max="14596" width="6.7109375" style="713" customWidth="1"/>
    <col min="14597" max="14597" width="13.5703125" style="713" customWidth="1"/>
    <col min="14598" max="14598" width="0.5703125" style="713" customWidth="1"/>
    <col min="14599" max="14599" width="2.5703125" style="713" customWidth="1"/>
    <col min="14600" max="14600" width="2.7109375" style="713" customWidth="1"/>
    <col min="14601" max="14601" width="10.42578125" style="713" customWidth="1"/>
    <col min="14602" max="14602" width="13.42578125" style="713" customWidth="1"/>
    <col min="14603" max="14603" width="0.7109375" style="713" customWidth="1"/>
    <col min="14604" max="14604" width="2.42578125" style="713" customWidth="1"/>
    <col min="14605" max="14605" width="2.85546875" style="713" customWidth="1"/>
    <col min="14606" max="14606" width="2" style="713" customWidth="1"/>
    <col min="14607" max="14607" width="12.42578125" style="713" customWidth="1"/>
    <col min="14608" max="14608" width="3" style="713" customWidth="1"/>
    <col min="14609" max="14609" width="2" style="713" customWidth="1"/>
    <col min="14610" max="14610" width="13.5703125" style="713" customWidth="1"/>
    <col min="14611" max="14611" width="0.5703125" style="713" customWidth="1"/>
    <col min="14612" max="14848" width="9.140625" style="713"/>
    <col min="14849" max="14849" width="2.42578125" style="713" customWidth="1"/>
    <col min="14850" max="14850" width="1.85546875" style="713" customWidth="1"/>
    <col min="14851" max="14851" width="2.85546875" style="713" customWidth="1"/>
    <col min="14852" max="14852" width="6.7109375" style="713" customWidth="1"/>
    <col min="14853" max="14853" width="13.5703125" style="713" customWidth="1"/>
    <col min="14854" max="14854" width="0.5703125" style="713" customWidth="1"/>
    <col min="14855" max="14855" width="2.5703125" style="713" customWidth="1"/>
    <col min="14856" max="14856" width="2.7109375" style="713" customWidth="1"/>
    <col min="14857" max="14857" width="10.42578125" style="713" customWidth="1"/>
    <col min="14858" max="14858" width="13.42578125" style="713" customWidth="1"/>
    <col min="14859" max="14859" width="0.7109375" style="713" customWidth="1"/>
    <col min="14860" max="14860" width="2.42578125" style="713" customWidth="1"/>
    <col min="14861" max="14861" width="2.85546875" style="713" customWidth="1"/>
    <col min="14862" max="14862" width="2" style="713" customWidth="1"/>
    <col min="14863" max="14863" width="12.42578125" style="713" customWidth="1"/>
    <col min="14864" max="14864" width="3" style="713" customWidth="1"/>
    <col min="14865" max="14865" width="2" style="713" customWidth="1"/>
    <col min="14866" max="14866" width="13.5703125" style="713" customWidth="1"/>
    <col min="14867" max="14867" width="0.5703125" style="713" customWidth="1"/>
    <col min="14868" max="15104" width="9.140625" style="713"/>
    <col min="15105" max="15105" width="2.42578125" style="713" customWidth="1"/>
    <col min="15106" max="15106" width="1.85546875" style="713" customWidth="1"/>
    <col min="15107" max="15107" width="2.85546875" style="713" customWidth="1"/>
    <col min="15108" max="15108" width="6.7109375" style="713" customWidth="1"/>
    <col min="15109" max="15109" width="13.5703125" style="713" customWidth="1"/>
    <col min="15110" max="15110" width="0.5703125" style="713" customWidth="1"/>
    <col min="15111" max="15111" width="2.5703125" style="713" customWidth="1"/>
    <col min="15112" max="15112" width="2.7109375" style="713" customWidth="1"/>
    <col min="15113" max="15113" width="10.42578125" style="713" customWidth="1"/>
    <col min="15114" max="15114" width="13.42578125" style="713" customWidth="1"/>
    <col min="15115" max="15115" width="0.7109375" style="713" customWidth="1"/>
    <col min="15116" max="15116" width="2.42578125" style="713" customWidth="1"/>
    <col min="15117" max="15117" width="2.85546875" style="713" customWidth="1"/>
    <col min="15118" max="15118" width="2" style="713" customWidth="1"/>
    <col min="15119" max="15119" width="12.42578125" style="713" customWidth="1"/>
    <col min="15120" max="15120" width="3" style="713" customWidth="1"/>
    <col min="15121" max="15121" width="2" style="713" customWidth="1"/>
    <col min="15122" max="15122" width="13.5703125" style="713" customWidth="1"/>
    <col min="15123" max="15123" width="0.5703125" style="713" customWidth="1"/>
    <col min="15124" max="15360" width="9.140625" style="713"/>
    <col min="15361" max="15361" width="2.42578125" style="713" customWidth="1"/>
    <col min="15362" max="15362" width="1.85546875" style="713" customWidth="1"/>
    <col min="15363" max="15363" width="2.85546875" style="713" customWidth="1"/>
    <col min="15364" max="15364" width="6.7109375" style="713" customWidth="1"/>
    <col min="15365" max="15365" width="13.5703125" style="713" customWidth="1"/>
    <col min="15366" max="15366" width="0.5703125" style="713" customWidth="1"/>
    <col min="15367" max="15367" width="2.5703125" style="713" customWidth="1"/>
    <col min="15368" max="15368" width="2.7109375" style="713" customWidth="1"/>
    <col min="15369" max="15369" width="10.42578125" style="713" customWidth="1"/>
    <col min="15370" max="15370" width="13.42578125" style="713" customWidth="1"/>
    <col min="15371" max="15371" width="0.7109375" style="713" customWidth="1"/>
    <col min="15372" max="15372" width="2.42578125" style="713" customWidth="1"/>
    <col min="15373" max="15373" width="2.85546875" style="713" customWidth="1"/>
    <col min="15374" max="15374" width="2" style="713" customWidth="1"/>
    <col min="15375" max="15375" width="12.42578125" style="713" customWidth="1"/>
    <col min="15376" max="15376" width="3" style="713" customWidth="1"/>
    <col min="15377" max="15377" width="2" style="713" customWidth="1"/>
    <col min="15378" max="15378" width="13.5703125" style="713" customWidth="1"/>
    <col min="15379" max="15379" width="0.5703125" style="713" customWidth="1"/>
    <col min="15380" max="15616" width="9.140625" style="713"/>
    <col min="15617" max="15617" width="2.42578125" style="713" customWidth="1"/>
    <col min="15618" max="15618" width="1.85546875" style="713" customWidth="1"/>
    <col min="15619" max="15619" width="2.85546875" style="713" customWidth="1"/>
    <col min="15620" max="15620" width="6.7109375" style="713" customWidth="1"/>
    <col min="15621" max="15621" width="13.5703125" style="713" customWidth="1"/>
    <col min="15622" max="15622" width="0.5703125" style="713" customWidth="1"/>
    <col min="15623" max="15623" width="2.5703125" style="713" customWidth="1"/>
    <col min="15624" max="15624" width="2.7109375" style="713" customWidth="1"/>
    <col min="15625" max="15625" width="10.42578125" style="713" customWidth="1"/>
    <col min="15626" max="15626" width="13.42578125" style="713" customWidth="1"/>
    <col min="15627" max="15627" width="0.7109375" style="713" customWidth="1"/>
    <col min="15628" max="15628" width="2.42578125" style="713" customWidth="1"/>
    <col min="15629" max="15629" width="2.85546875" style="713" customWidth="1"/>
    <col min="15630" max="15630" width="2" style="713" customWidth="1"/>
    <col min="15631" max="15631" width="12.42578125" style="713" customWidth="1"/>
    <col min="15632" max="15632" width="3" style="713" customWidth="1"/>
    <col min="15633" max="15633" width="2" style="713" customWidth="1"/>
    <col min="15634" max="15634" width="13.5703125" style="713" customWidth="1"/>
    <col min="15635" max="15635" width="0.5703125" style="713" customWidth="1"/>
    <col min="15636" max="15872" width="9.140625" style="713"/>
    <col min="15873" max="15873" width="2.42578125" style="713" customWidth="1"/>
    <col min="15874" max="15874" width="1.85546875" style="713" customWidth="1"/>
    <col min="15875" max="15875" width="2.85546875" style="713" customWidth="1"/>
    <col min="15876" max="15876" width="6.7109375" style="713" customWidth="1"/>
    <col min="15877" max="15877" width="13.5703125" style="713" customWidth="1"/>
    <col min="15878" max="15878" width="0.5703125" style="713" customWidth="1"/>
    <col min="15879" max="15879" width="2.5703125" style="713" customWidth="1"/>
    <col min="15880" max="15880" width="2.7109375" style="713" customWidth="1"/>
    <col min="15881" max="15881" width="10.42578125" style="713" customWidth="1"/>
    <col min="15882" max="15882" width="13.42578125" style="713" customWidth="1"/>
    <col min="15883" max="15883" width="0.7109375" style="713" customWidth="1"/>
    <col min="15884" max="15884" width="2.42578125" style="713" customWidth="1"/>
    <col min="15885" max="15885" width="2.85546875" style="713" customWidth="1"/>
    <col min="15886" max="15886" width="2" style="713" customWidth="1"/>
    <col min="15887" max="15887" width="12.42578125" style="713" customWidth="1"/>
    <col min="15888" max="15888" width="3" style="713" customWidth="1"/>
    <col min="15889" max="15889" width="2" style="713" customWidth="1"/>
    <col min="15890" max="15890" width="13.5703125" style="713" customWidth="1"/>
    <col min="15891" max="15891" width="0.5703125" style="713" customWidth="1"/>
    <col min="15892" max="16128" width="9.140625" style="713"/>
    <col min="16129" max="16129" width="2.42578125" style="713" customWidth="1"/>
    <col min="16130" max="16130" width="1.85546875" style="713" customWidth="1"/>
    <col min="16131" max="16131" width="2.85546875" style="713" customWidth="1"/>
    <col min="16132" max="16132" width="6.7109375" style="713" customWidth="1"/>
    <col min="16133" max="16133" width="13.5703125" style="713" customWidth="1"/>
    <col min="16134" max="16134" width="0.5703125" style="713" customWidth="1"/>
    <col min="16135" max="16135" width="2.5703125" style="713" customWidth="1"/>
    <col min="16136" max="16136" width="2.7109375" style="713" customWidth="1"/>
    <col min="16137" max="16137" width="10.42578125" style="713" customWidth="1"/>
    <col min="16138" max="16138" width="13.42578125" style="713" customWidth="1"/>
    <col min="16139" max="16139" width="0.7109375" style="713" customWidth="1"/>
    <col min="16140" max="16140" width="2.42578125" style="713" customWidth="1"/>
    <col min="16141" max="16141" width="2.85546875" style="713" customWidth="1"/>
    <col min="16142" max="16142" width="2" style="713" customWidth="1"/>
    <col min="16143" max="16143" width="12.42578125" style="713" customWidth="1"/>
    <col min="16144" max="16144" width="3" style="713" customWidth="1"/>
    <col min="16145" max="16145" width="2" style="713" customWidth="1"/>
    <col min="16146" max="16146" width="13.5703125" style="713" customWidth="1"/>
    <col min="16147" max="16147" width="0.5703125" style="713" customWidth="1"/>
    <col min="16148" max="16384" width="9.140625" style="713"/>
  </cols>
  <sheetData>
    <row r="1" spans="1:19" ht="12" customHeight="1">
      <c r="A1" s="710"/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2"/>
    </row>
    <row r="2" spans="1:19" ht="23.25" customHeight="1">
      <c r="A2" s="714"/>
      <c r="B2" s="715"/>
      <c r="C2" s="715"/>
      <c r="D2" s="715"/>
      <c r="E2" s="715"/>
      <c r="F2" s="715"/>
      <c r="G2" s="716" t="s">
        <v>68</v>
      </c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7"/>
    </row>
    <row r="3" spans="1:19" ht="12" customHeight="1">
      <c r="A3" s="718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20"/>
    </row>
    <row r="4" spans="1:19" ht="8.25" customHeight="1">
      <c r="A4" s="721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3"/>
    </row>
    <row r="5" spans="1:19" ht="17.25" customHeight="1">
      <c r="A5" s="724"/>
      <c r="B5" s="725" t="s">
        <v>69</v>
      </c>
      <c r="C5" s="725"/>
      <c r="D5" s="725"/>
      <c r="E5" s="726" t="s">
        <v>1383</v>
      </c>
      <c r="F5" s="727"/>
      <c r="G5" s="727"/>
      <c r="H5" s="727"/>
      <c r="I5" s="727"/>
      <c r="J5" s="728"/>
      <c r="K5" s="725"/>
      <c r="L5" s="725"/>
      <c r="M5" s="725"/>
      <c r="N5" s="725"/>
      <c r="O5" s="725" t="s">
        <v>71</v>
      </c>
      <c r="P5" s="726" t="s">
        <v>29</v>
      </c>
      <c r="Q5" s="729"/>
      <c r="R5" s="728"/>
      <c r="S5" s="730"/>
    </row>
    <row r="6" spans="1:19" ht="17.25" hidden="1" customHeight="1">
      <c r="A6" s="724"/>
      <c r="B6" s="725" t="s">
        <v>72</v>
      </c>
      <c r="C6" s="725"/>
      <c r="D6" s="725"/>
      <c r="E6" s="731" t="s">
        <v>1384</v>
      </c>
      <c r="F6" s="725"/>
      <c r="G6" s="725"/>
      <c r="H6" s="725"/>
      <c r="I6" s="725"/>
      <c r="J6" s="732"/>
      <c r="K6" s="725"/>
      <c r="L6" s="725"/>
      <c r="M6" s="725"/>
      <c r="N6" s="725"/>
      <c r="O6" s="725"/>
      <c r="P6" s="733"/>
      <c r="Q6" s="734"/>
      <c r="R6" s="732"/>
      <c r="S6" s="730"/>
    </row>
    <row r="7" spans="1:19" ht="15.75" customHeight="1">
      <c r="A7" s="724"/>
      <c r="B7" s="725" t="s">
        <v>74</v>
      </c>
      <c r="C7" s="725"/>
      <c r="D7" s="725"/>
      <c r="E7" s="735" t="s">
        <v>1385</v>
      </c>
      <c r="F7" s="725"/>
      <c r="G7" s="725"/>
      <c r="H7" s="725"/>
      <c r="I7" s="725"/>
      <c r="J7" s="732"/>
      <c r="K7" s="725"/>
      <c r="L7" s="725"/>
      <c r="M7" s="725"/>
      <c r="N7" s="725"/>
      <c r="O7" s="725" t="s">
        <v>76</v>
      </c>
      <c r="P7" s="731"/>
      <c r="Q7" s="734"/>
      <c r="R7" s="732"/>
      <c r="S7" s="730"/>
    </row>
    <row r="8" spans="1:19" ht="17.25" hidden="1" customHeight="1">
      <c r="A8" s="724"/>
      <c r="B8" s="725" t="s">
        <v>78</v>
      </c>
      <c r="C8" s="725"/>
      <c r="D8" s="725"/>
      <c r="E8" s="735" t="s">
        <v>29</v>
      </c>
      <c r="F8" s="725"/>
      <c r="G8" s="725"/>
      <c r="H8" s="725"/>
      <c r="I8" s="725"/>
      <c r="J8" s="732"/>
      <c r="K8" s="725"/>
      <c r="L8" s="725"/>
      <c r="M8" s="725"/>
      <c r="N8" s="725"/>
      <c r="O8" s="725"/>
      <c r="P8" s="733"/>
      <c r="Q8" s="734"/>
      <c r="R8" s="732"/>
      <c r="S8" s="730"/>
    </row>
    <row r="9" spans="1:19" ht="15.75" customHeight="1">
      <c r="A9" s="724"/>
      <c r="B9" s="725" t="s">
        <v>80</v>
      </c>
      <c r="C9" s="725"/>
      <c r="D9" s="725"/>
      <c r="E9" s="736" t="s">
        <v>1386</v>
      </c>
      <c r="F9" s="737"/>
      <c r="G9" s="737"/>
      <c r="H9" s="737"/>
      <c r="I9" s="737"/>
      <c r="J9" s="738"/>
      <c r="K9" s="725"/>
      <c r="L9" s="725"/>
      <c r="M9" s="725"/>
      <c r="N9" s="725"/>
      <c r="O9" s="725" t="s">
        <v>82</v>
      </c>
      <c r="P9" s="739"/>
      <c r="Q9" s="740"/>
      <c r="R9" s="738"/>
      <c r="S9" s="730"/>
    </row>
    <row r="10" spans="1:19" ht="17.25" hidden="1" customHeight="1">
      <c r="A10" s="724"/>
      <c r="B10" s="725" t="s">
        <v>83</v>
      </c>
      <c r="C10" s="725"/>
      <c r="D10" s="725"/>
      <c r="E10" s="741" t="s">
        <v>29</v>
      </c>
      <c r="F10" s="725"/>
      <c r="G10" s="725"/>
      <c r="H10" s="725"/>
      <c r="I10" s="725"/>
      <c r="J10" s="725"/>
      <c r="K10" s="725"/>
      <c r="L10" s="725"/>
      <c r="M10" s="725"/>
      <c r="N10" s="725"/>
      <c r="O10" s="725"/>
      <c r="P10" s="734"/>
      <c r="Q10" s="734"/>
      <c r="R10" s="725"/>
      <c r="S10" s="730"/>
    </row>
    <row r="11" spans="1:19" ht="17.25" hidden="1" customHeight="1">
      <c r="A11" s="724"/>
      <c r="B11" s="725" t="s">
        <v>84</v>
      </c>
      <c r="C11" s="725"/>
      <c r="D11" s="725"/>
      <c r="E11" s="741" t="s">
        <v>29</v>
      </c>
      <c r="F11" s="725"/>
      <c r="G11" s="725"/>
      <c r="H11" s="725"/>
      <c r="I11" s="725"/>
      <c r="J11" s="725"/>
      <c r="K11" s="725"/>
      <c r="L11" s="725"/>
      <c r="M11" s="725"/>
      <c r="N11" s="725"/>
      <c r="O11" s="725"/>
      <c r="P11" s="734"/>
      <c r="Q11" s="734"/>
      <c r="R11" s="725"/>
      <c r="S11" s="730"/>
    </row>
    <row r="12" spans="1:19" ht="17.25" hidden="1" customHeight="1">
      <c r="A12" s="724"/>
      <c r="B12" s="725" t="s">
        <v>85</v>
      </c>
      <c r="C12" s="725"/>
      <c r="D12" s="725"/>
      <c r="E12" s="741" t="s">
        <v>29</v>
      </c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34"/>
      <c r="Q12" s="734"/>
      <c r="R12" s="725"/>
      <c r="S12" s="730"/>
    </row>
    <row r="13" spans="1:19" ht="17.25" hidden="1" customHeight="1">
      <c r="A13" s="724"/>
      <c r="B13" s="725"/>
      <c r="C13" s="725"/>
      <c r="D13" s="725"/>
      <c r="E13" s="741" t="s">
        <v>29</v>
      </c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34"/>
      <c r="Q13" s="734"/>
      <c r="R13" s="725"/>
      <c r="S13" s="730"/>
    </row>
    <row r="14" spans="1:19" ht="17.25" hidden="1" customHeight="1">
      <c r="A14" s="724"/>
      <c r="B14" s="725"/>
      <c r="C14" s="725"/>
      <c r="D14" s="725"/>
      <c r="E14" s="741" t="s">
        <v>29</v>
      </c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34"/>
      <c r="Q14" s="734"/>
      <c r="R14" s="725"/>
      <c r="S14" s="730"/>
    </row>
    <row r="15" spans="1:19" ht="17.25" hidden="1" customHeight="1">
      <c r="A15" s="724"/>
      <c r="B15" s="725"/>
      <c r="C15" s="725"/>
      <c r="D15" s="725"/>
      <c r="E15" s="741" t="s">
        <v>29</v>
      </c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34"/>
      <c r="Q15" s="734"/>
      <c r="R15" s="725"/>
      <c r="S15" s="730"/>
    </row>
    <row r="16" spans="1:19" ht="17.25" hidden="1" customHeight="1">
      <c r="A16" s="724"/>
      <c r="B16" s="725"/>
      <c r="C16" s="725"/>
      <c r="D16" s="725"/>
      <c r="E16" s="741" t="s">
        <v>29</v>
      </c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34"/>
      <c r="Q16" s="734"/>
      <c r="R16" s="725"/>
      <c r="S16" s="730"/>
    </row>
    <row r="17" spans="1:19" ht="17.25" hidden="1" customHeight="1">
      <c r="A17" s="724"/>
      <c r="B17" s="725"/>
      <c r="C17" s="725"/>
      <c r="D17" s="725"/>
      <c r="E17" s="741" t="s">
        <v>29</v>
      </c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34"/>
      <c r="Q17" s="734"/>
      <c r="R17" s="725"/>
      <c r="S17" s="730"/>
    </row>
    <row r="18" spans="1:19" ht="17.25" hidden="1" customHeight="1">
      <c r="A18" s="724"/>
      <c r="B18" s="725"/>
      <c r="C18" s="725"/>
      <c r="D18" s="725"/>
      <c r="E18" s="741" t="s">
        <v>29</v>
      </c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34"/>
      <c r="Q18" s="734"/>
      <c r="R18" s="725"/>
      <c r="S18" s="730"/>
    </row>
    <row r="19" spans="1:19" ht="17.25" hidden="1" customHeight="1">
      <c r="A19" s="724"/>
      <c r="B19" s="725"/>
      <c r="C19" s="725"/>
      <c r="D19" s="725"/>
      <c r="E19" s="741" t="s">
        <v>29</v>
      </c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34"/>
      <c r="Q19" s="734"/>
      <c r="R19" s="725"/>
      <c r="S19" s="730"/>
    </row>
    <row r="20" spans="1:19" ht="17.25" hidden="1" customHeight="1">
      <c r="A20" s="724"/>
      <c r="B20" s="725"/>
      <c r="C20" s="725"/>
      <c r="D20" s="725"/>
      <c r="E20" s="741" t="s">
        <v>29</v>
      </c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34"/>
      <c r="Q20" s="734"/>
      <c r="R20" s="725"/>
      <c r="S20" s="730"/>
    </row>
    <row r="21" spans="1:19" ht="17.25" hidden="1" customHeight="1">
      <c r="A21" s="724"/>
      <c r="B21" s="725"/>
      <c r="C21" s="725"/>
      <c r="D21" s="725"/>
      <c r="E21" s="741" t="s">
        <v>29</v>
      </c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34"/>
      <c r="Q21" s="734"/>
      <c r="R21" s="725"/>
      <c r="S21" s="730"/>
    </row>
    <row r="22" spans="1:19" ht="17.25" hidden="1" customHeight="1">
      <c r="A22" s="724"/>
      <c r="B22" s="725"/>
      <c r="C22" s="725"/>
      <c r="D22" s="725"/>
      <c r="E22" s="741" t="s">
        <v>29</v>
      </c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34"/>
      <c r="Q22" s="734"/>
      <c r="R22" s="725"/>
      <c r="S22" s="730"/>
    </row>
    <row r="23" spans="1:19" ht="17.25" hidden="1" customHeight="1">
      <c r="A23" s="724"/>
      <c r="B23" s="725"/>
      <c r="C23" s="725"/>
      <c r="D23" s="725"/>
      <c r="E23" s="741" t="s">
        <v>29</v>
      </c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34"/>
      <c r="Q23" s="734"/>
      <c r="R23" s="725"/>
      <c r="S23" s="730"/>
    </row>
    <row r="24" spans="1:19" ht="17.25" hidden="1" customHeight="1">
      <c r="A24" s="724"/>
      <c r="B24" s="725"/>
      <c r="C24" s="725"/>
      <c r="D24" s="725"/>
      <c r="E24" s="741" t="s">
        <v>29</v>
      </c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34"/>
      <c r="Q24" s="734"/>
      <c r="R24" s="725"/>
      <c r="S24" s="730"/>
    </row>
    <row r="25" spans="1:19" ht="17.25" customHeight="1">
      <c r="A25" s="724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 t="s">
        <v>86</v>
      </c>
      <c r="P25" s="725" t="s">
        <v>87</v>
      </c>
      <c r="Q25" s="725"/>
      <c r="R25" s="725"/>
      <c r="S25" s="730"/>
    </row>
    <row r="26" spans="1:19" ht="17.25" customHeight="1">
      <c r="A26" s="724"/>
      <c r="B26" s="725" t="s">
        <v>13</v>
      </c>
      <c r="C26" s="725"/>
      <c r="D26" s="725"/>
      <c r="E26" s="726" t="s">
        <v>1387</v>
      </c>
      <c r="F26" s="727"/>
      <c r="G26" s="727"/>
      <c r="H26" s="727"/>
      <c r="I26" s="727"/>
      <c r="J26" s="728"/>
      <c r="K26" s="725"/>
      <c r="L26" s="725"/>
      <c r="M26" s="725"/>
      <c r="N26" s="725"/>
      <c r="O26" s="742"/>
      <c r="P26" s="743"/>
      <c r="Q26" s="744"/>
      <c r="R26" s="745"/>
      <c r="S26" s="730"/>
    </row>
    <row r="27" spans="1:19" ht="17.25" customHeight="1">
      <c r="A27" s="724"/>
      <c r="B27" s="725" t="s">
        <v>15</v>
      </c>
      <c r="C27" s="725"/>
      <c r="D27" s="725"/>
      <c r="E27" s="731"/>
      <c r="F27" s="725"/>
      <c r="G27" s="725"/>
      <c r="H27" s="725"/>
      <c r="I27" s="725"/>
      <c r="J27" s="732"/>
      <c r="K27" s="725"/>
      <c r="L27" s="725"/>
      <c r="M27" s="725"/>
      <c r="N27" s="725"/>
      <c r="O27" s="742"/>
      <c r="P27" s="743"/>
      <c r="Q27" s="744"/>
      <c r="R27" s="745"/>
      <c r="S27" s="730"/>
    </row>
    <row r="28" spans="1:19" ht="17.25" customHeight="1">
      <c r="A28" s="724"/>
      <c r="B28" s="725" t="s">
        <v>12</v>
      </c>
      <c r="C28" s="725"/>
      <c r="D28" s="725"/>
      <c r="E28" s="731" t="s">
        <v>29</v>
      </c>
      <c r="F28" s="725"/>
      <c r="G28" s="725"/>
      <c r="H28" s="725"/>
      <c r="I28" s="725"/>
      <c r="J28" s="732"/>
      <c r="K28" s="725"/>
      <c r="L28" s="725"/>
      <c r="M28" s="725"/>
      <c r="N28" s="725"/>
      <c r="O28" s="742"/>
      <c r="P28" s="743"/>
      <c r="Q28" s="744"/>
      <c r="R28" s="745"/>
      <c r="S28" s="730"/>
    </row>
    <row r="29" spans="1:19" ht="17.25" customHeight="1">
      <c r="A29" s="724"/>
      <c r="B29" s="725"/>
      <c r="C29" s="725"/>
      <c r="D29" s="725"/>
      <c r="E29" s="739"/>
      <c r="F29" s="737"/>
      <c r="G29" s="737"/>
      <c r="H29" s="737"/>
      <c r="I29" s="737"/>
      <c r="J29" s="738"/>
      <c r="K29" s="725"/>
      <c r="L29" s="725"/>
      <c r="M29" s="725"/>
      <c r="N29" s="725"/>
      <c r="O29" s="734"/>
      <c r="P29" s="734"/>
      <c r="Q29" s="734"/>
      <c r="R29" s="725"/>
      <c r="S29" s="730"/>
    </row>
    <row r="30" spans="1:19" ht="17.25" customHeight="1">
      <c r="A30" s="724"/>
      <c r="B30" s="725"/>
      <c r="C30" s="725"/>
      <c r="D30" s="725"/>
      <c r="E30" s="746" t="s">
        <v>88</v>
      </c>
      <c r="F30" s="725"/>
      <c r="G30" s="725" t="s">
        <v>89</v>
      </c>
      <c r="H30" s="725"/>
      <c r="I30" s="725"/>
      <c r="J30" s="725"/>
      <c r="K30" s="725"/>
      <c r="L30" s="725"/>
      <c r="M30" s="725"/>
      <c r="N30" s="725"/>
      <c r="O30" s="746" t="s">
        <v>90</v>
      </c>
      <c r="P30" s="734"/>
      <c r="Q30" s="734"/>
      <c r="R30" s="747"/>
      <c r="S30" s="730"/>
    </row>
    <row r="31" spans="1:19" ht="17.25" customHeight="1">
      <c r="A31" s="724"/>
      <c r="B31" s="725"/>
      <c r="C31" s="725"/>
      <c r="D31" s="725"/>
      <c r="E31" s="742"/>
      <c r="F31" s="725"/>
      <c r="G31" s="743"/>
      <c r="H31" s="748"/>
      <c r="I31" s="749"/>
      <c r="J31" s="725"/>
      <c r="K31" s="725"/>
      <c r="L31" s="725"/>
      <c r="M31" s="725"/>
      <c r="N31" s="725"/>
      <c r="O31" s="750"/>
      <c r="P31" s="734"/>
      <c r="Q31" s="734"/>
      <c r="R31" s="751"/>
      <c r="S31" s="730"/>
    </row>
    <row r="32" spans="1:19" ht="8.25" customHeight="1">
      <c r="A32" s="752"/>
      <c r="B32" s="753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4"/>
    </row>
    <row r="33" spans="1:19" ht="20.25" customHeight="1">
      <c r="A33" s="755"/>
      <c r="B33" s="756"/>
      <c r="C33" s="756"/>
      <c r="D33" s="756"/>
      <c r="E33" s="757" t="s">
        <v>91</v>
      </c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8"/>
    </row>
    <row r="34" spans="1:19" ht="20.25" customHeight="1">
      <c r="A34" s="759" t="s">
        <v>92</v>
      </c>
      <c r="B34" s="760"/>
      <c r="C34" s="760"/>
      <c r="D34" s="761"/>
      <c r="E34" s="762" t="s">
        <v>93</v>
      </c>
      <c r="F34" s="761"/>
      <c r="G34" s="762" t="s">
        <v>94</v>
      </c>
      <c r="H34" s="760"/>
      <c r="I34" s="761"/>
      <c r="J34" s="762" t="s">
        <v>95</v>
      </c>
      <c r="K34" s="760"/>
      <c r="L34" s="762" t="s">
        <v>96</v>
      </c>
      <c r="M34" s="760"/>
      <c r="N34" s="760"/>
      <c r="O34" s="761"/>
      <c r="P34" s="762" t="s">
        <v>97</v>
      </c>
      <c r="Q34" s="760"/>
      <c r="R34" s="760"/>
      <c r="S34" s="763"/>
    </row>
    <row r="35" spans="1:19" ht="20.25" customHeight="1">
      <c r="A35" s="764"/>
      <c r="B35" s="765"/>
      <c r="C35" s="765"/>
      <c r="D35" s="766"/>
      <c r="E35" s="767"/>
      <c r="F35" s="768"/>
      <c r="G35" s="769"/>
      <c r="H35" s="765"/>
      <c r="I35" s="766"/>
      <c r="J35" s="767"/>
      <c r="K35" s="770"/>
      <c r="L35" s="769"/>
      <c r="M35" s="765"/>
      <c r="N35" s="765"/>
      <c r="O35" s="766"/>
      <c r="P35" s="769"/>
      <c r="Q35" s="765"/>
      <c r="R35" s="771"/>
      <c r="S35" s="772"/>
    </row>
    <row r="36" spans="1:19" ht="20.25" customHeight="1">
      <c r="A36" s="755"/>
      <c r="B36" s="756"/>
      <c r="C36" s="756"/>
      <c r="D36" s="756"/>
      <c r="E36" s="757" t="s">
        <v>98</v>
      </c>
      <c r="F36" s="756"/>
      <c r="G36" s="756"/>
      <c r="H36" s="756"/>
      <c r="I36" s="756"/>
      <c r="J36" s="773" t="s">
        <v>16</v>
      </c>
      <c r="K36" s="756"/>
      <c r="L36" s="756"/>
      <c r="M36" s="756"/>
      <c r="N36" s="756"/>
      <c r="O36" s="756"/>
      <c r="P36" s="756"/>
      <c r="Q36" s="756"/>
      <c r="R36" s="756"/>
      <c r="S36" s="758"/>
    </row>
    <row r="37" spans="1:19" ht="20.25" customHeight="1">
      <c r="A37" s="774" t="s">
        <v>99</v>
      </c>
      <c r="B37" s="775"/>
      <c r="C37" s="776" t="s">
        <v>100</v>
      </c>
      <c r="D37" s="777"/>
      <c r="E37" s="777"/>
      <c r="F37" s="778"/>
      <c r="G37" s="774" t="s">
        <v>101</v>
      </c>
      <c r="H37" s="779"/>
      <c r="I37" s="776" t="s">
        <v>102</v>
      </c>
      <c r="J37" s="777"/>
      <c r="K37" s="777"/>
      <c r="L37" s="774" t="s">
        <v>103</v>
      </c>
      <c r="M37" s="779"/>
      <c r="N37" s="776" t="s">
        <v>104</v>
      </c>
      <c r="O37" s="777"/>
      <c r="P37" s="777"/>
      <c r="Q37" s="777"/>
      <c r="R37" s="777"/>
      <c r="S37" s="778"/>
    </row>
    <row r="38" spans="1:19" ht="20.25" customHeight="1">
      <c r="A38" s="780">
        <v>1</v>
      </c>
      <c r="B38" s="781" t="s">
        <v>155</v>
      </c>
      <c r="C38" s="728"/>
      <c r="D38" s="782" t="s">
        <v>1388</v>
      </c>
      <c r="E38" s="783"/>
      <c r="F38" s="784"/>
      <c r="G38" s="780">
        <v>8</v>
      </c>
      <c r="H38" s="785" t="s">
        <v>105</v>
      </c>
      <c r="I38" s="745"/>
      <c r="J38" s="786"/>
      <c r="K38" s="787"/>
      <c r="L38" s="780">
        <v>13</v>
      </c>
      <c r="M38" s="743" t="s">
        <v>106</v>
      </c>
      <c r="N38" s="748"/>
      <c r="O38" s="748"/>
      <c r="P38" s="788"/>
      <c r="Q38" s="789"/>
      <c r="R38" s="783"/>
      <c r="S38" s="784"/>
    </row>
    <row r="39" spans="1:19" ht="20.25" customHeight="1">
      <c r="A39" s="780">
        <v>2</v>
      </c>
      <c r="B39" s="790"/>
      <c r="C39" s="738"/>
      <c r="D39" s="782" t="s">
        <v>1345</v>
      </c>
      <c r="E39" s="783"/>
      <c r="F39" s="784"/>
      <c r="G39" s="780">
        <v>9</v>
      </c>
      <c r="H39" s="725" t="s">
        <v>108</v>
      </c>
      <c r="I39" s="782"/>
      <c r="J39" s="786"/>
      <c r="K39" s="787"/>
      <c r="L39" s="780">
        <v>14</v>
      </c>
      <c r="M39" s="743" t="s">
        <v>109</v>
      </c>
      <c r="N39" s="748"/>
      <c r="O39" s="748"/>
      <c r="P39" s="788"/>
      <c r="Q39" s="789"/>
      <c r="R39" s="783"/>
      <c r="S39" s="784"/>
    </row>
    <row r="40" spans="1:19" ht="20.25" customHeight="1">
      <c r="A40" s="780">
        <v>3</v>
      </c>
      <c r="B40" s="781" t="s">
        <v>423</v>
      </c>
      <c r="C40" s="728"/>
      <c r="D40" s="782" t="s">
        <v>1388</v>
      </c>
      <c r="E40" s="783"/>
      <c r="F40" s="784"/>
      <c r="G40" s="780">
        <v>10</v>
      </c>
      <c r="H40" s="785" t="s">
        <v>110</v>
      </c>
      <c r="I40" s="745"/>
      <c r="J40" s="786"/>
      <c r="K40" s="787"/>
      <c r="L40" s="780">
        <v>15</v>
      </c>
      <c r="M40" s="743" t="s">
        <v>111</v>
      </c>
      <c r="N40" s="748"/>
      <c r="O40" s="748"/>
      <c r="P40" s="788"/>
      <c r="Q40" s="789"/>
      <c r="R40" s="783"/>
      <c r="S40" s="784"/>
    </row>
    <row r="41" spans="1:19" ht="20.25" customHeight="1">
      <c r="A41" s="780">
        <v>4</v>
      </c>
      <c r="B41" s="790"/>
      <c r="C41" s="738"/>
      <c r="D41" s="782" t="s">
        <v>1345</v>
      </c>
      <c r="E41" s="783"/>
      <c r="F41" s="784"/>
      <c r="G41" s="780">
        <v>11</v>
      </c>
      <c r="H41" s="785"/>
      <c r="I41" s="745"/>
      <c r="J41" s="786"/>
      <c r="K41" s="787"/>
      <c r="L41" s="780">
        <v>16</v>
      </c>
      <c r="M41" s="743" t="s">
        <v>112</v>
      </c>
      <c r="N41" s="748"/>
      <c r="O41" s="748"/>
      <c r="P41" s="788"/>
      <c r="Q41" s="789"/>
      <c r="R41" s="783"/>
      <c r="S41" s="784"/>
    </row>
    <row r="42" spans="1:19" ht="20.25" customHeight="1">
      <c r="A42" s="780">
        <v>5</v>
      </c>
      <c r="B42" s="781" t="s">
        <v>1389</v>
      </c>
      <c r="C42" s="728"/>
      <c r="D42" s="782" t="s">
        <v>1388</v>
      </c>
      <c r="E42" s="783"/>
      <c r="F42" s="784"/>
      <c r="G42" s="791"/>
      <c r="H42" s="748"/>
      <c r="I42" s="745"/>
      <c r="J42" s="792"/>
      <c r="K42" s="787"/>
      <c r="L42" s="780">
        <v>17</v>
      </c>
      <c r="M42" s="743" t="s">
        <v>113</v>
      </c>
      <c r="N42" s="748"/>
      <c r="O42" s="748"/>
      <c r="P42" s="788"/>
      <c r="Q42" s="789"/>
      <c r="R42" s="783"/>
      <c r="S42" s="784"/>
    </row>
    <row r="43" spans="1:19" ht="20.25" customHeight="1">
      <c r="A43" s="780">
        <v>6</v>
      </c>
      <c r="B43" s="790"/>
      <c r="C43" s="738"/>
      <c r="D43" s="782" t="s">
        <v>1345</v>
      </c>
      <c r="E43" s="783"/>
      <c r="F43" s="784"/>
      <c r="G43" s="791"/>
      <c r="H43" s="748"/>
      <c r="I43" s="745"/>
      <c r="J43" s="792"/>
      <c r="K43" s="787"/>
      <c r="L43" s="780">
        <v>18</v>
      </c>
      <c r="M43" s="785" t="s">
        <v>114</v>
      </c>
      <c r="N43" s="748"/>
      <c r="O43" s="748"/>
      <c r="P43" s="748"/>
      <c r="Q43" s="748"/>
      <c r="R43" s="783"/>
      <c r="S43" s="784"/>
    </row>
    <row r="44" spans="1:19" ht="20.25" customHeight="1">
      <c r="A44" s="780">
        <v>7</v>
      </c>
      <c r="B44" s="793" t="s">
        <v>115</v>
      </c>
      <c r="C44" s="748"/>
      <c r="D44" s="745"/>
      <c r="E44" s="794"/>
      <c r="F44" s="758"/>
      <c r="G44" s="780">
        <v>12</v>
      </c>
      <c r="H44" s="793" t="s">
        <v>116</v>
      </c>
      <c r="I44" s="745"/>
      <c r="J44" s="795"/>
      <c r="K44" s="796"/>
      <c r="L44" s="780">
        <v>19</v>
      </c>
      <c r="M44" s="793" t="s">
        <v>117</v>
      </c>
      <c r="N44" s="748"/>
      <c r="O44" s="748"/>
      <c r="P44" s="748"/>
      <c r="Q44" s="784"/>
      <c r="R44" s="794"/>
      <c r="S44" s="758"/>
    </row>
    <row r="45" spans="1:19" ht="20.25" customHeight="1">
      <c r="A45" s="797">
        <v>20</v>
      </c>
      <c r="B45" s="798" t="s">
        <v>118</v>
      </c>
      <c r="C45" s="799"/>
      <c r="D45" s="800"/>
      <c r="E45" s="801"/>
      <c r="F45" s="754"/>
      <c r="G45" s="797">
        <v>21</v>
      </c>
      <c r="H45" s="798" t="s">
        <v>119</v>
      </c>
      <c r="I45" s="800"/>
      <c r="J45" s="802"/>
      <c r="K45" s="803">
        <f>M48</f>
        <v>20</v>
      </c>
      <c r="L45" s="797">
        <v>22</v>
      </c>
      <c r="M45" s="798" t="s">
        <v>120</v>
      </c>
      <c r="N45" s="799"/>
      <c r="O45" s="753"/>
      <c r="P45" s="753"/>
      <c r="Q45" s="753"/>
      <c r="R45" s="801"/>
      <c r="S45" s="754"/>
    </row>
    <row r="46" spans="1:19" ht="20.25" customHeight="1">
      <c r="A46" s="804" t="s">
        <v>15</v>
      </c>
      <c r="B46" s="722"/>
      <c r="C46" s="722"/>
      <c r="D46" s="722"/>
      <c r="E46" s="722"/>
      <c r="F46" s="805"/>
      <c r="G46" s="806"/>
      <c r="H46" s="722"/>
      <c r="I46" s="722"/>
      <c r="J46" s="722"/>
      <c r="K46" s="722"/>
      <c r="L46" s="774" t="s">
        <v>121</v>
      </c>
      <c r="M46" s="761"/>
      <c r="N46" s="776" t="s">
        <v>122</v>
      </c>
      <c r="O46" s="760"/>
      <c r="P46" s="760"/>
      <c r="Q46" s="760"/>
      <c r="R46" s="760"/>
      <c r="S46" s="763"/>
    </row>
    <row r="47" spans="1:19" ht="20.25" customHeight="1">
      <c r="A47" s="724"/>
      <c r="B47" s="725"/>
      <c r="C47" s="725"/>
      <c r="D47" s="725"/>
      <c r="E47" s="725"/>
      <c r="F47" s="732"/>
      <c r="G47" s="807"/>
      <c r="H47" s="725"/>
      <c r="I47" s="725"/>
      <c r="J47" s="725"/>
      <c r="K47" s="725"/>
      <c r="L47" s="780">
        <v>23</v>
      </c>
      <c r="M47" s="785" t="s">
        <v>123</v>
      </c>
      <c r="N47" s="748"/>
      <c r="O47" s="748"/>
      <c r="P47" s="748"/>
      <c r="Q47" s="784"/>
      <c r="R47" s="794"/>
      <c r="S47" s="758"/>
    </row>
    <row r="48" spans="1:19" ht="20.25" customHeight="1">
      <c r="A48" s="808" t="s">
        <v>124</v>
      </c>
      <c r="B48" s="737"/>
      <c r="C48" s="737"/>
      <c r="D48" s="737"/>
      <c r="E48" s="737"/>
      <c r="F48" s="738"/>
      <c r="G48" s="809" t="s">
        <v>10</v>
      </c>
      <c r="H48" s="737"/>
      <c r="I48" s="737"/>
      <c r="J48" s="737"/>
      <c r="K48" s="737"/>
      <c r="L48" s="780">
        <v>24</v>
      </c>
      <c r="M48" s="810">
        <v>20</v>
      </c>
      <c r="N48" s="745" t="s">
        <v>107</v>
      </c>
      <c r="O48" s="811"/>
      <c r="P48" s="737" t="s">
        <v>25</v>
      </c>
      <c r="Q48" s="737"/>
      <c r="R48" s="812"/>
      <c r="S48" s="813"/>
    </row>
    <row r="49" spans="1:19" ht="20.25" customHeight="1" thickBot="1">
      <c r="A49" s="814" t="s">
        <v>13</v>
      </c>
      <c r="B49" s="727"/>
      <c r="C49" s="727"/>
      <c r="D49" s="727"/>
      <c r="E49" s="727"/>
      <c r="F49" s="728"/>
      <c r="G49" s="815"/>
      <c r="H49" s="727"/>
      <c r="I49" s="727"/>
      <c r="J49" s="727"/>
      <c r="K49" s="727"/>
      <c r="L49" s="780">
        <v>25</v>
      </c>
      <c r="M49" s="810">
        <v>20</v>
      </c>
      <c r="N49" s="745" t="s">
        <v>107</v>
      </c>
      <c r="O49" s="811"/>
      <c r="P49" s="748" t="s">
        <v>25</v>
      </c>
      <c r="Q49" s="748"/>
      <c r="R49" s="783"/>
      <c r="S49" s="784"/>
    </row>
    <row r="50" spans="1:19" ht="20.25" customHeight="1" thickBot="1">
      <c r="A50" s="724"/>
      <c r="B50" s="725"/>
      <c r="C50" s="725"/>
      <c r="D50" s="725"/>
      <c r="E50" s="725"/>
      <c r="F50" s="732"/>
      <c r="G50" s="807"/>
      <c r="H50" s="725"/>
      <c r="I50" s="725"/>
      <c r="J50" s="725"/>
      <c r="K50" s="725"/>
      <c r="L50" s="797">
        <v>26</v>
      </c>
      <c r="M50" s="816" t="s">
        <v>125</v>
      </c>
      <c r="N50" s="799"/>
      <c r="O50" s="799"/>
      <c r="P50" s="799"/>
      <c r="Q50" s="753"/>
      <c r="R50" s="817"/>
      <c r="S50" s="818"/>
    </row>
    <row r="51" spans="1:19" ht="20.25" customHeight="1">
      <c r="A51" s="808" t="s">
        <v>126</v>
      </c>
      <c r="B51" s="737"/>
      <c r="C51" s="737"/>
      <c r="D51" s="737"/>
      <c r="E51" s="737"/>
      <c r="F51" s="738"/>
      <c r="G51" s="809" t="s">
        <v>10</v>
      </c>
      <c r="H51" s="737"/>
      <c r="I51" s="737"/>
      <c r="J51" s="737"/>
      <c r="K51" s="737"/>
      <c r="L51" s="774" t="s">
        <v>127</v>
      </c>
      <c r="M51" s="761"/>
      <c r="N51" s="776" t="s">
        <v>128</v>
      </c>
      <c r="O51" s="760"/>
      <c r="P51" s="760"/>
      <c r="Q51" s="760"/>
      <c r="R51" s="819"/>
      <c r="S51" s="763"/>
    </row>
    <row r="52" spans="1:19" ht="20.25" customHeight="1">
      <c r="A52" s="814" t="s">
        <v>12</v>
      </c>
      <c r="B52" s="727"/>
      <c r="C52" s="727"/>
      <c r="D52" s="727"/>
      <c r="E52" s="727"/>
      <c r="F52" s="728"/>
      <c r="G52" s="815"/>
      <c r="H52" s="727"/>
      <c r="I52" s="727"/>
      <c r="J52" s="727"/>
      <c r="K52" s="727"/>
      <c r="L52" s="780">
        <v>27</v>
      </c>
      <c r="M52" s="785" t="s">
        <v>129</v>
      </c>
      <c r="N52" s="748"/>
      <c r="O52" s="748"/>
      <c r="P52" s="748"/>
      <c r="Q52" s="745"/>
      <c r="R52" s="783"/>
      <c r="S52" s="784"/>
    </row>
    <row r="53" spans="1:19" ht="20.25" customHeight="1">
      <c r="A53" s="724"/>
      <c r="B53" s="725"/>
      <c r="C53" s="725"/>
      <c r="D53" s="725"/>
      <c r="E53" s="725"/>
      <c r="F53" s="732"/>
      <c r="G53" s="807"/>
      <c r="H53" s="725"/>
      <c r="I53" s="725"/>
      <c r="J53" s="725"/>
      <c r="K53" s="725"/>
      <c r="L53" s="780">
        <v>28</v>
      </c>
      <c r="M53" s="785" t="s">
        <v>130</v>
      </c>
      <c r="N53" s="748"/>
      <c r="O53" s="748"/>
      <c r="P53" s="748"/>
      <c r="Q53" s="745"/>
      <c r="R53" s="783"/>
      <c r="S53" s="784"/>
    </row>
    <row r="54" spans="1:19" ht="20.25" customHeight="1">
      <c r="A54" s="820" t="s">
        <v>124</v>
      </c>
      <c r="B54" s="753"/>
      <c r="C54" s="753"/>
      <c r="D54" s="753"/>
      <c r="E54" s="753"/>
      <c r="F54" s="821"/>
      <c r="G54" s="822" t="s">
        <v>10</v>
      </c>
      <c r="H54" s="753"/>
      <c r="I54" s="753"/>
      <c r="J54" s="753"/>
      <c r="K54" s="753"/>
      <c r="L54" s="797">
        <v>29</v>
      </c>
      <c r="M54" s="798" t="s">
        <v>131</v>
      </c>
      <c r="N54" s="799"/>
      <c r="O54" s="799"/>
      <c r="P54" s="799"/>
      <c r="Q54" s="800"/>
      <c r="R54" s="767"/>
      <c r="S54" s="823"/>
    </row>
  </sheetData>
  <printOptions horizontalCentered="1" verticalCentered="1"/>
  <pageMargins left="0.39370078740157483" right="0.39370078740157483" top="0.9055118110236221" bottom="0.9055118110236221" header="0" footer="0"/>
  <pageSetup paperSize="9" scale="95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workbookViewId="0">
      <pane ySplit="13" topLeftCell="A14" activePane="bottomLeft" state="frozenSplit"/>
      <selection activeCell="R49" sqref="R49"/>
      <selection pane="bottomLeft" activeCell="C36" sqref="C36"/>
    </sheetView>
  </sheetViews>
  <sheetFormatPr defaultRowHeight="12.75" customHeight="1"/>
  <cols>
    <col min="1" max="1" width="12.7109375" style="713" customWidth="1"/>
    <col min="2" max="2" width="55.7109375" style="713" customWidth="1"/>
    <col min="3" max="3" width="13.5703125" style="713" customWidth="1"/>
    <col min="4" max="5" width="13.85546875" style="713" hidden="1" customWidth="1"/>
    <col min="6" max="256" width="9.140625" style="713"/>
    <col min="257" max="257" width="12.7109375" style="713" customWidth="1"/>
    <col min="258" max="258" width="55.7109375" style="713" customWidth="1"/>
    <col min="259" max="259" width="13.5703125" style="713" customWidth="1"/>
    <col min="260" max="261" width="0" style="713" hidden="1" customWidth="1"/>
    <col min="262" max="512" width="9.140625" style="713"/>
    <col min="513" max="513" width="12.7109375" style="713" customWidth="1"/>
    <col min="514" max="514" width="55.7109375" style="713" customWidth="1"/>
    <col min="515" max="515" width="13.5703125" style="713" customWidth="1"/>
    <col min="516" max="517" width="0" style="713" hidden="1" customWidth="1"/>
    <col min="518" max="768" width="9.140625" style="713"/>
    <col min="769" max="769" width="12.7109375" style="713" customWidth="1"/>
    <col min="770" max="770" width="55.7109375" style="713" customWidth="1"/>
    <col min="771" max="771" width="13.5703125" style="713" customWidth="1"/>
    <col min="772" max="773" width="0" style="713" hidden="1" customWidth="1"/>
    <col min="774" max="1024" width="9.140625" style="713"/>
    <col min="1025" max="1025" width="12.7109375" style="713" customWidth="1"/>
    <col min="1026" max="1026" width="55.7109375" style="713" customWidth="1"/>
    <col min="1027" max="1027" width="13.5703125" style="713" customWidth="1"/>
    <col min="1028" max="1029" width="0" style="713" hidden="1" customWidth="1"/>
    <col min="1030" max="1280" width="9.140625" style="713"/>
    <col min="1281" max="1281" width="12.7109375" style="713" customWidth="1"/>
    <col min="1282" max="1282" width="55.7109375" style="713" customWidth="1"/>
    <col min="1283" max="1283" width="13.5703125" style="713" customWidth="1"/>
    <col min="1284" max="1285" width="0" style="713" hidden="1" customWidth="1"/>
    <col min="1286" max="1536" width="9.140625" style="713"/>
    <col min="1537" max="1537" width="12.7109375" style="713" customWidth="1"/>
    <col min="1538" max="1538" width="55.7109375" style="713" customWidth="1"/>
    <col min="1539" max="1539" width="13.5703125" style="713" customWidth="1"/>
    <col min="1540" max="1541" width="0" style="713" hidden="1" customWidth="1"/>
    <col min="1542" max="1792" width="9.140625" style="713"/>
    <col min="1793" max="1793" width="12.7109375" style="713" customWidth="1"/>
    <col min="1794" max="1794" width="55.7109375" style="713" customWidth="1"/>
    <col min="1795" max="1795" width="13.5703125" style="713" customWidth="1"/>
    <col min="1796" max="1797" width="0" style="713" hidden="1" customWidth="1"/>
    <col min="1798" max="2048" width="9.140625" style="713"/>
    <col min="2049" max="2049" width="12.7109375" style="713" customWidth="1"/>
    <col min="2050" max="2050" width="55.7109375" style="713" customWidth="1"/>
    <col min="2051" max="2051" width="13.5703125" style="713" customWidth="1"/>
    <col min="2052" max="2053" width="0" style="713" hidden="1" customWidth="1"/>
    <col min="2054" max="2304" width="9.140625" style="713"/>
    <col min="2305" max="2305" width="12.7109375" style="713" customWidth="1"/>
    <col min="2306" max="2306" width="55.7109375" style="713" customWidth="1"/>
    <col min="2307" max="2307" width="13.5703125" style="713" customWidth="1"/>
    <col min="2308" max="2309" width="0" style="713" hidden="1" customWidth="1"/>
    <col min="2310" max="2560" width="9.140625" style="713"/>
    <col min="2561" max="2561" width="12.7109375" style="713" customWidth="1"/>
    <col min="2562" max="2562" width="55.7109375" style="713" customWidth="1"/>
    <col min="2563" max="2563" width="13.5703125" style="713" customWidth="1"/>
    <col min="2564" max="2565" width="0" style="713" hidden="1" customWidth="1"/>
    <col min="2566" max="2816" width="9.140625" style="713"/>
    <col min="2817" max="2817" width="12.7109375" style="713" customWidth="1"/>
    <col min="2818" max="2818" width="55.7109375" style="713" customWidth="1"/>
    <col min="2819" max="2819" width="13.5703125" style="713" customWidth="1"/>
    <col min="2820" max="2821" width="0" style="713" hidden="1" customWidth="1"/>
    <col min="2822" max="3072" width="9.140625" style="713"/>
    <col min="3073" max="3073" width="12.7109375" style="713" customWidth="1"/>
    <col min="3074" max="3074" width="55.7109375" style="713" customWidth="1"/>
    <col min="3075" max="3075" width="13.5703125" style="713" customWidth="1"/>
    <col min="3076" max="3077" width="0" style="713" hidden="1" customWidth="1"/>
    <col min="3078" max="3328" width="9.140625" style="713"/>
    <col min="3329" max="3329" width="12.7109375" style="713" customWidth="1"/>
    <col min="3330" max="3330" width="55.7109375" style="713" customWidth="1"/>
    <col min="3331" max="3331" width="13.5703125" style="713" customWidth="1"/>
    <col min="3332" max="3333" width="0" style="713" hidden="1" customWidth="1"/>
    <col min="3334" max="3584" width="9.140625" style="713"/>
    <col min="3585" max="3585" width="12.7109375" style="713" customWidth="1"/>
    <col min="3586" max="3586" width="55.7109375" style="713" customWidth="1"/>
    <col min="3587" max="3587" width="13.5703125" style="713" customWidth="1"/>
    <col min="3588" max="3589" width="0" style="713" hidden="1" customWidth="1"/>
    <col min="3590" max="3840" width="9.140625" style="713"/>
    <col min="3841" max="3841" width="12.7109375" style="713" customWidth="1"/>
    <col min="3842" max="3842" width="55.7109375" style="713" customWidth="1"/>
    <col min="3843" max="3843" width="13.5703125" style="713" customWidth="1"/>
    <col min="3844" max="3845" width="0" style="713" hidden="1" customWidth="1"/>
    <col min="3846" max="4096" width="9.140625" style="713"/>
    <col min="4097" max="4097" width="12.7109375" style="713" customWidth="1"/>
    <col min="4098" max="4098" width="55.7109375" style="713" customWidth="1"/>
    <col min="4099" max="4099" width="13.5703125" style="713" customWidth="1"/>
    <col min="4100" max="4101" width="0" style="713" hidden="1" customWidth="1"/>
    <col min="4102" max="4352" width="9.140625" style="713"/>
    <col min="4353" max="4353" width="12.7109375" style="713" customWidth="1"/>
    <col min="4354" max="4354" width="55.7109375" style="713" customWidth="1"/>
    <col min="4355" max="4355" width="13.5703125" style="713" customWidth="1"/>
    <col min="4356" max="4357" width="0" style="713" hidden="1" customWidth="1"/>
    <col min="4358" max="4608" width="9.140625" style="713"/>
    <col min="4609" max="4609" width="12.7109375" style="713" customWidth="1"/>
    <col min="4610" max="4610" width="55.7109375" style="713" customWidth="1"/>
    <col min="4611" max="4611" width="13.5703125" style="713" customWidth="1"/>
    <col min="4612" max="4613" width="0" style="713" hidden="1" customWidth="1"/>
    <col min="4614" max="4864" width="9.140625" style="713"/>
    <col min="4865" max="4865" width="12.7109375" style="713" customWidth="1"/>
    <col min="4866" max="4866" width="55.7109375" style="713" customWidth="1"/>
    <col min="4867" max="4867" width="13.5703125" style="713" customWidth="1"/>
    <col min="4868" max="4869" width="0" style="713" hidden="1" customWidth="1"/>
    <col min="4870" max="5120" width="9.140625" style="713"/>
    <col min="5121" max="5121" width="12.7109375" style="713" customWidth="1"/>
    <col min="5122" max="5122" width="55.7109375" style="713" customWidth="1"/>
    <col min="5123" max="5123" width="13.5703125" style="713" customWidth="1"/>
    <col min="5124" max="5125" width="0" style="713" hidden="1" customWidth="1"/>
    <col min="5126" max="5376" width="9.140625" style="713"/>
    <col min="5377" max="5377" width="12.7109375" style="713" customWidth="1"/>
    <col min="5378" max="5378" width="55.7109375" style="713" customWidth="1"/>
    <col min="5379" max="5379" width="13.5703125" style="713" customWidth="1"/>
    <col min="5380" max="5381" width="0" style="713" hidden="1" customWidth="1"/>
    <col min="5382" max="5632" width="9.140625" style="713"/>
    <col min="5633" max="5633" width="12.7109375" style="713" customWidth="1"/>
    <col min="5634" max="5634" width="55.7109375" style="713" customWidth="1"/>
    <col min="5635" max="5635" width="13.5703125" style="713" customWidth="1"/>
    <col min="5636" max="5637" width="0" style="713" hidden="1" customWidth="1"/>
    <col min="5638" max="5888" width="9.140625" style="713"/>
    <col min="5889" max="5889" width="12.7109375" style="713" customWidth="1"/>
    <col min="5890" max="5890" width="55.7109375" style="713" customWidth="1"/>
    <col min="5891" max="5891" width="13.5703125" style="713" customWidth="1"/>
    <col min="5892" max="5893" width="0" style="713" hidden="1" customWidth="1"/>
    <col min="5894" max="6144" width="9.140625" style="713"/>
    <col min="6145" max="6145" width="12.7109375" style="713" customWidth="1"/>
    <col min="6146" max="6146" width="55.7109375" style="713" customWidth="1"/>
    <col min="6147" max="6147" width="13.5703125" style="713" customWidth="1"/>
    <col min="6148" max="6149" width="0" style="713" hidden="1" customWidth="1"/>
    <col min="6150" max="6400" width="9.140625" style="713"/>
    <col min="6401" max="6401" width="12.7109375" style="713" customWidth="1"/>
    <col min="6402" max="6402" width="55.7109375" style="713" customWidth="1"/>
    <col min="6403" max="6403" width="13.5703125" style="713" customWidth="1"/>
    <col min="6404" max="6405" width="0" style="713" hidden="1" customWidth="1"/>
    <col min="6406" max="6656" width="9.140625" style="713"/>
    <col min="6657" max="6657" width="12.7109375" style="713" customWidth="1"/>
    <col min="6658" max="6658" width="55.7109375" style="713" customWidth="1"/>
    <col min="6659" max="6659" width="13.5703125" style="713" customWidth="1"/>
    <col min="6660" max="6661" width="0" style="713" hidden="1" customWidth="1"/>
    <col min="6662" max="6912" width="9.140625" style="713"/>
    <col min="6913" max="6913" width="12.7109375" style="713" customWidth="1"/>
    <col min="6914" max="6914" width="55.7109375" style="713" customWidth="1"/>
    <col min="6915" max="6915" width="13.5703125" style="713" customWidth="1"/>
    <col min="6916" max="6917" width="0" style="713" hidden="1" customWidth="1"/>
    <col min="6918" max="7168" width="9.140625" style="713"/>
    <col min="7169" max="7169" width="12.7109375" style="713" customWidth="1"/>
    <col min="7170" max="7170" width="55.7109375" style="713" customWidth="1"/>
    <col min="7171" max="7171" width="13.5703125" style="713" customWidth="1"/>
    <col min="7172" max="7173" width="0" style="713" hidden="1" customWidth="1"/>
    <col min="7174" max="7424" width="9.140625" style="713"/>
    <col min="7425" max="7425" width="12.7109375" style="713" customWidth="1"/>
    <col min="7426" max="7426" width="55.7109375" style="713" customWidth="1"/>
    <col min="7427" max="7427" width="13.5703125" style="713" customWidth="1"/>
    <col min="7428" max="7429" width="0" style="713" hidden="1" customWidth="1"/>
    <col min="7430" max="7680" width="9.140625" style="713"/>
    <col min="7681" max="7681" width="12.7109375" style="713" customWidth="1"/>
    <col min="7682" max="7682" width="55.7109375" style="713" customWidth="1"/>
    <col min="7683" max="7683" width="13.5703125" style="713" customWidth="1"/>
    <col min="7684" max="7685" width="0" style="713" hidden="1" customWidth="1"/>
    <col min="7686" max="7936" width="9.140625" style="713"/>
    <col min="7937" max="7937" width="12.7109375" style="713" customWidth="1"/>
    <col min="7938" max="7938" width="55.7109375" style="713" customWidth="1"/>
    <col min="7939" max="7939" width="13.5703125" style="713" customWidth="1"/>
    <col min="7940" max="7941" width="0" style="713" hidden="1" customWidth="1"/>
    <col min="7942" max="8192" width="9.140625" style="713"/>
    <col min="8193" max="8193" width="12.7109375" style="713" customWidth="1"/>
    <col min="8194" max="8194" width="55.7109375" style="713" customWidth="1"/>
    <col min="8195" max="8195" width="13.5703125" style="713" customWidth="1"/>
    <col min="8196" max="8197" width="0" style="713" hidden="1" customWidth="1"/>
    <col min="8198" max="8448" width="9.140625" style="713"/>
    <col min="8449" max="8449" width="12.7109375" style="713" customWidth="1"/>
    <col min="8450" max="8450" width="55.7109375" style="713" customWidth="1"/>
    <col min="8451" max="8451" width="13.5703125" style="713" customWidth="1"/>
    <col min="8452" max="8453" width="0" style="713" hidden="1" customWidth="1"/>
    <col min="8454" max="8704" width="9.140625" style="713"/>
    <col min="8705" max="8705" width="12.7109375" style="713" customWidth="1"/>
    <col min="8706" max="8706" width="55.7109375" style="713" customWidth="1"/>
    <col min="8707" max="8707" width="13.5703125" style="713" customWidth="1"/>
    <col min="8708" max="8709" width="0" style="713" hidden="1" customWidth="1"/>
    <col min="8710" max="8960" width="9.140625" style="713"/>
    <col min="8961" max="8961" width="12.7109375" style="713" customWidth="1"/>
    <col min="8962" max="8962" width="55.7109375" style="713" customWidth="1"/>
    <col min="8963" max="8963" width="13.5703125" style="713" customWidth="1"/>
    <col min="8964" max="8965" width="0" style="713" hidden="1" customWidth="1"/>
    <col min="8966" max="9216" width="9.140625" style="713"/>
    <col min="9217" max="9217" width="12.7109375" style="713" customWidth="1"/>
    <col min="9218" max="9218" width="55.7109375" style="713" customWidth="1"/>
    <col min="9219" max="9219" width="13.5703125" style="713" customWidth="1"/>
    <col min="9220" max="9221" width="0" style="713" hidden="1" customWidth="1"/>
    <col min="9222" max="9472" width="9.140625" style="713"/>
    <col min="9473" max="9473" width="12.7109375" style="713" customWidth="1"/>
    <col min="9474" max="9474" width="55.7109375" style="713" customWidth="1"/>
    <col min="9475" max="9475" width="13.5703125" style="713" customWidth="1"/>
    <col min="9476" max="9477" width="0" style="713" hidden="1" customWidth="1"/>
    <col min="9478" max="9728" width="9.140625" style="713"/>
    <col min="9729" max="9729" width="12.7109375" style="713" customWidth="1"/>
    <col min="9730" max="9730" width="55.7109375" style="713" customWidth="1"/>
    <col min="9731" max="9731" width="13.5703125" style="713" customWidth="1"/>
    <col min="9732" max="9733" width="0" style="713" hidden="1" customWidth="1"/>
    <col min="9734" max="9984" width="9.140625" style="713"/>
    <col min="9985" max="9985" width="12.7109375" style="713" customWidth="1"/>
    <col min="9986" max="9986" width="55.7109375" style="713" customWidth="1"/>
    <col min="9987" max="9987" width="13.5703125" style="713" customWidth="1"/>
    <col min="9988" max="9989" width="0" style="713" hidden="1" customWidth="1"/>
    <col min="9990" max="10240" width="9.140625" style="713"/>
    <col min="10241" max="10241" width="12.7109375" style="713" customWidth="1"/>
    <col min="10242" max="10242" width="55.7109375" style="713" customWidth="1"/>
    <col min="10243" max="10243" width="13.5703125" style="713" customWidth="1"/>
    <col min="10244" max="10245" width="0" style="713" hidden="1" customWidth="1"/>
    <col min="10246" max="10496" width="9.140625" style="713"/>
    <col min="10497" max="10497" width="12.7109375" style="713" customWidth="1"/>
    <col min="10498" max="10498" width="55.7109375" style="713" customWidth="1"/>
    <col min="10499" max="10499" width="13.5703125" style="713" customWidth="1"/>
    <col min="10500" max="10501" width="0" style="713" hidden="1" customWidth="1"/>
    <col min="10502" max="10752" width="9.140625" style="713"/>
    <col min="10753" max="10753" width="12.7109375" style="713" customWidth="1"/>
    <col min="10754" max="10754" width="55.7109375" style="713" customWidth="1"/>
    <col min="10755" max="10755" width="13.5703125" style="713" customWidth="1"/>
    <col min="10756" max="10757" width="0" style="713" hidden="1" customWidth="1"/>
    <col min="10758" max="11008" width="9.140625" style="713"/>
    <col min="11009" max="11009" width="12.7109375" style="713" customWidth="1"/>
    <col min="11010" max="11010" width="55.7109375" style="713" customWidth="1"/>
    <col min="11011" max="11011" width="13.5703125" style="713" customWidth="1"/>
    <col min="11012" max="11013" width="0" style="713" hidden="1" customWidth="1"/>
    <col min="11014" max="11264" width="9.140625" style="713"/>
    <col min="11265" max="11265" width="12.7109375" style="713" customWidth="1"/>
    <col min="11266" max="11266" width="55.7109375" style="713" customWidth="1"/>
    <col min="11267" max="11267" width="13.5703125" style="713" customWidth="1"/>
    <col min="11268" max="11269" width="0" style="713" hidden="1" customWidth="1"/>
    <col min="11270" max="11520" width="9.140625" style="713"/>
    <col min="11521" max="11521" width="12.7109375" style="713" customWidth="1"/>
    <col min="11522" max="11522" width="55.7109375" style="713" customWidth="1"/>
    <col min="11523" max="11523" width="13.5703125" style="713" customWidth="1"/>
    <col min="11524" max="11525" width="0" style="713" hidden="1" customWidth="1"/>
    <col min="11526" max="11776" width="9.140625" style="713"/>
    <col min="11777" max="11777" width="12.7109375" style="713" customWidth="1"/>
    <col min="11778" max="11778" width="55.7109375" style="713" customWidth="1"/>
    <col min="11779" max="11779" width="13.5703125" style="713" customWidth="1"/>
    <col min="11780" max="11781" width="0" style="713" hidden="1" customWidth="1"/>
    <col min="11782" max="12032" width="9.140625" style="713"/>
    <col min="12033" max="12033" width="12.7109375" style="713" customWidth="1"/>
    <col min="12034" max="12034" width="55.7109375" style="713" customWidth="1"/>
    <col min="12035" max="12035" width="13.5703125" style="713" customWidth="1"/>
    <col min="12036" max="12037" width="0" style="713" hidden="1" customWidth="1"/>
    <col min="12038" max="12288" width="9.140625" style="713"/>
    <col min="12289" max="12289" width="12.7109375" style="713" customWidth="1"/>
    <col min="12290" max="12290" width="55.7109375" style="713" customWidth="1"/>
    <col min="12291" max="12291" width="13.5703125" style="713" customWidth="1"/>
    <col min="12292" max="12293" width="0" style="713" hidden="1" customWidth="1"/>
    <col min="12294" max="12544" width="9.140625" style="713"/>
    <col min="12545" max="12545" width="12.7109375" style="713" customWidth="1"/>
    <col min="12546" max="12546" width="55.7109375" style="713" customWidth="1"/>
    <col min="12547" max="12547" width="13.5703125" style="713" customWidth="1"/>
    <col min="12548" max="12549" width="0" style="713" hidden="1" customWidth="1"/>
    <col min="12550" max="12800" width="9.140625" style="713"/>
    <col min="12801" max="12801" width="12.7109375" style="713" customWidth="1"/>
    <col min="12802" max="12802" width="55.7109375" style="713" customWidth="1"/>
    <col min="12803" max="12803" width="13.5703125" style="713" customWidth="1"/>
    <col min="12804" max="12805" width="0" style="713" hidden="1" customWidth="1"/>
    <col min="12806" max="13056" width="9.140625" style="713"/>
    <col min="13057" max="13057" width="12.7109375" style="713" customWidth="1"/>
    <col min="13058" max="13058" width="55.7109375" style="713" customWidth="1"/>
    <col min="13059" max="13059" width="13.5703125" style="713" customWidth="1"/>
    <col min="13060" max="13061" width="0" style="713" hidden="1" customWidth="1"/>
    <col min="13062" max="13312" width="9.140625" style="713"/>
    <col min="13313" max="13313" width="12.7109375" style="713" customWidth="1"/>
    <col min="13314" max="13314" width="55.7109375" style="713" customWidth="1"/>
    <col min="13315" max="13315" width="13.5703125" style="713" customWidth="1"/>
    <col min="13316" max="13317" width="0" style="713" hidden="1" customWidth="1"/>
    <col min="13318" max="13568" width="9.140625" style="713"/>
    <col min="13569" max="13569" width="12.7109375" style="713" customWidth="1"/>
    <col min="13570" max="13570" width="55.7109375" style="713" customWidth="1"/>
    <col min="13571" max="13571" width="13.5703125" style="713" customWidth="1"/>
    <col min="13572" max="13573" width="0" style="713" hidden="1" customWidth="1"/>
    <col min="13574" max="13824" width="9.140625" style="713"/>
    <col min="13825" max="13825" width="12.7109375" style="713" customWidth="1"/>
    <col min="13826" max="13826" width="55.7109375" style="713" customWidth="1"/>
    <col min="13827" max="13827" width="13.5703125" style="713" customWidth="1"/>
    <col min="13828" max="13829" width="0" style="713" hidden="1" customWidth="1"/>
    <col min="13830" max="14080" width="9.140625" style="713"/>
    <col min="14081" max="14081" width="12.7109375" style="713" customWidth="1"/>
    <col min="14082" max="14082" width="55.7109375" style="713" customWidth="1"/>
    <col min="14083" max="14083" width="13.5703125" style="713" customWidth="1"/>
    <col min="14084" max="14085" width="0" style="713" hidden="1" customWidth="1"/>
    <col min="14086" max="14336" width="9.140625" style="713"/>
    <col min="14337" max="14337" width="12.7109375" style="713" customWidth="1"/>
    <col min="14338" max="14338" width="55.7109375" style="713" customWidth="1"/>
    <col min="14339" max="14339" width="13.5703125" style="713" customWidth="1"/>
    <col min="14340" max="14341" width="0" style="713" hidden="1" customWidth="1"/>
    <col min="14342" max="14592" width="9.140625" style="713"/>
    <col min="14593" max="14593" width="12.7109375" style="713" customWidth="1"/>
    <col min="14594" max="14594" width="55.7109375" style="713" customWidth="1"/>
    <col min="14595" max="14595" width="13.5703125" style="713" customWidth="1"/>
    <col min="14596" max="14597" width="0" style="713" hidden="1" customWidth="1"/>
    <col min="14598" max="14848" width="9.140625" style="713"/>
    <col min="14849" max="14849" width="12.7109375" style="713" customWidth="1"/>
    <col min="14850" max="14850" width="55.7109375" style="713" customWidth="1"/>
    <col min="14851" max="14851" width="13.5703125" style="713" customWidth="1"/>
    <col min="14852" max="14853" width="0" style="713" hidden="1" customWidth="1"/>
    <col min="14854" max="15104" width="9.140625" style="713"/>
    <col min="15105" max="15105" width="12.7109375" style="713" customWidth="1"/>
    <col min="15106" max="15106" width="55.7109375" style="713" customWidth="1"/>
    <col min="15107" max="15107" width="13.5703125" style="713" customWidth="1"/>
    <col min="15108" max="15109" width="0" style="713" hidden="1" customWidth="1"/>
    <col min="15110" max="15360" width="9.140625" style="713"/>
    <col min="15361" max="15361" width="12.7109375" style="713" customWidth="1"/>
    <col min="15362" max="15362" width="55.7109375" style="713" customWidth="1"/>
    <col min="15363" max="15363" width="13.5703125" style="713" customWidth="1"/>
    <col min="15364" max="15365" width="0" style="713" hidden="1" customWidth="1"/>
    <col min="15366" max="15616" width="9.140625" style="713"/>
    <col min="15617" max="15617" width="12.7109375" style="713" customWidth="1"/>
    <col min="15618" max="15618" width="55.7109375" style="713" customWidth="1"/>
    <col min="15619" max="15619" width="13.5703125" style="713" customWidth="1"/>
    <col min="15620" max="15621" width="0" style="713" hidden="1" customWidth="1"/>
    <col min="15622" max="15872" width="9.140625" style="713"/>
    <col min="15873" max="15873" width="12.7109375" style="713" customWidth="1"/>
    <col min="15874" max="15874" width="55.7109375" style="713" customWidth="1"/>
    <col min="15875" max="15875" width="13.5703125" style="713" customWidth="1"/>
    <col min="15876" max="15877" width="0" style="713" hidden="1" customWidth="1"/>
    <col min="15878" max="16128" width="9.140625" style="713"/>
    <col min="16129" max="16129" width="12.7109375" style="713" customWidth="1"/>
    <col min="16130" max="16130" width="55.7109375" style="713" customWidth="1"/>
    <col min="16131" max="16131" width="13.5703125" style="713" customWidth="1"/>
    <col min="16132" max="16133" width="0" style="713" hidden="1" customWidth="1"/>
    <col min="16134" max="16384" width="9.140625" style="713"/>
  </cols>
  <sheetData>
    <row r="1" spans="1:5" ht="18" customHeight="1">
      <c r="A1" s="824" t="s">
        <v>1390</v>
      </c>
      <c r="B1" s="825"/>
      <c r="C1" s="825"/>
      <c r="D1" s="825"/>
      <c r="E1" s="825"/>
    </row>
    <row r="2" spans="1:5" ht="12" customHeight="1">
      <c r="A2" s="826" t="s">
        <v>37</v>
      </c>
      <c r="B2" s="827" t="str">
        <f>'SO 01uk kl'!E5</f>
        <v>DRIENOV  OOPZ - REKONŠTRUKCIA  A  PRÍSTAVBA  OBJEKTU</v>
      </c>
      <c r="C2" s="828"/>
      <c r="D2" s="828"/>
      <c r="E2" s="828"/>
    </row>
    <row r="3" spans="1:5" ht="12" customHeight="1">
      <c r="A3" s="826" t="s">
        <v>36</v>
      </c>
      <c r="B3" s="827" t="str">
        <f>'SO 01uk kl'!E7</f>
        <v>SO 01-OOPZ</v>
      </c>
      <c r="C3" s="829"/>
      <c r="D3" s="827"/>
      <c r="E3" s="830"/>
    </row>
    <row r="4" spans="1:5" ht="12" customHeight="1">
      <c r="A4" s="826" t="s">
        <v>133</v>
      </c>
      <c r="B4" s="827" t="str">
        <f>'SO 01uk kl'!E9</f>
        <v xml:space="preserve"> Vykurovanie - ÚK</v>
      </c>
      <c r="C4" s="829"/>
      <c r="D4" s="827"/>
      <c r="E4" s="830"/>
    </row>
    <row r="5" spans="1:5" ht="12" customHeight="1">
      <c r="A5" s="827" t="s">
        <v>1391</v>
      </c>
      <c r="B5" s="827" t="str">
        <f>'SO 01uk kl'!P5</f>
        <v xml:space="preserve"> </v>
      </c>
      <c r="C5" s="829"/>
      <c r="D5" s="827"/>
      <c r="E5" s="830"/>
    </row>
    <row r="6" spans="1:5" ht="6" customHeight="1">
      <c r="A6" s="827"/>
      <c r="B6" s="827"/>
      <c r="C6" s="829"/>
      <c r="D6" s="827"/>
      <c r="E6" s="830"/>
    </row>
    <row r="7" spans="1:5" ht="12" customHeight="1">
      <c r="A7" s="827" t="s">
        <v>35</v>
      </c>
      <c r="B7" s="827" t="str">
        <f>'SO 01uk kl'!E26</f>
        <v>MINISTERSTVO VNÚTRA SR, PRIBINOVA 2, 812 72 BRATIS</v>
      </c>
      <c r="C7" s="829"/>
      <c r="D7" s="827"/>
      <c r="E7" s="830"/>
    </row>
    <row r="8" spans="1:5" ht="12" customHeight="1">
      <c r="A8" s="827" t="s">
        <v>34</v>
      </c>
      <c r="B8" s="827" t="str">
        <f>'SO 01uk kl'!E28</f>
        <v xml:space="preserve"> </v>
      </c>
      <c r="C8" s="829"/>
      <c r="D8" s="827"/>
      <c r="E8" s="830"/>
    </row>
    <row r="9" spans="1:5" ht="12" customHeight="1">
      <c r="A9" s="827" t="s">
        <v>1392</v>
      </c>
      <c r="B9" s="827"/>
      <c r="C9" s="829"/>
      <c r="D9" s="827"/>
      <c r="E9" s="830"/>
    </row>
    <row r="10" spans="1:5" ht="6" customHeight="1">
      <c r="A10" s="825"/>
      <c r="B10" s="825"/>
      <c r="C10" s="825"/>
      <c r="D10" s="825"/>
      <c r="E10" s="825"/>
    </row>
    <row r="11" spans="1:5" ht="12" customHeight="1">
      <c r="A11" s="831" t="s">
        <v>134</v>
      </c>
      <c r="B11" s="832" t="s">
        <v>135</v>
      </c>
      <c r="C11" s="833" t="s">
        <v>136</v>
      </c>
      <c r="D11" s="834" t="s">
        <v>137</v>
      </c>
      <c r="E11" s="833" t="s">
        <v>138</v>
      </c>
    </row>
    <row r="12" spans="1:5" ht="12" customHeight="1">
      <c r="A12" s="835">
        <v>1</v>
      </c>
      <c r="B12" s="836">
        <v>2</v>
      </c>
      <c r="C12" s="837">
        <v>3</v>
      </c>
      <c r="D12" s="838">
        <v>4</v>
      </c>
      <c r="E12" s="837">
        <v>5</v>
      </c>
    </row>
    <row r="13" spans="1:5" ht="3.75" customHeight="1">
      <c r="A13" s="839"/>
      <c r="B13" s="839"/>
      <c r="C13" s="839"/>
      <c r="D13" s="839"/>
      <c r="E13" s="839"/>
    </row>
    <row r="14" spans="1:5" s="844" customFormat="1" ht="12.75" customHeight="1">
      <c r="A14" s="840" t="str">
        <f>'SO 01uk rozpocet'!D10</f>
        <v>PSV</v>
      </c>
      <c r="B14" s="841" t="str">
        <f>'SO 01uk rozpocet'!E10</f>
        <v>Práce a dodávky PSV</v>
      </c>
      <c r="C14" s="842"/>
      <c r="D14" s="843">
        <f>'SO 01uk rozpocet'!K10</f>
        <v>0</v>
      </c>
      <c r="E14" s="843">
        <f>'SO 01uk rozpocet'!M10</f>
        <v>0</v>
      </c>
    </row>
    <row r="15" spans="1:5" s="844" customFormat="1" ht="12.75" customHeight="1">
      <c r="A15" s="845" t="str">
        <f>'SO 01uk rozpocet'!D11</f>
        <v>713</v>
      </c>
      <c r="B15" s="846" t="str">
        <f>'SO 01uk rozpocet'!E11</f>
        <v>Izolácie tepelné</v>
      </c>
      <c r="C15" s="847"/>
      <c r="D15" s="848">
        <f>'SO 01uk rozpocet'!K11</f>
        <v>0</v>
      </c>
      <c r="E15" s="848">
        <f>'SO 01uk rozpocet'!M11</f>
        <v>0</v>
      </c>
    </row>
    <row r="16" spans="1:5" s="844" customFormat="1" ht="12.75" customHeight="1">
      <c r="A16" s="845" t="str">
        <f>'SO 01uk rozpocet'!D17</f>
        <v>724</v>
      </c>
      <c r="B16" s="846" t="str">
        <f>'SO 01uk rozpocet'!E17</f>
        <v>Zdravotechnika - strojné vybavenie</v>
      </c>
      <c r="C16" s="847"/>
      <c r="D16" s="848">
        <f>'SO 01uk rozpocet'!K17</f>
        <v>0</v>
      </c>
      <c r="E16" s="848">
        <f>'SO 01uk rozpocet'!M17</f>
        <v>0</v>
      </c>
    </row>
    <row r="17" spans="1:5" s="844" customFormat="1" ht="12.75" customHeight="1">
      <c r="A17" s="845" t="str">
        <f>'SO 01uk rozpocet'!D20</f>
        <v>731</v>
      </c>
      <c r="B17" s="846" t="str">
        <f>'SO 01uk rozpocet'!E20</f>
        <v>Ústredné kúrenie, kotolne</v>
      </c>
      <c r="C17" s="847"/>
      <c r="D17" s="848">
        <f>'SO 01uk rozpocet'!K20</f>
        <v>0</v>
      </c>
      <c r="E17" s="848">
        <f>'SO 01uk rozpocet'!M20</f>
        <v>0</v>
      </c>
    </row>
    <row r="18" spans="1:5" s="844" customFormat="1" ht="12.75" customHeight="1">
      <c r="A18" s="845" t="str">
        <f>'SO 01uk rozpocet'!D26</f>
        <v>732</v>
      </c>
      <c r="B18" s="846" t="str">
        <f>'SO 01uk rozpocet'!E26</f>
        <v>Ústredné kúrenie, strojovne</v>
      </c>
      <c r="C18" s="847"/>
      <c r="D18" s="848">
        <f>'SO 01uk rozpocet'!K26</f>
        <v>0</v>
      </c>
      <c r="E18" s="848">
        <f>'SO 01uk rozpocet'!M26</f>
        <v>0</v>
      </c>
    </row>
    <row r="19" spans="1:5" s="844" customFormat="1" ht="12.75" customHeight="1">
      <c r="A19" s="845" t="str">
        <f>'SO 01uk rozpocet'!D34</f>
        <v>733</v>
      </c>
      <c r="B19" s="846" t="str">
        <f>'SO 01uk rozpocet'!E34</f>
        <v>Ústredné kúrenie, rozvodné potrubie</v>
      </c>
      <c r="C19" s="847"/>
      <c r="D19" s="848">
        <f>'SO 01uk rozpocet'!K34</f>
        <v>0</v>
      </c>
      <c r="E19" s="848">
        <f>'SO 01uk rozpocet'!M34</f>
        <v>0</v>
      </c>
    </row>
    <row r="20" spans="1:5" s="844" customFormat="1" ht="12.75" customHeight="1">
      <c r="A20" s="845" t="str">
        <f>'SO 01uk rozpocet'!D52</f>
        <v>734</v>
      </c>
      <c r="B20" s="846" t="str">
        <f>'SO 01uk rozpocet'!E52</f>
        <v>Ústredné kúrenie, armatúry.</v>
      </c>
      <c r="C20" s="847"/>
      <c r="D20" s="848">
        <f>'SO 01uk rozpocet'!K52</f>
        <v>0</v>
      </c>
      <c r="E20" s="848">
        <f>'SO 01uk rozpocet'!M52</f>
        <v>0</v>
      </c>
    </row>
    <row r="21" spans="1:5" s="844" customFormat="1" ht="12.75" customHeight="1">
      <c r="A21" s="845" t="str">
        <f>'SO 01uk rozpocet'!D79</f>
        <v>735</v>
      </c>
      <c r="B21" s="846" t="str">
        <f>'SO 01uk rozpocet'!E79</f>
        <v>Ústredné kúrenie, vykurov. telesá</v>
      </c>
      <c r="C21" s="847"/>
      <c r="D21" s="848">
        <f>'SO 01uk rozpocet'!K79</f>
        <v>0</v>
      </c>
      <c r="E21" s="848">
        <f>'SO 01uk rozpocet'!M79</f>
        <v>0</v>
      </c>
    </row>
    <row r="22" spans="1:5" s="849" customFormat="1" ht="12.75" customHeight="1">
      <c r="B22" s="850" t="s">
        <v>139</v>
      </c>
      <c r="C22" s="851"/>
      <c r="D22" s="852">
        <f>'SO 01uk rozpocet'!K107</f>
        <v>0</v>
      </c>
      <c r="E22" s="852">
        <f>'SO 01uk rozpocet'!M107</f>
        <v>0</v>
      </c>
    </row>
  </sheetData>
  <printOptions horizontalCentered="1"/>
  <pageMargins left="0.9055118110236221" right="0.9055118110236221" top="0.78740157480314965" bottom="0.78740157480314965" header="0" footer="0"/>
  <pageSetup paperSize="9" scale="96" fitToHeight="99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showGridLines="0" workbookViewId="0">
      <pane ySplit="9" topLeftCell="A85" activePane="bottomLeft" state="frozenSplit"/>
      <selection activeCell="R49" sqref="R49"/>
      <selection pane="bottomLeft" activeCell="G119" sqref="G119"/>
    </sheetView>
  </sheetViews>
  <sheetFormatPr defaultRowHeight="11.25" customHeight="1"/>
  <cols>
    <col min="1" max="1" width="5.7109375" style="713" customWidth="1"/>
    <col min="2" max="2" width="4.5703125" style="713" customWidth="1"/>
    <col min="3" max="3" width="4.7109375" style="713" customWidth="1"/>
    <col min="4" max="4" width="12.7109375" style="713" customWidth="1"/>
    <col min="5" max="5" width="65.5703125" style="713" customWidth="1"/>
    <col min="6" max="6" width="4.7109375" style="713" customWidth="1"/>
    <col min="7" max="7" width="11.85546875" style="713" customWidth="1"/>
    <col min="8" max="8" width="9.85546875" style="713" customWidth="1"/>
    <col min="9" max="9" width="12.7109375" style="713" customWidth="1"/>
    <col min="10" max="10" width="10.7109375" style="713" hidden="1" customWidth="1"/>
    <col min="11" max="11" width="10.85546875" style="713" hidden="1" customWidth="1"/>
    <col min="12" max="12" width="9.7109375" style="713" hidden="1" customWidth="1"/>
    <col min="13" max="13" width="11.5703125" style="713" hidden="1" customWidth="1"/>
    <col min="14" max="14" width="6" style="713" customWidth="1"/>
    <col min="15" max="15" width="6.7109375" style="713" hidden="1" customWidth="1"/>
    <col min="16" max="16" width="7.140625" style="713" hidden="1" customWidth="1"/>
    <col min="17" max="256" width="9.140625" style="713"/>
    <col min="257" max="257" width="5.7109375" style="713" customWidth="1"/>
    <col min="258" max="258" width="4.5703125" style="713" customWidth="1"/>
    <col min="259" max="259" width="4.7109375" style="713" customWidth="1"/>
    <col min="260" max="260" width="12.7109375" style="713" customWidth="1"/>
    <col min="261" max="261" width="65.5703125" style="713" customWidth="1"/>
    <col min="262" max="262" width="4.7109375" style="713" customWidth="1"/>
    <col min="263" max="263" width="11.85546875" style="713" customWidth="1"/>
    <col min="264" max="264" width="9.85546875" style="713" customWidth="1"/>
    <col min="265" max="265" width="12.7109375" style="713" customWidth="1"/>
    <col min="266" max="269" width="0" style="713" hidden="1" customWidth="1"/>
    <col min="270" max="270" width="6" style="713" customWidth="1"/>
    <col min="271" max="272" width="0" style="713" hidden="1" customWidth="1"/>
    <col min="273" max="512" width="9.140625" style="713"/>
    <col min="513" max="513" width="5.7109375" style="713" customWidth="1"/>
    <col min="514" max="514" width="4.5703125" style="713" customWidth="1"/>
    <col min="515" max="515" width="4.7109375" style="713" customWidth="1"/>
    <col min="516" max="516" width="12.7109375" style="713" customWidth="1"/>
    <col min="517" max="517" width="65.5703125" style="713" customWidth="1"/>
    <col min="518" max="518" width="4.7109375" style="713" customWidth="1"/>
    <col min="519" max="519" width="11.85546875" style="713" customWidth="1"/>
    <col min="520" max="520" width="9.85546875" style="713" customWidth="1"/>
    <col min="521" max="521" width="12.7109375" style="713" customWidth="1"/>
    <col min="522" max="525" width="0" style="713" hidden="1" customWidth="1"/>
    <col min="526" max="526" width="6" style="713" customWidth="1"/>
    <col min="527" max="528" width="0" style="713" hidden="1" customWidth="1"/>
    <col min="529" max="768" width="9.140625" style="713"/>
    <col min="769" max="769" width="5.7109375" style="713" customWidth="1"/>
    <col min="770" max="770" width="4.5703125" style="713" customWidth="1"/>
    <col min="771" max="771" width="4.7109375" style="713" customWidth="1"/>
    <col min="772" max="772" width="12.7109375" style="713" customWidth="1"/>
    <col min="773" max="773" width="65.5703125" style="713" customWidth="1"/>
    <col min="774" max="774" width="4.7109375" style="713" customWidth="1"/>
    <col min="775" max="775" width="11.85546875" style="713" customWidth="1"/>
    <col min="776" max="776" width="9.85546875" style="713" customWidth="1"/>
    <col min="777" max="777" width="12.7109375" style="713" customWidth="1"/>
    <col min="778" max="781" width="0" style="713" hidden="1" customWidth="1"/>
    <col min="782" max="782" width="6" style="713" customWidth="1"/>
    <col min="783" max="784" width="0" style="713" hidden="1" customWidth="1"/>
    <col min="785" max="1024" width="9.140625" style="713"/>
    <col min="1025" max="1025" width="5.7109375" style="713" customWidth="1"/>
    <col min="1026" max="1026" width="4.5703125" style="713" customWidth="1"/>
    <col min="1027" max="1027" width="4.7109375" style="713" customWidth="1"/>
    <col min="1028" max="1028" width="12.7109375" style="713" customWidth="1"/>
    <col min="1029" max="1029" width="65.5703125" style="713" customWidth="1"/>
    <col min="1030" max="1030" width="4.7109375" style="713" customWidth="1"/>
    <col min="1031" max="1031" width="11.85546875" style="713" customWidth="1"/>
    <col min="1032" max="1032" width="9.85546875" style="713" customWidth="1"/>
    <col min="1033" max="1033" width="12.7109375" style="713" customWidth="1"/>
    <col min="1034" max="1037" width="0" style="713" hidden="1" customWidth="1"/>
    <col min="1038" max="1038" width="6" style="713" customWidth="1"/>
    <col min="1039" max="1040" width="0" style="713" hidden="1" customWidth="1"/>
    <col min="1041" max="1280" width="9.140625" style="713"/>
    <col min="1281" max="1281" width="5.7109375" style="713" customWidth="1"/>
    <col min="1282" max="1282" width="4.5703125" style="713" customWidth="1"/>
    <col min="1283" max="1283" width="4.7109375" style="713" customWidth="1"/>
    <col min="1284" max="1284" width="12.7109375" style="713" customWidth="1"/>
    <col min="1285" max="1285" width="65.5703125" style="713" customWidth="1"/>
    <col min="1286" max="1286" width="4.7109375" style="713" customWidth="1"/>
    <col min="1287" max="1287" width="11.85546875" style="713" customWidth="1"/>
    <col min="1288" max="1288" width="9.85546875" style="713" customWidth="1"/>
    <col min="1289" max="1289" width="12.7109375" style="713" customWidth="1"/>
    <col min="1290" max="1293" width="0" style="713" hidden="1" customWidth="1"/>
    <col min="1294" max="1294" width="6" style="713" customWidth="1"/>
    <col min="1295" max="1296" width="0" style="713" hidden="1" customWidth="1"/>
    <col min="1297" max="1536" width="9.140625" style="713"/>
    <col min="1537" max="1537" width="5.7109375" style="713" customWidth="1"/>
    <col min="1538" max="1538" width="4.5703125" style="713" customWidth="1"/>
    <col min="1539" max="1539" width="4.7109375" style="713" customWidth="1"/>
    <col min="1540" max="1540" width="12.7109375" style="713" customWidth="1"/>
    <col min="1541" max="1541" width="65.5703125" style="713" customWidth="1"/>
    <col min="1542" max="1542" width="4.7109375" style="713" customWidth="1"/>
    <col min="1543" max="1543" width="11.85546875" style="713" customWidth="1"/>
    <col min="1544" max="1544" width="9.85546875" style="713" customWidth="1"/>
    <col min="1545" max="1545" width="12.7109375" style="713" customWidth="1"/>
    <col min="1546" max="1549" width="0" style="713" hidden="1" customWidth="1"/>
    <col min="1550" max="1550" width="6" style="713" customWidth="1"/>
    <col min="1551" max="1552" width="0" style="713" hidden="1" customWidth="1"/>
    <col min="1553" max="1792" width="9.140625" style="713"/>
    <col min="1793" max="1793" width="5.7109375" style="713" customWidth="1"/>
    <col min="1794" max="1794" width="4.5703125" style="713" customWidth="1"/>
    <col min="1795" max="1795" width="4.7109375" style="713" customWidth="1"/>
    <col min="1796" max="1796" width="12.7109375" style="713" customWidth="1"/>
    <col min="1797" max="1797" width="65.5703125" style="713" customWidth="1"/>
    <col min="1798" max="1798" width="4.7109375" style="713" customWidth="1"/>
    <col min="1799" max="1799" width="11.85546875" style="713" customWidth="1"/>
    <col min="1800" max="1800" width="9.85546875" style="713" customWidth="1"/>
    <col min="1801" max="1801" width="12.7109375" style="713" customWidth="1"/>
    <col min="1802" max="1805" width="0" style="713" hidden="1" customWidth="1"/>
    <col min="1806" max="1806" width="6" style="713" customWidth="1"/>
    <col min="1807" max="1808" width="0" style="713" hidden="1" customWidth="1"/>
    <col min="1809" max="2048" width="9.140625" style="713"/>
    <col min="2049" max="2049" width="5.7109375" style="713" customWidth="1"/>
    <col min="2050" max="2050" width="4.5703125" style="713" customWidth="1"/>
    <col min="2051" max="2051" width="4.7109375" style="713" customWidth="1"/>
    <col min="2052" max="2052" width="12.7109375" style="713" customWidth="1"/>
    <col min="2053" max="2053" width="65.5703125" style="713" customWidth="1"/>
    <col min="2054" max="2054" width="4.7109375" style="713" customWidth="1"/>
    <col min="2055" max="2055" width="11.85546875" style="713" customWidth="1"/>
    <col min="2056" max="2056" width="9.85546875" style="713" customWidth="1"/>
    <col min="2057" max="2057" width="12.7109375" style="713" customWidth="1"/>
    <col min="2058" max="2061" width="0" style="713" hidden="1" customWidth="1"/>
    <col min="2062" max="2062" width="6" style="713" customWidth="1"/>
    <col min="2063" max="2064" width="0" style="713" hidden="1" customWidth="1"/>
    <col min="2065" max="2304" width="9.140625" style="713"/>
    <col min="2305" max="2305" width="5.7109375" style="713" customWidth="1"/>
    <col min="2306" max="2306" width="4.5703125" style="713" customWidth="1"/>
    <col min="2307" max="2307" width="4.7109375" style="713" customWidth="1"/>
    <col min="2308" max="2308" width="12.7109375" style="713" customWidth="1"/>
    <col min="2309" max="2309" width="65.5703125" style="713" customWidth="1"/>
    <col min="2310" max="2310" width="4.7109375" style="713" customWidth="1"/>
    <col min="2311" max="2311" width="11.85546875" style="713" customWidth="1"/>
    <col min="2312" max="2312" width="9.85546875" style="713" customWidth="1"/>
    <col min="2313" max="2313" width="12.7109375" style="713" customWidth="1"/>
    <col min="2314" max="2317" width="0" style="713" hidden="1" customWidth="1"/>
    <col min="2318" max="2318" width="6" style="713" customWidth="1"/>
    <col min="2319" max="2320" width="0" style="713" hidden="1" customWidth="1"/>
    <col min="2321" max="2560" width="9.140625" style="713"/>
    <col min="2561" max="2561" width="5.7109375" style="713" customWidth="1"/>
    <col min="2562" max="2562" width="4.5703125" style="713" customWidth="1"/>
    <col min="2563" max="2563" width="4.7109375" style="713" customWidth="1"/>
    <col min="2564" max="2564" width="12.7109375" style="713" customWidth="1"/>
    <col min="2565" max="2565" width="65.5703125" style="713" customWidth="1"/>
    <col min="2566" max="2566" width="4.7109375" style="713" customWidth="1"/>
    <col min="2567" max="2567" width="11.85546875" style="713" customWidth="1"/>
    <col min="2568" max="2568" width="9.85546875" style="713" customWidth="1"/>
    <col min="2569" max="2569" width="12.7109375" style="713" customWidth="1"/>
    <col min="2570" max="2573" width="0" style="713" hidden="1" customWidth="1"/>
    <col min="2574" max="2574" width="6" style="713" customWidth="1"/>
    <col min="2575" max="2576" width="0" style="713" hidden="1" customWidth="1"/>
    <col min="2577" max="2816" width="9.140625" style="713"/>
    <col min="2817" max="2817" width="5.7109375" style="713" customWidth="1"/>
    <col min="2818" max="2818" width="4.5703125" style="713" customWidth="1"/>
    <col min="2819" max="2819" width="4.7109375" style="713" customWidth="1"/>
    <col min="2820" max="2820" width="12.7109375" style="713" customWidth="1"/>
    <col min="2821" max="2821" width="65.5703125" style="713" customWidth="1"/>
    <col min="2822" max="2822" width="4.7109375" style="713" customWidth="1"/>
    <col min="2823" max="2823" width="11.85546875" style="713" customWidth="1"/>
    <col min="2824" max="2824" width="9.85546875" style="713" customWidth="1"/>
    <col min="2825" max="2825" width="12.7109375" style="713" customWidth="1"/>
    <col min="2826" max="2829" width="0" style="713" hidden="1" customWidth="1"/>
    <col min="2830" max="2830" width="6" style="713" customWidth="1"/>
    <col min="2831" max="2832" width="0" style="713" hidden="1" customWidth="1"/>
    <col min="2833" max="3072" width="9.140625" style="713"/>
    <col min="3073" max="3073" width="5.7109375" style="713" customWidth="1"/>
    <col min="3074" max="3074" width="4.5703125" style="713" customWidth="1"/>
    <col min="3075" max="3075" width="4.7109375" style="713" customWidth="1"/>
    <col min="3076" max="3076" width="12.7109375" style="713" customWidth="1"/>
    <col min="3077" max="3077" width="65.5703125" style="713" customWidth="1"/>
    <col min="3078" max="3078" width="4.7109375" style="713" customWidth="1"/>
    <col min="3079" max="3079" width="11.85546875" style="713" customWidth="1"/>
    <col min="3080" max="3080" width="9.85546875" style="713" customWidth="1"/>
    <col min="3081" max="3081" width="12.7109375" style="713" customWidth="1"/>
    <col min="3082" max="3085" width="0" style="713" hidden="1" customWidth="1"/>
    <col min="3086" max="3086" width="6" style="713" customWidth="1"/>
    <col min="3087" max="3088" width="0" style="713" hidden="1" customWidth="1"/>
    <col min="3089" max="3328" width="9.140625" style="713"/>
    <col min="3329" max="3329" width="5.7109375" style="713" customWidth="1"/>
    <col min="3330" max="3330" width="4.5703125" style="713" customWidth="1"/>
    <col min="3331" max="3331" width="4.7109375" style="713" customWidth="1"/>
    <col min="3332" max="3332" width="12.7109375" style="713" customWidth="1"/>
    <col min="3333" max="3333" width="65.5703125" style="713" customWidth="1"/>
    <col min="3334" max="3334" width="4.7109375" style="713" customWidth="1"/>
    <col min="3335" max="3335" width="11.85546875" style="713" customWidth="1"/>
    <col min="3336" max="3336" width="9.85546875" style="713" customWidth="1"/>
    <col min="3337" max="3337" width="12.7109375" style="713" customWidth="1"/>
    <col min="3338" max="3341" width="0" style="713" hidden="1" customWidth="1"/>
    <col min="3342" max="3342" width="6" style="713" customWidth="1"/>
    <col min="3343" max="3344" width="0" style="713" hidden="1" customWidth="1"/>
    <col min="3345" max="3584" width="9.140625" style="713"/>
    <col min="3585" max="3585" width="5.7109375" style="713" customWidth="1"/>
    <col min="3586" max="3586" width="4.5703125" style="713" customWidth="1"/>
    <col min="3587" max="3587" width="4.7109375" style="713" customWidth="1"/>
    <col min="3588" max="3588" width="12.7109375" style="713" customWidth="1"/>
    <col min="3589" max="3589" width="65.5703125" style="713" customWidth="1"/>
    <col min="3590" max="3590" width="4.7109375" style="713" customWidth="1"/>
    <col min="3591" max="3591" width="11.85546875" style="713" customWidth="1"/>
    <col min="3592" max="3592" width="9.85546875" style="713" customWidth="1"/>
    <col min="3593" max="3593" width="12.7109375" style="713" customWidth="1"/>
    <col min="3594" max="3597" width="0" style="713" hidden="1" customWidth="1"/>
    <col min="3598" max="3598" width="6" style="713" customWidth="1"/>
    <col min="3599" max="3600" width="0" style="713" hidden="1" customWidth="1"/>
    <col min="3601" max="3840" width="9.140625" style="713"/>
    <col min="3841" max="3841" width="5.7109375" style="713" customWidth="1"/>
    <col min="3842" max="3842" width="4.5703125" style="713" customWidth="1"/>
    <col min="3843" max="3843" width="4.7109375" style="713" customWidth="1"/>
    <col min="3844" max="3844" width="12.7109375" style="713" customWidth="1"/>
    <col min="3845" max="3845" width="65.5703125" style="713" customWidth="1"/>
    <col min="3846" max="3846" width="4.7109375" style="713" customWidth="1"/>
    <col min="3847" max="3847" width="11.85546875" style="713" customWidth="1"/>
    <col min="3848" max="3848" width="9.85546875" style="713" customWidth="1"/>
    <col min="3849" max="3849" width="12.7109375" style="713" customWidth="1"/>
    <col min="3850" max="3853" width="0" style="713" hidden="1" customWidth="1"/>
    <col min="3854" max="3854" width="6" style="713" customWidth="1"/>
    <col min="3855" max="3856" width="0" style="713" hidden="1" customWidth="1"/>
    <col min="3857" max="4096" width="9.140625" style="713"/>
    <col min="4097" max="4097" width="5.7109375" style="713" customWidth="1"/>
    <col min="4098" max="4098" width="4.5703125" style="713" customWidth="1"/>
    <col min="4099" max="4099" width="4.7109375" style="713" customWidth="1"/>
    <col min="4100" max="4100" width="12.7109375" style="713" customWidth="1"/>
    <col min="4101" max="4101" width="65.5703125" style="713" customWidth="1"/>
    <col min="4102" max="4102" width="4.7109375" style="713" customWidth="1"/>
    <col min="4103" max="4103" width="11.85546875" style="713" customWidth="1"/>
    <col min="4104" max="4104" width="9.85546875" style="713" customWidth="1"/>
    <col min="4105" max="4105" width="12.7109375" style="713" customWidth="1"/>
    <col min="4106" max="4109" width="0" style="713" hidden="1" customWidth="1"/>
    <col min="4110" max="4110" width="6" style="713" customWidth="1"/>
    <col min="4111" max="4112" width="0" style="713" hidden="1" customWidth="1"/>
    <col min="4113" max="4352" width="9.140625" style="713"/>
    <col min="4353" max="4353" width="5.7109375" style="713" customWidth="1"/>
    <col min="4354" max="4354" width="4.5703125" style="713" customWidth="1"/>
    <col min="4355" max="4355" width="4.7109375" style="713" customWidth="1"/>
    <col min="4356" max="4356" width="12.7109375" style="713" customWidth="1"/>
    <col min="4357" max="4357" width="65.5703125" style="713" customWidth="1"/>
    <col min="4358" max="4358" width="4.7109375" style="713" customWidth="1"/>
    <col min="4359" max="4359" width="11.85546875" style="713" customWidth="1"/>
    <col min="4360" max="4360" width="9.85546875" style="713" customWidth="1"/>
    <col min="4361" max="4361" width="12.7109375" style="713" customWidth="1"/>
    <col min="4362" max="4365" width="0" style="713" hidden="1" customWidth="1"/>
    <col min="4366" max="4366" width="6" style="713" customWidth="1"/>
    <col min="4367" max="4368" width="0" style="713" hidden="1" customWidth="1"/>
    <col min="4369" max="4608" width="9.140625" style="713"/>
    <col min="4609" max="4609" width="5.7109375" style="713" customWidth="1"/>
    <col min="4610" max="4610" width="4.5703125" style="713" customWidth="1"/>
    <col min="4611" max="4611" width="4.7109375" style="713" customWidth="1"/>
    <col min="4612" max="4612" width="12.7109375" style="713" customWidth="1"/>
    <col min="4613" max="4613" width="65.5703125" style="713" customWidth="1"/>
    <col min="4614" max="4614" width="4.7109375" style="713" customWidth="1"/>
    <col min="4615" max="4615" width="11.85546875" style="713" customWidth="1"/>
    <col min="4616" max="4616" width="9.85546875" style="713" customWidth="1"/>
    <col min="4617" max="4617" width="12.7109375" style="713" customWidth="1"/>
    <col min="4618" max="4621" width="0" style="713" hidden="1" customWidth="1"/>
    <col min="4622" max="4622" width="6" style="713" customWidth="1"/>
    <col min="4623" max="4624" width="0" style="713" hidden="1" customWidth="1"/>
    <col min="4625" max="4864" width="9.140625" style="713"/>
    <col min="4865" max="4865" width="5.7109375" style="713" customWidth="1"/>
    <col min="4866" max="4866" width="4.5703125" style="713" customWidth="1"/>
    <col min="4867" max="4867" width="4.7109375" style="713" customWidth="1"/>
    <col min="4868" max="4868" width="12.7109375" style="713" customWidth="1"/>
    <col min="4869" max="4869" width="65.5703125" style="713" customWidth="1"/>
    <col min="4870" max="4870" width="4.7109375" style="713" customWidth="1"/>
    <col min="4871" max="4871" width="11.85546875" style="713" customWidth="1"/>
    <col min="4872" max="4872" width="9.85546875" style="713" customWidth="1"/>
    <col min="4873" max="4873" width="12.7109375" style="713" customWidth="1"/>
    <col min="4874" max="4877" width="0" style="713" hidden="1" customWidth="1"/>
    <col min="4878" max="4878" width="6" style="713" customWidth="1"/>
    <col min="4879" max="4880" width="0" style="713" hidden="1" customWidth="1"/>
    <col min="4881" max="5120" width="9.140625" style="713"/>
    <col min="5121" max="5121" width="5.7109375" style="713" customWidth="1"/>
    <col min="5122" max="5122" width="4.5703125" style="713" customWidth="1"/>
    <col min="5123" max="5123" width="4.7109375" style="713" customWidth="1"/>
    <col min="5124" max="5124" width="12.7109375" style="713" customWidth="1"/>
    <col min="5125" max="5125" width="65.5703125" style="713" customWidth="1"/>
    <col min="5126" max="5126" width="4.7109375" style="713" customWidth="1"/>
    <col min="5127" max="5127" width="11.85546875" style="713" customWidth="1"/>
    <col min="5128" max="5128" width="9.85546875" style="713" customWidth="1"/>
    <col min="5129" max="5129" width="12.7109375" style="713" customWidth="1"/>
    <col min="5130" max="5133" width="0" style="713" hidden="1" customWidth="1"/>
    <col min="5134" max="5134" width="6" style="713" customWidth="1"/>
    <col min="5135" max="5136" width="0" style="713" hidden="1" customWidth="1"/>
    <col min="5137" max="5376" width="9.140625" style="713"/>
    <col min="5377" max="5377" width="5.7109375" style="713" customWidth="1"/>
    <col min="5378" max="5378" width="4.5703125" style="713" customWidth="1"/>
    <col min="5379" max="5379" width="4.7109375" style="713" customWidth="1"/>
    <col min="5380" max="5380" width="12.7109375" style="713" customWidth="1"/>
    <col min="5381" max="5381" width="65.5703125" style="713" customWidth="1"/>
    <col min="5382" max="5382" width="4.7109375" style="713" customWidth="1"/>
    <col min="5383" max="5383" width="11.85546875" style="713" customWidth="1"/>
    <col min="5384" max="5384" width="9.85546875" style="713" customWidth="1"/>
    <col min="5385" max="5385" width="12.7109375" style="713" customWidth="1"/>
    <col min="5386" max="5389" width="0" style="713" hidden="1" customWidth="1"/>
    <col min="5390" max="5390" width="6" style="713" customWidth="1"/>
    <col min="5391" max="5392" width="0" style="713" hidden="1" customWidth="1"/>
    <col min="5393" max="5632" width="9.140625" style="713"/>
    <col min="5633" max="5633" width="5.7109375" style="713" customWidth="1"/>
    <col min="5634" max="5634" width="4.5703125" style="713" customWidth="1"/>
    <col min="5635" max="5635" width="4.7109375" style="713" customWidth="1"/>
    <col min="5636" max="5636" width="12.7109375" style="713" customWidth="1"/>
    <col min="5637" max="5637" width="65.5703125" style="713" customWidth="1"/>
    <col min="5638" max="5638" width="4.7109375" style="713" customWidth="1"/>
    <col min="5639" max="5639" width="11.85546875" style="713" customWidth="1"/>
    <col min="5640" max="5640" width="9.85546875" style="713" customWidth="1"/>
    <col min="5641" max="5641" width="12.7109375" style="713" customWidth="1"/>
    <col min="5642" max="5645" width="0" style="713" hidden="1" customWidth="1"/>
    <col min="5646" max="5646" width="6" style="713" customWidth="1"/>
    <col min="5647" max="5648" width="0" style="713" hidden="1" customWidth="1"/>
    <col min="5649" max="5888" width="9.140625" style="713"/>
    <col min="5889" max="5889" width="5.7109375" style="713" customWidth="1"/>
    <col min="5890" max="5890" width="4.5703125" style="713" customWidth="1"/>
    <col min="5891" max="5891" width="4.7109375" style="713" customWidth="1"/>
    <col min="5892" max="5892" width="12.7109375" style="713" customWidth="1"/>
    <col min="5893" max="5893" width="65.5703125" style="713" customWidth="1"/>
    <col min="5894" max="5894" width="4.7109375" style="713" customWidth="1"/>
    <col min="5895" max="5895" width="11.85546875" style="713" customWidth="1"/>
    <col min="5896" max="5896" width="9.85546875" style="713" customWidth="1"/>
    <col min="5897" max="5897" width="12.7109375" style="713" customWidth="1"/>
    <col min="5898" max="5901" width="0" style="713" hidden="1" customWidth="1"/>
    <col min="5902" max="5902" width="6" style="713" customWidth="1"/>
    <col min="5903" max="5904" width="0" style="713" hidden="1" customWidth="1"/>
    <col min="5905" max="6144" width="9.140625" style="713"/>
    <col min="6145" max="6145" width="5.7109375" style="713" customWidth="1"/>
    <col min="6146" max="6146" width="4.5703125" style="713" customWidth="1"/>
    <col min="6147" max="6147" width="4.7109375" style="713" customWidth="1"/>
    <col min="6148" max="6148" width="12.7109375" style="713" customWidth="1"/>
    <col min="6149" max="6149" width="65.5703125" style="713" customWidth="1"/>
    <col min="6150" max="6150" width="4.7109375" style="713" customWidth="1"/>
    <col min="6151" max="6151" width="11.85546875" style="713" customWidth="1"/>
    <col min="6152" max="6152" width="9.85546875" style="713" customWidth="1"/>
    <col min="6153" max="6153" width="12.7109375" style="713" customWidth="1"/>
    <col min="6154" max="6157" width="0" style="713" hidden="1" customWidth="1"/>
    <col min="6158" max="6158" width="6" style="713" customWidth="1"/>
    <col min="6159" max="6160" width="0" style="713" hidden="1" customWidth="1"/>
    <col min="6161" max="6400" width="9.140625" style="713"/>
    <col min="6401" max="6401" width="5.7109375" style="713" customWidth="1"/>
    <col min="6402" max="6402" width="4.5703125" style="713" customWidth="1"/>
    <col min="6403" max="6403" width="4.7109375" style="713" customWidth="1"/>
    <col min="6404" max="6404" width="12.7109375" style="713" customWidth="1"/>
    <col min="6405" max="6405" width="65.5703125" style="713" customWidth="1"/>
    <col min="6406" max="6406" width="4.7109375" style="713" customWidth="1"/>
    <col min="6407" max="6407" width="11.85546875" style="713" customWidth="1"/>
    <col min="6408" max="6408" width="9.85546875" style="713" customWidth="1"/>
    <col min="6409" max="6409" width="12.7109375" style="713" customWidth="1"/>
    <col min="6410" max="6413" width="0" style="713" hidden="1" customWidth="1"/>
    <col min="6414" max="6414" width="6" style="713" customWidth="1"/>
    <col min="6415" max="6416" width="0" style="713" hidden="1" customWidth="1"/>
    <col min="6417" max="6656" width="9.140625" style="713"/>
    <col min="6657" max="6657" width="5.7109375" style="713" customWidth="1"/>
    <col min="6658" max="6658" width="4.5703125" style="713" customWidth="1"/>
    <col min="6659" max="6659" width="4.7109375" style="713" customWidth="1"/>
    <col min="6660" max="6660" width="12.7109375" style="713" customWidth="1"/>
    <col min="6661" max="6661" width="65.5703125" style="713" customWidth="1"/>
    <col min="6662" max="6662" width="4.7109375" style="713" customWidth="1"/>
    <col min="6663" max="6663" width="11.85546875" style="713" customWidth="1"/>
    <col min="6664" max="6664" width="9.85546875" style="713" customWidth="1"/>
    <col min="6665" max="6665" width="12.7109375" style="713" customWidth="1"/>
    <col min="6666" max="6669" width="0" style="713" hidden="1" customWidth="1"/>
    <col min="6670" max="6670" width="6" style="713" customWidth="1"/>
    <col min="6671" max="6672" width="0" style="713" hidden="1" customWidth="1"/>
    <col min="6673" max="6912" width="9.140625" style="713"/>
    <col min="6913" max="6913" width="5.7109375" style="713" customWidth="1"/>
    <col min="6914" max="6914" width="4.5703125" style="713" customWidth="1"/>
    <col min="6915" max="6915" width="4.7109375" style="713" customWidth="1"/>
    <col min="6916" max="6916" width="12.7109375" style="713" customWidth="1"/>
    <col min="6917" max="6917" width="65.5703125" style="713" customWidth="1"/>
    <col min="6918" max="6918" width="4.7109375" style="713" customWidth="1"/>
    <col min="6919" max="6919" width="11.85546875" style="713" customWidth="1"/>
    <col min="6920" max="6920" width="9.85546875" style="713" customWidth="1"/>
    <col min="6921" max="6921" width="12.7109375" style="713" customWidth="1"/>
    <col min="6922" max="6925" width="0" style="713" hidden="1" customWidth="1"/>
    <col min="6926" max="6926" width="6" style="713" customWidth="1"/>
    <col min="6927" max="6928" width="0" style="713" hidden="1" customWidth="1"/>
    <col min="6929" max="7168" width="9.140625" style="713"/>
    <col min="7169" max="7169" width="5.7109375" style="713" customWidth="1"/>
    <col min="7170" max="7170" width="4.5703125" style="713" customWidth="1"/>
    <col min="7171" max="7171" width="4.7109375" style="713" customWidth="1"/>
    <col min="7172" max="7172" width="12.7109375" style="713" customWidth="1"/>
    <col min="7173" max="7173" width="65.5703125" style="713" customWidth="1"/>
    <col min="7174" max="7174" width="4.7109375" style="713" customWidth="1"/>
    <col min="7175" max="7175" width="11.85546875" style="713" customWidth="1"/>
    <col min="7176" max="7176" width="9.85546875" style="713" customWidth="1"/>
    <col min="7177" max="7177" width="12.7109375" style="713" customWidth="1"/>
    <col min="7178" max="7181" width="0" style="713" hidden="1" customWidth="1"/>
    <col min="7182" max="7182" width="6" style="713" customWidth="1"/>
    <col min="7183" max="7184" width="0" style="713" hidden="1" customWidth="1"/>
    <col min="7185" max="7424" width="9.140625" style="713"/>
    <col min="7425" max="7425" width="5.7109375" style="713" customWidth="1"/>
    <col min="7426" max="7426" width="4.5703125" style="713" customWidth="1"/>
    <col min="7427" max="7427" width="4.7109375" style="713" customWidth="1"/>
    <col min="7428" max="7428" width="12.7109375" style="713" customWidth="1"/>
    <col min="7429" max="7429" width="65.5703125" style="713" customWidth="1"/>
    <col min="7430" max="7430" width="4.7109375" style="713" customWidth="1"/>
    <col min="7431" max="7431" width="11.85546875" style="713" customWidth="1"/>
    <col min="7432" max="7432" width="9.85546875" style="713" customWidth="1"/>
    <col min="7433" max="7433" width="12.7109375" style="713" customWidth="1"/>
    <col min="7434" max="7437" width="0" style="713" hidden="1" customWidth="1"/>
    <col min="7438" max="7438" width="6" style="713" customWidth="1"/>
    <col min="7439" max="7440" width="0" style="713" hidden="1" customWidth="1"/>
    <col min="7441" max="7680" width="9.140625" style="713"/>
    <col min="7681" max="7681" width="5.7109375" style="713" customWidth="1"/>
    <col min="7682" max="7682" width="4.5703125" style="713" customWidth="1"/>
    <col min="7683" max="7683" width="4.7109375" style="713" customWidth="1"/>
    <col min="7684" max="7684" width="12.7109375" style="713" customWidth="1"/>
    <col min="7685" max="7685" width="65.5703125" style="713" customWidth="1"/>
    <col min="7686" max="7686" width="4.7109375" style="713" customWidth="1"/>
    <col min="7687" max="7687" width="11.85546875" style="713" customWidth="1"/>
    <col min="7688" max="7688" width="9.85546875" style="713" customWidth="1"/>
    <col min="7689" max="7689" width="12.7109375" style="713" customWidth="1"/>
    <col min="7690" max="7693" width="0" style="713" hidden="1" customWidth="1"/>
    <col min="7694" max="7694" width="6" style="713" customWidth="1"/>
    <col min="7695" max="7696" width="0" style="713" hidden="1" customWidth="1"/>
    <col min="7697" max="7936" width="9.140625" style="713"/>
    <col min="7937" max="7937" width="5.7109375" style="713" customWidth="1"/>
    <col min="7938" max="7938" width="4.5703125" style="713" customWidth="1"/>
    <col min="7939" max="7939" width="4.7109375" style="713" customWidth="1"/>
    <col min="7940" max="7940" width="12.7109375" style="713" customWidth="1"/>
    <col min="7941" max="7941" width="65.5703125" style="713" customWidth="1"/>
    <col min="7942" max="7942" width="4.7109375" style="713" customWidth="1"/>
    <col min="7943" max="7943" width="11.85546875" style="713" customWidth="1"/>
    <col min="7944" max="7944" width="9.85546875" style="713" customWidth="1"/>
    <col min="7945" max="7945" width="12.7109375" style="713" customWidth="1"/>
    <col min="7946" max="7949" width="0" style="713" hidden="1" customWidth="1"/>
    <col min="7950" max="7950" width="6" style="713" customWidth="1"/>
    <col min="7951" max="7952" width="0" style="713" hidden="1" customWidth="1"/>
    <col min="7953" max="8192" width="9.140625" style="713"/>
    <col min="8193" max="8193" width="5.7109375" style="713" customWidth="1"/>
    <col min="8194" max="8194" width="4.5703125" style="713" customWidth="1"/>
    <col min="8195" max="8195" width="4.7109375" style="713" customWidth="1"/>
    <col min="8196" max="8196" width="12.7109375" style="713" customWidth="1"/>
    <col min="8197" max="8197" width="65.5703125" style="713" customWidth="1"/>
    <col min="8198" max="8198" width="4.7109375" style="713" customWidth="1"/>
    <col min="8199" max="8199" width="11.85546875" style="713" customWidth="1"/>
    <col min="8200" max="8200" width="9.85546875" style="713" customWidth="1"/>
    <col min="8201" max="8201" width="12.7109375" style="713" customWidth="1"/>
    <col min="8202" max="8205" width="0" style="713" hidden="1" customWidth="1"/>
    <col min="8206" max="8206" width="6" style="713" customWidth="1"/>
    <col min="8207" max="8208" width="0" style="713" hidden="1" customWidth="1"/>
    <col min="8209" max="8448" width="9.140625" style="713"/>
    <col min="8449" max="8449" width="5.7109375" style="713" customWidth="1"/>
    <col min="8450" max="8450" width="4.5703125" style="713" customWidth="1"/>
    <col min="8451" max="8451" width="4.7109375" style="713" customWidth="1"/>
    <col min="8452" max="8452" width="12.7109375" style="713" customWidth="1"/>
    <col min="8453" max="8453" width="65.5703125" style="713" customWidth="1"/>
    <col min="8454" max="8454" width="4.7109375" style="713" customWidth="1"/>
    <col min="8455" max="8455" width="11.85546875" style="713" customWidth="1"/>
    <col min="8456" max="8456" width="9.85546875" style="713" customWidth="1"/>
    <col min="8457" max="8457" width="12.7109375" style="713" customWidth="1"/>
    <col min="8458" max="8461" width="0" style="713" hidden="1" customWidth="1"/>
    <col min="8462" max="8462" width="6" style="713" customWidth="1"/>
    <col min="8463" max="8464" width="0" style="713" hidden="1" customWidth="1"/>
    <col min="8465" max="8704" width="9.140625" style="713"/>
    <col min="8705" max="8705" width="5.7109375" style="713" customWidth="1"/>
    <col min="8706" max="8706" width="4.5703125" style="713" customWidth="1"/>
    <col min="8707" max="8707" width="4.7109375" style="713" customWidth="1"/>
    <col min="8708" max="8708" width="12.7109375" style="713" customWidth="1"/>
    <col min="8709" max="8709" width="65.5703125" style="713" customWidth="1"/>
    <col min="8710" max="8710" width="4.7109375" style="713" customWidth="1"/>
    <col min="8711" max="8711" width="11.85546875" style="713" customWidth="1"/>
    <col min="8712" max="8712" width="9.85546875" style="713" customWidth="1"/>
    <col min="8713" max="8713" width="12.7109375" style="713" customWidth="1"/>
    <col min="8714" max="8717" width="0" style="713" hidden="1" customWidth="1"/>
    <col min="8718" max="8718" width="6" style="713" customWidth="1"/>
    <col min="8719" max="8720" width="0" style="713" hidden="1" customWidth="1"/>
    <col min="8721" max="8960" width="9.140625" style="713"/>
    <col min="8961" max="8961" width="5.7109375" style="713" customWidth="1"/>
    <col min="8962" max="8962" width="4.5703125" style="713" customWidth="1"/>
    <col min="8963" max="8963" width="4.7109375" style="713" customWidth="1"/>
    <col min="8964" max="8964" width="12.7109375" style="713" customWidth="1"/>
    <col min="8965" max="8965" width="65.5703125" style="713" customWidth="1"/>
    <col min="8966" max="8966" width="4.7109375" style="713" customWidth="1"/>
    <col min="8967" max="8967" width="11.85546875" style="713" customWidth="1"/>
    <col min="8968" max="8968" width="9.85546875" style="713" customWidth="1"/>
    <col min="8969" max="8969" width="12.7109375" style="713" customWidth="1"/>
    <col min="8970" max="8973" width="0" style="713" hidden="1" customWidth="1"/>
    <col min="8974" max="8974" width="6" style="713" customWidth="1"/>
    <col min="8975" max="8976" width="0" style="713" hidden="1" customWidth="1"/>
    <col min="8977" max="9216" width="9.140625" style="713"/>
    <col min="9217" max="9217" width="5.7109375" style="713" customWidth="1"/>
    <col min="9218" max="9218" width="4.5703125" style="713" customWidth="1"/>
    <col min="9219" max="9219" width="4.7109375" style="713" customWidth="1"/>
    <col min="9220" max="9220" width="12.7109375" style="713" customWidth="1"/>
    <col min="9221" max="9221" width="65.5703125" style="713" customWidth="1"/>
    <col min="9222" max="9222" width="4.7109375" style="713" customWidth="1"/>
    <col min="9223" max="9223" width="11.85546875" style="713" customWidth="1"/>
    <col min="9224" max="9224" width="9.85546875" style="713" customWidth="1"/>
    <col min="9225" max="9225" width="12.7109375" style="713" customWidth="1"/>
    <col min="9226" max="9229" width="0" style="713" hidden="1" customWidth="1"/>
    <col min="9230" max="9230" width="6" style="713" customWidth="1"/>
    <col min="9231" max="9232" width="0" style="713" hidden="1" customWidth="1"/>
    <col min="9233" max="9472" width="9.140625" style="713"/>
    <col min="9473" max="9473" width="5.7109375" style="713" customWidth="1"/>
    <col min="9474" max="9474" width="4.5703125" style="713" customWidth="1"/>
    <col min="9475" max="9475" width="4.7109375" style="713" customWidth="1"/>
    <col min="9476" max="9476" width="12.7109375" style="713" customWidth="1"/>
    <col min="9477" max="9477" width="65.5703125" style="713" customWidth="1"/>
    <col min="9478" max="9478" width="4.7109375" style="713" customWidth="1"/>
    <col min="9479" max="9479" width="11.85546875" style="713" customWidth="1"/>
    <col min="9480" max="9480" width="9.85546875" style="713" customWidth="1"/>
    <col min="9481" max="9481" width="12.7109375" style="713" customWidth="1"/>
    <col min="9482" max="9485" width="0" style="713" hidden="1" customWidth="1"/>
    <col min="9486" max="9486" width="6" style="713" customWidth="1"/>
    <col min="9487" max="9488" width="0" style="713" hidden="1" customWidth="1"/>
    <col min="9489" max="9728" width="9.140625" style="713"/>
    <col min="9729" max="9729" width="5.7109375" style="713" customWidth="1"/>
    <col min="9730" max="9730" width="4.5703125" style="713" customWidth="1"/>
    <col min="9731" max="9731" width="4.7109375" style="713" customWidth="1"/>
    <col min="9732" max="9732" width="12.7109375" style="713" customWidth="1"/>
    <col min="9733" max="9733" width="65.5703125" style="713" customWidth="1"/>
    <col min="9734" max="9734" width="4.7109375" style="713" customWidth="1"/>
    <col min="9735" max="9735" width="11.85546875" style="713" customWidth="1"/>
    <col min="9736" max="9736" width="9.85546875" style="713" customWidth="1"/>
    <col min="9737" max="9737" width="12.7109375" style="713" customWidth="1"/>
    <col min="9738" max="9741" width="0" style="713" hidden="1" customWidth="1"/>
    <col min="9742" max="9742" width="6" style="713" customWidth="1"/>
    <col min="9743" max="9744" width="0" style="713" hidden="1" customWidth="1"/>
    <col min="9745" max="9984" width="9.140625" style="713"/>
    <col min="9985" max="9985" width="5.7109375" style="713" customWidth="1"/>
    <col min="9986" max="9986" width="4.5703125" style="713" customWidth="1"/>
    <col min="9987" max="9987" width="4.7109375" style="713" customWidth="1"/>
    <col min="9988" max="9988" width="12.7109375" style="713" customWidth="1"/>
    <col min="9989" max="9989" width="65.5703125" style="713" customWidth="1"/>
    <col min="9990" max="9990" width="4.7109375" style="713" customWidth="1"/>
    <col min="9991" max="9991" width="11.85546875" style="713" customWidth="1"/>
    <col min="9992" max="9992" width="9.85546875" style="713" customWidth="1"/>
    <col min="9993" max="9993" width="12.7109375" style="713" customWidth="1"/>
    <col min="9994" max="9997" width="0" style="713" hidden="1" customWidth="1"/>
    <col min="9998" max="9998" width="6" style="713" customWidth="1"/>
    <col min="9999" max="10000" width="0" style="713" hidden="1" customWidth="1"/>
    <col min="10001" max="10240" width="9.140625" style="713"/>
    <col min="10241" max="10241" width="5.7109375" style="713" customWidth="1"/>
    <col min="10242" max="10242" width="4.5703125" style="713" customWidth="1"/>
    <col min="10243" max="10243" width="4.7109375" style="713" customWidth="1"/>
    <col min="10244" max="10244" width="12.7109375" style="713" customWidth="1"/>
    <col min="10245" max="10245" width="65.5703125" style="713" customWidth="1"/>
    <col min="10246" max="10246" width="4.7109375" style="713" customWidth="1"/>
    <col min="10247" max="10247" width="11.85546875" style="713" customWidth="1"/>
    <col min="10248" max="10248" width="9.85546875" style="713" customWidth="1"/>
    <col min="10249" max="10249" width="12.7109375" style="713" customWidth="1"/>
    <col min="10250" max="10253" width="0" style="713" hidden="1" customWidth="1"/>
    <col min="10254" max="10254" width="6" style="713" customWidth="1"/>
    <col min="10255" max="10256" width="0" style="713" hidden="1" customWidth="1"/>
    <col min="10257" max="10496" width="9.140625" style="713"/>
    <col min="10497" max="10497" width="5.7109375" style="713" customWidth="1"/>
    <col min="10498" max="10498" width="4.5703125" style="713" customWidth="1"/>
    <col min="10499" max="10499" width="4.7109375" style="713" customWidth="1"/>
    <col min="10500" max="10500" width="12.7109375" style="713" customWidth="1"/>
    <col min="10501" max="10501" width="65.5703125" style="713" customWidth="1"/>
    <col min="10502" max="10502" width="4.7109375" style="713" customWidth="1"/>
    <col min="10503" max="10503" width="11.85546875" style="713" customWidth="1"/>
    <col min="10504" max="10504" width="9.85546875" style="713" customWidth="1"/>
    <col min="10505" max="10505" width="12.7109375" style="713" customWidth="1"/>
    <col min="10506" max="10509" width="0" style="713" hidden="1" customWidth="1"/>
    <col min="10510" max="10510" width="6" style="713" customWidth="1"/>
    <col min="10511" max="10512" width="0" style="713" hidden="1" customWidth="1"/>
    <col min="10513" max="10752" width="9.140625" style="713"/>
    <col min="10753" max="10753" width="5.7109375" style="713" customWidth="1"/>
    <col min="10754" max="10754" width="4.5703125" style="713" customWidth="1"/>
    <col min="10755" max="10755" width="4.7109375" style="713" customWidth="1"/>
    <col min="10756" max="10756" width="12.7109375" style="713" customWidth="1"/>
    <col min="10757" max="10757" width="65.5703125" style="713" customWidth="1"/>
    <col min="10758" max="10758" width="4.7109375" style="713" customWidth="1"/>
    <col min="10759" max="10759" width="11.85546875" style="713" customWidth="1"/>
    <col min="10760" max="10760" width="9.85546875" style="713" customWidth="1"/>
    <col min="10761" max="10761" width="12.7109375" style="713" customWidth="1"/>
    <col min="10762" max="10765" width="0" style="713" hidden="1" customWidth="1"/>
    <col min="10766" max="10766" width="6" style="713" customWidth="1"/>
    <col min="10767" max="10768" width="0" style="713" hidden="1" customWidth="1"/>
    <col min="10769" max="11008" width="9.140625" style="713"/>
    <col min="11009" max="11009" width="5.7109375" style="713" customWidth="1"/>
    <col min="11010" max="11010" width="4.5703125" style="713" customWidth="1"/>
    <col min="11011" max="11011" width="4.7109375" style="713" customWidth="1"/>
    <col min="11012" max="11012" width="12.7109375" style="713" customWidth="1"/>
    <col min="11013" max="11013" width="65.5703125" style="713" customWidth="1"/>
    <col min="11014" max="11014" width="4.7109375" style="713" customWidth="1"/>
    <col min="11015" max="11015" width="11.85546875" style="713" customWidth="1"/>
    <col min="11016" max="11016" width="9.85546875" style="713" customWidth="1"/>
    <col min="11017" max="11017" width="12.7109375" style="713" customWidth="1"/>
    <col min="11018" max="11021" width="0" style="713" hidden="1" customWidth="1"/>
    <col min="11022" max="11022" width="6" style="713" customWidth="1"/>
    <col min="11023" max="11024" width="0" style="713" hidden="1" customWidth="1"/>
    <col min="11025" max="11264" width="9.140625" style="713"/>
    <col min="11265" max="11265" width="5.7109375" style="713" customWidth="1"/>
    <col min="11266" max="11266" width="4.5703125" style="713" customWidth="1"/>
    <col min="11267" max="11267" width="4.7109375" style="713" customWidth="1"/>
    <col min="11268" max="11268" width="12.7109375" style="713" customWidth="1"/>
    <col min="11269" max="11269" width="65.5703125" style="713" customWidth="1"/>
    <col min="11270" max="11270" width="4.7109375" style="713" customWidth="1"/>
    <col min="11271" max="11271" width="11.85546875" style="713" customWidth="1"/>
    <col min="11272" max="11272" width="9.85546875" style="713" customWidth="1"/>
    <col min="11273" max="11273" width="12.7109375" style="713" customWidth="1"/>
    <col min="11274" max="11277" width="0" style="713" hidden="1" customWidth="1"/>
    <col min="11278" max="11278" width="6" style="713" customWidth="1"/>
    <col min="11279" max="11280" width="0" style="713" hidden="1" customWidth="1"/>
    <col min="11281" max="11520" width="9.140625" style="713"/>
    <col min="11521" max="11521" width="5.7109375" style="713" customWidth="1"/>
    <col min="11522" max="11522" width="4.5703125" style="713" customWidth="1"/>
    <col min="11523" max="11523" width="4.7109375" style="713" customWidth="1"/>
    <col min="11524" max="11524" width="12.7109375" style="713" customWidth="1"/>
    <col min="11525" max="11525" width="65.5703125" style="713" customWidth="1"/>
    <col min="11526" max="11526" width="4.7109375" style="713" customWidth="1"/>
    <col min="11527" max="11527" width="11.85546875" style="713" customWidth="1"/>
    <col min="11528" max="11528" width="9.85546875" style="713" customWidth="1"/>
    <col min="11529" max="11529" width="12.7109375" style="713" customWidth="1"/>
    <col min="11530" max="11533" width="0" style="713" hidden="1" customWidth="1"/>
    <col min="11534" max="11534" width="6" style="713" customWidth="1"/>
    <col min="11535" max="11536" width="0" style="713" hidden="1" customWidth="1"/>
    <col min="11537" max="11776" width="9.140625" style="713"/>
    <col min="11777" max="11777" width="5.7109375" style="713" customWidth="1"/>
    <col min="11778" max="11778" width="4.5703125" style="713" customWidth="1"/>
    <col min="11779" max="11779" width="4.7109375" style="713" customWidth="1"/>
    <col min="11780" max="11780" width="12.7109375" style="713" customWidth="1"/>
    <col min="11781" max="11781" width="65.5703125" style="713" customWidth="1"/>
    <col min="11782" max="11782" width="4.7109375" style="713" customWidth="1"/>
    <col min="11783" max="11783" width="11.85546875" style="713" customWidth="1"/>
    <col min="11784" max="11784" width="9.85546875" style="713" customWidth="1"/>
    <col min="11785" max="11785" width="12.7109375" style="713" customWidth="1"/>
    <col min="11786" max="11789" width="0" style="713" hidden="1" customWidth="1"/>
    <col min="11790" max="11790" width="6" style="713" customWidth="1"/>
    <col min="11791" max="11792" width="0" style="713" hidden="1" customWidth="1"/>
    <col min="11793" max="12032" width="9.140625" style="713"/>
    <col min="12033" max="12033" width="5.7109375" style="713" customWidth="1"/>
    <col min="12034" max="12034" width="4.5703125" style="713" customWidth="1"/>
    <col min="12035" max="12035" width="4.7109375" style="713" customWidth="1"/>
    <col min="12036" max="12036" width="12.7109375" style="713" customWidth="1"/>
    <col min="12037" max="12037" width="65.5703125" style="713" customWidth="1"/>
    <col min="12038" max="12038" width="4.7109375" style="713" customWidth="1"/>
    <col min="12039" max="12039" width="11.85546875" style="713" customWidth="1"/>
    <col min="12040" max="12040" width="9.85546875" style="713" customWidth="1"/>
    <col min="12041" max="12041" width="12.7109375" style="713" customWidth="1"/>
    <col min="12042" max="12045" width="0" style="713" hidden="1" customWidth="1"/>
    <col min="12046" max="12046" width="6" style="713" customWidth="1"/>
    <col min="12047" max="12048" width="0" style="713" hidden="1" customWidth="1"/>
    <col min="12049" max="12288" width="9.140625" style="713"/>
    <col min="12289" max="12289" width="5.7109375" style="713" customWidth="1"/>
    <col min="12290" max="12290" width="4.5703125" style="713" customWidth="1"/>
    <col min="12291" max="12291" width="4.7109375" style="713" customWidth="1"/>
    <col min="12292" max="12292" width="12.7109375" style="713" customWidth="1"/>
    <col min="12293" max="12293" width="65.5703125" style="713" customWidth="1"/>
    <col min="12294" max="12294" width="4.7109375" style="713" customWidth="1"/>
    <col min="12295" max="12295" width="11.85546875" style="713" customWidth="1"/>
    <col min="12296" max="12296" width="9.85546875" style="713" customWidth="1"/>
    <col min="12297" max="12297" width="12.7109375" style="713" customWidth="1"/>
    <col min="12298" max="12301" width="0" style="713" hidden="1" customWidth="1"/>
    <col min="12302" max="12302" width="6" style="713" customWidth="1"/>
    <col min="12303" max="12304" width="0" style="713" hidden="1" customWidth="1"/>
    <col min="12305" max="12544" width="9.140625" style="713"/>
    <col min="12545" max="12545" width="5.7109375" style="713" customWidth="1"/>
    <col min="12546" max="12546" width="4.5703125" style="713" customWidth="1"/>
    <col min="12547" max="12547" width="4.7109375" style="713" customWidth="1"/>
    <col min="12548" max="12548" width="12.7109375" style="713" customWidth="1"/>
    <col min="12549" max="12549" width="65.5703125" style="713" customWidth="1"/>
    <col min="12550" max="12550" width="4.7109375" style="713" customWidth="1"/>
    <col min="12551" max="12551" width="11.85546875" style="713" customWidth="1"/>
    <col min="12552" max="12552" width="9.85546875" style="713" customWidth="1"/>
    <col min="12553" max="12553" width="12.7109375" style="713" customWidth="1"/>
    <col min="12554" max="12557" width="0" style="713" hidden="1" customWidth="1"/>
    <col min="12558" max="12558" width="6" style="713" customWidth="1"/>
    <col min="12559" max="12560" width="0" style="713" hidden="1" customWidth="1"/>
    <col min="12561" max="12800" width="9.140625" style="713"/>
    <col min="12801" max="12801" width="5.7109375" style="713" customWidth="1"/>
    <col min="12802" max="12802" width="4.5703125" style="713" customWidth="1"/>
    <col min="12803" max="12803" width="4.7109375" style="713" customWidth="1"/>
    <col min="12804" max="12804" width="12.7109375" style="713" customWidth="1"/>
    <col min="12805" max="12805" width="65.5703125" style="713" customWidth="1"/>
    <col min="12806" max="12806" width="4.7109375" style="713" customWidth="1"/>
    <col min="12807" max="12807" width="11.85546875" style="713" customWidth="1"/>
    <col min="12808" max="12808" width="9.85546875" style="713" customWidth="1"/>
    <col min="12809" max="12809" width="12.7109375" style="713" customWidth="1"/>
    <col min="12810" max="12813" width="0" style="713" hidden="1" customWidth="1"/>
    <col min="12814" max="12814" width="6" style="713" customWidth="1"/>
    <col min="12815" max="12816" width="0" style="713" hidden="1" customWidth="1"/>
    <col min="12817" max="13056" width="9.140625" style="713"/>
    <col min="13057" max="13057" width="5.7109375" style="713" customWidth="1"/>
    <col min="13058" max="13058" width="4.5703125" style="713" customWidth="1"/>
    <col min="13059" max="13059" width="4.7109375" style="713" customWidth="1"/>
    <col min="13060" max="13060" width="12.7109375" style="713" customWidth="1"/>
    <col min="13061" max="13061" width="65.5703125" style="713" customWidth="1"/>
    <col min="13062" max="13062" width="4.7109375" style="713" customWidth="1"/>
    <col min="13063" max="13063" width="11.85546875" style="713" customWidth="1"/>
    <col min="13064" max="13064" width="9.85546875" style="713" customWidth="1"/>
    <col min="13065" max="13065" width="12.7109375" style="713" customWidth="1"/>
    <col min="13066" max="13069" width="0" style="713" hidden="1" customWidth="1"/>
    <col min="13070" max="13070" width="6" style="713" customWidth="1"/>
    <col min="13071" max="13072" width="0" style="713" hidden="1" customWidth="1"/>
    <col min="13073" max="13312" width="9.140625" style="713"/>
    <col min="13313" max="13313" width="5.7109375" style="713" customWidth="1"/>
    <col min="13314" max="13314" width="4.5703125" style="713" customWidth="1"/>
    <col min="13315" max="13315" width="4.7109375" style="713" customWidth="1"/>
    <col min="13316" max="13316" width="12.7109375" style="713" customWidth="1"/>
    <col min="13317" max="13317" width="65.5703125" style="713" customWidth="1"/>
    <col min="13318" max="13318" width="4.7109375" style="713" customWidth="1"/>
    <col min="13319" max="13319" width="11.85546875" style="713" customWidth="1"/>
    <col min="13320" max="13320" width="9.85546875" style="713" customWidth="1"/>
    <col min="13321" max="13321" width="12.7109375" style="713" customWidth="1"/>
    <col min="13322" max="13325" width="0" style="713" hidden="1" customWidth="1"/>
    <col min="13326" max="13326" width="6" style="713" customWidth="1"/>
    <col min="13327" max="13328" width="0" style="713" hidden="1" customWidth="1"/>
    <col min="13329" max="13568" width="9.140625" style="713"/>
    <col min="13569" max="13569" width="5.7109375" style="713" customWidth="1"/>
    <col min="13570" max="13570" width="4.5703125" style="713" customWidth="1"/>
    <col min="13571" max="13571" width="4.7109375" style="713" customWidth="1"/>
    <col min="13572" max="13572" width="12.7109375" style="713" customWidth="1"/>
    <col min="13573" max="13573" width="65.5703125" style="713" customWidth="1"/>
    <col min="13574" max="13574" width="4.7109375" style="713" customWidth="1"/>
    <col min="13575" max="13575" width="11.85546875" style="713" customWidth="1"/>
    <col min="13576" max="13576" width="9.85546875" style="713" customWidth="1"/>
    <col min="13577" max="13577" width="12.7109375" style="713" customWidth="1"/>
    <col min="13578" max="13581" width="0" style="713" hidden="1" customWidth="1"/>
    <col min="13582" max="13582" width="6" style="713" customWidth="1"/>
    <col min="13583" max="13584" width="0" style="713" hidden="1" customWidth="1"/>
    <col min="13585" max="13824" width="9.140625" style="713"/>
    <col min="13825" max="13825" width="5.7109375" style="713" customWidth="1"/>
    <col min="13826" max="13826" width="4.5703125" style="713" customWidth="1"/>
    <col min="13827" max="13827" width="4.7109375" style="713" customWidth="1"/>
    <col min="13828" max="13828" width="12.7109375" style="713" customWidth="1"/>
    <col min="13829" max="13829" width="65.5703125" style="713" customWidth="1"/>
    <col min="13830" max="13830" width="4.7109375" style="713" customWidth="1"/>
    <col min="13831" max="13831" width="11.85546875" style="713" customWidth="1"/>
    <col min="13832" max="13832" width="9.85546875" style="713" customWidth="1"/>
    <col min="13833" max="13833" width="12.7109375" style="713" customWidth="1"/>
    <col min="13834" max="13837" width="0" style="713" hidden="1" customWidth="1"/>
    <col min="13838" max="13838" width="6" style="713" customWidth="1"/>
    <col min="13839" max="13840" width="0" style="713" hidden="1" customWidth="1"/>
    <col min="13841" max="14080" width="9.140625" style="713"/>
    <col min="14081" max="14081" width="5.7109375" style="713" customWidth="1"/>
    <col min="14082" max="14082" width="4.5703125" style="713" customWidth="1"/>
    <col min="14083" max="14083" width="4.7109375" style="713" customWidth="1"/>
    <col min="14084" max="14084" width="12.7109375" style="713" customWidth="1"/>
    <col min="14085" max="14085" width="65.5703125" style="713" customWidth="1"/>
    <col min="14086" max="14086" width="4.7109375" style="713" customWidth="1"/>
    <col min="14087" max="14087" width="11.85546875" style="713" customWidth="1"/>
    <col min="14088" max="14088" width="9.85546875" style="713" customWidth="1"/>
    <col min="14089" max="14089" width="12.7109375" style="713" customWidth="1"/>
    <col min="14090" max="14093" width="0" style="713" hidden="1" customWidth="1"/>
    <col min="14094" max="14094" width="6" style="713" customWidth="1"/>
    <col min="14095" max="14096" width="0" style="713" hidden="1" customWidth="1"/>
    <col min="14097" max="14336" width="9.140625" style="713"/>
    <col min="14337" max="14337" width="5.7109375" style="713" customWidth="1"/>
    <col min="14338" max="14338" width="4.5703125" style="713" customWidth="1"/>
    <col min="14339" max="14339" width="4.7109375" style="713" customWidth="1"/>
    <col min="14340" max="14340" width="12.7109375" style="713" customWidth="1"/>
    <col min="14341" max="14341" width="65.5703125" style="713" customWidth="1"/>
    <col min="14342" max="14342" width="4.7109375" style="713" customWidth="1"/>
    <col min="14343" max="14343" width="11.85546875" style="713" customWidth="1"/>
    <col min="14344" max="14344" width="9.85546875" style="713" customWidth="1"/>
    <col min="14345" max="14345" width="12.7109375" style="713" customWidth="1"/>
    <col min="14346" max="14349" width="0" style="713" hidden="1" customWidth="1"/>
    <col min="14350" max="14350" width="6" style="713" customWidth="1"/>
    <col min="14351" max="14352" width="0" style="713" hidden="1" customWidth="1"/>
    <col min="14353" max="14592" width="9.140625" style="713"/>
    <col min="14593" max="14593" width="5.7109375" style="713" customWidth="1"/>
    <col min="14594" max="14594" width="4.5703125" style="713" customWidth="1"/>
    <col min="14595" max="14595" width="4.7109375" style="713" customWidth="1"/>
    <col min="14596" max="14596" width="12.7109375" style="713" customWidth="1"/>
    <col min="14597" max="14597" width="65.5703125" style="713" customWidth="1"/>
    <col min="14598" max="14598" width="4.7109375" style="713" customWidth="1"/>
    <col min="14599" max="14599" width="11.85546875" style="713" customWidth="1"/>
    <col min="14600" max="14600" width="9.85546875" style="713" customWidth="1"/>
    <col min="14601" max="14601" width="12.7109375" style="713" customWidth="1"/>
    <col min="14602" max="14605" width="0" style="713" hidden="1" customWidth="1"/>
    <col min="14606" max="14606" width="6" style="713" customWidth="1"/>
    <col min="14607" max="14608" width="0" style="713" hidden="1" customWidth="1"/>
    <col min="14609" max="14848" width="9.140625" style="713"/>
    <col min="14849" max="14849" width="5.7109375" style="713" customWidth="1"/>
    <col min="14850" max="14850" width="4.5703125" style="713" customWidth="1"/>
    <col min="14851" max="14851" width="4.7109375" style="713" customWidth="1"/>
    <col min="14852" max="14852" width="12.7109375" style="713" customWidth="1"/>
    <col min="14853" max="14853" width="65.5703125" style="713" customWidth="1"/>
    <col min="14854" max="14854" width="4.7109375" style="713" customWidth="1"/>
    <col min="14855" max="14855" width="11.85546875" style="713" customWidth="1"/>
    <col min="14856" max="14856" width="9.85546875" style="713" customWidth="1"/>
    <col min="14857" max="14857" width="12.7109375" style="713" customWidth="1"/>
    <col min="14858" max="14861" width="0" style="713" hidden="1" customWidth="1"/>
    <col min="14862" max="14862" width="6" style="713" customWidth="1"/>
    <col min="14863" max="14864" width="0" style="713" hidden="1" customWidth="1"/>
    <col min="14865" max="15104" width="9.140625" style="713"/>
    <col min="15105" max="15105" width="5.7109375" style="713" customWidth="1"/>
    <col min="15106" max="15106" width="4.5703125" style="713" customWidth="1"/>
    <col min="15107" max="15107" width="4.7109375" style="713" customWidth="1"/>
    <col min="15108" max="15108" width="12.7109375" style="713" customWidth="1"/>
    <col min="15109" max="15109" width="65.5703125" style="713" customWidth="1"/>
    <col min="15110" max="15110" width="4.7109375" style="713" customWidth="1"/>
    <col min="15111" max="15111" width="11.85546875" style="713" customWidth="1"/>
    <col min="15112" max="15112" width="9.85546875" style="713" customWidth="1"/>
    <col min="15113" max="15113" width="12.7109375" style="713" customWidth="1"/>
    <col min="15114" max="15117" width="0" style="713" hidden="1" customWidth="1"/>
    <col min="15118" max="15118" width="6" style="713" customWidth="1"/>
    <col min="15119" max="15120" width="0" style="713" hidden="1" customWidth="1"/>
    <col min="15121" max="15360" width="9.140625" style="713"/>
    <col min="15361" max="15361" width="5.7109375" style="713" customWidth="1"/>
    <col min="15362" max="15362" width="4.5703125" style="713" customWidth="1"/>
    <col min="15363" max="15363" width="4.7109375" style="713" customWidth="1"/>
    <col min="15364" max="15364" width="12.7109375" style="713" customWidth="1"/>
    <col min="15365" max="15365" width="65.5703125" style="713" customWidth="1"/>
    <col min="15366" max="15366" width="4.7109375" style="713" customWidth="1"/>
    <col min="15367" max="15367" width="11.85546875" style="713" customWidth="1"/>
    <col min="15368" max="15368" width="9.85546875" style="713" customWidth="1"/>
    <col min="15369" max="15369" width="12.7109375" style="713" customWidth="1"/>
    <col min="15370" max="15373" width="0" style="713" hidden="1" customWidth="1"/>
    <col min="15374" max="15374" width="6" style="713" customWidth="1"/>
    <col min="15375" max="15376" width="0" style="713" hidden="1" customWidth="1"/>
    <col min="15377" max="15616" width="9.140625" style="713"/>
    <col min="15617" max="15617" width="5.7109375" style="713" customWidth="1"/>
    <col min="15618" max="15618" width="4.5703125" style="713" customWidth="1"/>
    <col min="15619" max="15619" width="4.7109375" style="713" customWidth="1"/>
    <col min="15620" max="15620" width="12.7109375" style="713" customWidth="1"/>
    <col min="15621" max="15621" width="65.5703125" style="713" customWidth="1"/>
    <col min="15622" max="15622" width="4.7109375" style="713" customWidth="1"/>
    <col min="15623" max="15623" width="11.85546875" style="713" customWidth="1"/>
    <col min="15624" max="15624" width="9.85546875" style="713" customWidth="1"/>
    <col min="15625" max="15625" width="12.7109375" style="713" customWidth="1"/>
    <col min="15626" max="15629" width="0" style="713" hidden="1" customWidth="1"/>
    <col min="15630" max="15630" width="6" style="713" customWidth="1"/>
    <col min="15631" max="15632" width="0" style="713" hidden="1" customWidth="1"/>
    <col min="15633" max="15872" width="9.140625" style="713"/>
    <col min="15873" max="15873" width="5.7109375" style="713" customWidth="1"/>
    <col min="15874" max="15874" width="4.5703125" style="713" customWidth="1"/>
    <col min="15875" max="15875" width="4.7109375" style="713" customWidth="1"/>
    <col min="15876" max="15876" width="12.7109375" style="713" customWidth="1"/>
    <col min="15877" max="15877" width="65.5703125" style="713" customWidth="1"/>
    <col min="15878" max="15878" width="4.7109375" style="713" customWidth="1"/>
    <col min="15879" max="15879" width="11.85546875" style="713" customWidth="1"/>
    <col min="15880" max="15880" width="9.85546875" style="713" customWidth="1"/>
    <col min="15881" max="15881" width="12.7109375" style="713" customWidth="1"/>
    <col min="15882" max="15885" width="0" style="713" hidden="1" customWidth="1"/>
    <col min="15886" max="15886" width="6" style="713" customWidth="1"/>
    <col min="15887" max="15888" width="0" style="713" hidden="1" customWidth="1"/>
    <col min="15889" max="16128" width="9.140625" style="713"/>
    <col min="16129" max="16129" width="5.7109375" style="713" customWidth="1"/>
    <col min="16130" max="16130" width="4.5703125" style="713" customWidth="1"/>
    <col min="16131" max="16131" width="4.7109375" style="713" customWidth="1"/>
    <col min="16132" max="16132" width="12.7109375" style="713" customWidth="1"/>
    <col min="16133" max="16133" width="65.5703125" style="713" customWidth="1"/>
    <col min="16134" max="16134" width="4.7109375" style="713" customWidth="1"/>
    <col min="16135" max="16135" width="11.85546875" style="713" customWidth="1"/>
    <col min="16136" max="16136" width="9.85546875" style="713" customWidth="1"/>
    <col min="16137" max="16137" width="12.7109375" style="713" customWidth="1"/>
    <col min="16138" max="16141" width="0" style="713" hidden="1" customWidth="1"/>
    <col min="16142" max="16142" width="6" style="713" customWidth="1"/>
    <col min="16143" max="16144" width="0" style="713" hidden="1" customWidth="1"/>
    <col min="16145" max="16384" width="9.140625" style="713"/>
  </cols>
  <sheetData>
    <row r="1" spans="1:16" ht="18" customHeight="1">
      <c r="A1" s="853" t="s">
        <v>1393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5"/>
      <c r="P1" s="855"/>
    </row>
    <row r="2" spans="1:16" ht="11.25" customHeight="1">
      <c r="A2" s="856" t="s">
        <v>37</v>
      </c>
      <c r="B2" s="746"/>
      <c r="C2" s="746" t="str">
        <f>'SO 01uk kl'!E5</f>
        <v>DRIENOV  OOPZ - REKONŠTRUKCIA  A  PRÍSTAVBA  OBJEKTU</v>
      </c>
      <c r="D2" s="746"/>
      <c r="E2" s="746"/>
      <c r="F2" s="746"/>
      <c r="G2" s="746"/>
      <c r="H2" s="746"/>
      <c r="I2" s="746"/>
      <c r="J2" s="746"/>
      <c r="K2" s="746"/>
      <c r="L2" s="854"/>
      <c r="M2" s="854"/>
      <c r="N2" s="854"/>
      <c r="O2" s="855"/>
      <c r="P2" s="855"/>
    </row>
    <row r="3" spans="1:16" ht="11.25" customHeight="1">
      <c r="A3" s="856" t="s">
        <v>36</v>
      </c>
      <c r="B3" s="746"/>
      <c r="C3" s="746" t="str">
        <f>'SO 01uk kl'!E7</f>
        <v>SO 01-OOPZ</v>
      </c>
      <c r="D3" s="746"/>
      <c r="E3" s="746"/>
      <c r="F3" s="746"/>
      <c r="G3" s="746"/>
      <c r="H3" s="746"/>
      <c r="I3" s="746"/>
      <c r="J3" s="746"/>
      <c r="K3" s="746"/>
      <c r="L3" s="854"/>
      <c r="M3" s="854"/>
      <c r="N3" s="854"/>
      <c r="O3" s="855"/>
      <c r="P3" s="855"/>
    </row>
    <row r="4" spans="1:16" ht="11.25" customHeight="1">
      <c r="A4" s="856" t="s">
        <v>133</v>
      </c>
      <c r="B4" s="746"/>
      <c r="C4" s="746" t="str">
        <f>'SO 01uk kl'!E9</f>
        <v xml:space="preserve"> Vykurovanie - ÚK</v>
      </c>
      <c r="D4" s="746"/>
      <c r="E4" s="746"/>
      <c r="F4" s="746"/>
      <c r="G4" s="746"/>
      <c r="H4" s="746"/>
      <c r="I4" s="746"/>
      <c r="J4" s="746"/>
      <c r="K4" s="746"/>
      <c r="L4" s="854"/>
      <c r="M4" s="854"/>
      <c r="N4" s="854"/>
      <c r="O4" s="855"/>
      <c r="P4" s="855"/>
    </row>
    <row r="5" spans="1:16" ht="11.25" customHeight="1">
      <c r="A5" s="746" t="s">
        <v>35</v>
      </c>
      <c r="B5" s="746"/>
      <c r="C5" s="746" t="str">
        <f>'SO 01uk kl'!E26</f>
        <v>MINISTERSTVO VNÚTRA SR, PRIBINOVA 2, 812 72 BRATIS</v>
      </c>
      <c r="D5" s="746"/>
      <c r="E5" s="746"/>
      <c r="F5" s="746"/>
      <c r="G5" s="746"/>
      <c r="H5" s="746"/>
      <c r="I5" s="746"/>
      <c r="J5" s="746"/>
      <c r="K5" s="746"/>
      <c r="L5" s="854"/>
      <c r="M5" s="854"/>
      <c r="N5" s="854"/>
      <c r="O5" s="855"/>
      <c r="P5" s="855"/>
    </row>
    <row r="6" spans="1:16" ht="6" customHeight="1">
      <c r="A6" s="854"/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5"/>
      <c r="P6" s="855"/>
    </row>
    <row r="7" spans="1:16" ht="21.75" customHeight="1">
      <c r="A7" s="857" t="s">
        <v>141</v>
      </c>
      <c r="B7" s="858" t="s">
        <v>142</v>
      </c>
      <c r="C7" s="858" t="s">
        <v>143</v>
      </c>
      <c r="D7" s="858" t="s">
        <v>144</v>
      </c>
      <c r="E7" s="858" t="s">
        <v>135</v>
      </c>
      <c r="F7" s="858" t="s">
        <v>145</v>
      </c>
      <c r="G7" s="858" t="s">
        <v>146</v>
      </c>
      <c r="H7" s="858" t="s">
        <v>147</v>
      </c>
      <c r="I7" s="858" t="s">
        <v>136</v>
      </c>
      <c r="J7" s="858" t="s">
        <v>148</v>
      </c>
      <c r="K7" s="858" t="s">
        <v>137</v>
      </c>
      <c r="L7" s="858" t="s">
        <v>149</v>
      </c>
      <c r="M7" s="858" t="s">
        <v>150</v>
      </c>
      <c r="N7" s="859" t="s">
        <v>151</v>
      </c>
      <c r="O7" s="860" t="s">
        <v>152</v>
      </c>
      <c r="P7" s="861" t="s">
        <v>153</v>
      </c>
    </row>
    <row r="8" spans="1:16" ht="11.25" customHeight="1">
      <c r="A8" s="862">
        <v>1</v>
      </c>
      <c r="B8" s="863">
        <v>2</v>
      </c>
      <c r="C8" s="863">
        <v>3</v>
      </c>
      <c r="D8" s="863">
        <v>4</v>
      </c>
      <c r="E8" s="863">
        <v>5</v>
      </c>
      <c r="F8" s="863">
        <v>6</v>
      </c>
      <c r="G8" s="863">
        <v>7</v>
      </c>
      <c r="H8" s="863">
        <v>8</v>
      </c>
      <c r="I8" s="863">
        <v>9</v>
      </c>
      <c r="J8" s="863"/>
      <c r="K8" s="863"/>
      <c r="L8" s="863"/>
      <c r="M8" s="863"/>
      <c r="N8" s="864">
        <v>10</v>
      </c>
      <c r="O8" s="865">
        <v>11</v>
      </c>
      <c r="P8" s="866">
        <v>12</v>
      </c>
    </row>
    <row r="9" spans="1:16" ht="3.75" customHeight="1">
      <c r="A9" s="854"/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67"/>
      <c r="O9" s="868"/>
      <c r="P9" s="869"/>
    </row>
    <row r="10" spans="1:16" s="844" customFormat="1" ht="20.25" customHeight="1">
      <c r="A10" s="870"/>
      <c r="B10" s="213" t="s">
        <v>121</v>
      </c>
      <c r="C10" s="213"/>
      <c r="D10" s="213" t="s">
        <v>423</v>
      </c>
      <c r="E10" s="213" t="s">
        <v>424</v>
      </c>
      <c r="F10" s="213"/>
      <c r="G10" s="213"/>
      <c r="H10" s="213"/>
      <c r="I10" s="941"/>
      <c r="J10" s="870"/>
      <c r="K10" s="871"/>
      <c r="L10" s="870"/>
      <c r="M10" s="871"/>
      <c r="N10" s="870"/>
    </row>
    <row r="11" spans="1:16" s="844" customFormat="1" ht="21" customHeight="1">
      <c r="A11" s="218"/>
      <c r="B11" s="218" t="s">
        <v>121</v>
      </c>
      <c r="C11" s="218"/>
      <c r="D11" s="218" t="s">
        <v>455</v>
      </c>
      <c r="E11" s="218" t="s">
        <v>456</v>
      </c>
      <c r="F11" s="218"/>
      <c r="G11" s="218"/>
      <c r="H11" s="218"/>
      <c r="I11" s="942"/>
      <c r="J11" s="218"/>
      <c r="K11" s="218"/>
      <c r="L11" s="218"/>
      <c r="M11" s="218"/>
      <c r="N11" s="218"/>
    </row>
    <row r="12" spans="1:16" s="725" customFormat="1" ht="12.75" customHeight="1">
      <c r="A12" s="872" t="s">
        <v>79</v>
      </c>
      <c r="B12" s="872" t="s">
        <v>159</v>
      </c>
      <c r="C12" s="872" t="s">
        <v>455</v>
      </c>
      <c r="D12" s="725" t="s">
        <v>1394</v>
      </c>
      <c r="E12" s="725" t="s">
        <v>1395</v>
      </c>
      <c r="F12" s="872" t="s">
        <v>220</v>
      </c>
      <c r="G12" s="936">
        <v>55</v>
      </c>
      <c r="H12" s="936"/>
      <c r="I12" s="938"/>
      <c r="J12" s="875"/>
      <c r="K12" s="873"/>
      <c r="L12" s="875"/>
      <c r="M12" s="873"/>
      <c r="N12" s="876"/>
      <c r="O12" s="877"/>
    </row>
    <row r="13" spans="1:16" s="725" customFormat="1" ht="12.75" customHeight="1">
      <c r="A13" s="931" t="s">
        <v>164</v>
      </c>
      <c r="B13" s="931" t="s">
        <v>185</v>
      </c>
      <c r="C13" s="931" t="s">
        <v>186</v>
      </c>
      <c r="D13" s="930" t="s">
        <v>1396</v>
      </c>
      <c r="E13" s="930" t="s">
        <v>1397</v>
      </c>
      <c r="F13" s="931" t="s">
        <v>220</v>
      </c>
      <c r="G13" s="935">
        <v>24</v>
      </c>
      <c r="H13" s="935"/>
      <c r="I13" s="932"/>
      <c r="J13" s="930"/>
      <c r="K13" s="930"/>
      <c r="L13" s="930"/>
      <c r="M13" s="930"/>
      <c r="N13" s="933"/>
      <c r="O13" s="877"/>
    </row>
    <row r="14" spans="1:16" s="725" customFormat="1" ht="12.75" customHeight="1">
      <c r="A14" s="931" t="s">
        <v>204</v>
      </c>
      <c r="B14" s="931" t="s">
        <v>185</v>
      </c>
      <c r="C14" s="931" t="s">
        <v>186</v>
      </c>
      <c r="D14" s="930" t="s">
        <v>1398</v>
      </c>
      <c r="E14" s="930" t="s">
        <v>1399</v>
      </c>
      <c r="F14" s="931" t="s">
        <v>220</v>
      </c>
      <c r="G14" s="935">
        <v>13</v>
      </c>
      <c r="H14" s="935"/>
      <c r="I14" s="932"/>
      <c r="J14" s="930"/>
      <c r="K14" s="930"/>
      <c r="L14" s="930"/>
      <c r="M14" s="930"/>
      <c r="N14" s="933"/>
      <c r="O14" s="877"/>
    </row>
    <row r="15" spans="1:16" s="725" customFormat="1" ht="12.75" customHeight="1">
      <c r="A15" s="931" t="s">
        <v>232</v>
      </c>
      <c r="B15" s="931" t="s">
        <v>185</v>
      </c>
      <c r="C15" s="931" t="s">
        <v>186</v>
      </c>
      <c r="D15" s="930" t="s">
        <v>1400</v>
      </c>
      <c r="E15" s="930" t="s">
        <v>1401</v>
      </c>
      <c r="F15" s="931" t="s">
        <v>220</v>
      </c>
      <c r="G15" s="935">
        <v>18</v>
      </c>
      <c r="H15" s="935"/>
      <c r="I15" s="932"/>
      <c r="J15" s="930"/>
      <c r="K15" s="930"/>
      <c r="L15" s="930"/>
      <c r="M15" s="930"/>
      <c r="N15" s="933"/>
      <c r="O15" s="877"/>
    </row>
    <row r="16" spans="1:16" s="725" customFormat="1" ht="12.75" customHeight="1">
      <c r="A16" s="872" t="s">
        <v>1402</v>
      </c>
      <c r="B16" s="872" t="s">
        <v>159</v>
      </c>
      <c r="C16" s="872" t="s">
        <v>455</v>
      </c>
      <c r="D16" s="725" t="s">
        <v>1403</v>
      </c>
      <c r="E16" s="725" t="s">
        <v>1404</v>
      </c>
      <c r="F16" s="872" t="s">
        <v>107</v>
      </c>
      <c r="G16" s="936"/>
      <c r="H16" s="936"/>
      <c r="I16" s="938"/>
      <c r="J16" s="875"/>
      <c r="K16" s="873"/>
      <c r="L16" s="875"/>
      <c r="M16" s="873"/>
      <c r="N16" s="876"/>
      <c r="O16" s="877"/>
    </row>
    <row r="17" spans="1:17" s="844" customFormat="1" ht="20.25" customHeight="1">
      <c r="A17" s="218"/>
      <c r="B17" s="218" t="s">
        <v>121</v>
      </c>
      <c r="C17" s="218"/>
      <c r="D17" s="218" t="s">
        <v>1405</v>
      </c>
      <c r="E17" s="218" t="s">
        <v>1406</v>
      </c>
      <c r="F17" s="218"/>
      <c r="G17" s="218"/>
      <c r="H17" s="218"/>
      <c r="I17" s="942"/>
      <c r="J17" s="218"/>
      <c r="K17" s="218"/>
      <c r="L17" s="218"/>
      <c r="M17" s="218"/>
      <c r="N17" s="218"/>
      <c r="Q17" s="725"/>
    </row>
    <row r="18" spans="1:17" s="725" customFormat="1" ht="12.75" customHeight="1">
      <c r="A18" s="872" t="s">
        <v>272</v>
      </c>
      <c r="B18" s="872" t="s">
        <v>159</v>
      </c>
      <c r="C18" s="872" t="s">
        <v>838</v>
      </c>
      <c r="D18" s="725" t="s">
        <v>1407</v>
      </c>
      <c r="E18" s="725" t="s">
        <v>2204</v>
      </c>
      <c r="F18" s="872" t="s">
        <v>1408</v>
      </c>
      <c r="G18" s="936">
        <v>1</v>
      </c>
      <c r="H18" s="936"/>
      <c r="I18" s="939"/>
      <c r="J18" s="875"/>
      <c r="K18" s="873"/>
      <c r="L18" s="875"/>
      <c r="M18" s="873"/>
      <c r="N18" s="876"/>
      <c r="O18" s="877"/>
    </row>
    <row r="19" spans="1:17" s="725" customFormat="1" ht="12.75" customHeight="1">
      <c r="A19" s="872" t="s">
        <v>1409</v>
      </c>
      <c r="B19" s="872" t="s">
        <v>159</v>
      </c>
      <c r="C19" s="872" t="s">
        <v>838</v>
      </c>
      <c r="D19" s="725" t="s">
        <v>1410</v>
      </c>
      <c r="E19" s="725" t="s">
        <v>1411</v>
      </c>
      <c r="F19" s="872" t="s">
        <v>107</v>
      </c>
      <c r="G19" s="936"/>
      <c r="H19" s="936"/>
      <c r="I19" s="939"/>
      <c r="J19" s="875"/>
      <c r="K19" s="873"/>
      <c r="L19" s="875"/>
      <c r="M19" s="873"/>
      <c r="N19" s="876"/>
      <c r="O19" s="877"/>
    </row>
    <row r="20" spans="1:17" s="844" customFormat="1" ht="19.5" customHeight="1">
      <c r="A20" s="218"/>
      <c r="B20" s="218" t="s">
        <v>121</v>
      </c>
      <c r="C20" s="218"/>
      <c r="D20" s="218" t="s">
        <v>1412</v>
      </c>
      <c r="E20" s="218" t="s">
        <v>1413</v>
      </c>
      <c r="F20" s="218"/>
      <c r="G20" s="218"/>
      <c r="H20" s="218"/>
      <c r="I20" s="942"/>
      <c r="J20" s="218"/>
      <c r="K20" s="218"/>
      <c r="L20" s="218"/>
      <c r="M20" s="218"/>
      <c r="N20" s="218"/>
      <c r="Q20" s="725"/>
    </row>
    <row r="21" spans="1:17" s="725" customFormat="1" ht="12.75" customHeight="1">
      <c r="A21" s="872" t="s">
        <v>1414</v>
      </c>
      <c r="B21" s="872" t="s">
        <v>159</v>
      </c>
      <c r="C21" s="872" t="s">
        <v>1412</v>
      </c>
      <c r="D21" s="725" t="s">
        <v>1415</v>
      </c>
      <c r="E21" s="725" t="s">
        <v>1416</v>
      </c>
      <c r="F21" s="872" t="s">
        <v>1408</v>
      </c>
      <c r="G21" s="936">
        <v>1</v>
      </c>
      <c r="H21" s="936"/>
      <c r="I21" s="938"/>
      <c r="J21" s="875"/>
      <c r="K21" s="873"/>
      <c r="L21" s="875"/>
      <c r="M21" s="873"/>
      <c r="N21" s="876"/>
      <c r="O21" s="877"/>
    </row>
    <row r="22" spans="1:17" s="725" customFormat="1" ht="24" customHeight="1">
      <c r="A22" s="931" t="s">
        <v>331</v>
      </c>
      <c r="B22" s="931" t="s">
        <v>185</v>
      </c>
      <c r="C22" s="931" t="s">
        <v>186</v>
      </c>
      <c r="D22" s="930" t="s">
        <v>1417</v>
      </c>
      <c r="E22" s="930" t="s">
        <v>2103</v>
      </c>
      <c r="F22" s="931" t="s">
        <v>231</v>
      </c>
      <c r="G22" s="935">
        <v>1</v>
      </c>
      <c r="H22" s="935"/>
      <c r="I22" s="932"/>
      <c r="J22" s="930"/>
      <c r="K22" s="930"/>
      <c r="L22" s="930"/>
      <c r="M22" s="930"/>
      <c r="N22" s="933"/>
      <c r="O22" s="877"/>
    </row>
    <row r="23" spans="1:17" s="725" customFormat="1" ht="12.75" customHeight="1">
      <c r="A23" s="931" t="s">
        <v>1418</v>
      </c>
      <c r="B23" s="931" t="s">
        <v>185</v>
      </c>
      <c r="C23" s="931" t="s">
        <v>186</v>
      </c>
      <c r="D23" s="930" t="s">
        <v>1419</v>
      </c>
      <c r="E23" s="930" t="s">
        <v>1420</v>
      </c>
      <c r="F23" s="931" t="s">
        <v>231</v>
      </c>
      <c r="G23" s="935">
        <v>1</v>
      </c>
      <c r="H23" s="935"/>
      <c r="I23" s="932"/>
      <c r="J23" s="930"/>
      <c r="K23" s="930"/>
      <c r="L23" s="930"/>
      <c r="M23" s="930"/>
      <c r="N23" s="933"/>
      <c r="O23" s="877"/>
    </row>
    <row r="24" spans="1:17" s="725" customFormat="1" ht="12.75" customHeight="1">
      <c r="A24" s="872" t="s">
        <v>1421</v>
      </c>
      <c r="B24" s="872" t="s">
        <v>159</v>
      </c>
      <c r="C24" s="872" t="s">
        <v>1412</v>
      </c>
      <c r="D24" s="725" t="s">
        <v>1422</v>
      </c>
      <c r="E24" s="725" t="s">
        <v>1423</v>
      </c>
      <c r="F24" s="872" t="s">
        <v>220</v>
      </c>
      <c r="G24" s="936">
        <v>10</v>
      </c>
      <c r="H24" s="936"/>
      <c r="I24" s="938"/>
      <c r="J24" s="875"/>
      <c r="K24" s="873"/>
      <c r="L24" s="875"/>
      <c r="M24" s="873"/>
      <c r="N24" s="876"/>
      <c r="O24" s="877"/>
    </row>
    <row r="25" spans="1:17" s="725" customFormat="1" ht="12.75" customHeight="1">
      <c r="A25" s="872" t="s">
        <v>1424</v>
      </c>
      <c r="B25" s="872" t="s">
        <v>159</v>
      </c>
      <c r="C25" s="872" t="s">
        <v>1412</v>
      </c>
      <c r="D25" s="725" t="s">
        <v>1425</v>
      </c>
      <c r="E25" s="725" t="s">
        <v>1426</v>
      </c>
      <c r="F25" s="872" t="s">
        <v>107</v>
      </c>
      <c r="G25" s="873"/>
      <c r="H25" s="874"/>
      <c r="I25" s="938"/>
      <c r="J25" s="875"/>
      <c r="K25" s="873"/>
      <c r="L25" s="875"/>
      <c r="M25" s="873"/>
      <c r="N25" s="876"/>
      <c r="O25" s="877"/>
    </row>
    <row r="26" spans="1:17" s="844" customFormat="1" ht="18.75" customHeight="1">
      <c r="A26" s="218"/>
      <c r="B26" s="218" t="s">
        <v>121</v>
      </c>
      <c r="C26" s="218"/>
      <c r="D26" s="218" t="s">
        <v>1427</v>
      </c>
      <c r="E26" s="218" t="s">
        <v>1428</v>
      </c>
      <c r="F26" s="218"/>
      <c r="G26" s="218"/>
      <c r="H26" s="218"/>
      <c r="I26" s="942"/>
      <c r="J26" s="218"/>
      <c r="K26" s="218"/>
      <c r="L26" s="218"/>
      <c r="M26" s="218"/>
      <c r="N26" s="218"/>
      <c r="Q26" s="725"/>
    </row>
    <row r="27" spans="1:17" s="725" customFormat="1" ht="12.75" customHeight="1">
      <c r="A27" s="872" t="s">
        <v>1429</v>
      </c>
      <c r="B27" s="872" t="s">
        <v>159</v>
      </c>
      <c r="C27" s="872" t="s">
        <v>1412</v>
      </c>
      <c r="D27" s="725" t="s">
        <v>1430</v>
      </c>
      <c r="E27" s="725" t="s">
        <v>2104</v>
      </c>
      <c r="F27" s="872" t="s">
        <v>231</v>
      </c>
      <c r="G27" s="936">
        <v>1</v>
      </c>
      <c r="H27" s="936"/>
      <c r="I27" s="938"/>
      <c r="J27" s="875"/>
      <c r="K27" s="873"/>
      <c r="L27" s="875"/>
      <c r="M27" s="873"/>
      <c r="N27" s="876"/>
      <c r="O27" s="877"/>
    </row>
    <row r="28" spans="1:17" s="725" customFormat="1" ht="12.75" customHeight="1">
      <c r="A28" s="872" t="s">
        <v>1431</v>
      </c>
      <c r="B28" s="872" t="s">
        <v>159</v>
      </c>
      <c r="C28" s="872" t="s">
        <v>1412</v>
      </c>
      <c r="D28" s="725" t="s">
        <v>1432</v>
      </c>
      <c r="E28" s="725" t="s">
        <v>1433</v>
      </c>
      <c r="F28" s="872" t="s">
        <v>1408</v>
      </c>
      <c r="G28" s="936">
        <v>1</v>
      </c>
      <c r="H28" s="936"/>
      <c r="I28" s="938"/>
      <c r="J28" s="875"/>
      <c r="K28" s="873"/>
      <c r="L28" s="875"/>
      <c r="M28" s="873"/>
      <c r="N28" s="876"/>
      <c r="O28" s="877"/>
    </row>
    <row r="29" spans="1:17" s="725" customFormat="1" ht="12.75" customHeight="1">
      <c r="A29" s="872" t="s">
        <v>1434</v>
      </c>
      <c r="B29" s="872" t="s">
        <v>159</v>
      </c>
      <c r="C29" s="872" t="s">
        <v>1412</v>
      </c>
      <c r="D29" s="725" t="s">
        <v>1435</v>
      </c>
      <c r="E29" s="725" t="s">
        <v>2105</v>
      </c>
      <c r="F29" s="872" t="s">
        <v>1408</v>
      </c>
      <c r="G29" s="936">
        <v>1</v>
      </c>
      <c r="H29" s="936"/>
      <c r="I29" s="938"/>
      <c r="J29" s="875"/>
      <c r="K29" s="873"/>
      <c r="L29" s="875"/>
      <c r="M29" s="873"/>
      <c r="N29" s="876"/>
      <c r="O29" s="877"/>
    </row>
    <row r="30" spans="1:17" s="725" customFormat="1" ht="12.75" customHeight="1">
      <c r="A30" s="872" t="s">
        <v>1436</v>
      </c>
      <c r="B30" s="872" t="s">
        <v>159</v>
      </c>
      <c r="C30" s="872" t="s">
        <v>1412</v>
      </c>
      <c r="D30" s="725" t="s">
        <v>1437</v>
      </c>
      <c r="E30" s="725" t="s">
        <v>1438</v>
      </c>
      <c r="F30" s="872" t="s">
        <v>1408</v>
      </c>
      <c r="G30" s="936">
        <v>2</v>
      </c>
      <c r="H30" s="936"/>
      <c r="I30" s="938"/>
      <c r="J30" s="875"/>
      <c r="K30" s="873"/>
      <c r="L30" s="875"/>
      <c r="M30" s="873"/>
      <c r="N30" s="876"/>
      <c r="O30" s="877"/>
    </row>
    <row r="31" spans="1:17" s="725" customFormat="1" ht="23.25" customHeight="1">
      <c r="A31" s="931" t="s">
        <v>1439</v>
      </c>
      <c r="B31" s="931" t="s">
        <v>185</v>
      </c>
      <c r="C31" s="931" t="s">
        <v>186</v>
      </c>
      <c r="D31" s="930" t="s">
        <v>1440</v>
      </c>
      <c r="E31" s="930" t="s">
        <v>2106</v>
      </c>
      <c r="F31" s="931" t="s">
        <v>231</v>
      </c>
      <c r="G31" s="935">
        <v>1</v>
      </c>
      <c r="H31" s="935"/>
      <c r="I31" s="932"/>
      <c r="J31" s="930"/>
      <c r="K31" s="930"/>
      <c r="L31" s="930"/>
      <c r="M31" s="930"/>
      <c r="N31" s="933"/>
      <c r="O31" s="877"/>
    </row>
    <row r="32" spans="1:17" s="725" customFormat="1" ht="24.75" customHeight="1">
      <c r="A32" s="931" t="s">
        <v>1441</v>
      </c>
      <c r="B32" s="931" t="s">
        <v>185</v>
      </c>
      <c r="C32" s="931" t="s">
        <v>186</v>
      </c>
      <c r="D32" s="930" t="s">
        <v>1442</v>
      </c>
      <c r="E32" s="930" t="s">
        <v>2107</v>
      </c>
      <c r="F32" s="931" t="s">
        <v>231</v>
      </c>
      <c r="G32" s="935">
        <v>1</v>
      </c>
      <c r="H32" s="935"/>
      <c r="I32" s="932"/>
      <c r="J32" s="930"/>
      <c r="K32" s="930"/>
      <c r="L32" s="930"/>
      <c r="M32" s="930"/>
      <c r="N32" s="933"/>
      <c r="O32" s="877"/>
    </row>
    <row r="33" spans="1:17" s="725" customFormat="1" ht="12.75" customHeight="1">
      <c r="A33" s="872" t="s">
        <v>1443</v>
      </c>
      <c r="B33" s="872" t="s">
        <v>159</v>
      </c>
      <c r="C33" s="872" t="s">
        <v>1412</v>
      </c>
      <c r="D33" s="725" t="s">
        <v>1444</v>
      </c>
      <c r="E33" s="725" t="s">
        <v>1445</v>
      </c>
      <c r="F33" s="872" t="s">
        <v>107</v>
      </c>
      <c r="G33" s="936"/>
      <c r="H33" s="936"/>
      <c r="I33" s="938"/>
      <c r="J33" s="875"/>
      <c r="K33" s="873"/>
      <c r="L33" s="875"/>
      <c r="M33" s="873"/>
      <c r="N33" s="876"/>
      <c r="O33" s="877"/>
    </row>
    <row r="34" spans="1:17" s="844" customFormat="1" ht="21.75" customHeight="1">
      <c r="A34" s="218"/>
      <c r="B34" s="218" t="s">
        <v>121</v>
      </c>
      <c r="C34" s="218"/>
      <c r="D34" s="218" t="s">
        <v>1446</v>
      </c>
      <c r="E34" s="218" t="s">
        <v>1447</v>
      </c>
      <c r="F34" s="218"/>
      <c r="G34" s="218"/>
      <c r="H34" s="218"/>
      <c r="I34" s="942"/>
      <c r="J34" s="218"/>
      <c r="K34" s="218"/>
      <c r="L34" s="218"/>
      <c r="M34" s="218"/>
      <c r="N34" s="218"/>
      <c r="Q34" s="725"/>
    </row>
    <row r="35" spans="1:17" s="725" customFormat="1" ht="12.75" customHeight="1">
      <c r="A35" s="872" t="s">
        <v>41</v>
      </c>
      <c r="B35" s="872" t="s">
        <v>159</v>
      </c>
      <c r="C35" s="872" t="s">
        <v>838</v>
      </c>
      <c r="D35" s="725" t="s">
        <v>157</v>
      </c>
      <c r="E35" s="725" t="s">
        <v>1448</v>
      </c>
      <c r="F35" s="872" t="s">
        <v>220</v>
      </c>
      <c r="G35" s="873"/>
      <c r="H35" s="874"/>
      <c r="I35" s="874"/>
      <c r="J35" s="875"/>
      <c r="K35" s="873"/>
      <c r="L35" s="875"/>
      <c r="M35" s="873"/>
      <c r="N35" s="876"/>
      <c r="O35" s="877"/>
    </row>
    <row r="36" spans="1:17" s="725" customFormat="1" ht="12.75" customHeight="1">
      <c r="A36" s="872" t="s">
        <v>1449</v>
      </c>
      <c r="B36" s="872" t="s">
        <v>159</v>
      </c>
      <c r="C36" s="872" t="s">
        <v>1412</v>
      </c>
      <c r="D36" s="725" t="s">
        <v>1450</v>
      </c>
      <c r="E36" s="725" t="s">
        <v>1451</v>
      </c>
      <c r="F36" s="872" t="s">
        <v>220</v>
      </c>
      <c r="G36" s="936">
        <v>175</v>
      </c>
      <c r="H36" s="936"/>
      <c r="I36" s="939"/>
      <c r="J36" s="875"/>
      <c r="K36" s="873"/>
      <c r="L36" s="875"/>
      <c r="M36" s="873"/>
      <c r="N36" s="876"/>
      <c r="O36" s="877"/>
    </row>
    <row r="37" spans="1:17" s="725" customFormat="1" ht="12.75" customHeight="1">
      <c r="A37" s="872" t="s">
        <v>1452</v>
      </c>
      <c r="B37" s="872" t="s">
        <v>159</v>
      </c>
      <c r="C37" s="872" t="s">
        <v>1412</v>
      </c>
      <c r="D37" s="725" t="s">
        <v>1453</v>
      </c>
      <c r="E37" s="725" t="s">
        <v>1454</v>
      </c>
      <c r="F37" s="872" t="s">
        <v>220</v>
      </c>
      <c r="G37" s="936">
        <v>46</v>
      </c>
      <c r="H37" s="936"/>
      <c r="I37" s="939"/>
      <c r="J37" s="875"/>
      <c r="K37" s="873"/>
      <c r="L37" s="875"/>
      <c r="M37" s="873"/>
      <c r="N37" s="876"/>
      <c r="O37" s="877"/>
    </row>
    <row r="38" spans="1:17" s="725" customFormat="1" ht="12.75" customHeight="1">
      <c r="A38" s="872" t="s">
        <v>1455</v>
      </c>
      <c r="B38" s="872" t="s">
        <v>159</v>
      </c>
      <c r="C38" s="872" t="s">
        <v>1412</v>
      </c>
      <c r="D38" s="725" t="s">
        <v>1456</v>
      </c>
      <c r="E38" s="725" t="s">
        <v>1457</v>
      </c>
      <c r="F38" s="872" t="s">
        <v>220</v>
      </c>
      <c r="G38" s="936">
        <v>24</v>
      </c>
      <c r="H38" s="936"/>
      <c r="I38" s="939"/>
      <c r="J38" s="875"/>
      <c r="K38" s="873"/>
      <c r="L38" s="875"/>
      <c r="M38" s="873"/>
      <c r="N38" s="876"/>
      <c r="O38" s="877"/>
    </row>
    <row r="39" spans="1:17" s="725" customFormat="1" ht="12.75" customHeight="1">
      <c r="A39" s="872" t="s">
        <v>1458</v>
      </c>
      <c r="B39" s="872" t="s">
        <v>159</v>
      </c>
      <c r="C39" s="872" t="s">
        <v>1412</v>
      </c>
      <c r="D39" s="725" t="s">
        <v>1459</v>
      </c>
      <c r="E39" s="725" t="s">
        <v>1460</v>
      </c>
      <c r="F39" s="872" t="s">
        <v>220</v>
      </c>
      <c r="G39" s="936">
        <v>13</v>
      </c>
      <c r="H39" s="936"/>
      <c r="I39" s="939"/>
      <c r="J39" s="875"/>
      <c r="K39" s="873"/>
      <c r="L39" s="875"/>
      <c r="M39" s="873"/>
      <c r="N39" s="876"/>
      <c r="O39" s="877"/>
    </row>
    <row r="40" spans="1:17" s="725" customFormat="1" ht="12.75" customHeight="1">
      <c r="A40" s="872" t="s">
        <v>1461</v>
      </c>
      <c r="B40" s="872" t="s">
        <v>159</v>
      </c>
      <c r="C40" s="872" t="s">
        <v>1412</v>
      </c>
      <c r="D40" s="725" t="s">
        <v>1462</v>
      </c>
      <c r="E40" s="725" t="s">
        <v>1463</v>
      </c>
      <c r="F40" s="872" t="s">
        <v>220</v>
      </c>
      <c r="G40" s="936">
        <v>18</v>
      </c>
      <c r="H40" s="936"/>
      <c r="I40" s="939"/>
      <c r="J40" s="875"/>
      <c r="K40" s="873"/>
      <c r="L40" s="875"/>
      <c r="M40" s="873"/>
      <c r="N40" s="876"/>
      <c r="O40" s="877"/>
    </row>
    <row r="41" spans="1:17" s="725" customFormat="1" ht="24.75" customHeight="1">
      <c r="A41" s="872" t="s">
        <v>1464</v>
      </c>
      <c r="B41" s="872" t="s">
        <v>159</v>
      </c>
      <c r="C41" s="872" t="s">
        <v>1412</v>
      </c>
      <c r="D41" s="725" t="s">
        <v>1465</v>
      </c>
      <c r="E41" s="934" t="s">
        <v>2201</v>
      </c>
      <c r="F41" s="872" t="s">
        <v>1466</v>
      </c>
      <c r="G41" s="936">
        <v>1</v>
      </c>
      <c r="H41" s="936"/>
      <c r="I41" s="939"/>
      <c r="J41" s="875"/>
      <c r="K41" s="873"/>
      <c r="L41" s="875"/>
      <c r="M41" s="873"/>
      <c r="N41" s="876"/>
      <c r="O41" s="877"/>
    </row>
    <row r="42" spans="1:17" s="725" customFormat="1" ht="22.5" customHeight="1">
      <c r="A42" s="872" t="s">
        <v>1467</v>
      </c>
      <c r="B42" s="872" t="s">
        <v>159</v>
      </c>
      <c r="C42" s="872" t="s">
        <v>1412</v>
      </c>
      <c r="D42" s="725" t="s">
        <v>1468</v>
      </c>
      <c r="E42" s="934" t="s">
        <v>2202</v>
      </c>
      <c r="F42" s="872" t="s">
        <v>1466</v>
      </c>
      <c r="G42" s="936">
        <v>1</v>
      </c>
      <c r="H42" s="936"/>
      <c r="I42" s="939"/>
      <c r="J42" s="875"/>
      <c r="K42" s="873"/>
      <c r="L42" s="875"/>
      <c r="M42" s="873"/>
      <c r="N42" s="876"/>
      <c r="O42" s="877"/>
    </row>
    <row r="43" spans="1:17" s="725" customFormat="1" ht="12.75" customHeight="1">
      <c r="A43" s="872" t="s">
        <v>1469</v>
      </c>
      <c r="B43" s="872" t="s">
        <v>159</v>
      </c>
      <c r="C43" s="872" t="s">
        <v>1412</v>
      </c>
      <c r="D43" s="725" t="s">
        <v>1470</v>
      </c>
      <c r="E43" s="725" t="s">
        <v>2132</v>
      </c>
      <c r="F43" s="872" t="s">
        <v>220</v>
      </c>
      <c r="G43" s="936">
        <v>324</v>
      </c>
      <c r="H43" s="936"/>
      <c r="I43" s="939"/>
      <c r="J43" s="875"/>
      <c r="K43" s="873"/>
      <c r="L43" s="875"/>
      <c r="M43" s="873"/>
      <c r="N43" s="876"/>
      <c r="O43" s="877"/>
    </row>
    <row r="44" spans="1:17" s="725" customFormat="1" ht="12.75" customHeight="1">
      <c r="A44" s="872" t="s">
        <v>1471</v>
      </c>
      <c r="B44" s="872" t="s">
        <v>159</v>
      </c>
      <c r="C44" s="872" t="s">
        <v>1412</v>
      </c>
      <c r="D44" s="725" t="s">
        <v>1472</v>
      </c>
      <c r="E44" s="725" t="s">
        <v>2133</v>
      </c>
      <c r="F44" s="872" t="s">
        <v>220</v>
      </c>
      <c r="G44" s="936">
        <v>24</v>
      </c>
      <c r="H44" s="936"/>
      <c r="I44" s="939"/>
      <c r="J44" s="875"/>
      <c r="K44" s="873"/>
      <c r="L44" s="875"/>
      <c r="M44" s="873"/>
      <c r="N44" s="876"/>
      <c r="O44" s="877"/>
    </row>
    <row r="45" spans="1:17" s="725" customFormat="1" ht="12.75" customHeight="1">
      <c r="A45" s="872" t="s">
        <v>1473</v>
      </c>
      <c r="B45" s="872" t="s">
        <v>159</v>
      </c>
      <c r="C45" s="872" t="s">
        <v>1412</v>
      </c>
      <c r="D45" s="725" t="s">
        <v>1474</v>
      </c>
      <c r="E45" s="725" t="s">
        <v>2134</v>
      </c>
      <c r="F45" s="872" t="s">
        <v>220</v>
      </c>
      <c r="G45" s="936">
        <v>12.7</v>
      </c>
      <c r="H45" s="936"/>
      <c r="I45" s="939"/>
      <c r="J45" s="875"/>
      <c r="K45" s="873"/>
      <c r="L45" s="875"/>
      <c r="M45" s="873"/>
      <c r="N45" s="876"/>
      <c r="O45" s="877"/>
    </row>
    <row r="46" spans="1:17" s="725" customFormat="1" ht="12.75" customHeight="1">
      <c r="A46" s="872" t="s">
        <v>1475</v>
      </c>
      <c r="B46" s="872" t="s">
        <v>159</v>
      </c>
      <c r="C46" s="872" t="s">
        <v>1412</v>
      </c>
      <c r="D46" s="725" t="s">
        <v>1476</v>
      </c>
      <c r="E46" s="725" t="s">
        <v>2135</v>
      </c>
      <c r="F46" s="872" t="s">
        <v>220</v>
      </c>
      <c r="G46" s="936">
        <v>15.6</v>
      </c>
      <c r="H46" s="936"/>
      <c r="I46" s="939"/>
      <c r="J46" s="875"/>
      <c r="K46" s="873"/>
      <c r="L46" s="875"/>
      <c r="M46" s="873"/>
      <c r="N46" s="876"/>
      <c r="O46" s="877"/>
    </row>
    <row r="47" spans="1:17" s="725" customFormat="1" ht="12.75" customHeight="1">
      <c r="A47" s="872" t="s">
        <v>1477</v>
      </c>
      <c r="B47" s="872" t="s">
        <v>159</v>
      </c>
      <c r="C47" s="872" t="s">
        <v>1412</v>
      </c>
      <c r="D47" s="725" t="s">
        <v>1478</v>
      </c>
      <c r="E47" s="725" t="s">
        <v>2136</v>
      </c>
      <c r="F47" s="872" t="s">
        <v>220</v>
      </c>
      <c r="G47" s="936">
        <v>33</v>
      </c>
      <c r="H47" s="936"/>
      <c r="I47" s="939"/>
      <c r="J47" s="875"/>
      <c r="K47" s="873"/>
      <c r="L47" s="875"/>
      <c r="M47" s="873"/>
      <c r="N47" s="876"/>
      <c r="O47" s="877"/>
    </row>
    <row r="48" spans="1:17" s="725" customFormat="1" ht="12.75" customHeight="1">
      <c r="A48" s="872" t="s">
        <v>1479</v>
      </c>
      <c r="B48" s="872" t="s">
        <v>159</v>
      </c>
      <c r="C48" s="872" t="s">
        <v>1412</v>
      </c>
      <c r="D48" s="725" t="s">
        <v>1480</v>
      </c>
      <c r="E48" s="725" t="s">
        <v>1481</v>
      </c>
      <c r="F48" s="872" t="s">
        <v>220</v>
      </c>
      <c r="G48" s="936">
        <v>18</v>
      </c>
      <c r="H48" s="936"/>
      <c r="I48" s="939"/>
      <c r="J48" s="875"/>
      <c r="K48" s="873"/>
      <c r="L48" s="875"/>
      <c r="M48" s="873"/>
      <c r="N48" s="876"/>
      <c r="O48" s="877"/>
    </row>
    <row r="49" spans="1:17" s="725" customFormat="1" ht="12.75" customHeight="1">
      <c r="A49" s="872" t="s">
        <v>1482</v>
      </c>
      <c r="B49" s="872" t="s">
        <v>159</v>
      </c>
      <c r="C49" s="872" t="s">
        <v>1412</v>
      </c>
      <c r="D49" s="725" t="s">
        <v>1483</v>
      </c>
      <c r="E49" s="725" t="s">
        <v>1484</v>
      </c>
      <c r="F49" s="872" t="s">
        <v>220</v>
      </c>
      <c r="G49" s="936">
        <v>276</v>
      </c>
      <c r="H49" s="936"/>
      <c r="I49" s="939"/>
      <c r="J49" s="875"/>
      <c r="K49" s="873"/>
      <c r="L49" s="875"/>
      <c r="M49" s="873"/>
      <c r="N49" s="876"/>
      <c r="O49" s="877"/>
    </row>
    <row r="50" spans="1:17" s="725" customFormat="1" ht="12.75" customHeight="1">
      <c r="A50" s="872" t="s">
        <v>1485</v>
      </c>
      <c r="B50" s="872" t="s">
        <v>159</v>
      </c>
      <c r="C50" s="872" t="s">
        <v>1412</v>
      </c>
      <c r="D50" s="725" t="s">
        <v>1486</v>
      </c>
      <c r="E50" s="725" t="s">
        <v>1487</v>
      </c>
      <c r="F50" s="872" t="s">
        <v>220</v>
      </c>
      <c r="G50" s="936">
        <v>409.3</v>
      </c>
      <c r="H50" s="936"/>
      <c r="I50" s="939"/>
      <c r="J50" s="875"/>
      <c r="K50" s="873"/>
      <c r="L50" s="875"/>
      <c r="M50" s="873"/>
      <c r="N50" s="876"/>
      <c r="O50" s="877"/>
    </row>
    <row r="51" spans="1:17" s="725" customFormat="1" ht="12.75" customHeight="1">
      <c r="A51" s="872" t="s">
        <v>1488</v>
      </c>
      <c r="B51" s="872" t="s">
        <v>159</v>
      </c>
      <c r="C51" s="872" t="s">
        <v>1412</v>
      </c>
      <c r="D51" s="725" t="s">
        <v>1489</v>
      </c>
      <c r="E51" s="725" t="s">
        <v>1490</v>
      </c>
      <c r="F51" s="872" t="s">
        <v>107</v>
      </c>
      <c r="G51" s="936"/>
      <c r="H51" s="936"/>
      <c r="I51" s="939"/>
      <c r="J51" s="875"/>
      <c r="K51" s="873"/>
      <c r="L51" s="875"/>
      <c r="M51" s="873"/>
      <c r="N51" s="876"/>
      <c r="O51" s="877"/>
    </row>
    <row r="52" spans="1:17" s="844" customFormat="1" ht="19.5" customHeight="1">
      <c r="A52" s="218"/>
      <c r="B52" s="218" t="s">
        <v>121</v>
      </c>
      <c r="C52" s="218"/>
      <c r="D52" s="218" t="s">
        <v>1491</v>
      </c>
      <c r="E52" s="218" t="s">
        <v>1492</v>
      </c>
      <c r="F52" s="218"/>
      <c r="G52" s="218"/>
      <c r="H52" s="218"/>
      <c r="I52" s="942"/>
      <c r="J52" s="218"/>
      <c r="K52" s="218"/>
      <c r="L52" s="218"/>
      <c r="M52" s="218"/>
      <c r="N52" s="218"/>
      <c r="Q52" s="725"/>
    </row>
    <row r="53" spans="1:17" s="725" customFormat="1" ht="12.75" customHeight="1">
      <c r="A53" s="872" t="s">
        <v>1493</v>
      </c>
      <c r="B53" s="872" t="s">
        <v>159</v>
      </c>
      <c r="C53" s="872" t="s">
        <v>1412</v>
      </c>
      <c r="D53" s="725" t="s">
        <v>1494</v>
      </c>
      <c r="E53" s="725" t="s">
        <v>1495</v>
      </c>
      <c r="F53" s="872" t="s">
        <v>231</v>
      </c>
      <c r="G53" s="936">
        <v>43</v>
      </c>
      <c r="H53" s="936"/>
      <c r="I53" s="938"/>
      <c r="J53" s="875"/>
      <c r="K53" s="873"/>
      <c r="L53" s="875"/>
      <c r="M53" s="873"/>
      <c r="N53" s="876"/>
      <c r="O53" s="877"/>
    </row>
    <row r="54" spans="1:17" s="725" customFormat="1" ht="22.5" customHeight="1">
      <c r="A54" s="931" t="s">
        <v>1496</v>
      </c>
      <c r="B54" s="931" t="s">
        <v>185</v>
      </c>
      <c r="C54" s="931" t="s">
        <v>186</v>
      </c>
      <c r="D54" s="930" t="s">
        <v>1497</v>
      </c>
      <c r="E54" s="930" t="s">
        <v>1498</v>
      </c>
      <c r="F54" s="931" t="s">
        <v>231</v>
      </c>
      <c r="G54" s="935">
        <v>43</v>
      </c>
      <c r="H54" s="935"/>
      <c r="I54" s="932"/>
      <c r="J54" s="930"/>
      <c r="K54" s="930"/>
      <c r="L54" s="930"/>
      <c r="M54" s="930"/>
      <c r="N54" s="933"/>
      <c r="O54" s="877"/>
    </row>
    <row r="55" spans="1:17" s="725" customFormat="1" ht="12.75" customHeight="1">
      <c r="A55" s="872" t="s">
        <v>1499</v>
      </c>
      <c r="B55" s="872" t="s">
        <v>159</v>
      </c>
      <c r="C55" s="872" t="s">
        <v>1412</v>
      </c>
      <c r="D55" s="725" t="s">
        <v>1500</v>
      </c>
      <c r="E55" s="725" t="s">
        <v>1501</v>
      </c>
      <c r="F55" s="872" t="s">
        <v>231</v>
      </c>
      <c r="G55" s="936">
        <v>1</v>
      </c>
      <c r="H55" s="936"/>
      <c r="I55" s="938"/>
      <c r="J55" s="875"/>
      <c r="K55" s="873"/>
      <c r="L55" s="875"/>
      <c r="M55" s="873"/>
      <c r="N55" s="876"/>
      <c r="O55" s="877"/>
    </row>
    <row r="56" spans="1:17" s="725" customFormat="1" ht="12.75" customHeight="1">
      <c r="A56" s="931" t="s">
        <v>1502</v>
      </c>
      <c r="B56" s="931" t="s">
        <v>185</v>
      </c>
      <c r="C56" s="931" t="s">
        <v>186</v>
      </c>
      <c r="D56" s="930" t="s">
        <v>1503</v>
      </c>
      <c r="E56" s="930" t="s">
        <v>1504</v>
      </c>
      <c r="F56" s="931" t="s">
        <v>231</v>
      </c>
      <c r="G56" s="935">
        <v>1</v>
      </c>
      <c r="H56" s="935"/>
      <c r="I56" s="932"/>
      <c r="J56" s="930"/>
      <c r="K56" s="930"/>
      <c r="L56" s="930"/>
      <c r="M56" s="930"/>
      <c r="N56" s="933"/>
      <c r="O56" s="877"/>
    </row>
    <row r="57" spans="1:17" s="725" customFormat="1" ht="12.75" customHeight="1">
      <c r="A57" s="872" t="s">
        <v>1505</v>
      </c>
      <c r="B57" s="872" t="s">
        <v>159</v>
      </c>
      <c r="C57" s="872" t="s">
        <v>1412</v>
      </c>
      <c r="D57" s="725" t="s">
        <v>1506</v>
      </c>
      <c r="E57" s="725" t="s">
        <v>1507</v>
      </c>
      <c r="F57" s="872" t="s">
        <v>231</v>
      </c>
      <c r="G57" s="936">
        <v>66</v>
      </c>
      <c r="H57" s="936"/>
      <c r="I57" s="938"/>
      <c r="J57" s="875"/>
      <c r="K57" s="873"/>
      <c r="L57" s="875"/>
      <c r="M57" s="873"/>
      <c r="N57" s="876"/>
      <c r="O57" s="877"/>
    </row>
    <row r="58" spans="1:17" s="725" customFormat="1" ht="12.75" customHeight="1">
      <c r="A58" s="931" t="s">
        <v>1508</v>
      </c>
      <c r="B58" s="931" t="s">
        <v>185</v>
      </c>
      <c r="C58" s="931" t="s">
        <v>186</v>
      </c>
      <c r="D58" s="930" t="s">
        <v>1509</v>
      </c>
      <c r="E58" s="930" t="s">
        <v>1510</v>
      </c>
      <c r="F58" s="931" t="s">
        <v>231</v>
      </c>
      <c r="G58" s="935">
        <v>18</v>
      </c>
      <c r="H58" s="935"/>
      <c r="I58" s="932"/>
      <c r="J58" s="930"/>
      <c r="K58" s="930"/>
      <c r="L58" s="930"/>
      <c r="M58" s="930"/>
      <c r="N58" s="933"/>
      <c r="O58" s="877"/>
    </row>
    <row r="59" spans="1:17" s="725" customFormat="1" ht="12.75" customHeight="1">
      <c r="A59" s="931" t="s">
        <v>1511</v>
      </c>
      <c r="B59" s="931" t="s">
        <v>185</v>
      </c>
      <c r="C59" s="931" t="s">
        <v>186</v>
      </c>
      <c r="D59" s="930" t="s">
        <v>1512</v>
      </c>
      <c r="E59" s="930" t="s">
        <v>1513</v>
      </c>
      <c r="F59" s="931" t="s">
        <v>231</v>
      </c>
      <c r="G59" s="935">
        <v>18</v>
      </c>
      <c r="H59" s="935"/>
      <c r="I59" s="932"/>
      <c r="J59" s="930"/>
      <c r="K59" s="930"/>
      <c r="L59" s="930"/>
      <c r="M59" s="930"/>
      <c r="N59" s="933"/>
      <c r="O59" s="877"/>
    </row>
    <row r="60" spans="1:17" s="725" customFormat="1" ht="12.75" customHeight="1">
      <c r="A60" s="931" t="s">
        <v>1514</v>
      </c>
      <c r="B60" s="931" t="s">
        <v>185</v>
      </c>
      <c r="C60" s="931" t="s">
        <v>186</v>
      </c>
      <c r="D60" s="930" t="s">
        <v>1515</v>
      </c>
      <c r="E60" s="930" t="s">
        <v>1516</v>
      </c>
      <c r="F60" s="931" t="s">
        <v>231</v>
      </c>
      <c r="G60" s="935">
        <v>2</v>
      </c>
      <c r="H60" s="935"/>
      <c r="I60" s="932"/>
      <c r="J60" s="930"/>
      <c r="K60" s="930"/>
      <c r="L60" s="930"/>
      <c r="M60" s="930"/>
      <c r="N60" s="933"/>
      <c r="O60" s="877"/>
    </row>
    <row r="61" spans="1:17" s="725" customFormat="1" ht="12.75" customHeight="1">
      <c r="A61" s="931" t="s">
        <v>1517</v>
      </c>
      <c r="B61" s="931" t="s">
        <v>185</v>
      </c>
      <c r="C61" s="931" t="s">
        <v>186</v>
      </c>
      <c r="D61" s="930" t="s">
        <v>1518</v>
      </c>
      <c r="E61" s="930" t="s">
        <v>1519</v>
      </c>
      <c r="F61" s="931" t="s">
        <v>231</v>
      </c>
      <c r="G61" s="935">
        <v>2</v>
      </c>
      <c r="H61" s="935"/>
      <c r="I61" s="932"/>
      <c r="J61" s="930"/>
      <c r="K61" s="930"/>
      <c r="L61" s="930"/>
      <c r="M61" s="930"/>
      <c r="N61" s="933"/>
      <c r="O61" s="877"/>
    </row>
    <row r="62" spans="1:17" s="725" customFormat="1" ht="12.75" customHeight="1">
      <c r="A62" s="931" t="s">
        <v>1520</v>
      </c>
      <c r="B62" s="931" t="s">
        <v>185</v>
      </c>
      <c r="C62" s="931" t="s">
        <v>186</v>
      </c>
      <c r="D62" s="930" t="s">
        <v>1521</v>
      </c>
      <c r="E62" s="930" t="s">
        <v>1522</v>
      </c>
      <c r="F62" s="931" t="s">
        <v>231</v>
      </c>
      <c r="G62" s="935">
        <v>3</v>
      </c>
      <c r="H62" s="935"/>
      <c r="I62" s="932"/>
      <c r="J62" s="930"/>
      <c r="K62" s="930"/>
      <c r="L62" s="930"/>
      <c r="M62" s="930"/>
      <c r="N62" s="933"/>
      <c r="O62" s="877"/>
    </row>
    <row r="63" spans="1:17" s="725" customFormat="1" ht="12.75" customHeight="1">
      <c r="A63" s="931" t="s">
        <v>1523</v>
      </c>
      <c r="B63" s="931" t="s">
        <v>185</v>
      </c>
      <c r="C63" s="931" t="s">
        <v>186</v>
      </c>
      <c r="D63" s="930" t="s">
        <v>1524</v>
      </c>
      <c r="E63" s="930" t="s">
        <v>1525</v>
      </c>
      <c r="F63" s="931" t="s">
        <v>231</v>
      </c>
      <c r="G63" s="935">
        <v>23</v>
      </c>
      <c r="H63" s="935"/>
      <c r="I63" s="932"/>
      <c r="J63" s="930"/>
      <c r="K63" s="930"/>
      <c r="L63" s="930"/>
      <c r="M63" s="930"/>
      <c r="N63" s="933"/>
      <c r="O63" s="877"/>
    </row>
    <row r="64" spans="1:17" s="725" customFormat="1" ht="12.75" customHeight="1">
      <c r="A64" s="872" t="s">
        <v>1526</v>
      </c>
      <c r="B64" s="872" t="s">
        <v>159</v>
      </c>
      <c r="C64" s="872" t="s">
        <v>1412</v>
      </c>
      <c r="D64" s="725" t="s">
        <v>1527</v>
      </c>
      <c r="E64" s="725" t="s">
        <v>1528</v>
      </c>
      <c r="F64" s="872" t="s">
        <v>231</v>
      </c>
      <c r="G64" s="936">
        <v>4</v>
      </c>
      <c r="H64" s="936"/>
      <c r="I64" s="938"/>
      <c r="J64" s="875"/>
      <c r="K64" s="873"/>
      <c r="L64" s="875"/>
      <c r="M64" s="873"/>
      <c r="N64" s="876"/>
      <c r="O64" s="877"/>
    </row>
    <row r="65" spans="1:17" s="725" customFormat="1" ht="12.75" customHeight="1">
      <c r="A65" s="931" t="s">
        <v>1529</v>
      </c>
      <c r="B65" s="931" t="s">
        <v>185</v>
      </c>
      <c r="C65" s="931" t="s">
        <v>186</v>
      </c>
      <c r="D65" s="930" t="s">
        <v>1530</v>
      </c>
      <c r="E65" s="930" t="s">
        <v>1531</v>
      </c>
      <c r="F65" s="931" t="s">
        <v>231</v>
      </c>
      <c r="G65" s="935">
        <v>1</v>
      </c>
      <c r="H65" s="935"/>
      <c r="I65" s="932"/>
      <c r="J65" s="930"/>
      <c r="K65" s="930"/>
      <c r="L65" s="930"/>
      <c r="M65" s="930"/>
      <c r="N65" s="933"/>
      <c r="O65" s="877"/>
    </row>
    <row r="66" spans="1:17" s="725" customFormat="1" ht="12.75" customHeight="1">
      <c r="A66" s="931" t="s">
        <v>1532</v>
      </c>
      <c r="B66" s="931" t="s">
        <v>185</v>
      </c>
      <c r="C66" s="931" t="s">
        <v>186</v>
      </c>
      <c r="D66" s="930" t="s">
        <v>1533</v>
      </c>
      <c r="E66" s="930" t="s">
        <v>1534</v>
      </c>
      <c r="F66" s="931" t="s">
        <v>231</v>
      </c>
      <c r="G66" s="935">
        <v>2</v>
      </c>
      <c r="H66" s="935"/>
      <c r="I66" s="932"/>
      <c r="J66" s="930"/>
      <c r="K66" s="930"/>
      <c r="L66" s="930"/>
      <c r="M66" s="930"/>
      <c r="N66" s="933"/>
      <c r="O66" s="877"/>
    </row>
    <row r="67" spans="1:17" s="725" customFormat="1" ht="12.75" customHeight="1">
      <c r="A67" s="931" t="s">
        <v>1535</v>
      </c>
      <c r="B67" s="931" t="s">
        <v>185</v>
      </c>
      <c r="C67" s="931" t="s">
        <v>186</v>
      </c>
      <c r="D67" s="930" t="s">
        <v>1536</v>
      </c>
      <c r="E67" s="930" t="s">
        <v>1537</v>
      </c>
      <c r="F67" s="931" t="s">
        <v>231</v>
      </c>
      <c r="G67" s="935">
        <v>1</v>
      </c>
      <c r="H67" s="935"/>
      <c r="I67" s="932"/>
      <c r="J67" s="930"/>
      <c r="K67" s="930"/>
      <c r="L67" s="930"/>
      <c r="M67" s="930"/>
      <c r="N67" s="933"/>
      <c r="O67" s="877"/>
    </row>
    <row r="68" spans="1:17" s="725" customFormat="1" ht="12.75" customHeight="1">
      <c r="A68" s="872" t="s">
        <v>1538</v>
      </c>
      <c r="B68" s="872" t="s">
        <v>159</v>
      </c>
      <c r="C68" s="872" t="s">
        <v>1412</v>
      </c>
      <c r="D68" s="725" t="s">
        <v>1539</v>
      </c>
      <c r="E68" s="725" t="s">
        <v>1540</v>
      </c>
      <c r="F68" s="872" t="s">
        <v>231</v>
      </c>
      <c r="G68" s="936">
        <v>1</v>
      </c>
      <c r="H68" s="936"/>
      <c r="I68" s="938"/>
      <c r="J68" s="875"/>
      <c r="K68" s="873"/>
      <c r="L68" s="875"/>
      <c r="M68" s="873"/>
      <c r="N68" s="876"/>
      <c r="O68" s="877"/>
    </row>
    <row r="69" spans="1:17" s="725" customFormat="1" ht="12.75" customHeight="1">
      <c r="A69" s="931" t="s">
        <v>1541</v>
      </c>
      <c r="B69" s="931" t="s">
        <v>185</v>
      </c>
      <c r="C69" s="931" t="s">
        <v>186</v>
      </c>
      <c r="D69" s="930" t="s">
        <v>1542</v>
      </c>
      <c r="E69" s="930" t="s">
        <v>1543</v>
      </c>
      <c r="F69" s="931" t="s">
        <v>231</v>
      </c>
      <c r="G69" s="935">
        <v>1</v>
      </c>
      <c r="H69" s="935"/>
      <c r="I69" s="932"/>
      <c r="J69" s="930"/>
      <c r="K69" s="930"/>
      <c r="L69" s="930"/>
      <c r="M69" s="930"/>
      <c r="N69" s="933"/>
      <c r="O69" s="877"/>
    </row>
    <row r="70" spans="1:17" s="725" customFormat="1" ht="12.75" customHeight="1">
      <c r="A70" s="872" t="s">
        <v>1544</v>
      </c>
      <c r="B70" s="872" t="s">
        <v>159</v>
      </c>
      <c r="C70" s="872" t="s">
        <v>1412</v>
      </c>
      <c r="D70" s="725" t="s">
        <v>1545</v>
      </c>
      <c r="E70" s="725" t="s">
        <v>1546</v>
      </c>
      <c r="F70" s="872" t="s">
        <v>231</v>
      </c>
      <c r="G70" s="936">
        <v>7</v>
      </c>
      <c r="H70" s="936"/>
      <c r="I70" s="938"/>
      <c r="J70" s="875"/>
      <c r="K70" s="873"/>
      <c r="L70" s="875"/>
      <c r="M70" s="873"/>
      <c r="N70" s="876"/>
      <c r="O70" s="877"/>
    </row>
    <row r="71" spans="1:17" s="725" customFormat="1" ht="12.75" customHeight="1">
      <c r="A71" s="931" t="s">
        <v>1547</v>
      </c>
      <c r="B71" s="931" t="s">
        <v>185</v>
      </c>
      <c r="C71" s="931" t="s">
        <v>186</v>
      </c>
      <c r="D71" s="930" t="s">
        <v>1548</v>
      </c>
      <c r="E71" s="930" t="s">
        <v>1549</v>
      </c>
      <c r="F71" s="931" t="s">
        <v>231</v>
      </c>
      <c r="G71" s="935">
        <v>5</v>
      </c>
      <c r="H71" s="935"/>
      <c r="I71" s="932"/>
      <c r="J71" s="930"/>
      <c r="K71" s="930"/>
      <c r="L71" s="930"/>
      <c r="M71" s="930"/>
      <c r="N71" s="933"/>
      <c r="O71" s="877"/>
    </row>
    <row r="72" spans="1:17" s="725" customFormat="1" ht="12.75" customHeight="1">
      <c r="A72" s="931" t="s">
        <v>1550</v>
      </c>
      <c r="B72" s="931" t="s">
        <v>185</v>
      </c>
      <c r="C72" s="931" t="s">
        <v>186</v>
      </c>
      <c r="D72" s="930" t="s">
        <v>1551</v>
      </c>
      <c r="E72" s="930" t="s">
        <v>1552</v>
      </c>
      <c r="F72" s="931" t="s">
        <v>231</v>
      </c>
      <c r="G72" s="935">
        <v>1</v>
      </c>
      <c r="H72" s="935"/>
      <c r="I72" s="932"/>
      <c r="J72" s="930"/>
      <c r="K72" s="930"/>
      <c r="L72" s="930"/>
      <c r="M72" s="930"/>
      <c r="N72" s="933"/>
      <c r="O72" s="877"/>
    </row>
    <row r="73" spans="1:17" s="725" customFormat="1" ht="12.75" customHeight="1">
      <c r="A73" s="931" t="s">
        <v>1553</v>
      </c>
      <c r="B73" s="931" t="s">
        <v>185</v>
      </c>
      <c r="C73" s="931" t="s">
        <v>186</v>
      </c>
      <c r="D73" s="930" t="s">
        <v>1554</v>
      </c>
      <c r="E73" s="930" t="s">
        <v>1555</v>
      </c>
      <c r="F73" s="931" t="s">
        <v>231</v>
      </c>
      <c r="G73" s="935">
        <v>1</v>
      </c>
      <c r="H73" s="935"/>
      <c r="I73" s="932"/>
      <c r="J73" s="930"/>
      <c r="K73" s="930"/>
      <c r="L73" s="930"/>
      <c r="M73" s="930"/>
      <c r="N73" s="933"/>
      <c r="O73" s="877"/>
    </row>
    <row r="74" spans="1:17" s="725" customFormat="1" ht="12.75" customHeight="1">
      <c r="A74" s="872" t="s">
        <v>1556</v>
      </c>
      <c r="B74" s="872" t="s">
        <v>159</v>
      </c>
      <c r="C74" s="872" t="s">
        <v>1412</v>
      </c>
      <c r="D74" s="725" t="s">
        <v>1557</v>
      </c>
      <c r="E74" s="725" t="s">
        <v>1558</v>
      </c>
      <c r="F74" s="872" t="s">
        <v>231</v>
      </c>
      <c r="G74" s="936">
        <v>4</v>
      </c>
      <c r="H74" s="936"/>
      <c r="I74" s="938"/>
      <c r="J74" s="875"/>
      <c r="K74" s="873"/>
      <c r="L74" s="875"/>
      <c r="M74" s="873"/>
      <c r="N74" s="876"/>
      <c r="O74" s="877"/>
    </row>
    <row r="75" spans="1:17" s="725" customFormat="1" ht="12.75" customHeight="1">
      <c r="A75" s="872" t="s">
        <v>1559</v>
      </c>
      <c r="B75" s="872" t="s">
        <v>159</v>
      </c>
      <c r="C75" s="872" t="s">
        <v>1412</v>
      </c>
      <c r="D75" s="725" t="s">
        <v>1560</v>
      </c>
      <c r="E75" s="725" t="s">
        <v>1561</v>
      </c>
      <c r="F75" s="872" t="s">
        <v>231</v>
      </c>
      <c r="G75" s="936">
        <v>6</v>
      </c>
      <c r="H75" s="936"/>
      <c r="I75" s="938"/>
      <c r="J75" s="875"/>
      <c r="K75" s="873"/>
      <c r="L75" s="875"/>
      <c r="M75" s="873"/>
      <c r="N75" s="876"/>
      <c r="O75" s="877"/>
    </row>
    <row r="76" spans="1:17" s="725" customFormat="1" ht="12.75" customHeight="1">
      <c r="A76" s="872" t="s">
        <v>1562</v>
      </c>
      <c r="B76" s="872" t="s">
        <v>159</v>
      </c>
      <c r="C76" s="872" t="s">
        <v>1412</v>
      </c>
      <c r="D76" s="725" t="s">
        <v>1563</v>
      </c>
      <c r="E76" s="725" t="s">
        <v>1564</v>
      </c>
      <c r="F76" s="872" t="s">
        <v>231</v>
      </c>
      <c r="G76" s="936">
        <v>1</v>
      </c>
      <c r="H76" s="936"/>
      <c r="I76" s="938"/>
      <c r="J76" s="875"/>
      <c r="K76" s="873"/>
      <c r="L76" s="875"/>
      <c r="M76" s="873"/>
      <c r="N76" s="876"/>
      <c r="O76" s="877"/>
    </row>
    <row r="77" spans="1:17" s="725" customFormat="1" ht="12.75" customHeight="1">
      <c r="A77" s="872" t="s">
        <v>1565</v>
      </c>
      <c r="B77" s="872" t="s">
        <v>159</v>
      </c>
      <c r="C77" s="872" t="s">
        <v>1412</v>
      </c>
      <c r="D77" s="725" t="s">
        <v>1566</v>
      </c>
      <c r="E77" s="725" t="s">
        <v>1567</v>
      </c>
      <c r="F77" s="872" t="s">
        <v>231</v>
      </c>
      <c r="G77" s="936">
        <v>1</v>
      </c>
      <c r="H77" s="936"/>
      <c r="I77" s="938"/>
      <c r="J77" s="875"/>
      <c r="K77" s="873"/>
      <c r="L77" s="875"/>
      <c r="M77" s="873"/>
      <c r="N77" s="876"/>
      <c r="O77" s="877"/>
    </row>
    <row r="78" spans="1:17" s="725" customFormat="1" ht="12.75" customHeight="1">
      <c r="A78" s="872" t="s">
        <v>1568</v>
      </c>
      <c r="B78" s="872" t="s">
        <v>159</v>
      </c>
      <c r="C78" s="872" t="s">
        <v>1412</v>
      </c>
      <c r="D78" s="725" t="s">
        <v>1569</v>
      </c>
      <c r="E78" s="725" t="s">
        <v>1570</v>
      </c>
      <c r="F78" s="872" t="s">
        <v>107</v>
      </c>
      <c r="G78" s="936"/>
      <c r="H78" s="936"/>
      <c r="I78" s="938"/>
      <c r="J78" s="875"/>
      <c r="K78" s="873"/>
      <c r="L78" s="875"/>
      <c r="M78" s="873"/>
      <c r="N78" s="876"/>
      <c r="O78" s="877"/>
    </row>
    <row r="79" spans="1:17" s="844" customFormat="1" ht="21.75" customHeight="1">
      <c r="A79" s="218"/>
      <c r="B79" s="218" t="s">
        <v>121</v>
      </c>
      <c r="C79" s="218"/>
      <c r="D79" s="218" t="s">
        <v>1571</v>
      </c>
      <c r="E79" s="218" t="s">
        <v>1572</v>
      </c>
      <c r="F79" s="218"/>
      <c r="G79" s="218"/>
      <c r="H79" s="218"/>
      <c r="I79" s="942"/>
      <c r="J79" s="218"/>
      <c r="K79" s="218"/>
      <c r="L79" s="218"/>
      <c r="M79" s="218"/>
      <c r="N79" s="218"/>
      <c r="Q79" s="725"/>
    </row>
    <row r="80" spans="1:17" s="725" customFormat="1" ht="12.75" customHeight="1">
      <c r="A80" s="872" t="s">
        <v>1573</v>
      </c>
      <c r="B80" s="872" t="s">
        <v>159</v>
      </c>
      <c r="C80" s="872" t="s">
        <v>1412</v>
      </c>
      <c r="D80" s="725" t="s">
        <v>1574</v>
      </c>
      <c r="E80" s="725" t="s">
        <v>1575</v>
      </c>
      <c r="F80" s="872" t="s">
        <v>1576</v>
      </c>
      <c r="G80" s="936">
        <v>43</v>
      </c>
      <c r="H80" s="936"/>
      <c r="I80" s="874"/>
      <c r="J80" s="875"/>
      <c r="K80" s="873"/>
      <c r="L80" s="875"/>
      <c r="M80" s="873"/>
      <c r="N80" s="876"/>
      <c r="O80" s="877"/>
    </row>
    <row r="81" spans="1:15" s="725" customFormat="1" ht="12.75" customHeight="1">
      <c r="A81" s="931" t="s">
        <v>1577</v>
      </c>
      <c r="B81" s="931" t="s">
        <v>185</v>
      </c>
      <c r="C81" s="931" t="s">
        <v>186</v>
      </c>
      <c r="D81" s="930" t="s">
        <v>1578</v>
      </c>
      <c r="E81" s="930" t="s">
        <v>1579</v>
      </c>
      <c r="F81" s="931" t="s">
        <v>231</v>
      </c>
      <c r="G81" s="935"/>
      <c r="H81" s="935"/>
      <c r="I81" s="932"/>
      <c r="J81" s="930"/>
      <c r="K81" s="930"/>
      <c r="L81" s="930"/>
      <c r="M81" s="930"/>
      <c r="N81" s="933"/>
      <c r="O81" s="877"/>
    </row>
    <row r="82" spans="1:15" s="725" customFormat="1" ht="12.75" customHeight="1">
      <c r="A82" s="931" t="s">
        <v>1580</v>
      </c>
      <c r="B82" s="931" t="s">
        <v>185</v>
      </c>
      <c r="C82" s="931" t="s">
        <v>186</v>
      </c>
      <c r="D82" s="930" t="s">
        <v>1581</v>
      </c>
      <c r="E82" s="930" t="s">
        <v>2110</v>
      </c>
      <c r="F82" s="931" t="s">
        <v>231</v>
      </c>
      <c r="G82" s="935">
        <v>1</v>
      </c>
      <c r="H82" s="935"/>
      <c r="I82" s="932"/>
      <c r="J82" s="930"/>
      <c r="K82" s="930"/>
      <c r="L82" s="930"/>
      <c r="M82" s="930"/>
      <c r="N82" s="933"/>
      <c r="O82" s="877"/>
    </row>
    <row r="83" spans="1:15" s="725" customFormat="1" ht="12.75" customHeight="1">
      <c r="A83" s="931" t="s">
        <v>1582</v>
      </c>
      <c r="B83" s="931" t="s">
        <v>185</v>
      </c>
      <c r="C83" s="931" t="s">
        <v>186</v>
      </c>
      <c r="D83" s="930" t="s">
        <v>1583</v>
      </c>
      <c r="E83" s="930" t="s">
        <v>2111</v>
      </c>
      <c r="F83" s="931" t="s">
        <v>231</v>
      </c>
      <c r="G83" s="935">
        <v>1</v>
      </c>
      <c r="H83" s="935"/>
      <c r="I83" s="932"/>
      <c r="J83" s="930"/>
      <c r="K83" s="930"/>
      <c r="L83" s="930"/>
      <c r="M83" s="930"/>
      <c r="N83" s="933"/>
      <c r="O83" s="877"/>
    </row>
    <row r="84" spans="1:15" s="725" customFormat="1" ht="12.75" customHeight="1">
      <c r="A84" s="931" t="s">
        <v>1584</v>
      </c>
      <c r="B84" s="931" t="s">
        <v>185</v>
      </c>
      <c r="C84" s="931" t="s">
        <v>186</v>
      </c>
      <c r="D84" s="930" t="s">
        <v>1585</v>
      </c>
      <c r="E84" s="930" t="s">
        <v>2112</v>
      </c>
      <c r="F84" s="931" t="s">
        <v>231</v>
      </c>
      <c r="G84" s="935">
        <v>2</v>
      </c>
      <c r="H84" s="935"/>
      <c r="I84" s="932"/>
      <c r="J84" s="930"/>
      <c r="K84" s="930"/>
      <c r="L84" s="930"/>
      <c r="M84" s="930"/>
      <c r="N84" s="933"/>
      <c r="O84" s="877"/>
    </row>
    <row r="85" spans="1:15" s="725" customFormat="1" ht="12.75" customHeight="1">
      <c r="A85" s="931" t="s">
        <v>1586</v>
      </c>
      <c r="B85" s="931" t="s">
        <v>185</v>
      </c>
      <c r="C85" s="931" t="s">
        <v>186</v>
      </c>
      <c r="D85" s="930" t="s">
        <v>1587</v>
      </c>
      <c r="E85" s="930" t="s">
        <v>2113</v>
      </c>
      <c r="F85" s="931" t="s">
        <v>231</v>
      </c>
      <c r="G85" s="935">
        <v>1</v>
      </c>
      <c r="H85" s="935"/>
      <c r="I85" s="932"/>
      <c r="J85" s="930"/>
      <c r="K85" s="930"/>
      <c r="L85" s="930"/>
      <c r="M85" s="930"/>
      <c r="N85" s="933"/>
      <c r="O85" s="877"/>
    </row>
    <row r="86" spans="1:15" s="725" customFormat="1" ht="12.75" customHeight="1">
      <c r="A86" s="931" t="s">
        <v>1588</v>
      </c>
      <c r="B86" s="931" t="s">
        <v>185</v>
      </c>
      <c r="C86" s="931" t="s">
        <v>186</v>
      </c>
      <c r="D86" s="930" t="s">
        <v>1589</v>
      </c>
      <c r="E86" s="930" t="s">
        <v>2114</v>
      </c>
      <c r="F86" s="931" t="s">
        <v>231</v>
      </c>
      <c r="G86" s="935">
        <v>1</v>
      </c>
      <c r="H86" s="935"/>
      <c r="I86" s="932"/>
      <c r="J86" s="930"/>
      <c r="K86" s="930"/>
      <c r="L86" s="930"/>
      <c r="M86" s="930"/>
      <c r="N86" s="933"/>
      <c r="O86" s="877"/>
    </row>
    <row r="87" spans="1:15" s="725" customFormat="1" ht="12.75" customHeight="1">
      <c r="A87" s="931" t="s">
        <v>1590</v>
      </c>
      <c r="B87" s="931" t="s">
        <v>185</v>
      </c>
      <c r="C87" s="931" t="s">
        <v>186</v>
      </c>
      <c r="D87" s="930" t="s">
        <v>1591</v>
      </c>
      <c r="E87" s="930" t="s">
        <v>2115</v>
      </c>
      <c r="F87" s="931" t="s">
        <v>231</v>
      </c>
      <c r="G87" s="935">
        <v>7</v>
      </c>
      <c r="H87" s="935"/>
      <c r="I87" s="932"/>
      <c r="J87" s="930"/>
      <c r="K87" s="930"/>
      <c r="L87" s="930"/>
      <c r="M87" s="930"/>
      <c r="N87" s="933"/>
      <c r="O87" s="877"/>
    </row>
    <row r="88" spans="1:15" s="725" customFormat="1" ht="12.75" customHeight="1">
      <c r="A88" s="931" t="s">
        <v>1592</v>
      </c>
      <c r="B88" s="931" t="s">
        <v>185</v>
      </c>
      <c r="C88" s="931" t="s">
        <v>186</v>
      </c>
      <c r="D88" s="930" t="s">
        <v>1593</v>
      </c>
      <c r="E88" s="930" t="s">
        <v>2116</v>
      </c>
      <c r="F88" s="931" t="s">
        <v>231</v>
      </c>
      <c r="G88" s="935">
        <v>1</v>
      </c>
      <c r="H88" s="935"/>
      <c r="I88" s="932"/>
      <c r="J88" s="930"/>
      <c r="K88" s="930"/>
      <c r="L88" s="930"/>
      <c r="M88" s="930"/>
      <c r="N88" s="933"/>
      <c r="O88" s="877"/>
    </row>
    <row r="89" spans="1:15" s="725" customFormat="1" ht="12.75" customHeight="1">
      <c r="A89" s="931" t="s">
        <v>1594</v>
      </c>
      <c r="B89" s="931" t="s">
        <v>185</v>
      </c>
      <c r="C89" s="931" t="s">
        <v>186</v>
      </c>
      <c r="D89" s="930" t="s">
        <v>1595</v>
      </c>
      <c r="E89" s="930" t="s">
        <v>2117</v>
      </c>
      <c r="F89" s="931" t="s">
        <v>231</v>
      </c>
      <c r="G89" s="935">
        <v>1</v>
      </c>
      <c r="H89" s="935"/>
      <c r="I89" s="932"/>
      <c r="J89" s="930"/>
      <c r="K89" s="930"/>
      <c r="L89" s="930"/>
      <c r="M89" s="930"/>
      <c r="N89" s="933"/>
      <c r="O89" s="877"/>
    </row>
    <row r="90" spans="1:15" s="725" customFormat="1" ht="12.75" customHeight="1">
      <c r="A90" s="931" t="s">
        <v>1596</v>
      </c>
      <c r="B90" s="931" t="s">
        <v>185</v>
      </c>
      <c r="C90" s="931" t="s">
        <v>186</v>
      </c>
      <c r="D90" s="930" t="s">
        <v>1597</v>
      </c>
      <c r="E90" s="930" t="s">
        <v>2118</v>
      </c>
      <c r="F90" s="931" t="s">
        <v>231</v>
      </c>
      <c r="G90" s="935">
        <v>2</v>
      </c>
      <c r="H90" s="935"/>
      <c r="I90" s="932"/>
      <c r="J90" s="930"/>
      <c r="K90" s="930"/>
      <c r="L90" s="930"/>
      <c r="M90" s="930"/>
      <c r="N90" s="933"/>
      <c r="O90" s="877"/>
    </row>
    <row r="91" spans="1:15" s="725" customFormat="1" ht="12.75" customHeight="1">
      <c r="A91" s="931" t="s">
        <v>1598</v>
      </c>
      <c r="B91" s="931" t="s">
        <v>185</v>
      </c>
      <c r="C91" s="931" t="s">
        <v>186</v>
      </c>
      <c r="D91" s="930" t="s">
        <v>1599</v>
      </c>
      <c r="E91" s="930" t="s">
        <v>2119</v>
      </c>
      <c r="F91" s="931" t="s">
        <v>231</v>
      </c>
      <c r="G91" s="935">
        <v>1</v>
      </c>
      <c r="H91" s="935"/>
      <c r="I91" s="932"/>
      <c r="J91" s="930"/>
      <c r="K91" s="930"/>
      <c r="L91" s="930"/>
      <c r="M91" s="930"/>
      <c r="N91" s="933"/>
      <c r="O91" s="877"/>
    </row>
    <row r="92" spans="1:15" s="725" customFormat="1" ht="12.75" customHeight="1">
      <c r="A92" s="931" t="s">
        <v>1600</v>
      </c>
      <c r="B92" s="931" t="s">
        <v>185</v>
      </c>
      <c r="C92" s="931" t="s">
        <v>186</v>
      </c>
      <c r="D92" s="930" t="s">
        <v>1601</v>
      </c>
      <c r="E92" s="930" t="s">
        <v>2120</v>
      </c>
      <c r="F92" s="931" t="s">
        <v>231</v>
      </c>
      <c r="G92" s="935">
        <v>2</v>
      </c>
      <c r="H92" s="935"/>
      <c r="I92" s="932"/>
      <c r="J92" s="930"/>
      <c r="K92" s="930"/>
      <c r="L92" s="930"/>
      <c r="M92" s="930"/>
      <c r="N92" s="933"/>
      <c r="O92" s="877"/>
    </row>
    <row r="93" spans="1:15" s="725" customFormat="1" ht="12.75" customHeight="1">
      <c r="A93" s="931" t="s">
        <v>1602</v>
      </c>
      <c r="B93" s="931" t="s">
        <v>185</v>
      </c>
      <c r="C93" s="931" t="s">
        <v>186</v>
      </c>
      <c r="D93" s="930" t="s">
        <v>1603</v>
      </c>
      <c r="E93" s="930" t="s">
        <v>2121</v>
      </c>
      <c r="F93" s="931" t="s">
        <v>231</v>
      </c>
      <c r="G93" s="935">
        <v>1</v>
      </c>
      <c r="H93" s="935"/>
      <c r="I93" s="932"/>
      <c r="J93" s="930"/>
      <c r="K93" s="930"/>
      <c r="L93" s="930"/>
      <c r="M93" s="930"/>
      <c r="N93" s="933"/>
      <c r="O93" s="877"/>
    </row>
    <row r="94" spans="1:15" s="725" customFormat="1" ht="12.75" customHeight="1">
      <c r="A94" s="931" t="s">
        <v>1604</v>
      </c>
      <c r="B94" s="931" t="s">
        <v>185</v>
      </c>
      <c r="C94" s="931" t="s">
        <v>186</v>
      </c>
      <c r="D94" s="930" t="s">
        <v>1605</v>
      </c>
      <c r="E94" s="930" t="s">
        <v>2122</v>
      </c>
      <c r="F94" s="931" t="s">
        <v>231</v>
      </c>
      <c r="G94" s="935">
        <v>2</v>
      </c>
      <c r="H94" s="935"/>
      <c r="I94" s="932"/>
      <c r="J94" s="930"/>
      <c r="K94" s="930"/>
      <c r="L94" s="930"/>
      <c r="M94" s="930"/>
      <c r="N94" s="933"/>
      <c r="O94" s="877"/>
    </row>
    <row r="95" spans="1:15" s="725" customFormat="1" ht="12.75" customHeight="1">
      <c r="A95" s="931" t="s">
        <v>1606</v>
      </c>
      <c r="B95" s="931" t="s">
        <v>185</v>
      </c>
      <c r="C95" s="931" t="s">
        <v>186</v>
      </c>
      <c r="D95" s="930" t="s">
        <v>1607</v>
      </c>
      <c r="E95" s="930" t="s">
        <v>2123</v>
      </c>
      <c r="F95" s="931" t="s">
        <v>231</v>
      </c>
      <c r="G95" s="935">
        <v>5</v>
      </c>
      <c r="H95" s="935"/>
      <c r="I95" s="932"/>
      <c r="J95" s="930"/>
      <c r="K95" s="930"/>
      <c r="L95" s="930"/>
      <c r="M95" s="930"/>
      <c r="N95" s="933"/>
      <c r="O95" s="877"/>
    </row>
    <row r="96" spans="1:15" s="725" customFormat="1" ht="12.75" customHeight="1">
      <c r="A96" s="931" t="s">
        <v>1608</v>
      </c>
      <c r="B96" s="931" t="s">
        <v>185</v>
      </c>
      <c r="C96" s="931" t="s">
        <v>186</v>
      </c>
      <c r="D96" s="930" t="s">
        <v>1609</v>
      </c>
      <c r="E96" s="930" t="s">
        <v>2124</v>
      </c>
      <c r="F96" s="931" t="s">
        <v>231</v>
      </c>
      <c r="G96" s="935">
        <v>2</v>
      </c>
      <c r="H96" s="935"/>
      <c r="I96" s="932"/>
      <c r="J96" s="930"/>
      <c r="K96" s="930"/>
      <c r="L96" s="930"/>
      <c r="M96" s="930"/>
      <c r="N96" s="933"/>
      <c r="O96" s="877"/>
    </row>
    <row r="97" spans="1:15" s="725" customFormat="1" ht="12.75" customHeight="1">
      <c r="A97" s="931" t="s">
        <v>1610</v>
      </c>
      <c r="B97" s="931" t="s">
        <v>185</v>
      </c>
      <c r="C97" s="931" t="s">
        <v>186</v>
      </c>
      <c r="D97" s="930" t="s">
        <v>1611</v>
      </c>
      <c r="E97" s="930" t="s">
        <v>2125</v>
      </c>
      <c r="F97" s="931" t="s">
        <v>231</v>
      </c>
      <c r="G97" s="935">
        <v>2</v>
      </c>
      <c r="H97" s="935"/>
      <c r="I97" s="932"/>
      <c r="J97" s="930"/>
      <c r="K97" s="930"/>
      <c r="L97" s="930"/>
      <c r="M97" s="930"/>
      <c r="N97" s="933"/>
      <c r="O97" s="877"/>
    </row>
    <row r="98" spans="1:15" s="725" customFormat="1" ht="12.75" customHeight="1">
      <c r="A98" s="931" t="s">
        <v>1612</v>
      </c>
      <c r="B98" s="931" t="s">
        <v>185</v>
      </c>
      <c r="C98" s="931" t="s">
        <v>186</v>
      </c>
      <c r="D98" s="930" t="s">
        <v>1613</v>
      </c>
      <c r="E98" s="930" t="s">
        <v>2126</v>
      </c>
      <c r="F98" s="931" t="s">
        <v>231</v>
      </c>
      <c r="G98" s="935">
        <v>2</v>
      </c>
      <c r="H98" s="935"/>
      <c r="I98" s="932"/>
      <c r="J98" s="930"/>
      <c r="K98" s="930"/>
      <c r="L98" s="930"/>
      <c r="M98" s="930"/>
      <c r="N98" s="933"/>
      <c r="O98" s="877"/>
    </row>
    <row r="99" spans="1:15" s="725" customFormat="1" ht="12.75" customHeight="1">
      <c r="A99" s="931" t="s">
        <v>1614</v>
      </c>
      <c r="B99" s="931" t="s">
        <v>185</v>
      </c>
      <c r="C99" s="931" t="s">
        <v>186</v>
      </c>
      <c r="D99" s="930" t="s">
        <v>1615</v>
      </c>
      <c r="E99" s="930" t="s">
        <v>2127</v>
      </c>
      <c r="F99" s="931" t="s">
        <v>231</v>
      </c>
      <c r="G99" s="935">
        <v>2</v>
      </c>
      <c r="H99" s="935"/>
      <c r="I99" s="932"/>
      <c r="J99" s="930"/>
      <c r="K99" s="930"/>
      <c r="L99" s="930"/>
      <c r="M99" s="930"/>
      <c r="N99" s="933"/>
      <c r="O99" s="877"/>
    </row>
    <row r="100" spans="1:15" s="725" customFormat="1" ht="12.75" customHeight="1">
      <c r="A100" s="931" t="s">
        <v>1616</v>
      </c>
      <c r="B100" s="931" t="s">
        <v>185</v>
      </c>
      <c r="C100" s="931" t="s">
        <v>186</v>
      </c>
      <c r="D100" s="930" t="s">
        <v>1617</v>
      </c>
      <c r="E100" s="930" t="s">
        <v>2128</v>
      </c>
      <c r="F100" s="931" t="s">
        <v>231</v>
      </c>
      <c r="G100" s="935">
        <v>4</v>
      </c>
      <c r="H100" s="935"/>
      <c r="I100" s="932"/>
      <c r="J100" s="930"/>
      <c r="K100" s="930"/>
      <c r="L100" s="930"/>
      <c r="M100" s="930"/>
      <c r="N100" s="933"/>
      <c r="O100" s="877"/>
    </row>
    <row r="101" spans="1:15" s="725" customFormat="1" ht="12.75" customHeight="1">
      <c r="A101" s="931" t="s">
        <v>1618</v>
      </c>
      <c r="B101" s="931" t="s">
        <v>185</v>
      </c>
      <c r="C101" s="931" t="s">
        <v>186</v>
      </c>
      <c r="D101" s="930" t="s">
        <v>1619</v>
      </c>
      <c r="E101" s="930" t="s">
        <v>2129</v>
      </c>
      <c r="F101" s="931" t="s">
        <v>231</v>
      </c>
      <c r="G101" s="935">
        <v>1</v>
      </c>
      <c r="H101" s="935"/>
      <c r="I101" s="932"/>
      <c r="J101" s="930"/>
      <c r="K101" s="930"/>
      <c r="L101" s="930"/>
      <c r="M101" s="930"/>
      <c r="N101" s="933"/>
      <c r="O101" s="877"/>
    </row>
    <row r="102" spans="1:15" s="725" customFormat="1" ht="12.75" customHeight="1">
      <c r="A102" s="931" t="s">
        <v>1620</v>
      </c>
      <c r="B102" s="931" t="s">
        <v>185</v>
      </c>
      <c r="C102" s="931" t="s">
        <v>186</v>
      </c>
      <c r="D102" s="930" t="s">
        <v>1621</v>
      </c>
      <c r="E102" s="930" t="s">
        <v>2130</v>
      </c>
      <c r="F102" s="931" t="s">
        <v>231</v>
      </c>
      <c r="G102" s="935">
        <v>1</v>
      </c>
      <c r="H102" s="935"/>
      <c r="I102" s="932"/>
      <c r="J102" s="930"/>
      <c r="K102" s="930"/>
      <c r="L102" s="930"/>
      <c r="M102" s="930"/>
      <c r="N102" s="933"/>
      <c r="O102" s="877"/>
    </row>
    <row r="103" spans="1:15" s="725" customFormat="1" ht="12.75" customHeight="1">
      <c r="A103" s="931" t="s">
        <v>1622</v>
      </c>
      <c r="B103" s="931" t="s">
        <v>185</v>
      </c>
      <c r="C103" s="931" t="s">
        <v>186</v>
      </c>
      <c r="D103" s="930" t="s">
        <v>1623</v>
      </c>
      <c r="E103" s="930" t="s">
        <v>2131</v>
      </c>
      <c r="F103" s="931" t="s">
        <v>231</v>
      </c>
      <c r="G103" s="935">
        <v>1</v>
      </c>
      <c r="H103" s="935"/>
      <c r="I103" s="932"/>
      <c r="J103" s="930"/>
      <c r="K103" s="930"/>
      <c r="L103" s="930"/>
      <c r="M103" s="930"/>
      <c r="N103" s="933"/>
      <c r="O103" s="877"/>
    </row>
    <row r="104" spans="1:15" s="725" customFormat="1" ht="12.75" customHeight="1">
      <c r="A104" s="872" t="s">
        <v>1624</v>
      </c>
      <c r="B104" s="872" t="s">
        <v>159</v>
      </c>
      <c r="C104" s="872" t="s">
        <v>1412</v>
      </c>
      <c r="D104" s="725" t="s">
        <v>1625</v>
      </c>
      <c r="E104" s="725" t="s">
        <v>1626</v>
      </c>
      <c r="F104" s="872" t="s">
        <v>231</v>
      </c>
      <c r="G104" s="936">
        <v>43</v>
      </c>
      <c r="H104" s="936"/>
      <c r="I104" s="874"/>
      <c r="J104" s="875"/>
      <c r="K104" s="873"/>
      <c r="L104" s="875"/>
      <c r="M104" s="873"/>
      <c r="N104" s="876"/>
      <c r="O104" s="877"/>
    </row>
    <row r="105" spans="1:15" s="725" customFormat="1" ht="12.75" customHeight="1">
      <c r="A105" s="872" t="s">
        <v>1627</v>
      </c>
      <c r="B105" s="872" t="s">
        <v>159</v>
      </c>
      <c r="C105" s="872" t="s">
        <v>1412</v>
      </c>
      <c r="D105" s="725" t="s">
        <v>1628</v>
      </c>
      <c r="E105" s="725" t="s">
        <v>1629</v>
      </c>
      <c r="F105" s="872" t="s">
        <v>193</v>
      </c>
      <c r="G105" s="936">
        <v>172</v>
      </c>
      <c r="H105" s="936"/>
      <c r="I105" s="874"/>
      <c r="J105" s="875"/>
      <c r="K105" s="873"/>
      <c r="L105" s="875"/>
      <c r="M105" s="873"/>
      <c r="N105" s="876"/>
      <c r="O105" s="877"/>
    </row>
    <row r="106" spans="1:15" s="725" customFormat="1" ht="12.75" customHeight="1">
      <c r="A106" s="872" t="s">
        <v>1630</v>
      </c>
      <c r="B106" s="872" t="s">
        <v>159</v>
      </c>
      <c r="C106" s="872" t="s">
        <v>1412</v>
      </c>
      <c r="D106" s="725" t="s">
        <v>1631</v>
      </c>
      <c r="E106" s="725" t="s">
        <v>1632</v>
      </c>
      <c r="F106" s="872" t="s">
        <v>107</v>
      </c>
      <c r="G106" s="936"/>
      <c r="H106" s="936"/>
      <c r="I106" s="874"/>
      <c r="J106" s="875"/>
      <c r="K106" s="873"/>
      <c r="L106" s="875"/>
      <c r="M106" s="873"/>
      <c r="N106" s="876"/>
      <c r="O106" s="877"/>
    </row>
    <row r="107" spans="1:15" s="849" customFormat="1" ht="21" customHeight="1">
      <c r="E107" s="243" t="s">
        <v>139</v>
      </c>
      <c r="F107" s="243"/>
      <c r="G107" s="243"/>
      <c r="H107" s="243"/>
      <c r="I107" s="244"/>
      <c r="K107" s="878"/>
      <c r="M107" s="878"/>
    </row>
  </sheetData>
  <printOptions horizontalCentered="1"/>
  <pageMargins left="0.17" right="0.79" top="0.59055119752883911" bottom="0.59055119752883911" header="0" footer="0"/>
  <pageSetup paperSize="9" fitToHeight="999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28" workbookViewId="0">
      <selection activeCell="O48" sqref="O48"/>
    </sheetView>
  </sheetViews>
  <sheetFormatPr defaultRowHeight="13.5" customHeight="1"/>
  <cols>
    <col min="1" max="1" width="2.42578125" style="956" customWidth="1"/>
    <col min="2" max="2" width="1.85546875" style="956" customWidth="1"/>
    <col min="3" max="3" width="2.85546875" style="956" customWidth="1"/>
    <col min="4" max="4" width="6.7109375" style="956" customWidth="1"/>
    <col min="5" max="5" width="13.5703125" style="956" customWidth="1"/>
    <col min="6" max="6" width="0.5703125" style="956" customWidth="1"/>
    <col min="7" max="7" width="2.5703125" style="956" customWidth="1"/>
    <col min="8" max="8" width="2.7109375" style="956" customWidth="1"/>
    <col min="9" max="9" width="10.42578125" style="956" customWidth="1"/>
    <col min="10" max="10" width="13.42578125" style="956" customWidth="1"/>
    <col min="11" max="11" width="0.7109375" style="956" customWidth="1"/>
    <col min="12" max="12" width="2.42578125" style="956" customWidth="1"/>
    <col min="13" max="13" width="2.85546875" style="956" customWidth="1"/>
    <col min="14" max="14" width="2" style="956" customWidth="1"/>
    <col min="15" max="15" width="12.42578125" style="956" customWidth="1"/>
    <col min="16" max="16" width="3" style="956" customWidth="1"/>
    <col min="17" max="17" width="2" style="956" customWidth="1"/>
    <col min="18" max="18" width="13.5703125" style="956" customWidth="1"/>
    <col min="19" max="19" width="0.5703125" style="956" customWidth="1"/>
    <col min="20" max="256" width="9.140625" style="956"/>
    <col min="257" max="257" width="2.42578125" style="956" customWidth="1"/>
    <col min="258" max="258" width="1.85546875" style="956" customWidth="1"/>
    <col min="259" max="259" width="2.85546875" style="956" customWidth="1"/>
    <col min="260" max="260" width="6.7109375" style="956" customWidth="1"/>
    <col min="261" max="261" width="13.5703125" style="956" customWidth="1"/>
    <col min="262" max="262" width="0.5703125" style="956" customWidth="1"/>
    <col min="263" max="263" width="2.5703125" style="956" customWidth="1"/>
    <col min="264" max="264" width="2.7109375" style="956" customWidth="1"/>
    <col min="265" max="265" width="10.42578125" style="956" customWidth="1"/>
    <col min="266" max="266" width="13.42578125" style="956" customWidth="1"/>
    <col min="267" max="267" width="0.7109375" style="956" customWidth="1"/>
    <col min="268" max="268" width="2.42578125" style="956" customWidth="1"/>
    <col min="269" max="269" width="2.85546875" style="956" customWidth="1"/>
    <col min="270" max="270" width="2" style="956" customWidth="1"/>
    <col min="271" max="271" width="12.42578125" style="956" customWidth="1"/>
    <col min="272" max="272" width="3" style="956" customWidth="1"/>
    <col min="273" max="273" width="2" style="956" customWidth="1"/>
    <col min="274" max="274" width="13.5703125" style="956" customWidth="1"/>
    <col min="275" max="275" width="0.5703125" style="956" customWidth="1"/>
    <col min="276" max="512" width="9.140625" style="956"/>
    <col min="513" max="513" width="2.42578125" style="956" customWidth="1"/>
    <col min="514" max="514" width="1.85546875" style="956" customWidth="1"/>
    <col min="515" max="515" width="2.85546875" style="956" customWidth="1"/>
    <col min="516" max="516" width="6.7109375" style="956" customWidth="1"/>
    <col min="517" max="517" width="13.5703125" style="956" customWidth="1"/>
    <col min="518" max="518" width="0.5703125" style="956" customWidth="1"/>
    <col min="519" max="519" width="2.5703125" style="956" customWidth="1"/>
    <col min="520" max="520" width="2.7109375" style="956" customWidth="1"/>
    <col min="521" max="521" width="10.42578125" style="956" customWidth="1"/>
    <col min="522" max="522" width="13.42578125" style="956" customWidth="1"/>
    <col min="523" max="523" width="0.7109375" style="956" customWidth="1"/>
    <col min="524" max="524" width="2.42578125" style="956" customWidth="1"/>
    <col min="525" max="525" width="2.85546875" style="956" customWidth="1"/>
    <col min="526" max="526" width="2" style="956" customWidth="1"/>
    <col min="527" max="527" width="12.42578125" style="956" customWidth="1"/>
    <col min="528" max="528" width="3" style="956" customWidth="1"/>
    <col min="529" max="529" width="2" style="956" customWidth="1"/>
    <col min="530" max="530" width="13.5703125" style="956" customWidth="1"/>
    <col min="531" max="531" width="0.5703125" style="956" customWidth="1"/>
    <col min="532" max="768" width="9.140625" style="956"/>
    <col min="769" max="769" width="2.42578125" style="956" customWidth="1"/>
    <col min="770" max="770" width="1.85546875" style="956" customWidth="1"/>
    <col min="771" max="771" width="2.85546875" style="956" customWidth="1"/>
    <col min="772" max="772" width="6.7109375" style="956" customWidth="1"/>
    <col min="773" max="773" width="13.5703125" style="956" customWidth="1"/>
    <col min="774" max="774" width="0.5703125" style="956" customWidth="1"/>
    <col min="775" max="775" width="2.5703125" style="956" customWidth="1"/>
    <col min="776" max="776" width="2.7109375" style="956" customWidth="1"/>
    <col min="777" max="777" width="10.42578125" style="956" customWidth="1"/>
    <col min="778" max="778" width="13.42578125" style="956" customWidth="1"/>
    <col min="779" max="779" width="0.7109375" style="956" customWidth="1"/>
    <col min="780" max="780" width="2.42578125" style="956" customWidth="1"/>
    <col min="781" max="781" width="2.85546875" style="956" customWidth="1"/>
    <col min="782" max="782" width="2" style="956" customWidth="1"/>
    <col min="783" max="783" width="12.42578125" style="956" customWidth="1"/>
    <col min="784" max="784" width="3" style="956" customWidth="1"/>
    <col min="785" max="785" width="2" style="956" customWidth="1"/>
    <col min="786" max="786" width="13.5703125" style="956" customWidth="1"/>
    <col min="787" max="787" width="0.5703125" style="956" customWidth="1"/>
    <col min="788" max="1024" width="9.140625" style="956"/>
    <col min="1025" max="1025" width="2.42578125" style="956" customWidth="1"/>
    <col min="1026" max="1026" width="1.85546875" style="956" customWidth="1"/>
    <col min="1027" max="1027" width="2.85546875" style="956" customWidth="1"/>
    <col min="1028" max="1028" width="6.7109375" style="956" customWidth="1"/>
    <col min="1029" max="1029" width="13.5703125" style="956" customWidth="1"/>
    <col min="1030" max="1030" width="0.5703125" style="956" customWidth="1"/>
    <col min="1031" max="1031" width="2.5703125" style="956" customWidth="1"/>
    <col min="1032" max="1032" width="2.7109375" style="956" customWidth="1"/>
    <col min="1033" max="1033" width="10.42578125" style="956" customWidth="1"/>
    <col min="1034" max="1034" width="13.42578125" style="956" customWidth="1"/>
    <col min="1035" max="1035" width="0.7109375" style="956" customWidth="1"/>
    <col min="1036" max="1036" width="2.42578125" style="956" customWidth="1"/>
    <col min="1037" max="1037" width="2.85546875" style="956" customWidth="1"/>
    <col min="1038" max="1038" width="2" style="956" customWidth="1"/>
    <col min="1039" max="1039" width="12.42578125" style="956" customWidth="1"/>
    <col min="1040" max="1040" width="3" style="956" customWidth="1"/>
    <col min="1041" max="1041" width="2" style="956" customWidth="1"/>
    <col min="1042" max="1042" width="13.5703125" style="956" customWidth="1"/>
    <col min="1043" max="1043" width="0.5703125" style="956" customWidth="1"/>
    <col min="1044" max="1280" width="9.140625" style="956"/>
    <col min="1281" max="1281" width="2.42578125" style="956" customWidth="1"/>
    <col min="1282" max="1282" width="1.85546875" style="956" customWidth="1"/>
    <col min="1283" max="1283" width="2.85546875" style="956" customWidth="1"/>
    <col min="1284" max="1284" width="6.7109375" style="956" customWidth="1"/>
    <col min="1285" max="1285" width="13.5703125" style="956" customWidth="1"/>
    <col min="1286" max="1286" width="0.5703125" style="956" customWidth="1"/>
    <col min="1287" max="1287" width="2.5703125" style="956" customWidth="1"/>
    <col min="1288" max="1288" width="2.7109375" style="956" customWidth="1"/>
    <col min="1289" max="1289" width="10.42578125" style="956" customWidth="1"/>
    <col min="1290" max="1290" width="13.42578125" style="956" customWidth="1"/>
    <col min="1291" max="1291" width="0.7109375" style="956" customWidth="1"/>
    <col min="1292" max="1292" width="2.42578125" style="956" customWidth="1"/>
    <col min="1293" max="1293" width="2.85546875" style="956" customWidth="1"/>
    <col min="1294" max="1294" width="2" style="956" customWidth="1"/>
    <col min="1295" max="1295" width="12.42578125" style="956" customWidth="1"/>
    <col min="1296" max="1296" width="3" style="956" customWidth="1"/>
    <col min="1297" max="1297" width="2" style="956" customWidth="1"/>
    <col min="1298" max="1298" width="13.5703125" style="956" customWidth="1"/>
    <col min="1299" max="1299" width="0.5703125" style="956" customWidth="1"/>
    <col min="1300" max="1536" width="9.140625" style="956"/>
    <col min="1537" max="1537" width="2.42578125" style="956" customWidth="1"/>
    <col min="1538" max="1538" width="1.85546875" style="956" customWidth="1"/>
    <col min="1539" max="1539" width="2.85546875" style="956" customWidth="1"/>
    <col min="1540" max="1540" width="6.7109375" style="956" customWidth="1"/>
    <col min="1541" max="1541" width="13.5703125" style="956" customWidth="1"/>
    <col min="1542" max="1542" width="0.5703125" style="956" customWidth="1"/>
    <col min="1543" max="1543" width="2.5703125" style="956" customWidth="1"/>
    <col min="1544" max="1544" width="2.7109375" style="956" customWidth="1"/>
    <col min="1545" max="1545" width="10.42578125" style="956" customWidth="1"/>
    <col min="1546" max="1546" width="13.42578125" style="956" customWidth="1"/>
    <col min="1547" max="1547" width="0.7109375" style="956" customWidth="1"/>
    <col min="1548" max="1548" width="2.42578125" style="956" customWidth="1"/>
    <col min="1549" max="1549" width="2.85546875" style="956" customWidth="1"/>
    <col min="1550" max="1550" width="2" style="956" customWidth="1"/>
    <col min="1551" max="1551" width="12.42578125" style="956" customWidth="1"/>
    <col min="1552" max="1552" width="3" style="956" customWidth="1"/>
    <col min="1553" max="1553" width="2" style="956" customWidth="1"/>
    <col min="1554" max="1554" width="13.5703125" style="956" customWidth="1"/>
    <col min="1555" max="1555" width="0.5703125" style="956" customWidth="1"/>
    <col min="1556" max="1792" width="9.140625" style="956"/>
    <col min="1793" max="1793" width="2.42578125" style="956" customWidth="1"/>
    <col min="1794" max="1794" width="1.85546875" style="956" customWidth="1"/>
    <col min="1795" max="1795" width="2.85546875" style="956" customWidth="1"/>
    <col min="1796" max="1796" width="6.7109375" style="956" customWidth="1"/>
    <col min="1797" max="1797" width="13.5703125" style="956" customWidth="1"/>
    <col min="1798" max="1798" width="0.5703125" style="956" customWidth="1"/>
    <col min="1799" max="1799" width="2.5703125" style="956" customWidth="1"/>
    <col min="1800" max="1800" width="2.7109375" style="956" customWidth="1"/>
    <col min="1801" max="1801" width="10.42578125" style="956" customWidth="1"/>
    <col min="1802" max="1802" width="13.42578125" style="956" customWidth="1"/>
    <col min="1803" max="1803" width="0.7109375" style="956" customWidth="1"/>
    <col min="1804" max="1804" width="2.42578125" style="956" customWidth="1"/>
    <col min="1805" max="1805" width="2.85546875" style="956" customWidth="1"/>
    <col min="1806" max="1806" width="2" style="956" customWidth="1"/>
    <col min="1807" max="1807" width="12.42578125" style="956" customWidth="1"/>
    <col min="1808" max="1808" width="3" style="956" customWidth="1"/>
    <col min="1809" max="1809" width="2" style="956" customWidth="1"/>
    <col min="1810" max="1810" width="13.5703125" style="956" customWidth="1"/>
    <col min="1811" max="1811" width="0.5703125" style="956" customWidth="1"/>
    <col min="1812" max="2048" width="9.140625" style="956"/>
    <col min="2049" max="2049" width="2.42578125" style="956" customWidth="1"/>
    <col min="2050" max="2050" width="1.85546875" style="956" customWidth="1"/>
    <col min="2051" max="2051" width="2.85546875" style="956" customWidth="1"/>
    <col min="2052" max="2052" width="6.7109375" style="956" customWidth="1"/>
    <col min="2053" max="2053" width="13.5703125" style="956" customWidth="1"/>
    <col min="2054" max="2054" width="0.5703125" style="956" customWidth="1"/>
    <col min="2055" max="2055" width="2.5703125" style="956" customWidth="1"/>
    <col min="2056" max="2056" width="2.7109375" style="956" customWidth="1"/>
    <col min="2057" max="2057" width="10.42578125" style="956" customWidth="1"/>
    <col min="2058" max="2058" width="13.42578125" style="956" customWidth="1"/>
    <col min="2059" max="2059" width="0.7109375" style="956" customWidth="1"/>
    <col min="2060" max="2060" width="2.42578125" style="956" customWidth="1"/>
    <col min="2061" max="2061" width="2.85546875" style="956" customWidth="1"/>
    <col min="2062" max="2062" width="2" style="956" customWidth="1"/>
    <col min="2063" max="2063" width="12.42578125" style="956" customWidth="1"/>
    <col min="2064" max="2064" width="3" style="956" customWidth="1"/>
    <col min="2065" max="2065" width="2" style="956" customWidth="1"/>
    <col min="2066" max="2066" width="13.5703125" style="956" customWidth="1"/>
    <col min="2067" max="2067" width="0.5703125" style="956" customWidth="1"/>
    <col min="2068" max="2304" width="9.140625" style="956"/>
    <col min="2305" max="2305" width="2.42578125" style="956" customWidth="1"/>
    <col min="2306" max="2306" width="1.85546875" style="956" customWidth="1"/>
    <col min="2307" max="2307" width="2.85546875" style="956" customWidth="1"/>
    <col min="2308" max="2308" width="6.7109375" style="956" customWidth="1"/>
    <col min="2309" max="2309" width="13.5703125" style="956" customWidth="1"/>
    <col min="2310" max="2310" width="0.5703125" style="956" customWidth="1"/>
    <col min="2311" max="2311" width="2.5703125" style="956" customWidth="1"/>
    <col min="2312" max="2312" width="2.7109375" style="956" customWidth="1"/>
    <col min="2313" max="2313" width="10.42578125" style="956" customWidth="1"/>
    <col min="2314" max="2314" width="13.42578125" style="956" customWidth="1"/>
    <col min="2315" max="2315" width="0.7109375" style="956" customWidth="1"/>
    <col min="2316" max="2316" width="2.42578125" style="956" customWidth="1"/>
    <col min="2317" max="2317" width="2.85546875" style="956" customWidth="1"/>
    <col min="2318" max="2318" width="2" style="956" customWidth="1"/>
    <col min="2319" max="2319" width="12.42578125" style="956" customWidth="1"/>
    <col min="2320" max="2320" width="3" style="956" customWidth="1"/>
    <col min="2321" max="2321" width="2" style="956" customWidth="1"/>
    <col min="2322" max="2322" width="13.5703125" style="956" customWidth="1"/>
    <col min="2323" max="2323" width="0.5703125" style="956" customWidth="1"/>
    <col min="2324" max="2560" width="9.140625" style="956"/>
    <col min="2561" max="2561" width="2.42578125" style="956" customWidth="1"/>
    <col min="2562" max="2562" width="1.85546875" style="956" customWidth="1"/>
    <col min="2563" max="2563" width="2.85546875" style="956" customWidth="1"/>
    <col min="2564" max="2564" width="6.7109375" style="956" customWidth="1"/>
    <col min="2565" max="2565" width="13.5703125" style="956" customWidth="1"/>
    <col min="2566" max="2566" width="0.5703125" style="956" customWidth="1"/>
    <col min="2567" max="2567" width="2.5703125" style="956" customWidth="1"/>
    <col min="2568" max="2568" width="2.7109375" style="956" customWidth="1"/>
    <col min="2569" max="2569" width="10.42578125" style="956" customWidth="1"/>
    <col min="2570" max="2570" width="13.42578125" style="956" customWidth="1"/>
    <col min="2571" max="2571" width="0.7109375" style="956" customWidth="1"/>
    <col min="2572" max="2572" width="2.42578125" style="956" customWidth="1"/>
    <col min="2573" max="2573" width="2.85546875" style="956" customWidth="1"/>
    <col min="2574" max="2574" width="2" style="956" customWidth="1"/>
    <col min="2575" max="2575" width="12.42578125" style="956" customWidth="1"/>
    <col min="2576" max="2576" width="3" style="956" customWidth="1"/>
    <col min="2577" max="2577" width="2" style="956" customWidth="1"/>
    <col min="2578" max="2578" width="13.5703125" style="956" customWidth="1"/>
    <col min="2579" max="2579" width="0.5703125" style="956" customWidth="1"/>
    <col min="2580" max="2816" width="9.140625" style="956"/>
    <col min="2817" max="2817" width="2.42578125" style="956" customWidth="1"/>
    <col min="2818" max="2818" width="1.85546875" style="956" customWidth="1"/>
    <col min="2819" max="2819" width="2.85546875" style="956" customWidth="1"/>
    <col min="2820" max="2820" width="6.7109375" style="956" customWidth="1"/>
    <col min="2821" max="2821" width="13.5703125" style="956" customWidth="1"/>
    <col min="2822" max="2822" width="0.5703125" style="956" customWidth="1"/>
    <col min="2823" max="2823" width="2.5703125" style="956" customWidth="1"/>
    <col min="2824" max="2824" width="2.7109375" style="956" customWidth="1"/>
    <col min="2825" max="2825" width="10.42578125" style="956" customWidth="1"/>
    <col min="2826" max="2826" width="13.42578125" style="956" customWidth="1"/>
    <col min="2827" max="2827" width="0.7109375" style="956" customWidth="1"/>
    <col min="2828" max="2828" width="2.42578125" style="956" customWidth="1"/>
    <col min="2829" max="2829" width="2.85546875" style="956" customWidth="1"/>
    <col min="2830" max="2830" width="2" style="956" customWidth="1"/>
    <col min="2831" max="2831" width="12.42578125" style="956" customWidth="1"/>
    <col min="2832" max="2832" width="3" style="956" customWidth="1"/>
    <col min="2833" max="2833" width="2" style="956" customWidth="1"/>
    <col min="2834" max="2834" width="13.5703125" style="956" customWidth="1"/>
    <col min="2835" max="2835" width="0.5703125" style="956" customWidth="1"/>
    <col min="2836" max="3072" width="9.140625" style="956"/>
    <col min="3073" max="3073" width="2.42578125" style="956" customWidth="1"/>
    <col min="3074" max="3074" width="1.85546875" style="956" customWidth="1"/>
    <col min="3075" max="3075" width="2.85546875" style="956" customWidth="1"/>
    <col min="3076" max="3076" width="6.7109375" style="956" customWidth="1"/>
    <col min="3077" max="3077" width="13.5703125" style="956" customWidth="1"/>
    <col min="3078" max="3078" width="0.5703125" style="956" customWidth="1"/>
    <col min="3079" max="3079" width="2.5703125" style="956" customWidth="1"/>
    <col min="3080" max="3080" width="2.7109375" style="956" customWidth="1"/>
    <col min="3081" max="3081" width="10.42578125" style="956" customWidth="1"/>
    <col min="3082" max="3082" width="13.42578125" style="956" customWidth="1"/>
    <col min="3083" max="3083" width="0.7109375" style="956" customWidth="1"/>
    <col min="3084" max="3084" width="2.42578125" style="956" customWidth="1"/>
    <col min="3085" max="3085" width="2.85546875" style="956" customWidth="1"/>
    <col min="3086" max="3086" width="2" style="956" customWidth="1"/>
    <col min="3087" max="3087" width="12.42578125" style="956" customWidth="1"/>
    <col min="3088" max="3088" width="3" style="956" customWidth="1"/>
    <col min="3089" max="3089" width="2" style="956" customWidth="1"/>
    <col min="3090" max="3090" width="13.5703125" style="956" customWidth="1"/>
    <col min="3091" max="3091" width="0.5703125" style="956" customWidth="1"/>
    <col min="3092" max="3328" width="9.140625" style="956"/>
    <col min="3329" max="3329" width="2.42578125" style="956" customWidth="1"/>
    <col min="3330" max="3330" width="1.85546875" style="956" customWidth="1"/>
    <col min="3331" max="3331" width="2.85546875" style="956" customWidth="1"/>
    <col min="3332" max="3332" width="6.7109375" style="956" customWidth="1"/>
    <col min="3333" max="3333" width="13.5703125" style="956" customWidth="1"/>
    <col min="3334" max="3334" width="0.5703125" style="956" customWidth="1"/>
    <col min="3335" max="3335" width="2.5703125" style="956" customWidth="1"/>
    <col min="3336" max="3336" width="2.7109375" style="956" customWidth="1"/>
    <col min="3337" max="3337" width="10.42578125" style="956" customWidth="1"/>
    <col min="3338" max="3338" width="13.42578125" style="956" customWidth="1"/>
    <col min="3339" max="3339" width="0.7109375" style="956" customWidth="1"/>
    <col min="3340" max="3340" width="2.42578125" style="956" customWidth="1"/>
    <col min="3341" max="3341" width="2.85546875" style="956" customWidth="1"/>
    <col min="3342" max="3342" width="2" style="956" customWidth="1"/>
    <col min="3343" max="3343" width="12.42578125" style="956" customWidth="1"/>
    <col min="3344" max="3344" width="3" style="956" customWidth="1"/>
    <col min="3345" max="3345" width="2" style="956" customWidth="1"/>
    <col min="3346" max="3346" width="13.5703125" style="956" customWidth="1"/>
    <col min="3347" max="3347" width="0.5703125" style="956" customWidth="1"/>
    <col min="3348" max="3584" width="9.140625" style="956"/>
    <col min="3585" max="3585" width="2.42578125" style="956" customWidth="1"/>
    <col min="3586" max="3586" width="1.85546875" style="956" customWidth="1"/>
    <col min="3587" max="3587" width="2.85546875" style="956" customWidth="1"/>
    <col min="3588" max="3588" width="6.7109375" style="956" customWidth="1"/>
    <col min="3589" max="3589" width="13.5703125" style="956" customWidth="1"/>
    <col min="3590" max="3590" width="0.5703125" style="956" customWidth="1"/>
    <col min="3591" max="3591" width="2.5703125" style="956" customWidth="1"/>
    <col min="3592" max="3592" width="2.7109375" style="956" customWidth="1"/>
    <col min="3593" max="3593" width="10.42578125" style="956" customWidth="1"/>
    <col min="3594" max="3594" width="13.42578125" style="956" customWidth="1"/>
    <col min="3595" max="3595" width="0.7109375" style="956" customWidth="1"/>
    <col min="3596" max="3596" width="2.42578125" style="956" customWidth="1"/>
    <col min="3597" max="3597" width="2.85546875" style="956" customWidth="1"/>
    <col min="3598" max="3598" width="2" style="956" customWidth="1"/>
    <col min="3599" max="3599" width="12.42578125" style="956" customWidth="1"/>
    <col min="3600" max="3600" width="3" style="956" customWidth="1"/>
    <col min="3601" max="3601" width="2" style="956" customWidth="1"/>
    <col min="3602" max="3602" width="13.5703125" style="956" customWidth="1"/>
    <col min="3603" max="3603" width="0.5703125" style="956" customWidth="1"/>
    <col min="3604" max="3840" width="9.140625" style="956"/>
    <col min="3841" max="3841" width="2.42578125" style="956" customWidth="1"/>
    <col min="3842" max="3842" width="1.85546875" style="956" customWidth="1"/>
    <col min="3843" max="3843" width="2.85546875" style="956" customWidth="1"/>
    <col min="3844" max="3844" width="6.7109375" style="956" customWidth="1"/>
    <col min="3845" max="3845" width="13.5703125" style="956" customWidth="1"/>
    <col min="3846" max="3846" width="0.5703125" style="956" customWidth="1"/>
    <col min="3847" max="3847" width="2.5703125" style="956" customWidth="1"/>
    <col min="3848" max="3848" width="2.7109375" style="956" customWidth="1"/>
    <col min="3849" max="3849" width="10.42578125" style="956" customWidth="1"/>
    <col min="3850" max="3850" width="13.42578125" style="956" customWidth="1"/>
    <col min="3851" max="3851" width="0.7109375" style="956" customWidth="1"/>
    <col min="3852" max="3852" width="2.42578125" style="956" customWidth="1"/>
    <col min="3853" max="3853" width="2.85546875" style="956" customWidth="1"/>
    <col min="3854" max="3854" width="2" style="956" customWidth="1"/>
    <col min="3855" max="3855" width="12.42578125" style="956" customWidth="1"/>
    <col min="3856" max="3856" width="3" style="956" customWidth="1"/>
    <col min="3857" max="3857" width="2" style="956" customWidth="1"/>
    <col min="3858" max="3858" width="13.5703125" style="956" customWidth="1"/>
    <col min="3859" max="3859" width="0.5703125" style="956" customWidth="1"/>
    <col min="3860" max="4096" width="9.140625" style="956"/>
    <col min="4097" max="4097" width="2.42578125" style="956" customWidth="1"/>
    <col min="4098" max="4098" width="1.85546875" style="956" customWidth="1"/>
    <col min="4099" max="4099" width="2.85546875" style="956" customWidth="1"/>
    <col min="4100" max="4100" width="6.7109375" style="956" customWidth="1"/>
    <col min="4101" max="4101" width="13.5703125" style="956" customWidth="1"/>
    <col min="4102" max="4102" width="0.5703125" style="956" customWidth="1"/>
    <col min="4103" max="4103" width="2.5703125" style="956" customWidth="1"/>
    <col min="4104" max="4104" width="2.7109375" style="956" customWidth="1"/>
    <col min="4105" max="4105" width="10.42578125" style="956" customWidth="1"/>
    <col min="4106" max="4106" width="13.42578125" style="956" customWidth="1"/>
    <col min="4107" max="4107" width="0.7109375" style="956" customWidth="1"/>
    <col min="4108" max="4108" width="2.42578125" style="956" customWidth="1"/>
    <col min="4109" max="4109" width="2.85546875" style="956" customWidth="1"/>
    <col min="4110" max="4110" width="2" style="956" customWidth="1"/>
    <col min="4111" max="4111" width="12.42578125" style="956" customWidth="1"/>
    <col min="4112" max="4112" width="3" style="956" customWidth="1"/>
    <col min="4113" max="4113" width="2" style="956" customWidth="1"/>
    <col min="4114" max="4114" width="13.5703125" style="956" customWidth="1"/>
    <col min="4115" max="4115" width="0.5703125" style="956" customWidth="1"/>
    <col min="4116" max="4352" width="9.140625" style="956"/>
    <col min="4353" max="4353" width="2.42578125" style="956" customWidth="1"/>
    <col min="4354" max="4354" width="1.85546875" style="956" customWidth="1"/>
    <col min="4355" max="4355" width="2.85546875" style="956" customWidth="1"/>
    <col min="4356" max="4356" width="6.7109375" style="956" customWidth="1"/>
    <col min="4357" max="4357" width="13.5703125" style="956" customWidth="1"/>
    <col min="4358" max="4358" width="0.5703125" style="956" customWidth="1"/>
    <col min="4359" max="4359" width="2.5703125" style="956" customWidth="1"/>
    <col min="4360" max="4360" width="2.7109375" style="956" customWidth="1"/>
    <col min="4361" max="4361" width="10.42578125" style="956" customWidth="1"/>
    <col min="4362" max="4362" width="13.42578125" style="956" customWidth="1"/>
    <col min="4363" max="4363" width="0.7109375" style="956" customWidth="1"/>
    <col min="4364" max="4364" width="2.42578125" style="956" customWidth="1"/>
    <col min="4365" max="4365" width="2.85546875" style="956" customWidth="1"/>
    <col min="4366" max="4366" width="2" style="956" customWidth="1"/>
    <col min="4367" max="4367" width="12.42578125" style="956" customWidth="1"/>
    <col min="4368" max="4368" width="3" style="956" customWidth="1"/>
    <col min="4369" max="4369" width="2" style="956" customWidth="1"/>
    <col min="4370" max="4370" width="13.5703125" style="956" customWidth="1"/>
    <col min="4371" max="4371" width="0.5703125" style="956" customWidth="1"/>
    <col min="4372" max="4608" width="9.140625" style="956"/>
    <col min="4609" max="4609" width="2.42578125" style="956" customWidth="1"/>
    <col min="4610" max="4610" width="1.85546875" style="956" customWidth="1"/>
    <col min="4611" max="4611" width="2.85546875" style="956" customWidth="1"/>
    <col min="4612" max="4612" width="6.7109375" style="956" customWidth="1"/>
    <col min="4613" max="4613" width="13.5703125" style="956" customWidth="1"/>
    <col min="4614" max="4614" width="0.5703125" style="956" customWidth="1"/>
    <col min="4615" max="4615" width="2.5703125" style="956" customWidth="1"/>
    <col min="4616" max="4616" width="2.7109375" style="956" customWidth="1"/>
    <col min="4617" max="4617" width="10.42578125" style="956" customWidth="1"/>
    <col min="4618" max="4618" width="13.42578125" style="956" customWidth="1"/>
    <col min="4619" max="4619" width="0.7109375" style="956" customWidth="1"/>
    <col min="4620" max="4620" width="2.42578125" style="956" customWidth="1"/>
    <col min="4621" max="4621" width="2.85546875" style="956" customWidth="1"/>
    <col min="4622" max="4622" width="2" style="956" customWidth="1"/>
    <col min="4623" max="4623" width="12.42578125" style="956" customWidth="1"/>
    <col min="4624" max="4624" width="3" style="956" customWidth="1"/>
    <col min="4625" max="4625" width="2" style="956" customWidth="1"/>
    <col min="4626" max="4626" width="13.5703125" style="956" customWidth="1"/>
    <col min="4627" max="4627" width="0.5703125" style="956" customWidth="1"/>
    <col min="4628" max="4864" width="9.140625" style="956"/>
    <col min="4865" max="4865" width="2.42578125" style="956" customWidth="1"/>
    <col min="4866" max="4866" width="1.85546875" style="956" customWidth="1"/>
    <col min="4867" max="4867" width="2.85546875" style="956" customWidth="1"/>
    <col min="4868" max="4868" width="6.7109375" style="956" customWidth="1"/>
    <col min="4869" max="4869" width="13.5703125" style="956" customWidth="1"/>
    <col min="4870" max="4870" width="0.5703125" style="956" customWidth="1"/>
    <col min="4871" max="4871" width="2.5703125" style="956" customWidth="1"/>
    <col min="4872" max="4872" width="2.7109375" style="956" customWidth="1"/>
    <col min="4873" max="4873" width="10.42578125" style="956" customWidth="1"/>
    <col min="4874" max="4874" width="13.42578125" style="956" customWidth="1"/>
    <col min="4875" max="4875" width="0.7109375" style="956" customWidth="1"/>
    <col min="4876" max="4876" width="2.42578125" style="956" customWidth="1"/>
    <col min="4877" max="4877" width="2.85546875" style="956" customWidth="1"/>
    <col min="4878" max="4878" width="2" style="956" customWidth="1"/>
    <col min="4879" max="4879" width="12.42578125" style="956" customWidth="1"/>
    <col min="4880" max="4880" width="3" style="956" customWidth="1"/>
    <col min="4881" max="4881" width="2" style="956" customWidth="1"/>
    <col min="4882" max="4882" width="13.5703125" style="956" customWidth="1"/>
    <col min="4883" max="4883" width="0.5703125" style="956" customWidth="1"/>
    <col min="4884" max="5120" width="9.140625" style="956"/>
    <col min="5121" max="5121" width="2.42578125" style="956" customWidth="1"/>
    <col min="5122" max="5122" width="1.85546875" style="956" customWidth="1"/>
    <col min="5123" max="5123" width="2.85546875" style="956" customWidth="1"/>
    <col min="5124" max="5124" width="6.7109375" style="956" customWidth="1"/>
    <col min="5125" max="5125" width="13.5703125" style="956" customWidth="1"/>
    <col min="5126" max="5126" width="0.5703125" style="956" customWidth="1"/>
    <col min="5127" max="5127" width="2.5703125" style="956" customWidth="1"/>
    <col min="5128" max="5128" width="2.7109375" style="956" customWidth="1"/>
    <col min="5129" max="5129" width="10.42578125" style="956" customWidth="1"/>
    <col min="5130" max="5130" width="13.42578125" style="956" customWidth="1"/>
    <col min="5131" max="5131" width="0.7109375" style="956" customWidth="1"/>
    <col min="5132" max="5132" width="2.42578125" style="956" customWidth="1"/>
    <col min="5133" max="5133" width="2.85546875" style="956" customWidth="1"/>
    <col min="5134" max="5134" width="2" style="956" customWidth="1"/>
    <col min="5135" max="5135" width="12.42578125" style="956" customWidth="1"/>
    <col min="5136" max="5136" width="3" style="956" customWidth="1"/>
    <col min="5137" max="5137" width="2" style="956" customWidth="1"/>
    <col min="5138" max="5138" width="13.5703125" style="956" customWidth="1"/>
    <col min="5139" max="5139" width="0.5703125" style="956" customWidth="1"/>
    <col min="5140" max="5376" width="9.140625" style="956"/>
    <col min="5377" max="5377" width="2.42578125" style="956" customWidth="1"/>
    <col min="5378" max="5378" width="1.85546875" style="956" customWidth="1"/>
    <col min="5379" max="5379" width="2.85546875" style="956" customWidth="1"/>
    <col min="5380" max="5380" width="6.7109375" style="956" customWidth="1"/>
    <col min="5381" max="5381" width="13.5703125" style="956" customWidth="1"/>
    <col min="5382" max="5382" width="0.5703125" style="956" customWidth="1"/>
    <col min="5383" max="5383" width="2.5703125" style="956" customWidth="1"/>
    <col min="5384" max="5384" width="2.7109375" style="956" customWidth="1"/>
    <col min="5385" max="5385" width="10.42578125" style="956" customWidth="1"/>
    <col min="5386" max="5386" width="13.42578125" style="956" customWidth="1"/>
    <col min="5387" max="5387" width="0.7109375" style="956" customWidth="1"/>
    <col min="5388" max="5388" width="2.42578125" style="956" customWidth="1"/>
    <col min="5389" max="5389" width="2.85546875" style="956" customWidth="1"/>
    <col min="5390" max="5390" width="2" style="956" customWidth="1"/>
    <col min="5391" max="5391" width="12.42578125" style="956" customWidth="1"/>
    <col min="5392" max="5392" width="3" style="956" customWidth="1"/>
    <col min="5393" max="5393" width="2" style="956" customWidth="1"/>
    <col min="5394" max="5394" width="13.5703125" style="956" customWidth="1"/>
    <col min="5395" max="5395" width="0.5703125" style="956" customWidth="1"/>
    <col min="5396" max="5632" width="9.140625" style="956"/>
    <col min="5633" max="5633" width="2.42578125" style="956" customWidth="1"/>
    <col min="5634" max="5634" width="1.85546875" style="956" customWidth="1"/>
    <col min="5635" max="5635" width="2.85546875" style="956" customWidth="1"/>
    <col min="5636" max="5636" width="6.7109375" style="956" customWidth="1"/>
    <col min="5637" max="5637" width="13.5703125" style="956" customWidth="1"/>
    <col min="5638" max="5638" width="0.5703125" style="956" customWidth="1"/>
    <col min="5639" max="5639" width="2.5703125" style="956" customWidth="1"/>
    <col min="5640" max="5640" width="2.7109375" style="956" customWidth="1"/>
    <col min="5641" max="5641" width="10.42578125" style="956" customWidth="1"/>
    <col min="5642" max="5642" width="13.42578125" style="956" customWidth="1"/>
    <col min="5643" max="5643" width="0.7109375" style="956" customWidth="1"/>
    <col min="5644" max="5644" width="2.42578125" style="956" customWidth="1"/>
    <col min="5645" max="5645" width="2.85546875" style="956" customWidth="1"/>
    <col min="5646" max="5646" width="2" style="956" customWidth="1"/>
    <col min="5647" max="5647" width="12.42578125" style="956" customWidth="1"/>
    <col min="5648" max="5648" width="3" style="956" customWidth="1"/>
    <col min="5649" max="5649" width="2" style="956" customWidth="1"/>
    <col min="5650" max="5650" width="13.5703125" style="956" customWidth="1"/>
    <col min="5651" max="5651" width="0.5703125" style="956" customWidth="1"/>
    <col min="5652" max="5888" width="9.140625" style="956"/>
    <col min="5889" max="5889" width="2.42578125" style="956" customWidth="1"/>
    <col min="5890" max="5890" width="1.85546875" style="956" customWidth="1"/>
    <col min="5891" max="5891" width="2.85546875" style="956" customWidth="1"/>
    <col min="5892" max="5892" width="6.7109375" style="956" customWidth="1"/>
    <col min="5893" max="5893" width="13.5703125" style="956" customWidth="1"/>
    <col min="5894" max="5894" width="0.5703125" style="956" customWidth="1"/>
    <col min="5895" max="5895" width="2.5703125" style="956" customWidth="1"/>
    <col min="5896" max="5896" width="2.7109375" style="956" customWidth="1"/>
    <col min="5897" max="5897" width="10.42578125" style="956" customWidth="1"/>
    <col min="5898" max="5898" width="13.42578125" style="956" customWidth="1"/>
    <col min="5899" max="5899" width="0.7109375" style="956" customWidth="1"/>
    <col min="5900" max="5900" width="2.42578125" style="956" customWidth="1"/>
    <col min="5901" max="5901" width="2.85546875" style="956" customWidth="1"/>
    <col min="5902" max="5902" width="2" style="956" customWidth="1"/>
    <col min="5903" max="5903" width="12.42578125" style="956" customWidth="1"/>
    <col min="5904" max="5904" width="3" style="956" customWidth="1"/>
    <col min="5905" max="5905" width="2" style="956" customWidth="1"/>
    <col min="5906" max="5906" width="13.5703125" style="956" customWidth="1"/>
    <col min="5907" max="5907" width="0.5703125" style="956" customWidth="1"/>
    <col min="5908" max="6144" width="9.140625" style="956"/>
    <col min="6145" max="6145" width="2.42578125" style="956" customWidth="1"/>
    <col min="6146" max="6146" width="1.85546875" style="956" customWidth="1"/>
    <col min="6147" max="6147" width="2.85546875" style="956" customWidth="1"/>
    <col min="6148" max="6148" width="6.7109375" style="956" customWidth="1"/>
    <col min="6149" max="6149" width="13.5703125" style="956" customWidth="1"/>
    <col min="6150" max="6150" width="0.5703125" style="956" customWidth="1"/>
    <col min="6151" max="6151" width="2.5703125" style="956" customWidth="1"/>
    <col min="6152" max="6152" width="2.7109375" style="956" customWidth="1"/>
    <col min="6153" max="6153" width="10.42578125" style="956" customWidth="1"/>
    <col min="6154" max="6154" width="13.42578125" style="956" customWidth="1"/>
    <col min="6155" max="6155" width="0.7109375" style="956" customWidth="1"/>
    <col min="6156" max="6156" width="2.42578125" style="956" customWidth="1"/>
    <col min="6157" max="6157" width="2.85546875" style="956" customWidth="1"/>
    <col min="6158" max="6158" width="2" style="956" customWidth="1"/>
    <col min="6159" max="6159" width="12.42578125" style="956" customWidth="1"/>
    <col min="6160" max="6160" width="3" style="956" customWidth="1"/>
    <col min="6161" max="6161" width="2" style="956" customWidth="1"/>
    <col min="6162" max="6162" width="13.5703125" style="956" customWidth="1"/>
    <col min="6163" max="6163" width="0.5703125" style="956" customWidth="1"/>
    <col min="6164" max="6400" width="9.140625" style="956"/>
    <col min="6401" max="6401" width="2.42578125" style="956" customWidth="1"/>
    <col min="6402" max="6402" width="1.85546875" style="956" customWidth="1"/>
    <col min="6403" max="6403" width="2.85546875" style="956" customWidth="1"/>
    <col min="6404" max="6404" width="6.7109375" style="956" customWidth="1"/>
    <col min="6405" max="6405" width="13.5703125" style="956" customWidth="1"/>
    <col min="6406" max="6406" width="0.5703125" style="956" customWidth="1"/>
    <col min="6407" max="6407" width="2.5703125" style="956" customWidth="1"/>
    <col min="6408" max="6408" width="2.7109375" style="956" customWidth="1"/>
    <col min="6409" max="6409" width="10.42578125" style="956" customWidth="1"/>
    <col min="6410" max="6410" width="13.42578125" style="956" customWidth="1"/>
    <col min="6411" max="6411" width="0.7109375" style="956" customWidth="1"/>
    <col min="6412" max="6412" width="2.42578125" style="956" customWidth="1"/>
    <col min="6413" max="6413" width="2.85546875" style="956" customWidth="1"/>
    <col min="6414" max="6414" width="2" style="956" customWidth="1"/>
    <col min="6415" max="6415" width="12.42578125" style="956" customWidth="1"/>
    <col min="6416" max="6416" width="3" style="956" customWidth="1"/>
    <col min="6417" max="6417" width="2" style="956" customWidth="1"/>
    <col min="6418" max="6418" width="13.5703125" style="956" customWidth="1"/>
    <col min="6419" max="6419" width="0.5703125" style="956" customWidth="1"/>
    <col min="6420" max="6656" width="9.140625" style="956"/>
    <col min="6657" max="6657" width="2.42578125" style="956" customWidth="1"/>
    <col min="6658" max="6658" width="1.85546875" style="956" customWidth="1"/>
    <col min="6659" max="6659" width="2.85546875" style="956" customWidth="1"/>
    <col min="6660" max="6660" width="6.7109375" style="956" customWidth="1"/>
    <col min="6661" max="6661" width="13.5703125" style="956" customWidth="1"/>
    <col min="6662" max="6662" width="0.5703125" style="956" customWidth="1"/>
    <col min="6663" max="6663" width="2.5703125" style="956" customWidth="1"/>
    <col min="6664" max="6664" width="2.7109375" style="956" customWidth="1"/>
    <col min="6665" max="6665" width="10.42578125" style="956" customWidth="1"/>
    <col min="6666" max="6666" width="13.42578125" style="956" customWidth="1"/>
    <col min="6667" max="6667" width="0.7109375" style="956" customWidth="1"/>
    <col min="6668" max="6668" width="2.42578125" style="956" customWidth="1"/>
    <col min="6669" max="6669" width="2.85546875" style="956" customWidth="1"/>
    <col min="6670" max="6670" width="2" style="956" customWidth="1"/>
    <col min="6671" max="6671" width="12.42578125" style="956" customWidth="1"/>
    <col min="6672" max="6672" width="3" style="956" customWidth="1"/>
    <col min="6673" max="6673" width="2" style="956" customWidth="1"/>
    <col min="6674" max="6674" width="13.5703125" style="956" customWidth="1"/>
    <col min="6675" max="6675" width="0.5703125" style="956" customWidth="1"/>
    <col min="6676" max="6912" width="9.140625" style="956"/>
    <col min="6913" max="6913" width="2.42578125" style="956" customWidth="1"/>
    <col min="6914" max="6914" width="1.85546875" style="956" customWidth="1"/>
    <col min="6915" max="6915" width="2.85546875" style="956" customWidth="1"/>
    <col min="6916" max="6916" width="6.7109375" style="956" customWidth="1"/>
    <col min="6917" max="6917" width="13.5703125" style="956" customWidth="1"/>
    <col min="6918" max="6918" width="0.5703125" style="956" customWidth="1"/>
    <col min="6919" max="6919" width="2.5703125" style="956" customWidth="1"/>
    <col min="6920" max="6920" width="2.7109375" style="956" customWidth="1"/>
    <col min="6921" max="6921" width="10.42578125" style="956" customWidth="1"/>
    <col min="6922" max="6922" width="13.42578125" style="956" customWidth="1"/>
    <col min="6923" max="6923" width="0.7109375" style="956" customWidth="1"/>
    <col min="6924" max="6924" width="2.42578125" style="956" customWidth="1"/>
    <col min="6925" max="6925" width="2.85546875" style="956" customWidth="1"/>
    <col min="6926" max="6926" width="2" style="956" customWidth="1"/>
    <col min="6927" max="6927" width="12.42578125" style="956" customWidth="1"/>
    <col min="6928" max="6928" width="3" style="956" customWidth="1"/>
    <col min="6929" max="6929" width="2" style="956" customWidth="1"/>
    <col min="6930" max="6930" width="13.5703125" style="956" customWidth="1"/>
    <col min="6931" max="6931" width="0.5703125" style="956" customWidth="1"/>
    <col min="6932" max="7168" width="9.140625" style="956"/>
    <col min="7169" max="7169" width="2.42578125" style="956" customWidth="1"/>
    <col min="7170" max="7170" width="1.85546875" style="956" customWidth="1"/>
    <col min="7171" max="7171" width="2.85546875" style="956" customWidth="1"/>
    <col min="7172" max="7172" width="6.7109375" style="956" customWidth="1"/>
    <col min="7173" max="7173" width="13.5703125" style="956" customWidth="1"/>
    <col min="7174" max="7174" width="0.5703125" style="956" customWidth="1"/>
    <col min="7175" max="7175" width="2.5703125" style="956" customWidth="1"/>
    <col min="7176" max="7176" width="2.7109375" style="956" customWidth="1"/>
    <col min="7177" max="7177" width="10.42578125" style="956" customWidth="1"/>
    <col min="7178" max="7178" width="13.42578125" style="956" customWidth="1"/>
    <col min="7179" max="7179" width="0.7109375" style="956" customWidth="1"/>
    <col min="7180" max="7180" width="2.42578125" style="956" customWidth="1"/>
    <col min="7181" max="7181" width="2.85546875" style="956" customWidth="1"/>
    <col min="7182" max="7182" width="2" style="956" customWidth="1"/>
    <col min="7183" max="7183" width="12.42578125" style="956" customWidth="1"/>
    <col min="7184" max="7184" width="3" style="956" customWidth="1"/>
    <col min="7185" max="7185" width="2" style="956" customWidth="1"/>
    <col min="7186" max="7186" width="13.5703125" style="956" customWidth="1"/>
    <col min="7187" max="7187" width="0.5703125" style="956" customWidth="1"/>
    <col min="7188" max="7424" width="9.140625" style="956"/>
    <col min="7425" max="7425" width="2.42578125" style="956" customWidth="1"/>
    <col min="7426" max="7426" width="1.85546875" style="956" customWidth="1"/>
    <col min="7427" max="7427" width="2.85546875" style="956" customWidth="1"/>
    <col min="7428" max="7428" width="6.7109375" style="956" customWidth="1"/>
    <col min="7429" max="7429" width="13.5703125" style="956" customWidth="1"/>
    <col min="7430" max="7430" width="0.5703125" style="956" customWidth="1"/>
    <col min="7431" max="7431" width="2.5703125" style="956" customWidth="1"/>
    <col min="7432" max="7432" width="2.7109375" style="956" customWidth="1"/>
    <col min="7433" max="7433" width="10.42578125" style="956" customWidth="1"/>
    <col min="7434" max="7434" width="13.42578125" style="956" customWidth="1"/>
    <col min="7435" max="7435" width="0.7109375" style="956" customWidth="1"/>
    <col min="7436" max="7436" width="2.42578125" style="956" customWidth="1"/>
    <col min="7437" max="7437" width="2.85546875" style="956" customWidth="1"/>
    <col min="7438" max="7438" width="2" style="956" customWidth="1"/>
    <col min="7439" max="7439" width="12.42578125" style="956" customWidth="1"/>
    <col min="7440" max="7440" width="3" style="956" customWidth="1"/>
    <col min="7441" max="7441" width="2" style="956" customWidth="1"/>
    <col min="7442" max="7442" width="13.5703125" style="956" customWidth="1"/>
    <col min="7443" max="7443" width="0.5703125" style="956" customWidth="1"/>
    <col min="7444" max="7680" width="9.140625" style="956"/>
    <col min="7681" max="7681" width="2.42578125" style="956" customWidth="1"/>
    <col min="7682" max="7682" width="1.85546875" style="956" customWidth="1"/>
    <col min="7683" max="7683" width="2.85546875" style="956" customWidth="1"/>
    <col min="7684" max="7684" width="6.7109375" style="956" customWidth="1"/>
    <col min="7685" max="7685" width="13.5703125" style="956" customWidth="1"/>
    <col min="7686" max="7686" width="0.5703125" style="956" customWidth="1"/>
    <col min="7687" max="7687" width="2.5703125" style="956" customWidth="1"/>
    <col min="7688" max="7688" width="2.7109375" style="956" customWidth="1"/>
    <col min="7689" max="7689" width="10.42578125" style="956" customWidth="1"/>
    <col min="7690" max="7690" width="13.42578125" style="956" customWidth="1"/>
    <col min="7691" max="7691" width="0.7109375" style="956" customWidth="1"/>
    <col min="7692" max="7692" width="2.42578125" style="956" customWidth="1"/>
    <col min="7693" max="7693" width="2.85546875" style="956" customWidth="1"/>
    <col min="7694" max="7694" width="2" style="956" customWidth="1"/>
    <col min="7695" max="7695" width="12.42578125" style="956" customWidth="1"/>
    <col min="7696" max="7696" width="3" style="956" customWidth="1"/>
    <col min="7697" max="7697" width="2" style="956" customWidth="1"/>
    <col min="7698" max="7698" width="13.5703125" style="956" customWidth="1"/>
    <col min="7699" max="7699" width="0.5703125" style="956" customWidth="1"/>
    <col min="7700" max="7936" width="9.140625" style="956"/>
    <col min="7937" max="7937" width="2.42578125" style="956" customWidth="1"/>
    <col min="7938" max="7938" width="1.85546875" style="956" customWidth="1"/>
    <col min="7939" max="7939" width="2.85546875" style="956" customWidth="1"/>
    <col min="7940" max="7940" width="6.7109375" style="956" customWidth="1"/>
    <col min="7941" max="7941" width="13.5703125" style="956" customWidth="1"/>
    <col min="7942" max="7942" width="0.5703125" style="956" customWidth="1"/>
    <col min="7943" max="7943" width="2.5703125" style="956" customWidth="1"/>
    <col min="7944" max="7944" width="2.7109375" style="956" customWidth="1"/>
    <col min="7945" max="7945" width="10.42578125" style="956" customWidth="1"/>
    <col min="7946" max="7946" width="13.42578125" style="956" customWidth="1"/>
    <col min="7947" max="7947" width="0.7109375" style="956" customWidth="1"/>
    <col min="7948" max="7948" width="2.42578125" style="956" customWidth="1"/>
    <col min="7949" max="7949" width="2.85546875" style="956" customWidth="1"/>
    <col min="7950" max="7950" width="2" style="956" customWidth="1"/>
    <col min="7951" max="7951" width="12.42578125" style="956" customWidth="1"/>
    <col min="7952" max="7952" width="3" style="956" customWidth="1"/>
    <col min="7953" max="7953" width="2" style="956" customWidth="1"/>
    <col min="7954" max="7954" width="13.5703125" style="956" customWidth="1"/>
    <col min="7955" max="7955" width="0.5703125" style="956" customWidth="1"/>
    <col min="7956" max="8192" width="9.140625" style="956"/>
    <col min="8193" max="8193" width="2.42578125" style="956" customWidth="1"/>
    <col min="8194" max="8194" width="1.85546875" style="956" customWidth="1"/>
    <col min="8195" max="8195" width="2.85546875" style="956" customWidth="1"/>
    <col min="8196" max="8196" width="6.7109375" style="956" customWidth="1"/>
    <col min="8197" max="8197" width="13.5703125" style="956" customWidth="1"/>
    <col min="8198" max="8198" width="0.5703125" style="956" customWidth="1"/>
    <col min="8199" max="8199" width="2.5703125" style="956" customWidth="1"/>
    <col min="8200" max="8200" width="2.7109375" style="956" customWidth="1"/>
    <col min="8201" max="8201" width="10.42578125" style="956" customWidth="1"/>
    <col min="8202" max="8202" width="13.42578125" style="956" customWidth="1"/>
    <col min="8203" max="8203" width="0.7109375" style="956" customWidth="1"/>
    <col min="8204" max="8204" width="2.42578125" style="956" customWidth="1"/>
    <col min="8205" max="8205" width="2.85546875" style="956" customWidth="1"/>
    <col min="8206" max="8206" width="2" style="956" customWidth="1"/>
    <col min="8207" max="8207" width="12.42578125" style="956" customWidth="1"/>
    <col min="8208" max="8208" width="3" style="956" customWidth="1"/>
    <col min="8209" max="8209" width="2" style="956" customWidth="1"/>
    <col min="8210" max="8210" width="13.5703125" style="956" customWidth="1"/>
    <col min="8211" max="8211" width="0.5703125" style="956" customWidth="1"/>
    <col min="8212" max="8448" width="9.140625" style="956"/>
    <col min="8449" max="8449" width="2.42578125" style="956" customWidth="1"/>
    <col min="8450" max="8450" width="1.85546875" style="956" customWidth="1"/>
    <col min="8451" max="8451" width="2.85546875" style="956" customWidth="1"/>
    <col min="8452" max="8452" width="6.7109375" style="956" customWidth="1"/>
    <col min="8453" max="8453" width="13.5703125" style="956" customWidth="1"/>
    <col min="8454" max="8454" width="0.5703125" style="956" customWidth="1"/>
    <col min="8455" max="8455" width="2.5703125" style="956" customWidth="1"/>
    <col min="8456" max="8456" width="2.7109375" style="956" customWidth="1"/>
    <col min="8457" max="8457" width="10.42578125" style="956" customWidth="1"/>
    <col min="8458" max="8458" width="13.42578125" style="956" customWidth="1"/>
    <col min="8459" max="8459" width="0.7109375" style="956" customWidth="1"/>
    <col min="8460" max="8460" width="2.42578125" style="956" customWidth="1"/>
    <col min="8461" max="8461" width="2.85546875" style="956" customWidth="1"/>
    <col min="8462" max="8462" width="2" style="956" customWidth="1"/>
    <col min="8463" max="8463" width="12.42578125" style="956" customWidth="1"/>
    <col min="8464" max="8464" width="3" style="956" customWidth="1"/>
    <col min="8465" max="8465" width="2" style="956" customWidth="1"/>
    <col min="8466" max="8466" width="13.5703125" style="956" customWidth="1"/>
    <col min="8467" max="8467" width="0.5703125" style="956" customWidth="1"/>
    <col min="8468" max="8704" width="9.140625" style="956"/>
    <col min="8705" max="8705" width="2.42578125" style="956" customWidth="1"/>
    <col min="8706" max="8706" width="1.85546875" style="956" customWidth="1"/>
    <col min="8707" max="8707" width="2.85546875" style="956" customWidth="1"/>
    <col min="8708" max="8708" width="6.7109375" style="956" customWidth="1"/>
    <col min="8709" max="8709" width="13.5703125" style="956" customWidth="1"/>
    <col min="8710" max="8710" width="0.5703125" style="956" customWidth="1"/>
    <col min="8711" max="8711" width="2.5703125" style="956" customWidth="1"/>
    <col min="8712" max="8712" width="2.7109375" style="956" customWidth="1"/>
    <col min="8713" max="8713" width="10.42578125" style="956" customWidth="1"/>
    <col min="8714" max="8714" width="13.42578125" style="956" customWidth="1"/>
    <col min="8715" max="8715" width="0.7109375" style="956" customWidth="1"/>
    <col min="8716" max="8716" width="2.42578125" style="956" customWidth="1"/>
    <col min="8717" max="8717" width="2.85546875" style="956" customWidth="1"/>
    <col min="8718" max="8718" width="2" style="956" customWidth="1"/>
    <col min="8719" max="8719" width="12.42578125" style="956" customWidth="1"/>
    <col min="8720" max="8720" width="3" style="956" customWidth="1"/>
    <col min="8721" max="8721" width="2" style="956" customWidth="1"/>
    <col min="8722" max="8722" width="13.5703125" style="956" customWidth="1"/>
    <col min="8723" max="8723" width="0.5703125" style="956" customWidth="1"/>
    <col min="8724" max="8960" width="9.140625" style="956"/>
    <col min="8961" max="8961" width="2.42578125" style="956" customWidth="1"/>
    <col min="8962" max="8962" width="1.85546875" style="956" customWidth="1"/>
    <col min="8963" max="8963" width="2.85546875" style="956" customWidth="1"/>
    <col min="8964" max="8964" width="6.7109375" style="956" customWidth="1"/>
    <col min="8965" max="8965" width="13.5703125" style="956" customWidth="1"/>
    <col min="8966" max="8966" width="0.5703125" style="956" customWidth="1"/>
    <col min="8967" max="8967" width="2.5703125" style="956" customWidth="1"/>
    <col min="8968" max="8968" width="2.7109375" style="956" customWidth="1"/>
    <col min="8969" max="8969" width="10.42578125" style="956" customWidth="1"/>
    <col min="8970" max="8970" width="13.42578125" style="956" customWidth="1"/>
    <col min="8971" max="8971" width="0.7109375" style="956" customWidth="1"/>
    <col min="8972" max="8972" width="2.42578125" style="956" customWidth="1"/>
    <col min="8973" max="8973" width="2.85546875" style="956" customWidth="1"/>
    <col min="8974" max="8974" width="2" style="956" customWidth="1"/>
    <col min="8975" max="8975" width="12.42578125" style="956" customWidth="1"/>
    <col min="8976" max="8976" width="3" style="956" customWidth="1"/>
    <col min="8977" max="8977" width="2" style="956" customWidth="1"/>
    <col min="8978" max="8978" width="13.5703125" style="956" customWidth="1"/>
    <col min="8979" max="8979" width="0.5703125" style="956" customWidth="1"/>
    <col min="8980" max="9216" width="9.140625" style="956"/>
    <col min="9217" max="9217" width="2.42578125" style="956" customWidth="1"/>
    <col min="9218" max="9218" width="1.85546875" style="956" customWidth="1"/>
    <col min="9219" max="9219" width="2.85546875" style="956" customWidth="1"/>
    <col min="9220" max="9220" width="6.7109375" style="956" customWidth="1"/>
    <col min="9221" max="9221" width="13.5703125" style="956" customWidth="1"/>
    <col min="9222" max="9222" width="0.5703125" style="956" customWidth="1"/>
    <col min="9223" max="9223" width="2.5703125" style="956" customWidth="1"/>
    <col min="9224" max="9224" width="2.7109375" style="956" customWidth="1"/>
    <col min="9225" max="9225" width="10.42578125" style="956" customWidth="1"/>
    <col min="9226" max="9226" width="13.42578125" style="956" customWidth="1"/>
    <col min="9227" max="9227" width="0.7109375" style="956" customWidth="1"/>
    <col min="9228" max="9228" width="2.42578125" style="956" customWidth="1"/>
    <col min="9229" max="9229" width="2.85546875" style="956" customWidth="1"/>
    <col min="9230" max="9230" width="2" style="956" customWidth="1"/>
    <col min="9231" max="9231" width="12.42578125" style="956" customWidth="1"/>
    <col min="9232" max="9232" width="3" style="956" customWidth="1"/>
    <col min="9233" max="9233" width="2" style="956" customWidth="1"/>
    <col min="9234" max="9234" width="13.5703125" style="956" customWidth="1"/>
    <col min="9235" max="9235" width="0.5703125" style="956" customWidth="1"/>
    <col min="9236" max="9472" width="9.140625" style="956"/>
    <col min="9473" max="9473" width="2.42578125" style="956" customWidth="1"/>
    <col min="9474" max="9474" width="1.85546875" style="956" customWidth="1"/>
    <col min="9475" max="9475" width="2.85546875" style="956" customWidth="1"/>
    <col min="9476" max="9476" width="6.7109375" style="956" customWidth="1"/>
    <col min="9477" max="9477" width="13.5703125" style="956" customWidth="1"/>
    <col min="9478" max="9478" width="0.5703125" style="956" customWidth="1"/>
    <col min="9479" max="9479" width="2.5703125" style="956" customWidth="1"/>
    <col min="9480" max="9480" width="2.7109375" style="956" customWidth="1"/>
    <col min="9481" max="9481" width="10.42578125" style="956" customWidth="1"/>
    <col min="9482" max="9482" width="13.42578125" style="956" customWidth="1"/>
    <col min="9483" max="9483" width="0.7109375" style="956" customWidth="1"/>
    <col min="9484" max="9484" width="2.42578125" style="956" customWidth="1"/>
    <col min="9485" max="9485" width="2.85546875" style="956" customWidth="1"/>
    <col min="9486" max="9486" width="2" style="956" customWidth="1"/>
    <col min="9487" max="9487" width="12.42578125" style="956" customWidth="1"/>
    <col min="9488" max="9488" width="3" style="956" customWidth="1"/>
    <col min="9489" max="9489" width="2" style="956" customWidth="1"/>
    <col min="9490" max="9490" width="13.5703125" style="956" customWidth="1"/>
    <col min="9491" max="9491" width="0.5703125" style="956" customWidth="1"/>
    <col min="9492" max="9728" width="9.140625" style="956"/>
    <col min="9729" max="9729" width="2.42578125" style="956" customWidth="1"/>
    <col min="9730" max="9730" width="1.85546875" style="956" customWidth="1"/>
    <col min="9731" max="9731" width="2.85546875" style="956" customWidth="1"/>
    <col min="9732" max="9732" width="6.7109375" style="956" customWidth="1"/>
    <col min="9733" max="9733" width="13.5703125" style="956" customWidth="1"/>
    <col min="9734" max="9734" width="0.5703125" style="956" customWidth="1"/>
    <col min="9735" max="9735" width="2.5703125" style="956" customWidth="1"/>
    <col min="9736" max="9736" width="2.7109375" style="956" customWidth="1"/>
    <col min="9737" max="9737" width="10.42578125" style="956" customWidth="1"/>
    <col min="9738" max="9738" width="13.42578125" style="956" customWidth="1"/>
    <col min="9739" max="9739" width="0.7109375" style="956" customWidth="1"/>
    <col min="9740" max="9740" width="2.42578125" style="956" customWidth="1"/>
    <col min="9741" max="9741" width="2.85546875" style="956" customWidth="1"/>
    <col min="9742" max="9742" width="2" style="956" customWidth="1"/>
    <col min="9743" max="9743" width="12.42578125" style="956" customWidth="1"/>
    <col min="9744" max="9744" width="3" style="956" customWidth="1"/>
    <col min="9745" max="9745" width="2" style="956" customWidth="1"/>
    <col min="9746" max="9746" width="13.5703125" style="956" customWidth="1"/>
    <col min="9747" max="9747" width="0.5703125" style="956" customWidth="1"/>
    <col min="9748" max="9984" width="9.140625" style="956"/>
    <col min="9985" max="9985" width="2.42578125" style="956" customWidth="1"/>
    <col min="9986" max="9986" width="1.85546875" style="956" customWidth="1"/>
    <col min="9987" max="9987" width="2.85546875" style="956" customWidth="1"/>
    <col min="9988" max="9988" width="6.7109375" style="956" customWidth="1"/>
    <col min="9989" max="9989" width="13.5703125" style="956" customWidth="1"/>
    <col min="9990" max="9990" width="0.5703125" style="956" customWidth="1"/>
    <col min="9991" max="9991" width="2.5703125" style="956" customWidth="1"/>
    <col min="9992" max="9992" width="2.7109375" style="956" customWidth="1"/>
    <col min="9993" max="9993" width="10.42578125" style="956" customWidth="1"/>
    <col min="9994" max="9994" width="13.42578125" style="956" customWidth="1"/>
    <col min="9995" max="9995" width="0.7109375" style="956" customWidth="1"/>
    <col min="9996" max="9996" width="2.42578125" style="956" customWidth="1"/>
    <col min="9997" max="9997" width="2.85546875" style="956" customWidth="1"/>
    <col min="9998" max="9998" width="2" style="956" customWidth="1"/>
    <col min="9999" max="9999" width="12.42578125" style="956" customWidth="1"/>
    <col min="10000" max="10000" width="3" style="956" customWidth="1"/>
    <col min="10001" max="10001" width="2" style="956" customWidth="1"/>
    <col min="10002" max="10002" width="13.5703125" style="956" customWidth="1"/>
    <col min="10003" max="10003" width="0.5703125" style="956" customWidth="1"/>
    <col min="10004" max="10240" width="9.140625" style="956"/>
    <col min="10241" max="10241" width="2.42578125" style="956" customWidth="1"/>
    <col min="10242" max="10242" width="1.85546875" style="956" customWidth="1"/>
    <col min="10243" max="10243" width="2.85546875" style="956" customWidth="1"/>
    <col min="10244" max="10244" width="6.7109375" style="956" customWidth="1"/>
    <col min="10245" max="10245" width="13.5703125" style="956" customWidth="1"/>
    <col min="10246" max="10246" width="0.5703125" style="956" customWidth="1"/>
    <col min="10247" max="10247" width="2.5703125" style="956" customWidth="1"/>
    <col min="10248" max="10248" width="2.7109375" style="956" customWidth="1"/>
    <col min="10249" max="10249" width="10.42578125" style="956" customWidth="1"/>
    <col min="10250" max="10250" width="13.42578125" style="956" customWidth="1"/>
    <col min="10251" max="10251" width="0.7109375" style="956" customWidth="1"/>
    <col min="10252" max="10252" width="2.42578125" style="956" customWidth="1"/>
    <col min="10253" max="10253" width="2.85546875" style="956" customWidth="1"/>
    <col min="10254" max="10254" width="2" style="956" customWidth="1"/>
    <col min="10255" max="10255" width="12.42578125" style="956" customWidth="1"/>
    <col min="10256" max="10256" width="3" style="956" customWidth="1"/>
    <col min="10257" max="10257" width="2" style="956" customWidth="1"/>
    <col min="10258" max="10258" width="13.5703125" style="956" customWidth="1"/>
    <col min="10259" max="10259" width="0.5703125" style="956" customWidth="1"/>
    <col min="10260" max="10496" width="9.140625" style="956"/>
    <col min="10497" max="10497" width="2.42578125" style="956" customWidth="1"/>
    <col min="10498" max="10498" width="1.85546875" style="956" customWidth="1"/>
    <col min="10499" max="10499" width="2.85546875" style="956" customWidth="1"/>
    <col min="10500" max="10500" width="6.7109375" style="956" customWidth="1"/>
    <col min="10501" max="10501" width="13.5703125" style="956" customWidth="1"/>
    <col min="10502" max="10502" width="0.5703125" style="956" customWidth="1"/>
    <col min="10503" max="10503" width="2.5703125" style="956" customWidth="1"/>
    <col min="10504" max="10504" width="2.7109375" style="956" customWidth="1"/>
    <col min="10505" max="10505" width="10.42578125" style="956" customWidth="1"/>
    <col min="10506" max="10506" width="13.42578125" style="956" customWidth="1"/>
    <col min="10507" max="10507" width="0.7109375" style="956" customWidth="1"/>
    <col min="10508" max="10508" width="2.42578125" style="956" customWidth="1"/>
    <col min="10509" max="10509" width="2.85546875" style="956" customWidth="1"/>
    <col min="10510" max="10510" width="2" style="956" customWidth="1"/>
    <col min="10511" max="10511" width="12.42578125" style="956" customWidth="1"/>
    <col min="10512" max="10512" width="3" style="956" customWidth="1"/>
    <col min="10513" max="10513" width="2" style="956" customWidth="1"/>
    <col min="10514" max="10514" width="13.5703125" style="956" customWidth="1"/>
    <col min="10515" max="10515" width="0.5703125" style="956" customWidth="1"/>
    <col min="10516" max="10752" width="9.140625" style="956"/>
    <col min="10753" max="10753" width="2.42578125" style="956" customWidth="1"/>
    <col min="10754" max="10754" width="1.85546875" style="956" customWidth="1"/>
    <col min="10755" max="10755" width="2.85546875" style="956" customWidth="1"/>
    <col min="10756" max="10756" width="6.7109375" style="956" customWidth="1"/>
    <col min="10757" max="10757" width="13.5703125" style="956" customWidth="1"/>
    <col min="10758" max="10758" width="0.5703125" style="956" customWidth="1"/>
    <col min="10759" max="10759" width="2.5703125" style="956" customWidth="1"/>
    <col min="10760" max="10760" width="2.7109375" style="956" customWidth="1"/>
    <col min="10761" max="10761" width="10.42578125" style="956" customWidth="1"/>
    <col min="10762" max="10762" width="13.42578125" style="956" customWidth="1"/>
    <col min="10763" max="10763" width="0.7109375" style="956" customWidth="1"/>
    <col min="10764" max="10764" width="2.42578125" style="956" customWidth="1"/>
    <col min="10765" max="10765" width="2.85546875" style="956" customWidth="1"/>
    <col min="10766" max="10766" width="2" style="956" customWidth="1"/>
    <col min="10767" max="10767" width="12.42578125" style="956" customWidth="1"/>
    <col min="10768" max="10768" width="3" style="956" customWidth="1"/>
    <col min="10769" max="10769" width="2" style="956" customWidth="1"/>
    <col min="10770" max="10770" width="13.5703125" style="956" customWidth="1"/>
    <col min="10771" max="10771" width="0.5703125" style="956" customWidth="1"/>
    <col min="10772" max="11008" width="9.140625" style="956"/>
    <col min="11009" max="11009" width="2.42578125" style="956" customWidth="1"/>
    <col min="11010" max="11010" width="1.85546875" style="956" customWidth="1"/>
    <col min="11011" max="11011" width="2.85546875" style="956" customWidth="1"/>
    <col min="11012" max="11012" width="6.7109375" style="956" customWidth="1"/>
    <col min="11013" max="11013" width="13.5703125" style="956" customWidth="1"/>
    <col min="11014" max="11014" width="0.5703125" style="956" customWidth="1"/>
    <col min="11015" max="11015" width="2.5703125" style="956" customWidth="1"/>
    <col min="11016" max="11016" width="2.7109375" style="956" customWidth="1"/>
    <col min="11017" max="11017" width="10.42578125" style="956" customWidth="1"/>
    <col min="11018" max="11018" width="13.42578125" style="956" customWidth="1"/>
    <col min="11019" max="11019" width="0.7109375" style="956" customWidth="1"/>
    <col min="11020" max="11020" width="2.42578125" style="956" customWidth="1"/>
    <col min="11021" max="11021" width="2.85546875" style="956" customWidth="1"/>
    <col min="11022" max="11022" width="2" style="956" customWidth="1"/>
    <col min="11023" max="11023" width="12.42578125" style="956" customWidth="1"/>
    <col min="11024" max="11024" width="3" style="956" customWidth="1"/>
    <col min="11025" max="11025" width="2" style="956" customWidth="1"/>
    <col min="11026" max="11026" width="13.5703125" style="956" customWidth="1"/>
    <col min="11027" max="11027" width="0.5703125" style="956" customWidth="1"/>
    <col min="11028" max="11264" width="9.140625" style="956"/>
    <col min="11265" max="11265" width="2.42578125" style="956" customWidth="1"/>
    <col min="11266" max="11266" width="1.85546875" style="956" customWidth="1"/>
    <col min="11267" max="11267" width="2.85546875" style="956" customWidth="1"/>
    <col min="11268" max="11268" width="6.7109375" style="956" customWidth="1"/>
    <col min="11269" max="11269" width="13.5703125" style="956" customWidth="1"/>
    <col min="11270" max="11270" width="0.5703125" style="956" customWidth="1"/>
    <col min="11271" max="11271" width="2.5703125" style="956" customWidth="1"/>
    <col min="11272" max="11272" width="2.7109375" style="956" customWidth="1"/>
    <col min="11273" max="11273" width="10.42578125" style="956" customWidth="1"/>
    <col min="11274" max="11274" width="13.42578125" style="956" customWidth="1"/>
    <col min="11275" max="11275" width="0.7109375" style="956" customWidth="1"/>
    <col min="11276" max="11276" width="2.42578125" style="956" customWidth="1"/>
    <col min="11277" max="11277" width="2.85546875" style="956" customWidth="1"/>
    <col min="11278" max="11278" width="2" style="956" customWidth="1"/>
    <col min="11279" max="11279" width="12.42578125" style="956" customWidth="1"/>
    <col min="11280" max="11280" width="3" style="956" customWidth="1"/>
    <col min="11281" max="11281" width="2" style="956" customWidth="1"/>
    <col min="11282" max="11282" width="13.5703125" style="956" customWidth="1"/>
    <col min="11283" max="11283" width="0.5703125" style="956" customWidth="1"/>
    <col min="11284" max="11520" width="9.140625" style="956"/>
    <col min="11521" max="11521" width="2.42578125" style="956" customWidth="1"/>
    <col min="11522" max="11522" width="1.85546875" style="956" customWidth="1"/>
    <col min="11523" max="11523" width="2.85546875" style="956" customWidth="1"/>
    <col min="11524" max="11524" width="6.7109375" style="956" customWidth="1"/>
    <col min="11525" max="11525" width="13.5703125" style="956" customWidth="1"/>
    <col min="11526" max="11526" width="0.5703125" style="956" customWidth="1"/>
    <col min="11527" max="11527" width="2.5703125" style="956" customWidth="1"/>
    <col min="11528" max="11528" width="2.7109375" style="956" customWidth="1"/>
    <col min="11529" max="11529" width="10.42578125" style="956" customWidth="1"/>
    <col min="11530" max="11530" width="13.42578125" style="956" customWidth="1"/>
    <col min="11531" max="11531" width="0.7109375" style="956" customWidth="1"/>
    <col min="11532" max="11532" width="2.42578125" style="956" customWidth="1"/>
    <col min="11533" max="11533" width="2.85546875" style="956" customWidth="1"/>
    <col min="11534" max="11534" width="2" style="956" customWidth="1"/>
    <col min="11535" max="11535" width="12.42578125" style="956" customWidth="1"/>
    <col min="11536" max="11536" width="3" style="956" customWidth="1"/>
    <col min="11537" max="11537" width="2" style="956" customWidth="1"/>
    <col min="11538" max="11538" width="13.5703125" style="956" customWidth="1"/>
    <col min="11539" max="11539" width="0.5703125" style="956" customWidth="1"/>
    <col min="11540" max="11776" width="9.140625" style="956"/>
    <col min="11777" max="11777" width="2.42578125" style="956" customWidth="1"/>
    <col min="11778" max="11778" width="1.85546875" style="956" customWidth="1"/>
    <col min="11779" max="11779" width="2.85546875" style="956" customWidth="1"/>
    <col min="11780" max="11780" width="6.7109375" style="956" customWidth="1"/>
    <col min="11781" max="11781" width="13.5703125" style="956" customWidth="1"/>
    <col min="11782" max="11782" width="0.5703125" style="956" customWidth="1"/>
    <col min="11783" max="11783" width="2.5703125" style="956" customWidth="1"/>
    <col min="11784" max="11784" width="2.7109375" style="956" customWidth="1"/>
    <col min="11785" max="11785" width="10.42578125" style="956" customWidth="1"/>
    <col min="11786" max="11786" width="13.42578125" style="956" customWidth="1"/>
    <col min="11787" max="11787" width="0.7109375" style="956" customWidth="1"/>
    <col min="11788" max="11788" width="2.42578125" style="956" customWidth="1"/>
    <col min="11789" max="11789" width="2.85546875" style="956" customWidth="1"/>
    <col min="11790" max="11790" width="2" style="956" customWidth="1"/>
    <col min="11791" max="11791" width="12.42578125" style="956" customWidth="1"/>
    <col min="11792" max="11792" width="3" style="956" customWidth="1"/>
    <col min="11793" max="11793" width="2" style="956" customWidth="1"/>
    <col min="11794" max="11794" width="13.5703125" style="956" customWidth="1"/>
    <col min="11795" max="11795" width="0.5703125" style="956" customWidth="1"/>
    <col min="11796" max="12032" width="9.140625" style="956"/>
    <col min="12033" max="12033" width="2.42578125" style="956" customWidth="1"/>
    <col min="12034" max="12034" width="1.85546875" style="956" customWidth="1"/>
    <col min="12035" max="12035" width="2.85546875" style="956" customWidth="1"/>
    <col min="12036" max="12036" width="6.7109375" style="956" customWidth="1"/>
    <col min="12037" max="12037" width="13.5703125" style="956" customWidth="1"/>
    <col min="12038" max="12038" width="0.5703125" style="956" customWidth="1"/>
    <col min="12039" max="12039" width="2.5703125" style="956" customWidth="1"/>
    <col min="12040" max="12040" width="2.7109375" style="956" customWidth="1"/>
    <col min="12041" max="12041" width="10.42578125" style="956" customWidth="1"/>
    <col min="12042" max="12042" width="13.42578125" style="956" customWidth="1"/>
    <col min="12043" max="12043" width="0.7109375" style="956" customWidth="1"/>
    <col min="12044" max="12044" width="2.42578125" style="956" customWidth="1"/>
    <col min="12045" max="12045" width="2.85546875" style="956" customWidth="1"/>
    <col min="12046" max="12046" width="2" style="956" customWidth="1"/>
    <col min="12047" max="12047" width="12.42578125" style="956" customWidth="1"/>
    <col min="12048" max="12048" width="3" style="956" customWidth="1"/>
    <col min="12049" max="12049" width="2" style="956" customWidth="1"/>
    <col min="12050" max="12050" width="13.5703125" style="956" customWidth="1"/>
    <col min="12051" max="12051" width="0.5703125" style="956" customWidth="1"/>
    <col min="12052" max="12288" width="9.140625" style="956"/>
    <col min="12289" max="12289" width="2.42578125" style="956" customWidth="1"/>
    <col min="12290" max="12290" width="1.85546875" style="956" customWidth="1"/>
    <col min="12291" max="12291" width="2.85546875" style="956" customWidth="1"/>
    <col min="12292" max="12292" width="6.7109375" style="956" customWidth="1"/>
    <col min="12293" max="12293" width="13.5703125" style="956" customWidth="1"/>
    <col min="12294" max="12294" width="0.5703125" style="956" customWidth="1"/>
    <col min="12295" max="12295" width="2.5703125" style="956" customWidth="1"/>
    <col min="12296" max="12296" width="2.7109375" style="956" customWidth="1"/>
    <col min="12297" max="12297" width="10.42578125" style="956" customWidth="1"/>
    <col min="12298" max="12298" width="13.42578125" style="956" customWidth="1"/>
    <col min="12299" max="12299" width="0.7109375" style="956" customWidth="1"/>
    <col min="12300" max="12300" width="2.42578125" style="956" customWidth="1"/>
    <col min="12301" max="12301" width="2.85546875" style="956" customWidth="1"/>
    <col min="12302" max="12302" width="2" style="956" customWidth="1"/>
    <col min="12303" max="12303" width="12.42578125" style="956" customWidth="1"/>
    <col min="12304" max="12304" width="3" style="956" customWidth="1"/>
    <col min="12305" max="12305" width="2" style="956" customWidth="1"/>
    <col min="12306" max="12306" width="13.5703125" style="956" customWidth="1"/>
    <col min="12307" max="12307" width="0.5703125" style="956" customWidth="1"/>
    <col min="12308" max="12544" width="9.140625" style="956"/>
    <col min="12545" max="12545" width="2.42578125" style="956" customWidth="1"/>
    <col min="12546" max="12546" width="1.85546875" style="956" customWidth="1"/>
    <col min="12547" max="12547" width="2.85546875" style="956" customWidth="1"/>
    <col min="12548" max="12548" width="6.7109375" style="956" customWidth="1"/>
    <col min="12549" max="12549" width="13.5703125" style="956" customWidth="1"/>
    <col min="12550" max="12550" width="0.5703125" style="956" customWidth="1"/>
    <col min="12551" max="12551" width="2.5703125" style="956" customWidth="1"/>
    <col min="12552" max="12552" width="2.7109375" style="956" customWidth="1"/>
    <col min="12553" max="12553" width="10.42578125" style="956" customWidth="1"/>
    <col min="12554" max="12554" width="13.42578125" style="956" customWidth="1"/>
    <col min="12555" max="12555" width="0.7109375" style="956" customWidth="1"/>
    <col min="12556" max="12556" width="2.42578125" style="956" customWidth="1"/>
    <col min="12557" max="12557" width="2.85546875" style="956" customWidth="1"/>
    <col min="12558" max="12558" width="2" style="956" customWidth="1"/>
    <col min="12559" max="12559" width="12.42578125" style="956" customWidth="1"/>
    <col min="12560" max="12560" width="3" style="956" customWidth="1"/>
    <col min="12561" max="12561" width="2" style="956" customWidth="1"/>
    <col min="12562" max="12562" width="13.5703125" style="956" customWidth="1"/>
    <col min="12563" max="12563" width="0.5703125" style="956" customWidth="1"/>
    <col min="12564" max="12800" width="9.140625" style="956"/>
    <col min="12801" max="12801" width="2.42578125" style="956" customWidth="1"/>
    <col min="12802" max="12802" width="1.85546875" style="956" customWidth="1"/>
    <col min="12803" max="12803" width="2.85546875" style="956" customWidth="1"/>
    <col min="12804" max="12804" width="6.7109375" style="956" customWidth="1"/>
    <col min="12805" max="12805" width="13.5703125" style="956" customWidth="1"/>
    <col min="12806" max="12806" width="0.5703125" style="956" customWidth="1"/>
    <col min="12807" max="12807" width="2.5703125" style="956" customWidth="1"/>
    <col min="12808" max="12808" width="2.7109375" style="956" customWidth="1"/>
    <col min="12809" max="12809" width="10.42578125" style="956" customWidth="1"/>
    <col min="12810" max="12810" width="13.42578125" style="956" customWidth="1"/>
    <col min="12811" max="12811" width="0.7109375" style="956" customWidth="1"/>
    <col min="12812" max="12812" width="2.42578125" style="956" customWidth="1"/>
    <col min="12813" max="12813" width="2.85546875" style="956" customWidth="1"/>
    <col min="12814" max="12814" width="2" style="956" customWidth="1"/>
    <col min="12815" max="12815" width="12.42578125" style="956" customWidth="1"/>
    <col min="12816" max="12816" width="3" style="956" customWidth="1"/>
    <col min="12817" max="12817" width="2" style="956" customWidth="1"/>
    <col min="12818" max="12818" width="13.5703125" style="956" customWidth="1"/>
    <col min="12819" max="12819" width="0.5703125" style="956" customWidth="1"/>
    <col min="12820" max="13056" width="9.140625" style="956"/>
    <col min="13057" max="13057" width="2.42578125" style="956" customWidth="1"/>
    <col min="13058" max="13058" width="1.85546875" style="956" customWidth="1"/>
    <col min="13059" max="13059" width="2.85546875" style="956" customWidth="1"/>
    <col min="13060" max="13060" width="6.7109375" style="956" customWidth="1"/>
    <col min="13061" max="13061" width="13.5703125" style="956" customWidth="1"/>
    <col min="13062" max="13062" width="0.5703125" style="956" customWidth="1"/>
    <col min="13063" max="13063" width="2.5703125" style="956" customWidth="1"/>
    <col min="13064" max="13064" width="2.7109375" style="956" customWidth="1"/>
    <col min="13065" max="13065" width="10.42578125" style="956" customWidth="1"/>
    <col min="13066" max="13066" width="13.42578125" style="956" customWidth="1"/>
    <col min="13067" max="13067" width="0.7109375" style="956" customWidth="1"/>
    <col min="13068" max="13068" width="2.42578125" style="956" customWidth="1"/>
    <col min="13069" max="13069" width="2.85546875" style="956" customWidth="1"/>
    <col min="13070" max="13070" width="2" style="956" customWidth="1"/>
    <col min="13071" max="13071" width="12.42578125" style="956" customWidth="1"/>
    <col min="13072" max="13072" width="3" style="956" customWidth="1"/>
    <col min="13073" max="13073" width="2" style="956" customWidth="1"/>
    <col min="13074" max="13074" width="13.5703125" style="956" customWidth="1"/>
    <col min="13075" max="13075" width="0.5703125" style="956" customWidth="1"/>
    <col min="13076" max="13312" width="9.140625" style="956"/>
    <col min="13313" max="13313" width="2.42578125" style="956" customWidth="1"/>
    <col min="13314" max="13314" width="1.85546875" style="956" customWidth="1"/>
    <col min="13315" max="13315" width="2.85546875" style="956" customWidth="1"/>
    <col min="13316" max="13316" width="6.7109375" style="956" customWidth="1"/>
    <col min="13317" max="13317" width="13.5703125" style="956" customWidth="1"/>
    <col min="13318" max="13318" width="0.5703125" style="956" customWidth="1"/>
    <col min="13319" max="13319" width="2.5703125" style="956" customWidth="1"/>
    <col min="13320" max="13320" width="2.7109375" style="956" customWidth="1"/>
    <col min="13321" max="13321" width="10.42578125" style="956" customWidth="1"/>
    <col min="13322" max="13322" width="13.42578125" style="956" customWidth="1"/>
    <col min="13323" max="13323" width="0.7109375" style="956" customWidth="1"/>
    <col min="13324" max="13324" width="2.42578125" style="956" customWidth="1"/>
    <col min="13325" max="13325" width="2.85546875" style="956" customWidth="1"/>
    <col min="13326" max="13326" width="2" style="956" customWidth="1"/>
    <col min="13327" max="13327" width="12.42578125" style="956" customWidth="1"/>
    <col min="13328" max="13328" width="3" style="956" customWidth="1"/>
    <col min="13329" max="13329" width="2" style="956" customWidth="1"/>
    <col min="13330" max="13330" width="13.5703125" style="956" customWidth="1"/>
    <col min="13331" max="13331" width="0.5703125" style="956" customWidth="1"/>
    <col min="13332" max="13568" width="9.140625" style="956"/>
    <col min="13569" max="13569" width="2.42578125" style="956" customWidth="1"/>
    <col min="13570" max="13570" width="1.85546875" style="956" customWidth="1"/>
    <col min="13571" max="13571" width="2.85546875" style="956" customWidth="1"/>
    <col min="13572" max="13572" width="6.7109375" style="956" customWidth="1"/>
    <col min="13573" max="13573" width="13.5703125" style="956" customWidth="1"/>
    <col min="13574" max="13574" width="0.5703125" style="956" customWidth="1"/>
    <col min="13575" max="13575" width="2.5703125" style="956" customWidth="1"/>
    <col min="13576" max="13576" width="2.7109375" style="956" customWidth="1"/>
    <col min="13577" max="13577" width="10.42578125" style="956" customWidth="1"/>
    <col min="13578" max="13578" width="13.42578125" style="956" customWidth="1"/>
    <col min="13579" max="13579" width="0.7109375" style="956" customWidth="1"/>
    <col min="13580" max="13580" width="2.42578125" style="956" customWidth="1"/>
    <col min="13581" max="13581" width="2.85546875" style="956" customWidth="1"/>
    <col min="13582" max="13582" width="2" style="956" customWidth="1"/>
    <col min="13583" max="13583" width="12.42578125" style="956" customWidth="1"/>
    <col min="13584" max="13584" width="3" style="956" customWidth="1"/>
    <col min="13585" max="13585" width="2" style="956" customWidth="1"/>
    <col min="13586" max="13586" width="13.5703125" style="956" customWidth="1"/>
    <col min="13587" max="13587" width="0.5703125" style="956" customWidth="1"/>
    <col min="13588" max="13824" width="9.140625" style="956"/>
    <col min="13825" max="13825" width="2.42578125" style="956" customWidth="1"/>
    <col min="13826" max="13826" width="1.85546875" style="956" customWidth="1"/>
    <col min="13827" max="13827" width="2.85546875" style="956" customWidth="1"/>
    <col min="13828" max="13828" width="6.7109375" style="956" customWidth="1"/>
    <col min="13829" max="13829" width="13.5703125" style="956" customWidth="1"/>
    <col min="13830" max="13830" width="0.5703125" style="956" customWidth="1"/>
    <col min="13831" max="13831" width="2.5703125" style="956" customWidth="1"/>
    <col min="13832" max="13832" width="2.7109375" style="956" customWidth="1"/>
    <col min="13833" max="13833" width="10.42578125" style="956" customWidth="1"/>
    <col min="13834" max="13834" width="13.42578125" style="956" customWidth="1"/>
    <col min="13835" max="13835" width="0.7109375" style="956" customWidth="1"/>
    <col min="13836" max="13836" width="2.42578125" style="956" customWidth="1"/>
    <col min="13837" max="13837" width="2.85546875" style="956" customWidth="1"/>
    <col min="13838" max="13838" width="2" style="956" customWidth="1"/>
    <col min="13839" max="13839" width="12.42578125" style="956" customWidth="1"/>
    <col min="13840" max="13840" width="3" style="956" customWidth="1"/>
    <col min="13841" max="13841" width="2" style="956" customWidth="1"/>
    <col min="13842" max="13842" width="13.5703125" style="956" customWidth="1"/>
    <col min="13843" max="13843" width="0.5703125" style="956" customWidth="1"/>
    <col min="13844" max="14080" width="9.140625" style="956"/>
    <col min="14081" max="14081" width="2.42578125" style="956" customWidth="1"/>
    <col min="14082" max="14082" width="1.85546875" style="956" customWidth="1"/>
    <col min="14083" max="14083" width="2.85546875" style="956" customWidth="1"/>
    <col min="14084" max="14084" width="6.7109375" style="956" customWidth="1"/>
    <col min="14085" max="14085" width="13.5703125" style="956" customWidth="1"/>
    <col min="14086" max="14086" width="0.5703125" style="956" customWidth="1"/>
    <col min="14087" max="14087" width="2.5703125" style="956" customWidth="1"/>
    <col min="14088" max="14088" width="2.7109375" style="956" customWidth="1"/>
    <col min="14089" max="14089" width="10.42578125" style="956" customWidth="1"/>
    <col min="14090" max="14090" width="13.42578125" style="956" customWidth="1"/>
    <col min="14091" max="14091" width="0.7109375" style="956" customWidth="1"/>
    <col min="14092" max="14092" width="2.42578125" style="956" customWidth="1"/>
    <col min="14093" max="14093" width="2.85546875" style="956" customWidth="1"/>
    <col min="14094" max="14094" width="2" style="956" customWidth="1"/>
    <col min="14095" max="14095" width="12.42578125" style="956" customWidth="1"/>
    <col min="14096" max="14096" width="3" style="956" customWidth="1"/>
    <col min="14097" max="14097" width="2" style="956" customWidth="1"/>
    <col min="14098" max="14098" width="13.5703125" style="956" customWidth="1"/>
    <col min="14099" max="14099" width="0.5703125" style="956" customWidth="1"/>
    <col min="14100" max="14336" width="9.140625" style="956"/>
    <col min="14337" max="14337" width="2.42578125" style="956" customWidth="1"/>
    <col min="14338" max="14338" width="1.85546875" style="956" customWidth="1"/>
    <col min="14339" max="14339" width="2.85546875" style="956" customWidth="1"/>
    <col min="14340" max="14340" width="6.7109375" style="956" customWidth="1"/>
    <col min="14341" max="14341" width="13.5703125" style="956" customWidth="1"/>
    <col min="14342" max="14342" width="0.5703125" style="956" customWidth="1"/>
    <col min="14343" max="14343" width="2.5703125" style="956" customWidth="1"/>
    <col min="14344" max="14344" width="2.7109375" style="956" customWidth="1"/>
    <col min="14345" max="14345" width="10.42578125" style="956" customWidth="1"/>
    <col min="14346" max="14346" width="13.42578125" style="956" customWidth="1"/>
    <col min="14347" max="14347" width="0.7109375" style="956" customWidth="1"/>
    <col min="14348" max="14348" width="2.42578125" style="956" customWidth="1"/>
    <col min="14349" max="14349" width="2.85546875" style="956" customWidth="1"/>
    <col min="14350" max="14350" width="2" style="956" customWidth="1"/>
    <col min="14351" max="14351" width="12.42578125" style="956" customWidth="1"/>
    <col min="14352" max="14352" width="3" style="956" customWidth="1"/>
    <col min="14353" max="14353" width="2" style="956" customWidth="1"/>
    <col min="14354" max="14354" width="13.5703125" style="956" customWidth="1"/>
    <col min="14355" max="14355" width="0.5703125" style="956" customWidth="1"/>
    <col min="14356" max="14592" width="9.140625" style="956"/>
    <col min="14593" max="14593" width="2.42578125" style="956" customWidth="1"/>
    <col min="14594" max="14594" width="1.85546875" style="956" customWidth="1"/>
    <col min="14595" max="14595" width="2.85546875" style="956" customWidth="1"/>
    <col min="14596" max="14596" width="6.7109375" style="956" customWidth="1"/>
    <col min="14597" max="14597" width="13.5703125" style="956" customWidth="1"/>
    <col min="14598" max="14598" width="0.5703125" style="956" customWidth="1"/>
    <col min="14599" max="14599" width="2.5703125" style="956" customWidth="1"/>
    <col min="14600" max="14600" width="2.7109375" style="956" customWidth="1"/>
    <col min="14601" max="14601" width="10.42578125" style="956" customWidth="1"/>
    <col min="14602" max="14602" width="13.42578125" style="956" customWidth="1"/>
    <col min="14603" max="14603" width="0.7109375" style="956" customWidth="1"/>
    <col min="14604" max="14604" width="2.42578125" style="956" customWidth="1"/>
    <col min="14605" max="14605" width="2.85546875" style="956" customWidth="1"/>
    <col min="14606" max="14606" width="2" style="956" customWidth="1"/>
    <col min="14607" max="14607" width="12.42578125" style="956" customWidth="1"/>
    <col min="14608" max="14608" width="3" style="956" customWidth="1"/>
    <col min="14609" max="14609" width="2" style="956" customWidth="1"/>
    <col min="14610" max="14610" width="13.5703125" style="956" customWidth="1"/>
    <col min="14611" max="14611" width="0.5703125" style="956" customWidth="1"/>
    <col min="14612" max="14848" width="9.140625" style="956"/>
    <col min="14849" max="14849" width="2.42578125" style="956" customWidth="1"/>
    <col min="14850" max="14850" width="1.85546875" style="956" customWidth="1"/>
    <col min="14851" max="14851" width="2.85546875" style="956" customWidth="1"/>
    <col min="14852" max="14852" width="6.7109375" style="956" customWidth="1"/>
    <col min="14853" max="14853" width="13.5703125" style="956" customWidth="1"/>
    <col min="14854" max="14854" width="0.5703125" style="956" customWidth="1"/>
    <col min="14855" max="14855" width="2.5703125" style="956" customWidth="1"/>
    <col min="14856" max="14856" width="2.7109375" style="956" customWidth="1"/>
    <col min="14857" max="14857" width="10.42578125" style="956" customWidth="1"/>
    <col min="14858" max="14858" width="13.42578125" style="956" customWidth="1"/>
    <col min="14859" max="14859" width="0.7109375" style="956" customWidth="1"/>
    <col min="14860" max="14860" width="2.42578125" style="956" customWidth="1"/>
    <col min="14861" max="14861" width="2.85546875" style="956" customWidth="1"/>
    <col min="14862" max="14862" width="2" style="956" customWidth="1"/>
    <col min="14863" max="14863" width="12.42578125" style="956" customWidth="1"/>
    <col min="14864" max="14864" width="3" style="956" customWidth="1"/>
    <col min="14865" max="14865" width="2" style="956" customWidth="1"/>
    <col min="14866" max="14866" width="13.5703125" style="956" customWidth="1"/>
    <col min="14867" max="14867" width="0.5703125" style="956" customWidth="1"/>
    <col min="14868" max="15104" width="9.140625" style="956"/>
    <col min="15105" max="15105" width="2.42578125" style="956" customWidth="1"/>
    <col min="15106" max="15106" width="1.85546875" style="956" customWidth="1"/>
    <col min="15107" max="15107" width="2.85546875" style="956" customWidth="1"/>
    <col min="15108" max="15108" width="6.7109375" style="956" customWidth="1"/>
    <col min="15109" max="15109" width="13.5703125" style="956" customWidth="1"/>
    <col min="15110" max="15110" width="0.5703125" style="956" customWidth="1"/>
    <col min="15111" max="15111" width="2.5703125" style="956" customWidth="1"/>
    <col min="15112" max="15112" width="2.7109375" style="956" customWidth="1"/>
    <col min="15113" max="15113" width="10.42578125" style="956" customWidth="1"/>
    <col min="15114" max="15114" width="13.42578125" style="956" customWidth="1"/>
    <col min="15115" max="15115" width="0.7109375" style="956" customWidth="1"/>
    <col min="15116" max="15116" width="2.42578125" style="956" customWidth="1"/>
    <col min="15117" max="15117" width="2.85546875" style="956" customWidth="1"/>
    <col min="15118" max="15118" width="2" style="956" customWidth="1"/>
    <col min="15119" max="15119" width="12.42578125" style="956" customWidth="1"/>
    <col min="15120" max="15120" width="3" style="956" customWidth="1"/>
    <col min="15121" max="15121" width="2" style="956" customWidth="1"/>
    <col min="15122" max="15122" width="13.5703125" style="956" customWidth="1"/>
    <col min="15123" max="15123" width="0.5703125" style="956" customWidth="1"/>
    <col min="15124" max="15360" width="9.140625" style="956"/>
    <col min="15361" max="15361" width="2.42578125" style="956" customWidth="1"/>
    <col min="15362" max="15362" width="1.85546875" style="956" customWidth="1"/>
    <col min="15363" max="15363" width="2.85546875" style="956" customWidth="1"/>
    <col min="15364" max="15364" width="6.7109375" style="956" customWidth="1"/>
    <col min="15365" max="15365" width="13.5703125" style="956" customWidth="1"/>
    <col min="15366" max="15366" width="0.5703125" style="956" customWidth="1"/>
    <col min="15367" max="15367" width="2.5703125" style="956" customWidth="1"/>
    <col min="15368" max="15368" width="2.7109375" style="956" customWidth="1"/>
    <col min="15369" max="15369" width="10.42578125" style="956" customWidth="1"/>
    <col min="15370" max="15370" width="13.42578125" style="956" customWidth="1"/>
    <col min="15371" max="15371" width="0.7109375" style="956" customWidth="1"/>
    <col min="15372" max="15372" width="2.42578125" style="956" customWidth="1"/>
    <col min="15373" max="15373" width="2.85546875" style="956" customWidth="1"/>
    <col min="15374" max="15374" width="2" style="956" customWidth="1"/>
    <col min="15375" max="15375" width="12.42578125" style="956" customWidth="1"/>
    <col min="15376" max="15376" width="3" style="956" customWidth="1"/>
    <col min="15377" max="15377" width="2" style="956" customWidth="1"/>
    <col min="15378" max="15378" width="13.5703125" style="956" customWidth="1"/>
    <col min="15379" max="15379" width="0.5703125" style="956" customWidth="1"/>
    <col min="15380" max="15616" width="9.140625" style="956"/>
    <col min="15617" max="15617" width="2.42578125" style="956" customWidth="1"/>
    <col min="15618" max="15618" width="1.85546875" style="956" customWidth="1"/>
    <col min="15619" max="15619" width="2.85546875" style="956" customWidth="1"/>
    <col min="15620" max="15620" width="6.7109375" style="956" customWidth="1"/>
    <col min="15621" max="15621" width="13.5703125" style="956" customWidth="1"/>
    <col min="15622" max="15622" width="0.5703125" style="956" customWidth="1"/>
    <col min="15623" max="15623" width="2.5703125" style="956" customWidth="1"/>
    <col min="15624" max="15624" width="2.7109375" style="956" customWidth="1"/>
    <col min="15625" max="15625" width="10.42578125" style="956" customWidth="1"/>
    <col min="15626" max="15626" width="13.42578125" style="956" customWidth="1"/>
    <col min="15627" max="15627" width="0.7109375" style="956" customWidth="1"/>
    <col min="15628" max="15628" width="2.42578125" style="956" customWidth="1"/>
    <col min="15629" max="15629" width="2.85546875" style="956" customWidth="1"/>
    <col min="15630" max="15630" width="2" style="956" customWidth="1"/>
    <col min="15631" max="15631" width="12.42578125" style="956" customWidth="1"/>
    <col min="15632" max="15632" width="3" style="956" customWidth="1"/>
    <col min="15633" max="15633" width="2" style="956" customWidth="1"/>
    <col min="15634" max="15634" width="13.5703125" style="956" customWidth="1"/>
    <col min="15635" max="15635" width="0.5703125" style="956" customWidth="1"/>
    <col min="15636" max="15872" width="9.140625" style="956"/>
    <col min="15873" max="15873" width="2.42578125" style="956" customWidth="1"/>
    <col min="15874" max="15874" width="1.85546875" style="956" customWidth="1"/>
    <col min="15875" max="15875" width="2.85546875" style="956" customWidth="1"/>
    <col min="15876" max="15876" width="6.7109375" style="956" customWidth="1"/>
    <col min="15877" max="15877" width="13.5703125" style="956" customWidth="1"/>
    <col min="15878" max="15878" width="0.5703125" style="956" customWidth="1"/>
    <col min="15879" max="15879" width="2.5703125" style="956" customWidth="1"/>
    <col min="15880" max="15880" width="2.7109375" style="956" customWidth="1"/>
    <col min="15881" max="15881" width="10.42578125" style="956" customWidth="1"/>
    <col min="15882" max="15882" width="13.42578125" style="956" customWidth="1"/>
    <col min="15883" max="15883" width="0.7109375" style="956" customWidth="1"/>
    <col min="15884" max="15884" width="2.42578125" style="956" customWidth="1"/>
    <col min="15885" max="15885" width="2.85546875" style="956" customWidth="1"/>
    <col min="15886" max="15886" width="2" style="956" customWidth="1"/>
    <col min="15887" max="15887" width="12.42578125" style="956" customWidth="1"/>
    <col min="15888" max="15888" width="3" style="956" customWidth="1"/>
    <col min="15889" max="15889" width="2" style="956" customWidth="1"/>
    <col min="15890" max="15890" width="13.5703125" style="956" customWidth="1"/>
    <col min="15891" max="15891" width="0.5703125" style="956" customWidth="1"/>
    <col min="15892" max="16128" width="9.140625" style="956"/>
    <col min="16129" max="16129" width="2.42578125" style="956" customWidth="1"/>
    <col min="16130" max="16130" width="1.85546875" style="956" customWidth="1"/>
    <col min="16131" max="16131" width="2.85546875" style="956" customWidth="1"/>
    <col min="16132" max="16132" width="6.7109375" style="956" customWidth="1"/>
    <col min="16133" max="16133" width="13.5703125" style="956" customWidth="1"/>
    <col min="16134" max="16134" width="0.5703125" style="956" customWidth="1"/>
    <col min="16135" max="16135" width="2.5703125" style="956" customWidth="1"/>
    <col min="16136" max="16136" width="2.7109375" style="956" customWidth="1"/>
    <col min="16137" max="16137" width="10.42578125" style="956" customWidth="1"/>
    <col min="16138" max="16138" width="13.42578125" style="956" customWidth="1"/>
    <col min="16139" max="16139" width="0.7109375" style="956" customWidth="1"/>
    <col min="16140" max="16140" width="2.42578125" style="956" customWidth="1"/>
    <col min="16141" max="16141" width="2.85546875" style="956" customWidth="1"/>
    <col min="16142" max="16142" width="2" style="956" customWidth="1"/>
    <col min="16143" max="16143" width="12.42578125" style="956" customWidth="1"/>
    <col min="16144" max="16144" width="3" style="956" customWidth="1"/>
    <col min="16145" max="16145" width="2" style="956" customWidth="1"/>
    <col min="16146" max="16146" width="13.5703125" style="956" customWidth="1"/>
    <col min="16147" max="16147" width="0.5703125" style="956" customWidth="1"/>
    <col min="16148" max="16384" width="9.140625" style="956"/>
  </cols>
  <sheetData>
    <row r="1" spans="1:19" ht="12" customHeight="1">
      <c r="A1" s="953"/>
      <c r="B1" s="954"/>
      <c r="C1" s="954"/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  <c r="Q1" s="954"/>
      <c r="R1" s="954"/>
      <c r="S1" s="955"/>
    </row>
    <row r="2" spans="1:19" ht="23.25" customHeight="1">
      <c r="A2" s="957"/>
      <c r="B2" s="958"/>
      <c r="C2" s="958"/>
      <c r="D2" s="958"/>
      <c r="E2" s="958"/>
      <c r="F2" s="958"/>
      <c r="G2" s="959" t="s">
        <v>68</v>
      </c>
      <c r="H2" s="958"/>
      <c r="I2" s="958"/>
      <c r="J2" s="958"/>
      <c r="K2" s="958"/>
      <c r="L2" s="958"/>
      <c r="M2" s="958"/>
      <c r="N2" s="958"/>
      <c r="O2" s="958"/>
      <c r="P2" s="958"/>
      <c r="Q2" s="958"/>
      <c r="R2" s="958"/>
      <c r="S2" s="960"/>
    </row>
    <row r="3" spans="1:19" ht="12" customHeight="1">
      <c r="A3" s="961"/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3"/>
    </row>
    <row r="4" spans="1:19" ht="8.25" customHeight="1">
      <c r="A4" s="964"/>
      <c r="B4" s="965"/>
      <c r="C4" s="965"/>
      <c r="D4" s="965"/>
      <c r="E4" s="965"/>
      <c r="F4" s="965"/>
      <c r="G4" s="965"/>
      <c r="H4" s="965"/>
      <c r="I4" s="965"/>
      <c r="J4" s="965"/>
      <c r="K4" s="965"/>
      <c r="L4" s="965"/>
      <c r="M4" s="965"/>
      <c r="N4" s="965"/>
      <c r="O4" s="965"/>
      <c r="P4" s="965"/>
      <c r="Q4" s="965"/>
      <c r="R4" s="965"/>
      <c r="S4" s="966"/>
    </row>
    <row r="5" spans="1:19" ht="17.25" customHeight="1">
      <c r="A5" s="967"/>
      <c r="B5" s="947" t="s">
        <v>69</v>
      </c>
      <c r="C5" s="947"/>
      <c r="D5" s="947"/>
      <c r="E5" s="968" t="s">
        <v>63</v>
      </c>
      <c r="F5" s="969"/>
      <c r="G5" s="969"/>
      <c r="H5" s="969"/>
      <c r="I5" s="969"/>
      <c r="J5" s="970"/>
      <c r="K5" s="947"/>
      <c r="L5" s="947"/>
      <c r="M5" s="947"/>
      <c r="N5" s="947"/>
      <c r="O5" s="947" t="s">
        <v>71</v>
      </c>
      <c r="P5" s="968" t="s">
        <v>29</v>
      </c>
      <c r="Q5" s="971"/>
      <c r="R5" s="970"/>
      <c r="S5" s="972"/>
    </row>
    <row r="6" spans="1:19" ht="17.25" hidden="1" customHeight="1">
      <c r="A6" s="967"/>
      <c r="B6" s="947" t="s">
        <v>72</v>
      </c>
      <c r="C6" s="947"/>
      <c r="D6" s="947"/>
      <c r="E6" s="973" t="s">
        <v>2145</v>
      </c>
      <c r="F6" s="947"/>
      <c r="G6" s="947"/>
      <c r="H6" s="947"/>
      <c r="I6" s="947"/>
      <c r="J6" s="974"/>
      <c r="K6" s="947"/>
      <c r="L6" s="947"/>
      <c r="M6" s="947"/>
      <c r="N6" s="947"/>
      <c r="O6" s="947"/>
      <c r="P6" s="975"/>
      <c r="Q6" s="976"/>
      <c r="R6" s="974"/>
      <c r="S6" s="972"/>
    </row>
    <row r="7" spans="1:19" ht="15.75" customHeight="1">
      <c r="A7" s="967"/>
      <c r="B7" s="947" t="s">
        <v>74</v>
      </c>
      <c r="C7" s="947"/>
      <c r="D7" s="947"/>
      <c r="E7" s="973" t="s">
        <v>2146</v>
      </c>
      <c r="F7" s="947"/>
      <c r="G7" s="947"/>
      <c r="H7" s="947"/>
      <c r="I7" s="947"/>
      <c r="J7" s="974"/>
      <c r="K7" s="947"/>
      <c r="L7" s="947"/>
      <c r="M7" s="947"/>
      <c r="N7" s="947"/>
      <c r="O7" s="947" t="s">
        <v>76</v>
      </c>
      <c r="P7" s="973"/>
      <c r="Q7" s="976"/>
      <c r="R7" s="974"/>
      <c r="S7" s="972"/>
    </row>
    <row r="8" spans="1:19" ht="17.25" hidden="1" customHeight="1">
      <c r="A8" s="967"/>
      <c r="B8" s="947" t="s">
        <v>78</v>
      </c>
      <c r="C8" s="947"/>
      <c r="D8" s="947"/>
      <c r="E8" s="973" t="s">
        <v>204</v>
      </c>
      <c r="F8" s="947"/>
      <c r="G8" s="947"/>
      <c r="H8" s="947"/>
      <c r="I8" s="947"/>
      <c r="J8" s="974"/>
      <c r="K8" s="947"/>
      <c r="L8" s="947"/>
      <c r="M8" s="947"/>
      <c r="N8" s="947"/>
      <c r="O8" s="947"/>
      <c r="P8" s="975"/>
      <c r="Q8" s="976"/>
      <c r="R8" s="974"/>
      <c r="S8" s="972"/>
    </row>
    <row r="9" spans="1:19" ht="15.75" customHeight="1">
      <c r="A9" s="967"/>
      <c r="B9" s="947" t="s">
        <v>80</v>
      </c>
      <c r="C9" s="947"/>
      <c r="D9" s="947"/>
      <c r="E9" s="977" t="s">
        <v>29</v>
      </c>
      <c r="F9" s="978"/>
      <c r="G9" s="978"/>
      <c r="H9" s="978"/>
      <c r="I9" s="978"/>
      <c r="J9" s="979"/>
      <c r="K9" s="947"/>
      <c r="L9" s="947"/>
      <c r="M9" s="947"/>
      <c r="N9" s="947"/>
      <c r="O9" s="947" t="s">
        <v>82</v>
      </c>
      <c r="P9" s="980" t="s">
        <v>2147</v>
      </c>
      <c r="Q9" s="981"/>
      <c r="R9" s="979"/>
      <c r="S9" s="972"/>
    </row>
    <row r="10" spans="1:19" ht="17.25" hidden="1" customHeight="1">
      <c r="A10" s="967"/>
      <c r="B10" s="947" t="s">
        <v>83</v>
      </c>
      <c r="C10" s="947"/>
      <c r="D10" s="947"/>
      <c r="E10" s="982" t="s">
        <v>29</v>
      </c>
      <c r="F10" s="947"/>
      <c r="G10" s="947"/>
      <c r="H10" s="947"/>
      <c r="I10" s="947"/>
      <c r="J10" s="947"/>
      <c r="K10" s="947"/>
      <c r="L10" s="947"/>
      <c r="M10" s="947"/>
      <c r="N10" s="947"/>
      <c r="O10" s="947"/>
      <c r="P10" s="976"/>
      <c r="Q10" s="976"/>
      <c r="R10" s="947"/>
      <c r="S10" s="972"/>
    </row>
    <row r="11" spans="1:19" ht="17.25" hidden="1" customHeight="1">
      <c r="A11" s="967"/>
      <c r="B11" s="947" t="s">
        <v>84</v>
      </c>
      <c r="C11" s="947"/>
      <c r="D11" s="947"/>
      <c r="E11" s="982" t="s">
        <v>29</v>
      </c>
      <c r="F11" s="947"/>
      <c r="G11" s="947"/>
      <c r="H11" s="947"/>
      <c r="I11" s="947"/>
      <c r="J11" s="947"/>
      <c r="K11" s="947"/>
      <c r="L11" s="947"/>
      <c r="M11" s="947"/>
      <c r="N11" s="947"/>
      <c r="O11" s="947"/>
      <c r="P11" s="976"/>
      <c r="Q11" s="976"/>
      <c r="R11" s="947"/>
      <c r="S11" s="972"/>
    </row>
    <row r="12" spans="1:19" ht="17.25" hidden="1" customHeight="1">
      <c r="A12" s="967"/>
      <c r="B12" s="947" t="s">
        <v>85</v>
      </c>
      <c r="C12" s="947"/>
      <c r="D12" s="947"/>
      <c r="E12" s="982" t="s">
        <v>29</v>
      </c>
      <c r="F12" s="947"/>
      <c r="G12" s="947"/>
      <c r="H12" s="947"/>
      <c r="I12" s="947"/>
      <c r="J12" s="947"/>
      <c r="K12" s="947"/>
      <c r="L12" s="947"/>
      <c r="M12" s="947"/>
      <c r="N12" s="947"/>
      <c r="O12" s="947"/>
      <c r="P12" s="976"/>
      <c r="Q12" s="976"/>
      <c r="R12" s="947"/>
      <c r="S12" s="972"/>
    </row>
    <row r="13" spans="1:19" ht="17.25" hidden="1" customHeight="1">
      <c r="A13" s="967"/>
      <c r="B13" s="947"/>
      <c r="C13" s="947"/>
      <c r="D13" s="947"/>
      <c r="E13" s="982" t="s">
        <v>29</v>
      </c>
      <c r="F13" s="947"/>
      <c r="G13" s="947"/>
      <c r="H13" s="947"/>
      <c r="I13" s="947"/>
      <c r="J13" s="947"/>
      <c r="K13" s="947"/>
      <c r="L13" s="947"/>
      <c r="M13" s="947"/>
      <c r="N13" s="947"/>
      <c r="O13" s="947"/>
      <c r="P13" s="976"/>
      <c r="Q13" s="976"/>
      <c r="R13" s="947"/>
      <c r="S13" s="972"/>
    </row>
    <row r="14" spans="1:19" ht="17.25" hidden="1" customHeight="1">
      <c r="A14" s="967"/>
      <c r="B14" s="947"/>
      <c r="C14" s="947"/>
      <c r="D14" s="947"/>
      <c r="E14" s="982" t="s">
        <v>29</v>
      </c>
      <c r="F14" s="947"/>
      <c r="G14" s="947"/>
      <c r="H14" s="947"/>
      <c r="I14" s="947"/>
      <c r="J14" s="947"/>
      <c r="K14" s="947"/>
      <c r="L14" s="947"/>
      <c r="M14" s="947"/>
      <c r="N14" s="947"/>
      <c r="O14" s="947"/>
      <c r="P14" s="976"/>
      <c r="Q14" s="976"/>
      <c r="R14" s="947"/>
      <c r="S14" s="972"/>
    </row>
    <row r="15" spans="1:19" ht="17.25" hidden="1" customHeight="1">
      <c r="A15" s="967"/>
      <c r="B15" s="947"/>
      <c r="C15" s="947"/>
      <c r="D15" s="947"/>
      <c r="E15" s="982" t="s">
        <v>29</v>
      </c>
      <c r="F15" s="947"/>
      <c r="G15" s="947"/>
      <c r="H15" s="947"/>
      <c r="I15" s="947"/>
      <c r="J15" s="947"/>
      <c r="K15" s="947"/>
      <c r="L15" s="947"/>
      <c r="M15" s="947"/>
      <c r="N15" s="947"/>
      <c r="O15" s="947"/>
      <c r="P15" s="976"/>
      <c r="Q15" s="976"/>
      <c r="R15" s="947"/>
      <c r="S15" s="972"/>
    </row>
    <row r="16" spans="1:19" ht="17.25" hidden="1" customHeight="1">
      <c r="A16" s="967"/>
      <c r="B16" s="947"/>
      <c r="C16" s="947"/>
      <c r="D16" s="947"/>
      <c r="E16" s="982" t="s">
        <v>29</v>
      </c>
      <c r="F16" s="947"/>
      <c r="G16" s="947"/>
      <c r="H16" s="947"/>
      <c r="I16" s="947"/>
      <c r="J16" s="947"/>
      <c r="K16" s="947"/>
      <c r="L16" s="947"/>
      <c r="M16" s="947"/>
      <c r="N16" s="947"/>
      <c r="O16" s="947"/>
      <c r="P16" s="976"/>
      <c r="Q16" s="976"/>
      <c r="R16" s="947"/>
      <c r="S16" s="972"/>
    </row>
    <row r="17" spans="1:19" ht="17.25" hidden="1" customHeight="1">
      <c r="A17" s="967"/>
      <c r="B17" s="947"/>
      <c r="C17" s="947"/>
      <c r="D17" s="947"/>
      <c r="E17" s="982" t="s">
        <v>29</v>
      </c>
      <c r="F17" s="947"/>
      <c r="G17" s="947"/>
      <c r="H17" s="947"/>
      <c r="I17" s="947"/>
      <c r="J17" s="947"/>
      <c r="K17" s="947"/>
      <c r="L17" s="947"/>
      <c r="M17" s="947"/>
      <c r="N17" s="947"/>
      <c r="O17" s="947"/>
      <c r="P17" s="976"/>
      <c r="Q17" s="976"/>
      <c r="R17" s="947"/>
      <c r="S17" s="972"/>
    </row>
    <row r="18" spans="1:19" ht="17.25" hidden="1" customHeight="1">
      <c r="A18" s="967"/>
      <c r="B18" s="947"/>
      <c r="C18" s="947"/>
      <c r="D18" s="947"/>
      <c r="E18" s="982" t="s">
        <v>29</v>
      </c>
      <c r="F18" s="947"/>
      <c r="G18" s="947"/>
      <c r="H18" s="947"/>
      <c r="I18" s="947"/>
      <c r="J18" s="947"/>
      <c r="K18" s="947"/>
      <c r="L18" s="947"/>
      <c r="M18" s="947"/>
      <c r="N18" s="947"/>
      <c r="O18" s="947"/>
      <c r="P18" s="976"/>
      <c r="Q18" s="976"/>
      <c r="R18" s="947"/>
      <c r="S18" s="972"/>
    </row>
    <row r="19" spans="1:19" ht="17.25" hidden="1" customHeight="1">
      <c r="A19" s="967"/>
      <c r="B19" s="947"/>
      <c r="C19" s="947"/>
      <c r="D19" s="947"/>
      <c r="E19" s="982" t="s">
        <v>29</v>
      </c>
      <c r="F19" s="947"/>
      <c r="G19" s="947"/>
      <c r="H19" s="947"/>
      <c r="I19" s="947"/>
      <c r="J19" s="947"/>
      <c r="K19" s="947"/>
      <c r="L19" s="947"/>
      <c r="M19" s="947"/>
      <c r="N19" s="947"/>
      <c r="O19" s="947"/>
      <c r="P19" s="976"/>
      <c r="Q19" s="976"/>
      <c r="R19" s="947"/>
      <c r="S19" s="972"/>
    </row>
    <row r="20" spans="1:19" ht="17.25" hidden="1" customHeight="1">
      <c r="A20" s="967"/>
      <c r="B20" s="947"/>
      <c r="C20" s="947"/>
      <c r="D20" s="947"/>
      <c r="E20" s="982" t="s">
        <v>29</v>
      </c>
      <c r="F20" s="947"/>
      <c r="G20" s="947"/>
      <c r="H20" s="947"/>
      <c r="I20" s="947"/>
      <c r="J20" s="947"/>
      <c r="K20" s="947"/>
      <c r="L20" s="947"/>
      <c r="M20" s="947"/>
      <c r="N20" s="947"/>
      <c r="O20" s="947"/>
      <c r="P20" s="976"/>
      <c r="Q20" s="976"/>
      <c r="R20" s="947"/>
      <c r="S20" s="972"/>
    </row>
    <row r="21" spans="1:19" ht="17.25" hidden="1" customHeight="1">
      <c r="A21" s="967"/>
      <c r="B21" s="947"/>
      <c r="C21" s="947"/>
      <c r="D21" s="947"/>
      <c r="E21" s="982" t="s">
        <v>29</v>
      </c>
      <c r="F21" s="947"/>
      <c r="G21" s="947"/>
      <c r="H21" s="947"/>
      <c r="I21" s="947"/>
      <c r="J21" s="947"/>
      <c r="K21" s="947"/>
      <c r="L21" s="947"/>
      <c r="M21" s="947"/>
      <c r="N21" s="947"/>
      <c r="O21" s="947"/>
      <c r="P21" s="976"/>
      <c r="Q21" s="976"/>
      <c r="R21" s="947"/>
      <c r="S21" s="972"/>
    </row>
    <row r="22" spans="1:19" ht="17.25" hidden="1" customHeight="1">
      <c r="A22" s="967"/>
      <c r="B22" s="947"/>
      <c r="C22" s="947"/>
      <c r="D22" s="947"/>
      <c r="E22" s="982" t="s">
        <v>29</v>
      </c>
      <c r="F22" s="947"/>
      <c r="G22" s="947"/>
      <c r="H22" s="947"/>
      <c r="I22" s="947"/>
      <c r="J22" s="947"/>
      <c r="K22" s="947"/>
      <c r="L22" s="947"/>
      <c r="M22" s="947"/>
      <c r="N22" s="947"/>
      <c r="O22" s="947"/>
      <c r="P22" s="976"/>
      <c r="Q22" s="976"/>
      <c r="R22" s="947"/>
      <c r="S22" s="972"/>
    </row>
    <row r="23" spans="1:19" ht="17.25" hidden="1" customHeight="1">
      <c r="A23" s="967"/>
      <c r="B23" s="947"/>
      <c r="C23" s="947"/>
      <c r="D23" s="947"/>
      <c r="E23" s="982" t="s">
        <v>29</v>
      </c>
      <c r="F23" s="947"/>
      <c r="G23" s="947"/>
      <c r="H23" s="947"/>
      <c r="I23" s="947"/>
      <c r="J23" s="947"/>
      <c r="K23" s="947"/>
      <c r="L23" s="947"/>
      <c r="M23" s="947"/>
      <c r="N23" s="947"/>
      <c r="O23" s="947"/>
      <c r="P23" s="976"/>
      <c r="Q23" s="976"/>
      <c r="R23" s="947"/>
      <c r="S23" s="972"/>
    </row>
    <row r="24" spans="1:19" ht="17.25" hidden="1" customHeight="1">
      <c r="A24" s="967"/>
      <c r="B24" s="947"/>
      <c r="C24" s="947"/>
      <c r="D24" s="947"/>
      <c r="E24" s="982" t="s">
        <v>29</v>
      </c>
      <c r="F24" s="947"/>
      <c r="G24" s="947"/>
      <c r="H24" s="947"/>
      <c r="I24" s="947"/>
      <c r="J24" s="947"/>
      <c r="K24" s="947"/>
      <c r="L24" s="947"/>
      <c r="M24" s="947"/>
      <c r="N24" s="947"/>
      <c r="O24" s="947"/>
      <c r="P24" s="976"/>
      <c r="Q24" s="976"/>
      <c r="R24" s="947"/>
      <c r="S24" s="972"/>
    </row>
    <row r="25" spans="1:19" ht="17.25" customHeight="1">
      <c r="A25" s="967"/>
      <c r="B25" s="947"/>
      <c r="C25" s="947"/>
      <c r="D25" s="947"/>
      <c r="E25" s="947"/>
      <c r="F25" s="947"/>
      <c r="G25" s="947"/>
      <c r="H25" s="947"/>
      <c r="I25" s="947"/>
      <c r="J25" s="947"/>
      <c r="K25" s="947"/>
      <c r="L25" s="947"/>
      <c r="M25" s="947"/>
      <c r="N25" s="947"/>
      <c r="O25" s="947" t="s">
        <v>86</v>
      </c>
      <c r="P25" s="947" t="s">
        <v>87</v>
      </c>
      <c r="Q25" s="947"/>
      <c r="R25" s="947"/>
      <c r="S25" s="972"/>
    </row>
    <row r="26" spans="1:19" ht="17.25" customHeight="1">
      <c r="A26" s="967"/>
      <c r="B26" s="947" t="s">
        <v>13</v>
      </c>
      <c r="C26" s="947"/>
      <c r="D26" s="947"/>
      <c r="E26" s="968" t="s">
        <v>29</v>
      </c>
      <c r="F26" s="969"/>
      <c r="G26" s="969"/>
      <c r="H26" s="969"/>
      <c r="I26" s="969"/>
      <c r="J26" s="970"/>
      <c r="K26" s="947"/>
      <c r="L26" s="947"/>
      <c r="M26" s="947"/>
      <c r="N26" s="947"/>
      <c r="O26" s="983"/>
      <c r="P26" s="984"/>
      <c r="Q26" s="985"/>
      <c r="R26" s="986"/>
      <c r="S26" s="972"/>
    </row>
    <row r="27" spans="1:19" ht="17.25" customHeight="1">
      <c r="A27" s="967"/>
      <c r="B27" s="947" t="s">
        <v>15</v>
      </c>
      <c r="C27" s="947"/>
      <c r="D27" s="947"/>
      <c r="E27" s="973"/>
      <c r="F27" s="947"/>
      <c r="G27" s="947"/>
      <c r="H27" s="947"/>
      <c r="I27" s="947"/>
      <c r="J27" s="974"/>
      <c r="K27" s="947"/>
      <c r="L27" s="947"/>
      <c r="M27" s="947"/>
      <c r="N27" s="947"/>
      <c r="O27" s="983"/>
      <c r="P27" s="984"/>
      <c r="Q27" s="985"/>
      <c r="R27" s="986"/>
      <c r="S27" s="972"/>
    </row>
    <row r="28" spans="1:19" ht="17.25" customHeight="1">
      <c r="A28" s="967"/>
      <c r="B28" s="947" t="s">
        <v>12</v>
      </c>
      <c r="C28" s="947"/>
      <c r="D28" s="947"/>
      <c r="E28" s="973" t="s">
        <v>29</v>
      </c>
      <c r="F28" s="947"/>
      <c r="G28" s="947"/>
      <c r="H28" s="947"/>
      <c r="I28" s="947"/>
      <c r="J28" s="974"/>
      <c r="K28" s="947"/>
      <c r="L28" s="947"/>
      <c r="M28" s="947"/>
      <c r="N28" s="947"/>
      <c r="O28" s="983"/>
      <c r="P28" s="984"/>
      <c r="Q28" s="985"/>
      <c r="R28" s="986"/>
      <c r="S28" s="972"/>
    </row>
    <row r="29" spans="1:19" ht="17.25" customHeight="1">
      <c r="A29" s="967"/>
      <c r="B29" s="947"/>
      <c r="C29" s="947"/>
      <c r="D29" s="947"/>
      <c r="E29" s="980"/>
      <c r="F29" s="978"/>
      <c r="G29" s="978"/>
      <c r="H29" s="978"/>
      <c r="I29" s="978"/>
      <c r="J29" s="979"/>
      <c r="K29" s="947"/>
      <c r="L29" s="947"/>
      <c r="M29" s="947"/>
      <c r="N29" s="947"/>
      <c r="O29" s="976"/>
      <c r="P29" s="976"/>
      <c r="Q29" s="976"/>
      <c r="R29" s="947"/>
      <c r="S29" s="972"/>
    </row>
    <row r="30" spans="1:19" ht="17.25" customHeight="1">
      <c r="A30" s="967"/>
      <c r="B30" s="947"/>
      <c r="C30" s="947"/>
      <c r="D30" s="947"/>
      <c r="E30" s="987" t="s">
        <v>88</v>
      </c>
      <c r="F30" s="947"/>
      <c r="G30" s="947" t="s">
        <v>89</v>
      </c>
      <c r="H30" s="947"/>
      <c r="I30" s="947"/>
      <c r="J30" s="947"/>
      <c r="K30" s="947"/>
      <c r="L30" s="947"/>
      <c r="M30" s="947"/>
      <c r="N30" s="947"/>
      <c r="O30" s="987" t="s">
        <v>90</v>
      </c>
      <c r="P30" s="976"/>
      <c r="Q30" s="976"/>
      <c r="R30" s="988"/>
      <c r="S30" s="972"/>
    </row>
    <row r="31" spans="1:19" ht="17.25" customHeight="1">
      <c r="A31" s="967"/>
      <c r="B31" s="947"/>
      <c r="C31" s="947"/>
      <c r="D31" s="947"/>
      <c r="E31" s="983"/>
      <c r="F31" s="947"/>
      <c r="G31" s="984"/>
      <c r="H31" s="989"/>
      <c r="I31" s="990" t="s">
        <v>2148</v>
      </c>
      <c r="J31" s="947"/>
      <c r="K31" s="947"/>
      <c r="L31" s="947"/>
      <c r="M31" s="947"/>
      <c r="N31" s="947"/>
      <c r="O31" s="991"/>
      <c r="P31" s="976"/>
      <c r="Q31" s="976"/>
      <c r="R31" s="992"/>
      <c r="S31" s="972"/>
    </row>
    <row r="32" spans="1:19" ht="8.25" customHeight="1">
      <c r="A32" s="993"/>
      <c r="B32" s="994"/>
      <c r="C32" s="994"/>
      <c r="D32" s="994"/>
      <c r="E32" s="994"/>
      <c r="F32" s="994"/>
      <c r="G32" s="994"/>
      <c r="H32" s="994"/>
      <c r="I32" s="994"/>
      <c r="J32" s="994"/>
      <c r="K32" s="994"/>
      <c r="L32" s="994"/>
      <c r="M32" s="994"/>
      <c r="N32" s="994"/>
      <c r="O32" s="994"/>
      <c r="P32" s="994"/>
      <c r="Q32" s="994"/>
      <c r="R32" s="994"/>
      <c r="S32" s="995"/>
    </row>
    <row r="33" spans="1:19" ht="20.25" customHeight="1">
      <c r="A33" s="996"/>
      <c r="B33" s="997"/>
      <c r="C33" s="997"/>
      <c r="D33" s="997"/>
      <c r="E33" s="998" t="s">
        <v>91</v>
      </c>
      <c r="F33" s="997"/>
      <c r="G33" s="997"/>
      <c r="H33" s="997"/>
      <c r="I33" s="997"/>
      <c r="J33" s="997"/>
      <c r="K33" s="997"/>
      <c r="L33" s="997"/>
      <c r="M33" s="997"/>
      <c r="N33" s="997"/>
      <c r="O33" s="997"/>
      <c r="P33" s="997"/>
      <c r="Q33" s="997"/>
      <c r="R33" s="997"/>
      <c r="S33" s="999"/>
    </row>
    <row r="34" spans="1:19" ht="20.25" customHeight="1">
      <c r="A34" s="1000" t="s">
        <v>92</v>
      </c>
      <c r="B34" s="1001"/>
      <c r="C34" s="1001"/>
      <c r="D34" s="1002"/>
      <c r="E34" s="1003" t="s">
        <v>93</v>
      </c>
      <c r="F34" s="1002"/>
      <c r="G34" s="1003" t="s">
        <v>94</v>
      </c>
      <c r="H34" s="1001"/>
      <c r="I34" s="1002"/>
      <c r="J34" s="1003" t="s">
        <v>95</v>
      </c>
      <c r="K34" s="1001"/>
      <c r="L34" s="1003" t="s">
        <v>96</v>
      </c>
      <c r="M34" s="1001"/>
      <c r="N34" s="1001"/>
      <c r="O34" s="1002"/>
      <c r="P34" s="1003" t="s">
        <v>97</v>
      </c>
      <c r="Q34" s="1001"/>
      <c r="R34" s="1001"/>
      <c r="S34" s="1004"/>
    </row>
    <row r="35" spans="1:19" ht="20.25" customHeight="1">
      <c r="A35" s="1005"/>
      <c r="B35" s="1006"/>
      <c r="C35" s="1006"/>
      <c r="D35" s="1007"/>
      <c r="E35" s="1008"/>
      <c r="F35" s="1009"/>
      <c r="G35" s="1010"/>
      <c r="H35" s="1006"/>
      <c r="I35" s="1007"/>
      <c r="J35" s="1008"/>
      <c r="K35" s="1011"/>
      <c r="L35" s="1010"/>
      <c r="M35" s="1006"/>
      <c r="N35" s="1006"/>
      <c r="O35" s="1007"/>
      <c r="P35" s="1010"/>
      <c r="Q35" s="1006"/>
      <c r="R35" s="1012"/>
      <c r="S35" s="1013"/>
    </row>
    <row r="36" spans="1:19" ht="20.25" customHeight="1">
      <c r="A36" s="996"/>
      <c r="B36" s="997"/>
      <c r="C36" s="997"/>
      <c r="D36" s="997"/>
      <c r="E36" s="998" t="s">
        <v>98</v>
      </c>
      <c r="F36" s="997"/>
      <c r="G36" s="997"/>
      <c r="H36" s="997"/>
      <c r="I36" s="997"/>
      <c r="J36" s="1014" t="s">
        <v>16</v>
      </c>
      <c r="K36" s="997"/>
      <c r="L36" s="997"/>
      <c r="M36" s="997"/>
      <c r="N36" s="997"/>
      <c r="O36" s="997"/>
      <c r="P36" s="997"/>
      <c r="Q36" s="997"/>
      <c r="R36" s="997"/>
      <c r="S36" s="999"/>
    </row>
    <row r="37" spans="1:19" ht="20.25" customHeight="1">
      <c r="A37" s="1015" t="s">
        <v>99</v>
      </c>
      <c r="B37" s="1016"/>
      <c r="C37" s="1017" t="s">
        <v>100</v>
      </c>
      <c r="D37" s="1018"/>
      <c r="E37" s="1018"/>
      <c r="F37" s="1019"/>
      <c r="G37" s="1015" t="s">
        <v>101</v>
      </c>
      <c r="H37" s="1020"/>
      <c r="I37" s="1017" t="s">
        <v>102</v>
      </c>
      <c r="J37" s="1018"/>
      <c r="K37" s="1018"/>
      <c r="L37" s="1015" t="s">
        <v>103</v>
      </c>
      <c r="M37" s="1020"/>
      <c r="N37" s="1017" t="s">
        <v>104</v>
      </c>
      <c r="O37" s="1018"/>
      <c r="P37" s="1018"/>
      <c r="Q37" s="1018"/>
      <c r="R37" s="1018"/>
      <c r="S37" s="1019"/>
    </row>
    <row r="38" spans="1:19" ht="20.25" customHeight="1">
      <c r="A38" s="1021">
        <v>1</v>
      </c>
      <c r="B38" s="1022" t="s">
        <v>155</v>
      </c>
      <c r="C38" s="970"/>
      <c r="D38" s="1023" t="s">
        <v>1388</v>
      </c>
      <c r="E38" s="1024"/>
      <c r="F38" s="1025"/>
      <c r="G38" s="1021">
        <v>8</v>
      </c>
      <c r="H38" s="1026" t="s">
        <v>105</v>
      </c>
      <c r="I38" s="986"/>
      <c r="J38" s="1027"/>
      <c r="K38" s="1028"/>
      <c r="L38" s="1021">
        <v>13</v>
      </c>
      <c r="M38" s="984" t="s">
        <v>106</v>
      </c>
      <c r="N38" s="989"/>
      <c r="O38" s="989"/>
      <c r="P38" s="1029">
        <f>M48</f>
        <v>20</v>
      </c>
      <c r="Q38" s="1030" t="s">
        <v>107</v>
      </c>
      <c r="R38" s="1024"/>
      <c r="S38" s="1025"/>
    </row>
    <row r="39" spans="1:19" ht="20.25" customHeight="1">
      <c r="A39" s="1021">
        <v>2</v>
      </c>
      <c r="B39" s="1031"/>
      <c r="C39" s="979"/>
      <c r="D39" s="1023" t="s">
        <v>1345</v>
      </c>
      <c r="E39" s="1024"/>
      <c r="F39" s="1025"/>
      <c r="G39" s="1021">
        <v>9</v>
      </c>
      <c r="H39" s="947" t="s">
        <v>108</v>
      </c>
      <c r="I39" s="1023"/>
      <c r="J39" s="1027"/>
      <c r="K39" s="1028"/>
      <c r="L39" s="1021">
        <v>14</v>
      </c>
      <c r="M39" s="984" t="s">
        <v>109</v>
      </c>
      <c r="N39" s="989"/>
      <c r="O39" s="989"/>
      <c r="P39" s="1029">
        <f>M48</f>
        <v>20</v>
      </c>
      <c r="Q39" s="1030" t="s">
        <v>107</v>
      </c>
      <c r="R39" s="1024"/>
      <c r="S39" s="1025"/>
    </row>
    <row r="40" spans="1:19" ht="20.25" customHeight="1">
      <c r="A40" s="1021">
        <v>3</v>
      </c>
      <c r="B40" s="1022" t="s">
        <v>423</v>
      </c>
      <c r="C40" s="970"/>
      <c r="D40" s="1023" t="s">
        <v>1388</v>
      </c>
      <c r="E40" s="1024"/>
      <c r="F40" s="1025"/>
      <c r="G40" s="1021">
        <v>10</v>
      </c>
      <c r="H40" s="1026" t="s">
        <v>110</v>
      </c>
      <c r="I40" s="986"/>
      <c r="J40" s="1027"/>
      <c r="K40" s="1028"/>
      <c r="L40" s="1021">
        <v>15</v>
      </c>
      <c r="M40" s="984" t="s">
        <v>111</v>
      </c>
      <c r="N40" s="989"/>
      <c r="O40" s="989"/>
      <c r="P40" s="1029">
        <f>M48</f>
        <v>20</v>
      </c>
      <c r="Q40" s="1030" t="s">
        <v>107</v>
      </c>
      <c r="R40" s="1024"/>
      <c r="S40" s="1025"/>
    </row>
    <row r="41" spans="1:19" ht="20.25" customHeight="1">
      <c r="A41" s="1021">
        <v>4</v>
      </c>
      <c r="B41" s="1031"/>
      <c r="C41" s="979"/>
      <c r="D41" s="1023" t="s">
        <v>1345</v>
      </c>
      <c r="E41" s="1024"/>
      <c r="F41" s="1025"/>
      <c r="G41" s="1021">
        <v>11</v>
      </c>
      <c r="H41" s="1026"/>
      <c r="I41" s="986"/>
      <c r="J41" s="1027"/>
      <c r="K41" s="1028"/>
      <c r="L41" s="1021">
        <v>16</v>
      </c>
      <c r="M41" s="984" t="s">
        <v>112</v>
      </c>
      <c r="N41" s="989"/>
      <c r="O41" s="989"/>
      <c r="P41" s="1029">
        <f>M48</f>
        <v>20</v>
      </c>
      <c r="Q41" s="1030" t="s">
        <v>107</v>
      </c>
      <c r="R41" s="1024"/>
      <c r="S41" s="1025"/>
    </row>
    <row r="42" spans="1:19" ht="20.25" customHeight="1">
      <c r="A42" s="1021">
        <v>5</v>
      </c>
      <c r="B42" s="1022" t="s">
        <v>1389</v>
      </c>
      <c r="C42" s="970"/>
      <c r="D42" s="1023" t="s">
        <v>1388</v>
      </c>
      <c r="E42" s="1024"/>
      <c r="F42" s="1025"/>
      <c r="G42" s="1032"/>
      <c r="H42" s="989"/>
      <c r="I42" s="986"/>
      <c r="J42" s="1033"/>
      <c r="K42" s="1028"/>
      <c r="L42" s="1021">
        <v>17</v>
      </c>
      <c r="M42" s="984" t="s">
        <v>113</v>
      </c>
      <c r="N42" s="989"/>
      <c r="O42" s="989"/>
      <c r="P42" s="1029">
        <f>M48</f>
        <v>20</v>
      </c>
      <c r="Q42" s="1030" t="s">
        <v>107</v>
      </c>
      <c r="R42" s="1024"/>
      <c r="S42" s="1025"/>
    </row>
    <row r="43" spans="1:19" ht="20.25" customHeight="1">
      <c r="A43" s="1021">
        <v>6</v>
      </c>
      <c r="B43" s="1031"/>
      <c r="C43" s="979"/>
      <c r="D43" s="1023" t="s">
        <v>1345</v>
      </c>
      <c r="E43" s="1024"/>
      <c r="F43" s="1025"/>
      <c r="G43" s="1032"/>
      <c r="H43" s="989"/>
      <c r="I43" s="986"/>
      <c r="J43" s="1033"/>
      <c r="K43" s="1028"/>
      <c r="L43" s="1021">
        <v>18</v>
      </c>
      <c r="M43" s="1026" t="s">
        <v>114</v>
      </c>
      <c r="N43" s="989"/>
      <c r="O43" s="989"/>
      <c r="P43" s="989"/>
      <c r="Q43" s="989"/>
      <c r="R43" s="1024"/>
      <c r="S43" s="1025"/>
    </row>
    <row r="44" spans="1:19" ht="20.25" customHeight="1">
      <c r="A44" s="1021">
        <v>7</v>
      </c>
      <c r="B44" s="1034" t="s">
        <v>115</v>
      </c>
      <c r="C44" s="989"/>
      <c r="D44" s="986"/>
      <c r="E44" s="1035"/>
      <c r="F44" s="999"/>
      <c r="G44" s="1021">
        <v>12</v>
      </c>
      <c r="H44" s="1034" t="s">
        <v>116</v>
      </c>
      <c r="I44" s="986"/>
      <c r="J44" s="1036"/>
      <c r="K44" s="1037"/>
      <c r="L44" s="1021">
        <v>19</v>
      </c>
      <c r="M44" s="1034" t="s">
        <v>117</v>
      </c>
      <c r="N44" s="989"/>
      <c r="O44" s="989"/>
      <c r="P44" s="989"/>
      <c r="Q44" s="1025"/>
      <c r="R44" s="1035"/>
      <c r="S44" s="999"/>
    </row>
    <row r="45" spans="1:19" ht="20.25" customHeight="1">
      <c r="A45" s="1038">
        <v>20</v>
      </c>
      <c r="B45" s="1039" t="s">
        <v>118</v>
      </c>
      <c r="C45" s="1040"/>
      <c r="D45" s="1041"/>
      <c r="E45" s="1042"/>
      <c r="F45" s="995"/>
      <c r="G45" s="1038">
        <v>21</v>
      </c>
      <c r="H45" s="1039" t="s">
        <v>119</v>
      </c>
      <c r="I45" s="1041"/>
      <c r="J45" s="1043"/>
      <c r="K45" s="1044">
        <f>M48</f>
        <v>20</v>
      </c>
      <c r="L45" s="1038">
        <v>22</v>
      </c>
      <c r="M45" s="1039" t="s">
        <v>120</v>
      </c>
      <c r="N45" s="1040"/>
      <c r="O45" s="994"/>
      <c r="P45" s="994"/>
      <c r="Q45" s="994"/>
      <c r="R45" s="1042"/>
      <c r="S45" s="995"/>
    </row>
    <row r="46" spans="1:19" ht="20.25" customHeight="1">
      <c r="A46" s="1045" t="s">
        <v>15</v>
      </c>
      <c r="B46" s="965"/>
      <c r="C46" s="965"/>
      <c r="D46" s="965"/>
      <c r="E46" s="965"/>
      <c r="F46" s="1046"/>
      <c r="G46" s="1047"/>
      <c r="H46" s="965"/>
      <c r="I46" s="965"/>
      <c r="J46" s="965"/>
      <c r="K46" s="965"/>
      <c r="L46" s="1015" t="s">
        <v>121</v>
      </c>
      <c r="M46" s="1002"/>
      <c r="N46" s="1017" t="s">
        <v>122</v>
      </c>
      <c r="O46" s="1001"/>
      <c r="P46" s="1001"/>
      <c r="Q46" s="1001"/>
      <c r="R46" s="1001"/>
      <c r="S46" s="1004"/>
    </row>
    <row r="47" spans="1:19" ht="20.25" customHeight="1">
      <c r="A47" s="967"/>
      <c r="B47" s="947"/>
      <c r="C47" s="947"/>
      <c r="D47" s="947"/>
      <c r="E47" s="947"/>
      <c r="F47" s="974"/>
      <c r="G47" s="1048"/>
      <c r="H47" s="947"/>
      <c r="I47" s="947"/>
      <c r="J47" s="947"/>
      <c r="K47" s="947"/>
      <c r="L47" s="1021">
        <v>23</v>
      </c>
      <c r="M47" s="1026" t="s">
        <v>123</v>
      </c>
      <c r="N47" s="989"/>
      <c r="O47" s="989"/>
      <c r="P47" s="989"/>
      <c r="Q47" s="1025"/>
      <c r="R47" s="1035"/>
      <c r="S47" s="999"/>
    </row>
    <row r="48" spans="1:19" ht="20.25" customHeight="1">
      <c r="A48" s="1049" t="s">
        <v>124</v>
      </c>
      <c r="B48" s="978"/>
      <c r="C48" s="978"/>
      <c r="D48" s="978"/>
      <c r="E48" s="978"/>
      <c r="F48" s="979"/>
      <c r="G48" s="1050" t="s">
        <v>10</v>
      </c>
      <c r="H48" s="978"/>
      <c r="I48" s="978"/>
      <c r="J48" s="978"/>
      <c r="K48" s="978"/>
      <c r="L48" s="1021">
        <v>24</v>
      </c>
      <c r="M48" s="1051">
        <v>20</v>
      </c>
      <c r="N48" s="986" t="s">
        <v>107</v>
      </c>
      <c r="O48" s="1052"/>
      <c r="P48" s="978" t="s">
        <v>25</v>
      </c>
      <c r="Q48" s="978"/>
      <c r="R48" s="1053"/>
      <c r="S48" s="1054"/>
    </row>
    <row r="49" spans="1:19" ht="20.25" customHeight="1" thickBot="1">
      <c r="A49" s="1055" t="s">
        <v>13</v>
      </c>
      <c r="B49" s="969"/>
      <c r="C49" s="969"/>
      <c r="D49" s="969"/>
      <c r="E49" s="969"/>
      <c r="F49" s="970"/>
      <c r="G49" s="1056"/>
      <c r="H49" s="969"/>
      <c r="I49" s="969"/>
      <c r="J49" s="969"/>
      <c r="K49" s="969"/>
      <c r="L49" s="1021">
        <v>25</v>
      </c>
      <c r="M49" s="1051">
        <v>20</v>
      </c>
      <c r="N49" s="986" t="s">
        <v>107</v>
      </c>
      <c r="O49" s="1052">
        <v>0</v>
      </c>
      <c r="P49" s="989" t="s">
        <v>25</v>
      </c>
      <c r="Q49" s="989"/>
      <c r="R49" s="1024"/>
      <c r="S49" s="1025"/>
    </row>
    <row r="50" spans="1:19" ht="20.25" customHeight="1" thickBot="1">
      <c r="A50" s="967"/>
      <c r="B50" s="947"/>
      <c r="C50" s="947"/>
      <c r="D50" s="947"/>
      <c r="E50" s="947"/>
      <c r="F50" s="974"/>
      <c r="G50" s="1048"/>
      <c r="H50" s="947"/>
      <c r="I50" s="947"/>
      <c r="J50" s="947"/>
      <c r="K50" s="947"/>
      <c r="L50" s="1038">
        <v>26</v>
      </c>
      <c r="M50" s="1057" t="s">
        <v>125</v>
      </c>
      <c r="N50" s="1040"/>
      <c r="O50" s="1040"/>
      <c r="P50" s="1040"/>
      <c r="Q50" s="994"/>
      <c r="R50" s="1058"/>
      <c r="S50" s="1059"/>
    </row>
    <row r="51" spans="1:19" ht="20.25" customHeight="1">
      <c r="A51" s="1049" t="s">
        <v>126</v>
      </c>
      <c r="B51" s="978"/>
      <c r="C51" s="978"/>
      <c r="D51" s="978"/>
      <c r="E51" s="978"/>
      <c r="F51" s="979"/>
      <c r="G51" s="1050" t="s">
        <v>10</v>
      </c>
      <c r="H51" s="978"/>
      <c r="I51" s="978"/>
      <c r="J51" s="978"/>
      <c r="K51" s="978"/>
      <c r="L51" s="1015" t="s">
        <v>127</v>
      </c>
      <c r="M51" s="1002"/>
      <c r="N51" s="1017" t="s">
        <v>128</v>
      </c>
      <c r="O51" s="1001"/>
      <c r="P51" s="1001"/>
      <c r="Q51" s="1001"/>
      <c r="R51" s="1060"/>
      <c r="S51" s="1004"/>
    </row>
    <row r="52" spans="1:19" ht="20.25" customHeight="1">
      <c r="A52" s="1055" t="s">
        <v>12</v>
      </c>
      <c r="B52" s="969"/>
      <c r="C52" s="969"/>
      <c r="D52" s="969"/>
      <c r="E52" s="969"/>
      <c r="F52" s="970"/>
      <c r="G52" s="1056"/>
      <c r="H52" s="969"/>
      <c r="I52" s="969"/>
      <c r="J52" s="969"/>
      <c r="K52" s="969"/>
      <c r="L52" s="1021">
        <v>27</v>
      </c>
      <c r="M52" s="1026" t="s">
        <v>129</v>
      </c>
      <c r="N52" s="989"/>
      <c r="O52" s="989"/>
      <c r="P52" s="989"/>
      <c r="Q52" s="986"/>
      <c r="R52" s="1024"/>
      <c r="S52" s="1025"/>
    </row>
    <row r="53" spans="1:19" ht="20.25" customHeight="1">
      <c r="A53" s="967"/>
      <c r="B53" s="947"/>
      <c r="C53" s="947"/>
      <c r="D53" s="947"/>
      <c r="E53" s="947"/>
      <c r="F53" s="974"/>
      <c r="G53" s="1048"/>
      <c r="H53" s="947"/>
      <c r="I53" s="947"/>
      <c r="J53" s="947"/>
      <c r="K53" s="947"/>
      <c r="L53" s="1021">
        <v>28</v>
      </c>
      <c r="M53" s="1026" t="s">
        <v>130</v>
      </c>
      <c r="N53" s="989"/>
      <c r="O53" s="989"/>
      <c r="P53" s="989"/>
      <c r="Q53" s="986"/>
      <c r="R53" s="1024"/>
      <c r="S53" s="1025"/>
    </row>
    <row r="54" spans="1:19" ht="20.25" customHeight="1">
      <c r="A54" s="1061" t="s">
        <v>124</v>
      </c>
      <c r="B54" s="994"/>
      <c r="C54" s="994"/>
      <c r="D54" s="994"/>
      <c r="E54" s="994"/>
      <c r="F54" s="1062"/>
      <c r="G54" s="1063" t="s">
        <v>10</v>
      </c>
      <c r="H54" s="994"/>
      <c r="I54" s="994"/>
      <c r="J54" s="994"/>
      <c r="K54" s="994"/>
      <c r="L54" s="1038">
        <v>29</v>
      </c>
      <c r="M54" s="1039" t="s">
        <v>131</v>
      </c>
      <c r="N54" s="1040"/>
      <c r="O54" s="1040"/>
      <c r="P54" s="1040"/>
      <c r="Q54" s="1041"/>
      <c r="R54" s="1008"/>
      <c r="S54" s="106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L27" sqref="L27"/>
    </sheetView>
  </sheetViews>
  <sheetFormatPr defaultRowHeight="13.5" customHeight="1"/>
  <cols>
    <col min="1" max="1" width="12.7109375" style="956" customWidth="1"/>
    <col min="2" max="2" width="55.7109375" style="956" customWidth="1"/>
    <col min="3" max="3" width="13.5703125" style="956" customWidth="1"/>
    <col min="4" max="5" width="13.85546875" style="956" hidden="1" customWidth="1"/>
    <col min="6" max="256" width="9.140625" style="956"/>
    <col min="257" max="257" width="12.7109375" style="956" customWidth="1"/>
    <col min="258" max="258" width="55.7109375" style="956" customWidth="1"/>
    <col min="259" max="259" width="13.5703125" style="956" customWidth="1"/>
    <col min="260" max="261" width="0" style="956" hidden="1" customWidth="1"/>
    <col min="262" max="512" width="9.140625" style="956"/>
    <col min="513" max="513" width="12.7109375" style="956" customWidth="1"/>
    <col min="514" max="514" width="55.7109375" style="956" customWidth="1"/>
    <col min="515" max="515" width="13.5703125" style="956" customWidth="1"/>
    <col min="516" max="517" width="0" style="956" hidden="1" customWidth="1"/>
    <col min="518" max="768" width="9.140625" style="956"/>
    <col min="769" max="769" width="12.7109375" style="956" customWidth="1"/>
    <col min="770" max="770" width="55.7109375" style="956" customWidth="1"/>
    <col min="771" max="771" width="13.5703125" style="956" customWidth="1"/>
    <col min="772" max="773" width="0" style="956" hidden="1" customWidth="1"/>
    <col min="774" max="1024" width="9.140625" style="956"/>
    <col min="1025" max="1025" width="12.7109375" style="956" customWidth="1"/>
    <col min="1026" max="1026" width="55.7109375" style="956" customWidth="1"/>
    <col min="1027" max="1027" width="13.5703125" style="956" customWidth="1"/>
    <col min="1028" max="1029" width="0" style="956" hidden="1" customWidth="1"/>
    <col min="1030" max="1280" width="9.140625" style="956"/>
    <col min="1281" max="1281" width="12.7109375" style="956" customWidth="1"/>
    <col min="1282" max="1282" width="55.7109375" style="956" customWidth="1"/>
    <col min="1283" max="1283" width="13.5703125" style="956" customWidth="1"/>
    <col min="1284" max="1285" width="0" style="956" hidden="1" customWidth="1"/>
    <col min="1286" max="1536" width="9.140625" style="956"/>
    <col min="1537" max="1537" width="12.7109375" style="956" customWidth="1"/>
    <col min="1538" max="1538" width="55.7109375" style="956" customWidth="1"/>
    <col min="1539" max="1539" width="13.5703125" style="956" customWidth="1"/>
    <col min="1540" max="1541" width="0" style="956" hidden="1" customWidth="1"/>
    <col min="1542" max="1792" width="9.140625" style="956"/>
    <col min="1793" max="1793" width="12.7109375" style="956" customWidth="1"/>
    <col min="1794" max="1794" width="55.7109375" style="956" customWidth="1"/>
    <col min="1795" max="1795" width="13.5703125" style="956" customWidth="1"/>
    <col min="1796" max="1797" width="0" style="956" hidden="1" customWidth="1"/>
    <col min="1798" max="2048" width="9.140625" style="956"/>
    <col min="2049" max="2049" width="12.7109375" style="956" customWidth="1"/>
    <col min="2050" max="2050" width="55.7109375" style="956" customWidth="1"/>
    <col min="2051" max="2051" width="13.5703125" style="956" customWidth="1"/>
    <col min="2052" max="2053" width="0" style="956" hidden="1" customWidth="1"/>
    <col min="2054" max="2304" width="9.140625" style="956"/>
    <col min="2305" max="2305" width="12.7109375" style="956" customWidth="1"/>
    <col min="2306" max="2306" width="55.7109375" style="956" customWidth="1"/>
    <col min="2307" max="2307" width="13.5703125" style="956" customWidth="1"/>
    <col min="2308" max="2309" width="0" style="956" hidden="1" customWidth="1"/>
    <col min="2310" max="2560" width="9.140625" style="956"/>
    <col min="2561" max="2561" width="12.7109375" style="956" customWidth="1"/>
    <col min="2562" max="2562" width="55.7109375" style="956" customWidth="1"/>
    <col min="2563" max="2563" width="13.5703125" style="956" customWidth="1"/>
    <col min="2564" max="2565" width="0" style="956" hidden="1" customWidth="1"/>
    <col min="2566" max="2816" width="9.140625" style="956"/>
    <col min="2817" max="2817" width="12.7109375" style="956" customWidth="1"/>
    <col min="2818" max="2818" width="55.7109375" style="956" customWidth="1"/>
    <col min="2819" max="2819" width="13.5703125" style="956" customWidth="1"/>
    <col min="2820" max="2821" width="0" style="956" hidden="1" customWidth="1"/>
    <col min="2822" max="3072" width="9.140625" style="956"/>
    <col min="3073" max="3073" width="12.7109375" style="956" customWidth="1"/>
    <col min="3074" max="3074" width="55.7109375" style="956" customWidth="1"/>
    <col min="3075" max="3075" width="13.5703125" style="956" customWidth="1"/>
    <col min="3076" max="3077" width="0" style="956" hidden="1" customWidth="1"/>
    <col min="3078" max="3328" width="9.140625" style="956"/>
    <col min="3329" max="3329" width="12.7109375" style="956" customWidth="1"/>
    <col min="3330" max="3330" width="55.7109375" style="956" customWidth="1"/>
    <col min="3331" max="3331" width="13.5703125" style="956" customWidth="1"/>
    <col min="3332" max="3333" width="0" style="956" hidden="1" customWidth="1"/>
    <col min="3334" max="3584" width="9.140625" style="956"/>
    <col min="3585" max="3585" width="12.7109375" style="956" customWidth="1"/>
    <col min="3586" max="3586" width="55.7109375" style="956" customWidth="1"/>
    <col min="3587" max="3587" width="13.5703125" style="956" customWidth="1"/>
    <col min="3588" max="3589" width="0" style="956" hidden="1" customWidth="1"/>
    <col min="3590" max="3840" width="9.140625" style="956"/>
    <col min="3841" max="3841" width="12.7109375" style="956" customWidth="1"/>
    <col min="3842" max="3842" width="55.7109375" style="956" customWidth="1"/>
    <col min="3843" max="3843" width="13.5703125" style="956" customWidth="1"/>
    <col min="3844" max="3845" width="0" style="956" hidden="1" customWidth="1"/>
    <col min="3846" max="4096" width="9.140625" style="956"/>
    <col min="4097" max="4097" width="12.7109375" style="956" customWidth="1"/>
    <col min="4098" max="4098" width="55.7109375" style="956" customWidth="1"/>
    <col min="4099" max="4099" width="13.5703125" style="956" customWidth="1"/>
    <col min="4100" max="4101" width="0" style="956" hidden="1" customWidth="1"/>
    <col min="4102" max="4352" width="9.140625" style="956"/>
    <col min="4353" max="4353" width="12.7109375" style="956" customWidth="1"/>
    <col min="4354" max="4354" width="55.7109375" style="956" customWidth="1"/>
    <col min="4355" max="4355" width="13.5703125" style="956" customWidth="1"/>
    <col min="4356" max="4357" width="0" style="956" hidden="1" customWidth="1"/>
    <col min="4358" max="4608" width="9.140625" style="956"/>
    <col min="4609" max="4609" width="12.7109375" style="956" customWidth="1"/>
    <col min="4610" max="4610" width="55.7109375" style="956" customWidth="1"/>
    <col min="4611" max="4611" width="13.5703125" style="956" customWidth="1"/>
    <col min="4612" max="4613" width="0" style="956" hidden="1" customWidth="1"/>
    <col min="4614" max="4864" width="9.140625" style="956"/>
    <col min="4865" max="4865" width="12.7109375" style="956" customWidth="1"/>
    <col min="4866" max="4866" width="55.7109375" style="956" customWidth="1"/>
    <col min="4867" max="4867" width="13.5703125" style="956" customWidth="1"/>
    <col min="4868" max="4869" width="0" style="956" hidden="1" customWidth="1"/>
    <col min="4870" max="5120" width="9.140625" style="956"/>
    <col min="5121" max="5121" width="12.7109375" style="956" customWidth="1"/>
    <col min="5122" max="5122" width="55.7109375" style="956" customWidth="1"/>
    <col min="5123" max="5123" width="13.5703125" style="956" customWidth="1"/>
    <col min="5124" max="5125" width="0" style="956" hidden="1" customWidth="1"/>
    <col min="5126" max="5376" width="9.140625" style="956"/>
    <col min="5377" max="5377" width="12.7109375" style="956" customWidth="1"/>
    <col min="5378" max="5378" width="55.7109375" style="956" customWidth="1"/>
    <col min="5379" max="5379" width="13.5703125" style="956" customWidth="1"/>
    <col min="5380" max="5381" width="0" style="956" hidden="1" customWidth="1"/>
    <col min="5382" max="5632" width="9.140625" style="956"/>
    <col min="5633" max="5633" width="12.7109375" style="956" customWidth="1"/>
    <col min="5634" max="5634" width="55.7109375" style="956" customWidth="1"/>
    <col min="5635" max="5635" width="13.5703125" style="956" customWidth="1"/>
    <col min="5636" max="5637" width="0" style="956" hidden="1" customWidth="1"/>
    <col min="5638" max="5888" width="9.140625" style="956"/>
    <col min="5889" max="5889" width="12.7109375" style="956" customWidth="1"/>
    <col min="5890" max="5890" width="55.7109375" style="956" customWidth="1"/>
    <col min="5891" max="5891" width="13.5703125" style="956" customWidth="1"/>
    <col min="5892" max="5893" width="0" style="956" hidden="1" customWidth="1"/>
    <col min="5894" max="6144" width="9.140625" style="956"/>
    <col min="6145" max="6145" width="12.7109375" style="956" customWidth="1"/>
    <col min="6146" max="6146" width="55.7109375" style="956" customWidth="1"/>
    <col min="6147" max="6147" width="13.5703125" style="956" customWidth="1"/>
    <col min="6148" max="6149" width="0" style="956" hidden="1" customWidth="1"/>
    <col min="6150" max="6400" width="9.140625" style="956"/>
    <col min="6401" max="6401" width="12.7109375" style="956" customWidth="1"/>
    <col min="6402" max="6402" width="55.7109375" style="956" customWidth="1"/>
    <col min="6403" max="6403" width="13.5703125" style="956" customWidth="1"/>
    <col min="6404" max="6405" width="0" style="956" hidden="1" customWidth="1"/>
    <col min="6406" max="6656" width="9.140625" style="956"/>
    <col min="6657" max="6657" width="12.7109375" style="956" customWidth="1"/>
    <col min="6658" max="6658" width="55.7109375" style="956" customWidth="1"/>
    <col min="6659" max="6659" width="13.5703125" style="956" customWidth="1"/>
    <col min="6660" max="6661" width="0" style="956" hidden="1" customWidth="1"/>
    <col min="6662" max="6912" width="9.140625" style="956"/>
    <col min="6913" max="6913" width="12.7109375" style="956" customWidth="1"/>
    <col min="6914" max="6914" width="55.7109375" style="956" customWidth="1"/>
    <col min="6915" max="6915" width="13.5703125" style="956" customWidth="1"/>
    <col min="6916" max="6917" width="0" style="956" hidden="1" customWidth="1"/>
    <col min="6918" max="7168" width="9.140625" style="956"/>
    <col min="7169" max="7169" width="12.7109375" style="956" customWidth="1"/>
    <col min="7170" max="7170" width="55.7109375" style="956" customWidth="1"/>
    <col min="7171" max="7171" width="13.5703125" style="956" customWidth="1"/>
    <col min="7172" max="7173" width="0" style="956" hidden="1" customWidth="1"/>
    <col min="7174" max="7424" width="9.140625" style="956"/>
    <col min="7425" max="7425" width="12.7109375" style="956" customWidth="1"/>
    <col min="7426" max="7426" width="55.7109375" style="956" customWidth="1"/>
    <col min="7427" max="7427" width="13.5703125" style="956" customWidth="1"/>
    <col min="7428" max="7429" width="0" style="956" hidden="1" customWidth="1"/>
    <col min="7430" max="7680" width="9.140625" style="956"/>
    <col min="7681" max="7681" width="12.7109375" style="956" customWidth="1"/>
    <col min="7682" max="7682" width="55.7109375" style="956" customWidth="1"/>
    <col min="7683" max="7683" width="13.5703125" style="956" customWidth="1"/>
    <col min="7684" max="7685" width="0" style="956" hidden="1" customWidth="1"/>
    <col min="7686" max="7936" width="9.140625" style="956"/>
    <col min="7937" max="7937" width="12.7109375" style="956" customWidth="1"/>
    <col min="7938" max="7938" width="55.7109375" style="956" customWidth="1"/>
    <col min="7939" max="7939" width="13.5703125" style="956" customWidth="1"/>
    <col min="7940" max="7941" width="0" style="956" hidden="1" customWidth="1"/>
    <col min="7942" max="8192" width="9.140625" style="956"/>
    <col min="8193" max="8193" width="12.7109375" style="956" customWidth="1"/>
    <col min="8194" max="8194" width="55.7109375" style="956" customWidth="1"/>
    <col min="8195" max="8195" width="13.5703125" style="956" customWidth="1"/>
    <col min="8196" max="8197" width="0" style="956" hidden="1" customWidth="1"/>
    <col min="8198" max="8448" width="9.140625" style="956"/>
    <col min="8449" max="8449" width="12.7109375" style="956" customWidth="1"/>
    <col min="8450" max="8450" width="55.7109375" style="956" customWidth="1"/>
    <col min="8451" max="8451" width="13.5703125" style="956" customWidth="1"/>
    <col min="8452" max="8453" width="0" style="956" hidden="1" customWidth="1"/>
    <col min="8454" max="8704" width="9.140625" style="956"/>
    <col min="8705" max="8705" width="12.7109375" style="956" customWidth="1"/>
    <col min="8706" max="8706" width="55.7109375" style="956" customWidth="1"/>
    <col min="8707" max="8707" width="13.5703125" style="956" customWidth="1"/>
    <col min="8708" max="8709" width="0" style="956" hidden="1" customWidth="1"/>
    <col min="8710" max="8960" width="9.140625" style="956"/>
    <col min="8961" max="8961" width="12.7109375" style="956" customWidth="1"/>
    <col min="8962" max="8962" width="55.7109375" style="956" customWidth="1"/>
    <col min="8963" max="8963" width="13.5703125" style="956" customWidth="1"/>
    <col min="8964" max="8965" width="0" style="956" hidden="1" customWidth="1"/>
    <col min="8966" max="9216" width="9.140625" style="956"/>
    <col min="9217" max="9217" width="12.7109375" style="956" customWidth="1"/>
    <col min="9218" max="9218" width="55.7109375" style="956" customWidth="1"/>
    <col min="9219" max="9219" width="13.5703125" style="956" customWidth="1"/>
    <col min="9220" max="9221" width="0" style="956" hidden="1" customWidth="1"/>
    <col min="9222" max="9472" width="9.140625" style="956"/>
    <col min="9473" max="9473" width="12.7109375" style="956" customWidth="1"/>
    <col min="9474" max="9474" width="55.7109375" style="956" customWidth="1"/>
    <col min="9475" max="9475" width="13.5703125" style="956" customWidth="1"/>
    <col min="9476" max="9477" width="0" style="956" hidden="1" customWidth="1"/>
    <col min="9478" max="9728" width="9.140625" style="956"/>
    <col min="9729" max="9729" width="12.7109375" style="956" customWidth="1"/>
    <col min="9730" max="9730" width="55.7109375" style="956" customWidth="1"/>
    <col min="9731" max="9731" width="13.5703125" style="956" customWidth="1"/>
    <col min="9732" max="9733" width="0" style="956" hidden="1" customWidth="1"/>
    <col min="9734" max="9984" width="9.140625" style="956"/>
    <col min="9985" max="9985" width="12.7109375" style="956" customWidth="1"/>
    <col min="9986" max="9986" width="55.7109375" style="956" customWidth="1"/>
    <col min="9987" max="9987" width="13.5703125" style="956" customWidth="1"/>
    <col min="9988" max="9989" width="0" style="956" hidden="1" customWidth="1"/>
    <col min="9990" max="10240" width="9.140625" style="956"/>
    <col min="10241" max="10241" width="12.7109375" style="956" customWidth="1"/>
    <col min="10242" max="10242" width="55.7109375" style="956" customWidth="1"/>
    <col min="10243" max="10243" width="13.5703125" style="956" customWidth="1"/>
    <col min="10244" max="10245" width="0" style="956" hidden="1" customWidth="1"/>
    <col min="10246" max="10496" width="9.140625" style="956"/>
    <col min="10497" max="10497" width="12.7109375" style="956" customWidth="1"/>
    <col min="10498" max="10498" width="55.7109375" style="956" customWidth="1"/>
    <col min="10499" max="10499" width="13.5703125" style="956" customWidth="1"/>
    <col min="10500" max="10501" width="0" style="956" hidden="1" customWidth="1"/>
    <col min="10502" max="10752" width="9.140625" style="956"/>
    <col min="10753" max="10753" width="12.7109375" style="956" customWidth="1"/>
    <col min="10754" max="10754" width="55.7109375" style="956" customWidth="1"/>
    <col min="10755" max="10755" width="13.5703125" style="956" customWidth="1"/>
    <col min="10756" max="10757" width="0" style="956" hidden="1" customWidth="1"/>
    <col min="10758" max="11008" width="9.140625" style="956"/>
    <col min="11009" max="11009" width="12.7109375" style="956" customWidth="1"/>
    <col min="11010" max="11010" width="55.7109375" style="956" customWidth="1"/>
    <col min="11011" max="11011" width="13.5703125" style="956" customWidth="1"/>
    <col min="11012" max="11013" width="0" style="956" hidden="1" customWidth="1"/>
    <col min="11014" max="11264" width="9.140625" style="956"/>
    <col min="11265" max="11265" width="12.7109375" style="956" customWidth="1"/>
    <col min="11266" max="11266" width="55.7109375" style="956" customWidth="1"/>
    <col min="11267" max="11267" width="13.5703125" style="956" customWidth="1"/>
    <col min="11268" max="11269" width="0" style="956" hidden="1" customWidth="1"/>
    <col min="11270" max="11520" width="9.140625" style="956"/>
    <col min="11521" max="11521" width="12.7109375" style="956" customWidth="1"/>
    <col min="11522" max="11522" width="55.7109375" style="956" customWidth="1"/>
    <col min="11523" max="11523" width="13.5703125" style="956" customWidth="1"/>
    <col min="11524" max="11525" width="0" style="956" hidden="1" customWidth="1"/>
    <col min="11526" max="11776" width="9.140625" style="956"/>
    <col min="11777" max="11777" width="12.7109375" style="956" customWidth="1"/>
    <col min="11778" max="11778" width="55.7109375" style="956" customWidth="1"/>
    <col min="11779" max="11779" width="13.5703125" style="956" customWidth="1"/>
    <col min="11780" max="11781" width="0" style="956" hidden="1" customWidth="1"/>
    <col min="11782" max="12032" width="9.140625" style="956"/>
    <col min="12033" max="12033" width="12.7109375" style="956" customWidth="1"/>
    <col min="12034" max="12034" width="55.7109375" style="956" customWidth="1"/>
    <col min="12035" max="12035" width="13.5703125" style="956" customWidth="1"/>
    <col min="12036" max="12037" width="0" style="956" hidden="1" customWidth="1"/>
    <col min="12038" max="12288" width="9.140625" style="956"/>
    <col min="12289" max="12289" width="12.7109375" style="956" customWidth="1"/>
    <col min="12290" max="12290" width="55.7109375" style="956" customWidth="1"/>
    <col min="12291" max="12291" width="13.5703125" style="956" customWidth="1"/>
    <col min="12292" max="12293" width="0" style="956" hidden="1" customWidth="1"/>
    <col min="12294" max="12544" width="9.140625" style="956"/>
    <col min="12545" max="12545" width="12.7109375" style="956" customWidth="1"/>
    <col min="12546" max="12546" width="55.7109375" style="956" customWidth="1"/>
    <col min="12547" max="12547" width="13.5703125" style="956" customWidth="1"/>
    <col min="12548" max="12549" width="0" style="956" hidden="1" customWidth="1"/>
    <col min="12550" max="12800" width="9.140625" style="956"/>
    <col min="12801" max="12801" width="12.7109375" style="956" customWidth="1"/>
    <col min="12802" max="12802" width="55.7109375" style="956" customWidth="1"/>
    <col min="12803" max="12803" width="13.5703125" style="956" customWidth="1"/>
    <col min="12804" max="12805" width="0" style="956" hidden="1" customWidth="1"/>
    <col min="12806" max="13056" width="9.140625" style="956"/>
    <col min="13057" max="13057" width="12.7109375" style="956" customWidth="1"/>
    <col min="13058" max="13058" width="55.7109375" style="956" customWidth="1"/>
    <col min="13059" max="13059" width="13.5703125" style="956" customWidth="1"/>
    <col min="13060" max="13061" width="0" style="956" hidden="1" customWidth="1"/>
    <col min="13062" max="13312" width="9.140625" style="956"/>
    <col min="13313" max="13313" width="12.7109375" style="956" customWidth="1"/>
    <col min="13314" max="13314" width="55.7109375" style="956" customWidth="1"/>
    <col min="13315" max="13315" width="13.5703125" style="956" customWidth="1"/>
    <col min="13316" max="13317" width="0" style="956" hidden="1" customWidth="1"/>
    <col min="13318" max="13568" width="9.140625" style="956"/>
    <col min="13569" max="13569" width="12.7109375" style="956" customWidth="1"/>
    <col min="13570" max="13570" width="55.7109375" style="956" customWidth="1"/>
    <col min="13571" max="13571" width="13.5703125" style="956" customWidth="1"/>
    <col min="13572" max="13573" width="0" style="956" hidden="1" customWidth="1"/>
    <col min="13574" max="13824" width="9.140625" style="956"/>
    <col min="13825" max="13825" width="12.7109375" style="956" customWidth="1"/>
    <col min="13826" max="13826" width="55.7109375" style="956" customWidth="1"/>
    <col min="13827" max="13827" width="13.5703125" style="956" customWidth="1"/>
    <col min="13828" max="13829" width="0" style="956" hidden="1" customWidth="1"/>
    <col min="13830" max="14080" width="9.140625" style="956"/>
    <col min="14081" max="14081" width="12.7109375" style="956" customWidth="1"/>
    <col min="14082" max="14082" width="55.7109375" style="956" customWidth="1"/>
    <col min="14083" max="14083" width="13.5703125" style="956" customWidth="1"/>
    <col min="14084" max="14085" width="0" style="956" hidden="1" customWidth="1"/>
    <col min="14086" max="14336" width="9.140625" style="956"/>
    <col min="14337" max="14337" width="12.7109375" style="956" customWidth="1"/>
    <col min="14338" max="14338" width="55.7109375" style="956" customWidth="1"/>
    <col min="14339" max="14339" width="13.5703125" style="956" customWidth="1"/>
    <col min="14340" max="14341" width="0" style="956" hidden="1" customWidth="1"/>
    <col min="14342" max="14592" width="9.140625" style="956"/>
    <col min="14593" max="14593" width="12.7109375" style="956" customWidth="1"/>
    <col min="14594" max="14594" width="55.7109375" style="956" customWidth="1"/>
    <col min="14595" max="14595" width="13.5703125" style="956" customWidth="1"/>
    <col min="14596" max="14597" width="0" style="956" hidden="1" customWidth="1"/>
    <col min="14598" max="14848" width="9.140625" style="956"/>
    <col min="14849" max="14849" width="12.7109375" style="956" customWidth="1"/>
    <col min="14850" max="14850" width="55.7109375" style="956" customWidth="1"/>
    <col min="14851" max="14851" width="13.5703125" style="956" customWidth="1"/>
    <col min="14852" max="14853" width="0" style="956" hidden="1" customWidth="1"/>
    <col min="14854" max="15104" width="9.140625" style="956"/>
    <col min="15105" max="15105" width="12.7109375" style="956" customWidth="1"/>
    <col min="15106" max="15106" width="55.7109375" style="956" customWidth="1"/>
    <col min="15107" max="15107" width="13.5703125" style="956" customWidth="1"/>
    <col min="15108" max="15109" width="0" style="956" hidden="1" customWidth="1"/>
    <col min="15110" max="15360" width="9.140625" style="956"/>
    <col min="15361" max="15361" width="12.7109375" style="956" customWidth="1"/>
    <col min="15362" max="15362" width="55.7109375" style="956" customWidth="1"/>
    <col min="15363" max="15363" width="13.5703125" style="956" customWidth="1"/>
    <col min="15364" max="15365" width="0" style="956" hidden="1" customWidth="1"/>
    <col min="15366" max="15616" width="9.140625" style="956"/>
    <col min="15617" max="15617" width="12.7109375" style="956" customWidth="1"/>
    <col min="15618" max="15618" width="55.7109375" style="956" customWidth="1"/>
    <col min="15619" max="15619" width="13.5703125" style="956" customWidth="1"/>
    <col min="15620" max="15621" width="0" style="956" hidden="1" customWidth="1"/>
    <col min="15622" max="15872" width="9.140625" style="956"/>
    <col min="15873" max="15873" width="12.7109375" style="956" customWidth="1"/>
    <col min="15874" max="15874" width="55.7109375" style="956" customWidth="1"/>
    <col min="15875" max="15875" width="13.5703125" style="956" customWidth="1"/>
    <col min="15876" max="15877" width="0" style="956" hidden="1" customWidth="1"/>
    <col min="15878" max="16128" width="9.140625" style="956"/>
    <col min="16129" max="16129" width="12.7109375" style="956" customWidth="1"/>
    <col min="16130" max="16130" width="55.7109375" style="956" customWidth="1"/>
    <col min="16131" max="16131" width="13.5703125" style="956" customWidth="1"/>
    <col min="16132" max="16133" width="0" style="956" hidden="1" customWidth="1"/>
    <col min="16134" max="16384" width="9.140625" style="956"/>
  </cols>
  <sheetData>
    <row r="1" spans="1:5" ht="17.25" customHeight="1">
      <c r="A1" s="1065" t="s">
        <v>1390</v>
      </c>
      <c r="B1" s="1066"/>
      <c r="C1" s="1066"/>
      <c r="D1" s="1066"/>
      <c r="E1" s="1066"/>
    </row>
    <row r="2" spans="1:5" ht="12.75" customHeight="1">
      <c r="A2" s="1067" t="s">
        <v>37</v>
      </c>
      <c r="B2" s="1068" t="str">
        <f>'[1]Krycí list'!E5</f>
        <v>Drienov OOPZ - rekonštrukcia a prístavba objektu</v>
      </c>
      <c r="C2" s="1069"/>
      <c r="D2" s="1069"/>
      <c r="E2" s="1069"/>
    </row>
    <row r="3" spans="1:5" ht="12.75" customHeight="1">
      <c r="A3" s="1067" t="s">
        <v>36</v>
      </c>
      <c r="B3" s="1068" t="str">
        <f>'[1]Krycí list'!E7</f>
        <v>SO 02 - Smetník OH</v>
      </c>
      <c r="C3" s="1070"/>
      <c r="D3" s="1068"/>
      <c r="E3" s="1071"/>
    </row>
    <row r="4" spans="1:5" ht="12.75" customHeight="1">
      <c r="A4" s="1067" t="s">
        <v>133</v>
      </c>
      <c r="B4" s="1068" t="str">
        <f>'[1]Krycí list'!E9</f>
        <v xml:space="preserve"> </v>
      </c>
      <c r="C4" s="1070"/>
      <c r="D4" s="1068"/>
      <c r="E4" s="1071"/>
    </row>
    <row r="5" spans="1:5" ht="12.75" customHeight="1">
      <c r="A5" s="1068" t="s">
        <v>1391</v>
      </c>
      <c r="B5" s="1068" t="str">
        <f>'[1]Krycí list'!P5</f>
        <v xml:space="preserve"> </v>
      </c>
      <c r="C5" s="1070"/>
      <c r="D5" s="1068"/>
      <c r="E5" s="1071"/>
    </row>
    <row r="6" spans="1:5" ht="6" customHeight="1">
      <c r="A6" s="1068"/>
      <c r="B6" s="1068"/>
      <c r="C6" s="1070"/>
      <c r="D6" s="1068"/>
      <c r="E6" s="1071"/>
    </row>
    <row r="7" spans="1:5" ht="12.75" customHeight="1">
      <c r="A7" s="1068" t="s">
        <v>35</v>
      </c>
      <c r="B7" s="1068" t="str">
        <f>'[1]Krycí list'!E26</f>
        <v xml:space="preserve"> </v>
      </c>
      <c r="C7" s="1070"/>
      <c r="D7" s="1068"/>
      <c r="E7" s="1071"/>
    </row>
    <row r="8" spans="1:5" ht="12.75" customHeight="1">
      <c r="A8" s="1068" t="s">
        <v>34</v>
      </c>
      <c r="B8" s="1068" t="str">
        <f>'[1]Krycí list'!E28</f>
        <v xml:space="preserve"> </v>
      </c>
      <c r="C8" s="1070"/>
      <c r="D8" s="1068"/>
      <c r="E8" s="1071"/>
    </row>
    <row r="9" spans="1:5" ht="12.75" customHeight="1">
      <c r="A9" s="1068" t="s">
        <v>1392</v>
      </c>
      <c r="B9" s="1072"/>
      <c r="C9" s="1070"/>
      <c r="D9" s="1068"/>
      <c r="E9" s="1071"/>
    </row>
    <row r="10" spans="1:5" ht="6" customHeight="1">
      <c r="A10" s="1066"/>
      <c r="B10" s="1066"/>
      <c r="C10" s="1066"/>
      <c r="D10" s="1066"/>
      <c r="E10" s="1066"/>
    </row>
    <row r="11" spans="1:5" ht="12.75" customHeight="1">
      <c r="A11" s="1073" t="s">
        <v>134</v>
      </c>
      <c r="B11" s="1074" t="s">
        <v>135</v>
      </c>
      <c r="C11" s="1075" t="s">
        <v>136</v>
      </c>
      <c r="D11" s="1076" t="s">
        <v>137</v>
      </c>
      <c r="E11" s="1075" t="s">
        <v>138</v>
      </c>
    </row>
    <row r="12" spans="1:5" ht="12.75" customHeight="1">
      <c r="A12" s="1077">
        <v>1</v>
      </c>
      <c r="B12" s="1078">
        <v>2</v>
      </c>
      <c r="C12" s="1079">
        <v>3</v>
      </c>
      <c r="D12" s="1080">
        <v>4</v>
      </c>
      <c r="E12" s="1079">
        <v>5</v>
      </c>
    </row>
    <row r="13" spans="1:5" ht="3.75" customHeight="1">
      <c r="A13" s="1081"/>
      <c r="B13" s="1081"/>
      <c r="C13" s="1081"/>
      <c r="D13" s="1081"/>
      <c r="E13" s="1081"/>
    </row>
    <row r="14" spans="1:5" s="1086" customFormat="1" ht="12.75" customHeight="1">
      <c r="A14" s="1082" t="str">
        <f>[1]Rozpocet!D14</f>
        <v>HSV</v>
      </c>
      <c r="B14" s="1083" t="str">
        <f>[1]Rozpocet!E14</f>
        <v>Práce a dodávky HSV</v>
      </c>
      <c r="C14" s="1084"/>
      <c r="D14" s="1085">
        <f>[1]Rozpocet!K14</f>
        <v>4.2424322180159999</v>
      </c>
      <c r="E14" s="1085">
        <f>[1]Rozpocet!M14</f>
        <v>0</v>
      </c>
    </row>
    <row r="15" spans="1:5" s="1086" customFormat="1" ht="12.75" customHeight="1">
      <c r="A15" s="1087" t="str">
        <f>[1]Rozpocet!D15</f>
        <v>1</v>
      </c>
      <c r="B15" s="1088" t="str">
        <f>[1]Rozpocet!E15</f>
        <v>Zemné práce</v>
      </c>
      <c r="C15" s="1089"/>
      <c r="D15" s="1090">
        <f>[1]Rozpocet!K15</f>
        <v>0</v>
      </c>
      <c r="E15" s="1090">
        <f>[1]Rozpocet!M15</f>
        <v>0</v>
      </c>
    </row>
    <row r="16" spans="1:5" s="1086" customFormat="1" ht="12.75" customHeight="1">
      <c r="A16" s="1087" t="str">
        <f>[1]Rozpocet!D24</f>
        <v>2</v>
      </c>
      <c r="B16" s="1088" t="str">
        <f>[1]Rozpocet!E24</f>
        <v>Zakladanie</v>
      </c>
      <c r="C16" s="1089"/>
      <c r="D16" s="1090">
        <f>[1]Rozpocet!K24</f>
        <v>3.5480462180160002</v>
      </c>
      <c r="E16" s="1090">
        <f>[1]Rozpocet!M24</f>
        <v>0</v>
      </c>
    </row>
    <row r="17" spans="1:5" s="1086" customFormat="1" ht="12.75" customHeight="1">
      <c r="A17" s="1087" t="str">
        <f>[1]Rozpocet!D30</f>
        <v>6</v>
      </c>
      <c r="B17" s="1088" t="str">
        <f>[1]Rozpocet!E30</f>
        <v>Úpravy povrchov, podlahy, osadenie</v>
      </c>
      <c r="C17" s="1089"/>
      <c r="D17" s="1090">
        <f>[1]Rozpocet!K30</f>
        <v>0.69438599999999995</v>
      </c>
      <c r="E17" s="1090">
        <f>[1]Rozpocet!M30</f>
        <v>0</v>
      </c>
    </row>
    <row r="18" spans="1:5" s="1086" customFormat="1" ht="12.75" customHeight="1">
      <c r="A18" s="1087" t="str">
        <f>[1]Rozpocet!D32</f>
        <v>99</v>
      </c>
      <c r="B18" s="1088" t="str">
        <f>[1]Rozpocet!E32</f>
        <v>Presun hmôt HSV</v>
      </c>
      <c r="C18" s="1089"/>
      <c r="D18" s="1090">
        <f>[1]Rozpocet!K32</f>
        <v>0</v>
      </c>
      <c r="E18" s="1090">
        <f>[1]Rozpocet!M32</f>
        <v>0</v>
      </c>
    </row>
    <row r="19" spans="1:5" s="1086" customFormat="1" ht="12.75" customHeight="1">
      <c r="A19" s="1082" t="str">
        <f>[1]Rozpocet!D34</f>
        <v>PSV</v>
      </c>
      <c r="B19" s="1083" t="str">
        <f>[1]Rozpocet!E34</f>
        <v>Práce a dodávky PSV</v>
      </c>
      <c r="C19" s="1084"/>
      <c r="D19" s="1085">
        <f>[1]Rozpocet!K34</f>
        <v>243.00746952062002</v>
      </c>
      <c r="E19" s="1085">
        <f>[1]Rozpocet!M34</f>
        <v>0</v>
      </c>
    </row>
    <row r="20" spans="1:5" s="1086" customFormat="1" ht="12.75" customHeight="1">
      <c r="A20" s="1087" t="str">
        <f>[1]Rozpocet!D35</f>
        <v>711</v>
      </c>
      <c r="B20" s="1088" t="str">
        <f>[1]Rozpocet!E35</f>
        <v>Izolácie proti vode a vlhkosti</v>
      </c>
      <c r="C20" s="1089"/>
      <c r="D20" s="1090">
        <f>[1]Rozpocet!K35</f>
        <v>1.4129488000000001E-2</v>
      </c>
      <c r="E20" s="1090">
        <f>[1]Rozpocet!M35</f>
        <v>0</v>
      </c>
    </row>
    <row r="21" spans="1:5" s="1086" customFormat="1" ht="12.75" customHeight="1">
      <c r="A21" s="1087" t="str">
        <f>[1]Rozpocet!D41</f>
        <v>764</v>
      </c>
      <c r="B21" s="1088" t="str">
        <f>[1]Rozpocet!E41</f>
        <v>Konštrukcie klampiarske</v>
      </c>
      <c r="C21" s="1089"/>
      <c r="D21" s="1090">
        <f>[1]Rozpocet!K41</f>
        <v>1.4111109399999999E-2</v>
      </c>
      <c r="E21" s="1090">
        <f>[1]Rozpocet!M41</f>
        <v>0</v>
      </c>
    </row>
    <row r="22" spans="1:5" s="1086" customFormat="1" ht="12.75" customHeight="1">
      <c r="A22" s="1087" t="str">
        <f>[1]Rozpocet!D46</f>
        <v>767</v>
      </c>
      <c r="B22" s="1088" t="str">
        <f>[1]Rozpocet!E46</f>
        <v>Konštrukcie doplnkové kovové</v>
      </c>
      <c r="C22" s="1089"/>
      <c r="D22" s="1090">
        <f>[1]Rozpocet!K46</f>
        <v>242.97922892322001</v>
      </c>
      <c r="E22" s="1090">
        <f>[1]Rozpocet!M46</f>
        <v>0</v>
      </c>
    </row>
    <row r="23" spans="1:5" s="1091" customFormat="1" ht="12.75" customHeight="1">
      <c r="B23" s="1092" t="s">
        <v>139</v>
      </c>
      <c r="C23" s="1093"/>
      <c r="D23" s="1094">
        <f>[1]Rozpocet!K58</f>
        <v>247.24990173863603</v>
      </c>
      <c r="E23" s="1094">
        <f>[1]Rozpocet!M58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opLeftCell="A25" workbookViewId="0">
      <selection activeCell="G45" sqref="G45"/>
    </sheetView>
  </sheetViews>
  <sheetFormatPr defaultRowHeight="10.5" customHeight="1"/>
  <cols>
    <col min="1" max="1" width="5.7109375" style="956" customWidth="1"/>
    <col min="2" max="2" width="4.5703125" style="956" customWidth="1"/>
    <col min="3" max="3" width="4.7109375" style="956" customWidth="1"/>
    <col min="4" max="4" width="12.7109375" style="956" customWidth="1"/>
    <col min="5" max="5" width="55.7109375" style="956" customWidth="1"/>
    <col min="6" max="6" width="4.7109375" style="956" customWidth="1"/>
    <col min="7" max="7" width="9.5703125" style="956" customWidth="1"/>
    <col min="8" max="8" width="9.85546875" style="956" customWidth="1"/>
    <col min="9" max="9" width="12.7109375" style="956" customWidth="1"/>
    <col min="10" max="10" width="10.7109375" style="956" hidden="1" customWidth="1"/>
    <col min="11" max="11" width="10.85546875" style="956" hidden="1" customWidth="1"/>
    <col min="12" max="12" width="9.7109375" style="956" hidden="1" customWidth="1"/>
    <col min="13" max="13" width="11.5703125" style="956" hidden="1" customWidth="1"/>
    <col min="14" max="14" width="6" style="956" customWidth="1"/>
    <col min="15" max="15" width="6.7109375" style="956" hidden="1" customWidth="1"/>
    <col min="16" max="16" width="7.140625" style="956" hidden="1" customWidth="1"/>
    <col min="17" max="256" width="9.140625" style="956"/>
    <col min="257" max="257" width="5.7109375" style="956" customWidth="1"/>
    <col min="258" max="258" width="4.5703125" style="956" customWidth="1"/>
    <col min="259" max="259" width="4.7109375" style="956" customWidth="1"/>
    <col min="260" max="260" width="12.7109375" style="956" customWidth="1"/>
    <col min="261" max="261" width="55.7109375" style="956" customWidth="1"/>
    <col min="262" max="262" width="4.7109375" style="956" customWidth="1"/>
    <col min="263" max="263" width="9.5703125" style="956" customWidth="1"/>
    <col min="264" max="264" width="9.85546875" style="956" customWidth="1"/>
    <col min="265" max="265" width="12.7109375" style="956" customWidth="1"/>
    <col min="266" max="269" width="0" style="956" hidden="1" customWidth="1"/>
    <col min="270" max="270" width="6" style="956" customWidth="1"/>
    <col min="271" max="272" width="0" style="956" hidden="1" customWidth="1"/>
    <col min="273" max="512" width="9.140625" style="956"/>
    <col min="513" max="513" width="5.7109375" style="956" customWidth="1"/>
    <col min="514" max="514" width="4.5703125" style="956" customWidth="1"/>
    <col min="515" max="515" width="4.7109375" style="956" customWidth="1"/>
    <col min="516" max="516" width="12.7109375" style="956" customWidth="1"/>
    <col min="517" max="517" width="55.7109375" style="956" customWidth="1"/>
    <col min="518" max="518" width="4.7109375" style="956" customWidth="1"/>
    <col min="519" max="519" width="9.5703125" style="956" customWidth="1"/>
    <col min="520" max="520" width="9.85546875" style="956" customWidth="1"/>
    <col min="521" max="521" width="12.7109375" style="956" customWidth="1"/>
    <col min="522" max="525" width="0" style="956" hidden="1" customWidth="1"/>
    <col min="526" max="526" width="6" style="956" customWidth="1"/>
    <col min="527" max="528" width="0" style="956" hidden="1" customWidth="1"/>
    <col min="529" max="768" width="9.140625" style="956"/>
    <col min="769" max="769" width="5.7109375" style="956" customWidth="1"/>
    <col min="770" max="770" width="4.5703125" style="956" customWidth="1"/>
    <col min="771" max="771" width="4.7109375" style="956" customWidth="1"/>
    <col min="772" max="772" width="12.7109375" style="956" customWidth="1"/>
    <col min="773" max="773" width="55.7109375" style="956" customWidth="1"/>
    <col min="774" max="774" width="4.7109375" style="956" customWidth="1"/>
    <col min="775" max="775" width="9.5703125" style="956" customWidth="1"/>
    <col min="776" max="776" width="9.85546875" style="956" customWidth="1"/>
    <col min="777" max="777" width="12.7109375" style="956" customWidth="1"/>
    <col min="778" max="781" width="0" style="956" hidden="1" customWidth="1"/>
    <col min="782" max="782" width="6" style="956" customWidth="1"/>
    <col min="783" max="784" width="0" style="956" hidden="1" customWidth="1"/>
    <col min="785" max="1024" width="9.140625" style="956"/>
    <col min="1025" max="1025" width="5.7109375" style="956" customWidth="1"/>
    <col min="1026" max="1026" width="4.5703125" style="956" customWidth="1"/>
    <col min="1027" max="1027" width="4.7109375" style="956" customWidth="1"/>
    <col min="1028" max="1028" width="12.7109375" style="956" customWidth="1"/>
    <col min="1029" max="1029" width="55.7109375" style="956" customWidth="1"/>
    <col min="1030" max="1030" width="4.7109375" style="956" customWidth="1"/>
    <col min="1031" max="1031" width="9.5703125" style="956" customWidth="1"/>
    <col min="1032" max="1032" width="9.85546875" style="956" customWidth="1"/>
    <col min="1033" max="1033" width="12.7109375" style="956" customWidth="1"/>
    <col min="1034" max="1037" width="0" style="956" hidden="1" customWidth="1"/>
    <col min="1038" max="1038" width="6" style="956" customWidth="1"/>
    <col min="1039" max="1040" width="0" style="956" hidden="1" customWidth="1"/>
    <col min="1041" max="1280" width="9.140625" style="956"/>
    <col min="1281" max="1281" width="5.7109375" style="956" customWidth="1"/>
    <col min="1282" max="1282" width="4.5703125" style="956" customWidth="1"/>
    <col min="1283" max="1283" width="4.7109375" style="956" customWidth="1"/>
    <col min="1284" max="1284" width="12.7109375" style="956" customWidth="1"/>
    <col min="1285" max="1285" width="55.7109375" style="956" customWidth="1"/>
    <col min="1286" max="1286" width="4.7109375" style="956" customWidth="1"/>
    <col min="1287" max="1287" width="9.5703125" style="956" customWidth="1"/>
    <col min="1288" max="1288" width="9.85546875" style="956" customWidth="1"/>
    <col min="1289" max="1289" width="12.7109375" style="956" customWidth="1"/>
    <col min="1290" max="1293" width="0" style="956" hidden="1" customWidth="1"/>
    <col min="1294" max="1294" width="6" style="956" customWidth="1"/>
    <col min="1295" max="1296" width="0" style="956" hidden="1" customWidth="1"/>
    <col min="1297" max="1536" width="9.140625" style="956"/>
    <col min="1537" max="1537" width="5.7109375" style="956" customWidth="1"/>
    <col min="1538" max="1538" width="4.5703125" style="956" customWidth="1"/>
    <col min="1539" max="1539" width="4.7109375" style="956" customWidth="1"/>
    <col min="1540" max="1540" width="12.7109375" style="956" customWidth="1"/>
    <col min="1541" max="1541" width="55.7109375" style="956" customWidth="1"/>
    <col min="1542" max="1542" width="4.7109375" style="956" customWidth="1"/>
    <col min="1543" max="1543" width="9.5703125" style="956" customWidth="1"/>
    <col min="1544" max="1544" width="9.85546875" style="956" customWidth="1"/>
    <col min="1545" max="1545" width="12.7109375" style="956" customWidth="1"/>
    <col min="1546" max="1549" width="0" style="956" hidden="1" customWidth="1"/>
    <col min="1550" max="1550" width="6" style="956" customWidth="1"/>
    <col min="1551" max="1552" width="0" style="956" hidden="1" customWidth="1"/>
    <col min="1553" max="1792" width="9.140625" style="956"/>
    <col min="1793" max="1793" width="5.7109375" style="956" customWidth="1"/>
    <col min="1794" max="1794" width="4.5703125" style="956" customWidth="1"/>
    <col min="1795" max="1795" width="4.7109375" style="956" customWidth="1"/>
    <col min="1796" max="1796" width="12.7109375" style="956" customWidth="1"/>
    <col min="1797" max="1797" width="55.7109375" style="956" customWidth="1"/>
    <col min="1798" max="1798" width="4.7109375" style="956" customWidth="1"/>
    <col min="1799" max="1799" width="9.5703125" style="956" customWidth="1"/>
    <col min="1800" max="1800" width="9.85546875" style="956" customWidth="1"/>
    <col min="1801" max="1801" width="12.7109375" style="956" customWidth="1"/>
    <col min="1802" max="1805" width="0" style="956" hidden="1" customWidth="1"/>
    <col min="1806" max="1806" width="6" style="956" customWidth="1"/>
    <col min="1807" max="1808" width="0" style="956" hidden="1" customWidth="1"/>
    <col min="1809" max="2048" width="9.140625" style="956"/>
    <col min="2049" max="2049" width="5.7109375" style="956" customWidth="1"/>
    <col min="2050" max="2050" width="4.5703125" style="956" customWidth="1"/>
    <col min="2051" max="2051" width="4.7109375" style="956" customWidth="1"/>
    <col min="2052" max="2052" width="12.7109375" style="956" customWidth="1"/>
    <col min="2053" max="2053" width="55.7109375" style="956" customWidth="1"/>
    <col min="2054" max="2054" width="4.7109375" style="956" customWidth="1"/>
    <col min="2055" max="2055" width="9.5703125" style="956" customWidth="1"/>
    <col min="2056" max="2056" width="9.85546875" style="956" customWidth="1"/>
    <col min="2057" max="2057" width="12.7109375" style="956" customWidth="1"/>
    <col min="2058" max="2061" width="0" style="956" hidden="1" customWidth="1"/>
    <col min="2062" max="2062" width="6" style="956" customWidth="1"/>
    <col min="2063" max="2064" width="0" style="956" hidden="1" customWidth="1"/>
    <col min="2065" max="2304" width="9.140625" style="956"/>
    <col min="2305" max="2305" width="5.7109375" style="956" customWidth="1"/>
    <col min="2306" max="2306" width="4.5703125" style="956" customWidth="1"/>
    <col min="2307" max="2307" width="4.7109375" style="956" customWidth="1"/>
    <col min="2308" max="2308" width="12.7109375" style="956" customWidth="1"/>
    <col min="2309" max="2309" width="55.7109375" style="956" customWidth="1"/>
    <col min="2310" max="2310" width="4.7109375" style="956" customWidth="1"/>
    <col min="2311" max="2311" width="9.5703125" style="956" customWidth="1"/>
    <col min="2312" max="2312" width="9.85546875" style="956" customWidth="1"/>
    <col min="2313" max="2313" width="12.7109375" style="956" customWidth="1"/>
    <col min="2314" max="2317" width="0" style="956" hidden="1" customWidth="1"/>
    <col min="2318" max="2318" width="6" style="956" customWidth="1"/>
    <col min="2319" max="2320" width="0" style="956" hidden="1" customWidth="1"/>
    <col min="2321" max="2560" width="9.140625" style="956"/>
    <col min="2561" max="2561" width="5.7109375" style="956" customWidth="1"/>
    <col min="2562" max="2562" width="4.5703125" style="956" customWidth="1"/>
    <col min="2563" max="2563" width="4.7109375" style="956" customWidth="1"/>
    <col min="2564" max="2564" width="12.7109375" style="956" customWidth="1"/>
    <col min="2565" max="2565" width="55.7109375" style="956" customWidth="1"/>
    <col min="2566" max="2566" width="4.7109375" style="956" customWidth="1"/>
    <col min="2567" max="2567" width="9.5703125" style="956" customWidth="1"/>
    <col min="2568" max="2568" width="9.85546875" style="956" customWidth="1"/>
    <col min="2569" max="2569" width="12.7109375" style="956" customWidth="1"/>
    <col min="2570" max="2573" width="0" style="956" hidden="1" customWidth="1"/>
    <col min="2574" max="2574" width="6" style="956" customWidth="1"/>
    <col min="2575" max="2576" width="0" style="956" hidden="1" customWidth="1"/>
    <col min="2577" max="2816" width="9.140625" style="956"/>
    <col min="2817" max="2817" width="5.7109375" style="956" customWidth="1"/>
    <col min="2818" max="2818" width="4.5703125" style="956" customWidth="1"/>
    <col min="2819" max="2819" width="4.7109375" style="956" customWidth="1"/>
    <col min="2820" max="2820" width="12.7109375" style="956" customWidth="1"/>
    <col min="2821" max="2821" width="55.7109375" style="956" customWidth="1"/>
    <col min="2822" max="2822" width="4.7109375" style="956" customWidth="1"/>
    <col min="2823" max="2823" width="9.5703125" style="956" customWidth="1"/>
    <col min="2824" max="2824" width="9.85546875" style="956" customWidth="1"/>
    <col min="2825" max="2825" width="12.7109375" style="956" customWidth="1"/>
    <col min="2826" max="2829" width="0" style="956" hidden="1" customWidth="1"/>
    <col min="2830" max="2830" width="6" style="956" customWidth="1"/>
    <col min="2831" max="2832" width="0" style="956" hidden="1" customWidth="1"/>
    <col min="2833" max="3072" width="9.140625" style="956"/>
    <col min="3073" max="3073" width="5.7109375" style="956" customWidth="1"/>
    <col min="3074" max="3074" width="4.5703125" style="956" customWidth="1"/>
    <col min="3075" max="3075" width="4.7109375" style="956" customWidth="1"/>
    <col min="3076" max="3076" width="12.7109375" style="956" customWidth="1"/>
    <col min="3077" max="3077" width="55.7109375" style="956" customWidth="1"/>
    <col min="3078" max="3078" width="4.7109375" style="956" customWidth="1"/>
    <col min="3079" max="3079" width="9.5703125" style="956" customWidth="1"/>
    <col min="3080" max="3080" width="9.85546875" style="956" customWidth="1"/>
    <col min="3081" max="3081" width="12.7109375" style="956" customWidth="1"/>
    <col min="3082" max="3085" width="0" style="956" hidden="1" customWidth="1"/>
    <col min="3086" max="3086" width="6" style="956" customWidth="1"/>
    <col min="3087" max="3088" width="0" style="956" hidden="1" customWidth="1"/>
    <col min="3089" max="3328" width="9.140625" style="956"/>
    <col min="3329" max="3329" width="5.7109375" style="956" customWidth="1"/>
    <col min="3330" max="3330" width="4.5703125" style="956" customWidth="1"/>
    <col min="3331" max="3331" width="4.7109375" style="956" customWidth="1"/>
    <col min="3332" max="3332" width="12.7109375" style="956" customWidth="1"/>
    <col min="3333" max="3333" width="55.7109375" style="956" customWidth="1"/>
    <col min="3334" max="3334" width="4.7109375" style="956" customWidth="1"/>
    <col min="3335" max="3335" width="9.5703125" style="956" customWidth="1"/>
    <col min="3336" max="3336" width="9.85546875" style="956" customWidth="1"/>
    <col min="3337" max="3337" width="12.7109375" style="956" customWidth="1"/>
    <col min="3338" max="3341" width="0" style="956" hidden="1" customWidth="1"/>
    <col min="3342" max="3342" width="6" style="956" customWidth="1"/>
    <col min="3343" max="3344" width="0" style="956" hidden="1" customWidth="1"/>
    <col min="3345" max="3584" width="9.140625" style="956"/>
    <col min="3585" max="3585" width="5.7109375" style="956" customWidth="1"/>
    <col min="3586" max="3586" width="4.5703125" style="956" customWidth="1"/>
    <col min="3587" max="3587" width="4.7109375" style="956" customWidth="1"/>
    <col min="3588" max="3588" width="12.7109375" style="956" customWidth="1"/>
    <col min="3589" max="3589" width="55.7109375" style="956" customWidth="1"/>
    <col min="3590" max="3590" width="4.7109375" style="956" customWidth="1"/>
    <col min="3591" max="3591" width="9.5703125" style="956" customWidth="1"/>
    <col min="3592" max="3592" width="9.85546875" style="956" customWidth="1"/>
    <col min="3593" max="3593" width="12.7109375" style="956" customWidth="1"/>
    <col min="3594" max="3597" width="0" style="956" hidden="1" customWidth="1"/>
    <col min="3598" max="3598" width="6" style="956" customWidth="1"/>
    <col min="3599" max="3600" width="0" style="956" hidden="1" customWidth="1"/>
    <col min="3601" max="3840" width="9.140625" style="956"/>
    <col min="3841" max="3841" width="5.7109375" style="956" customWidth="1"/>
    <col min="3842" max="3842" width="4.5703125" style="956" customWidth="1"/>
    <col min="3843" max="3843" width="4.7109375" style="956" customWidth="1"/>
    <col min="3844" max="3844" width="12.7109375" style="956" customWidth="1"/>
    <col min="3845" max="3845" width="55.7109375" style="956" customWidth="1"/>
    <col min="3846" max="3846" width="4.7109375" style="956" customWidth="1"/>
    <col min="3847" max="3847" width="9.5703125" style="956" customWidth="1"/>
    <col min="3848" max="3848" width="9.85546875" style="956" customWidth="1"/>
    <col min="3849" max="3849" width="12.7109375" style="956" customWidth="1"/>
    <col min="3850" max="3853" width="0" style="956" hidden="1" customWidth="1"/>
    <col min="3854" max="3854" width="6" style="956" customWidth="1"/>
    <col min="3855" max="3856" width="0" style="956" hidden="1" customWidth="1"/>
    <col min="3857" max="4096" width="9.140625" style="956"/>
    <col min="4097" max="4097" width="5.7109375" style="956" customWidth="1"/>
    <col min="4098" max="4098" width="4.5703125" style="956" customWidth="1"/>
    <col min="4099" max="4099" width="4.7109375" style="956" customWidth="1"/>
    <col min="4100" max="4100" width="12.7109375" style="956" customWidth="1"/>
    <col min="4101" max="4101" width="55.7109375" style="956" customWidth="1"/>
    <col min="4102" max="4102" width="4.7109375" style="956" customWidth="1"/>
    <col min="4103" max="4103" width="9.5703125" style="956" customWidth="1"/>
    <col min="4104" max="4104" width="9.85546875" style="956" customWidth="1"/>
    <col min="4105" max="4105" width="12.7109375" style="956" customWidth="1"/>
    <col min="4106" max="4109" width="0" style="956" hidden="1" customWidth="1"/>
    <col min="4110" max="4110" width="6" style="956" customWidth="1"/>
    <col min="4111" max="4112" width="0" style="956" hidden="1" customWidth="1"/>
    <col min="4113" max="4352" width="9.140625" style="956"/>
    <col min="4353" max="4353" width="5.7109375" style="956" customWidth="1"/>
    <col min="4354" max="4354" width="4.5703125" style="956" customWidth="1"/>
    <col min="4355" max="4355" width="4.7109375" style="956" customWidth="1"/>
    <col min="4356" max="4356" width="12.7109375" style="956" customWidth="1"/>
    <col min="4357" max="4357" width="55.7109375" style="956" customWidth="1"/>
    <col min="4358" max="4358" width="4.7109375" style="956" customWidth="1"/>
    <col min="4359" max="4359" width="9.5703125" style="956" customWidth="1"/>
    <col min="4360" max="4360" width="9.85546875" style="956" customWidth="1"/>
    <col min="4361" max="4361" width="12.7109375" style="956" customWidth="1"/>
    <col min="4362" max="4365" width="0" style="956" hidden="1" customWidth="1"/>
    <col min="4366" max="4366" width="6" style="956" customWidth="1"/>
    <col min="4367" max="4368" width="0" style="956" hidden="1" customWidth="1"/>
    <col min="4369" max="4608" width="9.140625" style="956"/>
    <col min="4609" max="4609" width="5.7109375" style="956" customWidth="1"/>
    <col min="4610" max="4610" width="4.5703125" style="956" customWidth="1"/>
    <col min="4611" max="4611" width="4.7109375" style="956" customWidth="1"/>
    <col min="4612" max="4612" width="12.7109375" style="956" customWidth="1"/>
    <col min="4613" max="4613" width="55.7109375" style="956" customWidth="1"/>
    <col min="4614" max="4614" width="4.7109375" style="956" customWidth="1"/>
    <col min="4615" max="4615" width="9.5703125" style="956" customWidth="1"/>
    <col min="4616" max="4616" width="9.85546875" style="956" customWidth="1"/>
    <col min="4617" max="4617" width="12.7109375" style="956" customWidth="1"/>
    <col min="4618" max="4621" width="0" style="956" hidden="1" customWidth="1"/>
    <col min="4622" max="4622" width="6" style="956" customWidth="1"/>
    <col min="4623" max="4624" width="0" style="956" hidden="1" customWidth="1"/>
    <col min="4625" max="4864" width="9.140625" style="956"/>
    <col min="4865" max="4865" width="5.7109375" style="956" customWidth="1"/>
    <col min="4866" max="4866" width="4.5703125" style="956" customWidth="1"/>
    <col min="4867" max="4867" width="4.7109375" style="956" customWidth="1"/>
    <col min="4868" max="4868" width="12.7109375" style="956" customWidth="1"/>
    <col min="4869" max="4869" width="55.7109375" style="956" customWidth="1"/>
    <col min="4870" max="4870" width="4.7109375" style="956" customWidth="1"/>
    <col min="4871" max="4871" width="9.5703125" style="956" customWidth="1"/>
    <col min="4872" max="4872" width="9.85546875" style="956" customWidth="1"/>
    <col min="4873" max="4873" width="12.7109375" style="956" customWidth="1"/>
    <col min="4874" max="4877" width="0" style="956" hidden="1" customWidth="1"/>
    <col min="4878" max="4878" width="6" style="956" customWidth="1"/>
    <col min="4879" max="4880" width="0" style="956" hidden="1" customWidth="1"/>
    <col min="4881" max="5120" width="9.140625" style="956"/>
    <col min="5121" max="5121" width="5.7109375" style="956" customWidth="1"/>
    <col min="5122" max="5122" width="4.5703125" style="956" customWidth="1"/>
    <col min="5123" max="5123" width="4.7109375" style="956" customWidth="1"/>
    <col min="5124" max="5124" width="12.7109375" style="956" customWidth="1"/>
    <col min="5125" max="5125" width="55.7109375" style="956" customWidth="1"/>
    <col min="5126" max="5126" width="4.7109375" style="956" customWidth="1"/>
    <col min="5127" max="5127" width="9.5703125" style="956" customWidth="1"/>
    <col min="5128" max="5128" width="9.85546875" style="956" customWidth="1"/>
    <col min="5129" max="5129" width="12.7109375" style="956" customWidth="1"/>
    <col min="5130" max="5133" width="0" style="956" hidden="1" customWidth="1"/>
    <col min="5134" max="5134" width="6" style="956" customWidth="1"/>
    <col min="5135" max="5136" width="0" style="956" hidden="1" customWidth="1"/>
    <col min="5137" max="5376" width="9.140625" style="956"/>
    <col min="5377" max="5377" width="5.7109375" style="956" customWidth="1"/>
    <col min="5378" max="5378" width="4.5703125" style="956" customWidth="1"/>
    <col min="5379" max="5379" width="4.7109375" style="956" customWidth="1"/>
    <col min="5380" max="5380" width="12.7109375" style="956" customWidth="1"/>
    <col min="5381" max="5381" width="55.7109375" style="956" customWidth="1"/>
    <col min="5382" max="5382" width="4.7109375" style="956" customWidth="1"/>
    <col min="5383" max="5383" width="9.5703125" style="956" customWidth="1"/>
    <col min="5384" max="5384" width="9.85546875" style="956" customWidth="1"/>
    <col min="5385" max="5385" width="12.7109375" style="956" customWidth="1"/>
    <col min="5386" max="5389" width="0" style="956" hidden="1" customWidth="1"/>
    <col min="5390" max="5390" width="6" style="956" customWidth="1"/>
    <col min="5391" max="5392" width="0" style="956" hidden="1" customWidth="1"/>
    <col min="5393" max="5632" width="9.140625" style="956"/>
    <col min="5633" max="5633" width="5.7109375" style="956" customWidth="1"/>
    <col min="5634" max="5634" width="4.5703125" style="956" customWidth="1"/>
    <col min="5635" max="5635" width="4.7109375" style="956" customWidth="1"/>
    <col min="5636" max="5636" width="12.7109375" style="956" customWidth="1"/>
    <col min="5637" max="5637" width="55.7109375" style="956" customWidth="1"/>
    <col min="5638" max="5638" width="4.7109375" style="956" customWidth="1"/>
    <col min="5639" max="5639" width="9.5703125" style="956" customWidth="1"/>
    <col min="5640" max="5640" width="9.85546875" style="956" customWidth="1"/>
    <col min="5641" max="5641" width="12.7109375" style="956" customWidth="1"/>
    <col min="5642" max="5645" width="0" style="956" hidden="1" customWidth="1"/>
    <col min="5646" max="5646" width="6" style="956" customWidth="1"/>
    <col min="5647" max="5648" width="0" style="956" hidden="1" customWidth="1"/>
    <col min="5649" max="5888" width="9.140625" style="956"/>
    <col min="5889" max="5889" width="5.7109375" style="956" customWidth="1"/>
    <col min="5890" max="5890" width="4.5703125" style="956" customWidth="1"/>
    <col min="5891" max="5891" width="4.7109375" style="956" customWidth="1"/>
    <col min="5892" max="5892" width="12.7109375" style="956" customWidth="1"/>
    <col min="5893" max="5893" width="55.7109375" style="956" customWidth="1"/>
    <col min="5894" max="5894" width="4.7109375" style="956" customWidth="1"/>
    <col min="5895" max="5895" width="9.5703125" style="956" customWidth="1"/>
    <col min="5896" max="5896" width="9.85546875" style="956" customWidth="1"/>
    <col min="5897" max="5897" width="12.7109375" style="956" customWidth="1"/>
    <col min="5898" max="5901" width="0" style="956" hidden="1" customWidth="1"/>
    <col min="5902" max="5902" width="6" style="956" customWidth="1"/>
    <col min="5903" max="5904" width="0" style="956" hidden="1" customWidth="1"/>
    <col min="5905" max="6144" width="9.140625" style="956"/>
    <col min="6145" max="6145" width="5.7109375" style="956" customWidth="1"/>
    <col min="6146" max="6146" width="4.5703125" style="956" customWidth="1"/>
    <col min="6147" max="6147" width="4.7109375" style="956" customWidth="1"/>
    <col min="6148" max="6148" width="12.7109375" style="956" customWidth="1"/>
    <col min="6149" max="6149" width="55.7109375" style="956" customWidth="1"/>
    <col min="6150" max="6150" width="4.7109375" style="956" customWidth="1"/>
    <col min="6151" max="6151" width="9.5703125" style="956" customWidth="1"/>
    <col min="6152" max="6152" width="9.85546875" style="956" customWidth="1"/>
    <col min="6153" max="6153" width="12.7109375" style="956" customWidth="1"/>
    <col min="6154" max="6157" width="0" style="956" hidden="1" customWidth="1"/>
    <col min="6158" max="6158" width="6" style="956" customWidth="1"/>
    <col min="6159" max="6160" width="0" style="956" hidden="1" customWidth="1"/>
    <col min="6161" max="6400" width="9.140625" style="956"/>
    <col min="6401" max="6401" width="5.7109375" style="956" customWidth="1"/>
    <col min="6402" max="6402" width="4.5703125" style="956" customWidth="1"/>
    <col min="6403" max="6403" width="4.7109375" style="956" customWidth="1"/>
    <col min="6404" max="6404" width="12.7109375" style="956" customWidth="1"/>
    <col min="6405" max="6405" width="55.7109375" style="956" customWidth="1"/>
    <col min="6406" max="6406" width="4.7109375" style="956" customWidth="1"/>
    <col min="6407" max="6407" width="9.5703125" style="956" customWidth="1"/>
    <col min="6408" max="6408" width="9.85546875" style="956" customWidth="1"/>
    <col min="6409" max="6409" width="12.7109375" style="956" customWidth="1"/>
    <col min="6410" max="6413" width="0" style="956" hidden="1" customWidth="1"/>
    <col min="6414" max="6414" width="6" style="956" customWidth="1"/>
    <col min="6415" max="6416" width="0" style="956" hidden="1" customWidth="1"/>
    <col min="6417" max="6656" width="9.140625" style="956"/>
    <col min="6657" max="6657" width="5.7109375" style="956" customWidth="1"/>
    <col min="6658" max="6658" width="4.5703125" style="956" customWidth="1"/>
    <col min="6659" max="6659" width="4.7109375" style="956" customWidth="1"/>
    <col min="6660" max="6660" width="12.7109375" style="956" customWidth="1"/>
    <col min="6661" max="6661" width="55.7109375" style="956" customWidth="1"/>
    <col min="6662" max="6662" width="4.7109375" style="956" customWidth="1"/>
    <col min="6663" max="6663" width="9.5703125" style="956" customWidth="1"/>
    <col min="6664" max="6664" width="9.85546875" style="956" customWidth="1"/>
    <col min="6665" max="6665" width="12.7109375" style="956" customWidth="1"/>
    <col min="6666" max="6669" width="0" style="956" hidden="1" customWidth="1"/>
    <col min="6670" max="6670" width="6" style="956" customWidth="1"/>
    <col min="6671" max="6672" width="0" style="956" hidden="1" customWidth="1"/>
    <col min="6673" max="6912" width="9.140625" style="956"/>
    <col min="6913" max="6913" width="5.7109375" style="956" customWidth="1"/>
    <col min="6914" max="6914" width="4.5703125" style="956" customWidth="1"/>
    <col min="6915" max="6915" width="4.7109375" style="956" customWidth="1"/>
    <col min="6916" max="6916" width="12.7109375" style="956" customWidth="1"/>
    <col min="6917" max="6917" width="55.7109375" style="956" customWidth="1"/>
    <col min="6918" max="6918" width="4.7109375" style="956" customWidth="1"/>
    <col min="6919" max="6919" width="9.5703125" style="956" customWidth="1"/>
    <col min="6920" max="6920" width="9.85546875" style="956" customWidth="1"/>
    <col min="6921" max="6921" width="12.7109375" style="956" customWidth="1"/>
    <col min="6922" max="6925" width="0" style="956" hidden="1" customWidth="1"/>
    <col min="6926" max="6926" width="6" style="956" customWidth="1"/>
    <col min="6927" max="6928" width="0" style="956" hidden="1" customWidth="1"/>
    <col min="6929" max="7168" width="9.140625" style="956"/>
    <col min="7169" max="7169" width="5.7109375" style="956" customWidth="1"/>
    <col min="7170" max="7170" width="4.5703125" style="956" customWidth="1"/>
    <col min="7171" max="7171" width="4.7109375" style="956" customWidth="1"/>
    <col min="7172" max="7172" width="12.7109375" style="956" customWidth="1"/>
    <col min="7173" max="7173" width="55.7109375" style="956" customWidth="1"/>
    <col min="7174" max="7174" width="4.7109375" style="956" customWidth="1"/>
    <col min="7175" max="7175" width="9.5703125" style="956" customWidth="1"/>
    <col min="7176" max="7176" width="9.85546875" style="956" customWidth="1"/>
    <col min="7177" max="7177" width="12.7109375" style="956" customWidth="1"/>
    <col min="7178" max="7181" width="0" style="956" hidden="1" customWidth="1"/>
    <col min="7182" max="7182" width="6" style="956" customWidth="1"/>
    <col min="7183" max="7184" width="0" style="956" hidden="1" customWidth="1"/>
    <col min="7185" max="7424" width="9.140625" style="956"/>
    <col min="7425" max="7425" width="5.7109375" style="956" customWidth="1"/>
    <col min="7426" max="7426" width="4.5703125" style="956" customWidth="1"/>
    <col min="7427" max="7427" width="4.7109375" style="956" customWidth="1"/>
    <col min="7428" max="7428" width="12.7109375" style="956" customWidth="1"/>
    <col min="7429" max="7429" width="55.7109375" style="956" customWidth="1"/>
    <col min="7430" max="7430" width="4.7109375" style="956" customWidth="1"/>
    <col min="7431" max="7431" width="9.5703125" style="956" customWidth="1"/>
    <col min="7432" max="7432" width="9.85546875" style="956" customWidth="1"/>
    <col min="7433" max="7433" width="12.7109375" style="956" customWidth="1"/>
    <col min="7434" max="7437" width="0" style="956" hidden="1" customWidth="1"/>
    <col min="7438" max="7438" width="6" style="956" customWidth="1"/>
    <col min="7439" max="7440" width="0" style="956" hidden="1" customWidth="1"/>
    <col min="7441" max="7680" width="9.140625" style="956"/>
    <col min="7681" max="7681" width="5.7109375" style="956" customWidth="1"/>
    <col min="7682" max="7682" width="4.5703125" style="956" customWidth="1"/>
    <col min="7683" max="7683" width="4.7109375" style="956" customWidth="1"/>
    <col min="7684" max="7684" width="12.7109375" style="956" customWidth="1"/>
    <col min="7685" max="7685" width="55.7109375" style="956" customWidth="1"/>
    <col min="7686" max="7686" width="4.7109375" style="956" customWidth="1"/>
    <col min="7687" max="7687" width="9.5703125" style="956" customWidth="1"/>
    <col min="7688" max="7688" width="9.85546875" style="956" customWidth="1"/>
    <col min="7689" max="7689" width="12.7109375" style="956" customWidth="1"/>
    <col min="7690" max="7693" width="0" style="956" hidden="1" customWidth="1"/>
    <col min="7694" max="7694" width="6" style="956" customWidth="1"/>
    <col min="7695" max="7696" width="0" style="956" hidden="1" customWidth="1"/>
    <col min="7697" max="7936" width="9.140625" style="956"/>
    <col min="7937" max="7937" width="5.7109375" style="956" customWidth="1"/>
    <col min="7938" max="7938" width="4.5703125" style="956" customWidth="1"/>
    <col min="7939" max="7939" width="4.7109375" style="956" customWidth="1"/>
    <col min="7940" max="7940" width="12.7109375" style="956" customWidth="1"/>
    <col min="7941" max="7941" width="55.7109375" style="956" customWidth="1"/>
    <col min="7942" max="7942" width="4.7109375" style="956" customWidth="1"/>
    <col min="7943" max="7943" width="9.5703125" style="956" customWidth="1"/>
    <col min="7944" max="7944" width="9.85546875" style="956" customWidth="1"/>
    <col min="7945" max="7945" width="12.7109375" style="956" customWidth="1"/>
    <col min="7946" max="7949" width="0" style="956" hidden="1" customWidth="1"/>
    <col min="7950" max="7950" width="6" style="956" customWidth="1"/>
    <col min="7951" max="7952" width="0" style="956" hidden="1" customWidth="1"/>
    <col min="7953" max="8192" width="9.140625" style="956"/>
    <col min="8193" max="8193" width="5.7109375" style="956" customWidth="1"/>
    <col min="8194" max="8194" width="4.5703125" style="956" customWidth="1"/>
    <col min="8195" max="8195" width="4.7109375" style="956" customWidth="1"/>
    <col min="8196" max="8196" width="12.7109375" style="956" customWidth="1"/>
    <col min="8197" max="8197" width="55.7109375" style="956" customWidth="1"/>
    <col min="8198" max="8198" width="4.7109375" style="956" customWidth="1"/>
    <col min="8199" max="8199" width="9.5703125" style="956" customWidth="1"/>
    <col min="8200" max="8200" width="9.85546875" style="956" customWidth="1"/>
    <col min="8201" max="8201" width="12.7109375" style="956" customWidth="1"/>
    <col min="8202" max="8205" width="0" style="956" hidden="1" customWidth="1"/>
    <col min="8206" max="8206" width="6" style="956" customWidth="1"/>
    <col min="8207" max="8208" width="0" style="956" hidden="1" customWidth="1"/>
    <col min="8209" max="8448" width="9.140625" style="956"/>
    <col min="8449" max="8449" width="5.7109375" style="956" customWidth="1"/>
    <col min="8450" max="8450" width="4.5703125" style="956" customWidth="1"/>
    <col min="8451" max="8451" width="4.7109375" style="956" customWidth="1"/>
    <col min="8452" max="8452" width="12.7109375" style="956" customWidth="1"/>
    <col min="8453" max="8453" width="55.7109375" style="956" customWidth="1"/>
    <col min="8454" max="8454" width="4.7109375" style="956" customWidth="1"/>
    <col min="8455" max="8455" width="9.5703125" style="956" customWidth="1"/>
    <col min="8456" max="8456" width="9.85546875" style="956" customWidth="1"/>
    <col min="8457" max="8457" width="12.7109375" style="956" customWidth="1"/>
    <col min="8458" max="8461" width="0" style="956" hidden="1" customWidth="1"/>
    <col min="8462" max="8462" width="6" style="956" customWidth="1"/>
    <col min="8463" max="8464" width="0" style="956" hidden="1" customWidth="1"/>
    <col min="8465" max="8704" width="9.140625" style="956"/>
    <col min="8705" max="8705" width="5.7109375" style="956" customWidth="1"/>
    <col min="8706" max="8706" width="4.5703125" style="956" customWidth="1"/>
    <col min="8707" max="8707" width="4.7109375" style="956" customWidth="1"/>
    <col min="8708" max="8708" width="12.7109375" style="956" customWidth="1"/>
    <col min="8709" max="8709" width="55.7109375" style="956" customWidth="1"/>
    <col min="8710" max="8710" width="4.7109375" style="956" customWidth="1"/>
    <col min="8711" max="8711" width="9.5703125" style="956" customWidth="1"/>
    <col min="8712" max="8712" width="9.85546875" style="956" customWidth="1"/>
    <col min="8713" max="8713" width="12.7109375" style="956" customWidth="1"/>
    <col min="8714" max="8717" width="0" style="956" hidden="1" customWidth="1"/>
    <col min="8718" max="8718" width="6" style="956" customWidth="1"/>
    <col min="8719" max="8720" width="0" style="956" hidden="1" customWidth="1"/>
    <col min="8721" max="8960" width="9.140625" style="956"/>
    <col min="8961" max="8961" width="5.7109375" style="956" customWidth="1"/>
    <col min="8962" max="8962" width="4.5703125" style="956" customWidth="1"/>
    <col min="8963" max="8963" width="4.7109375" style="956" customWidth="1"/>
    <col min="8964" max="8964" width="12.7109375" style="956" customWidth="1"/>
    <col min="8965" max="8965" width="55.7109375" style="956" customWidth="1"/>
    <col min="8966" max="8966" width="4.7109375" style="956" customWidth="1"/>
    <col min="8967" max="8967" width="9.5703125" style="956" customWidth="1"/>
    <col min="8968" max="8968" width="9.85546875" style="956" customWidth="1"/>
    <col min="8969" max="8969" width="12.7109375" style="956" customWidth="1"/>
    <col min="8970" max="8973" width="0" style="956" hidden="1" customWidth="1"/>
    <col min="8974" max="8974" width="6" style="956" customWidth="1"/>
    <col min="8975" max="8976" width="0" style="956" hidden="1" customWidth="1"/>
    <col min="8977" max="9216" width="9.140625" style="956"/>
    <col min="9217" max="9217" width="5.7109375" style="956" customWidth="1"/>
    <col min="9218" max="9218" width="4.5703125" style="956" customWidth="1"/>
    <col min="9219" max="9219" width="4.7109375" style="956" customWidth="1"/>
    <col min="9220" max="9220" width="12.7109375" style="956" customWidth="1"/>
    <col min="9221" max="9221" width="55.7109375" style="956" customWidth="1"/>
    <col min="9222" max="9222" width="4.7109375" style="956" customWidth="1"/>
    <col min="9223" max="9223" width="9.5703125" style="956" customWidth="1"/>
    <col min="9224" max="9224" width="9.85546875" style="956" customWidth="1"/>
    <col min="9225" max="9225" width="12.7109375" style="956" customWidth="1"/>
    <col min="9226" max="9229" width="0" style="956" hidden="1" customWidth="1"/>
    <col min="9230" max="9230" width="6" style="956" customWidth="1"/>
    <col min="9231" max="9232" width="0" style="956" hidden="1" customWidth="1"/>
    <col min="9233" max="9472" width="9.140625" style="956"/>
    <col min="9473" max="9473" width="5.7109375" style="956" customWidth="1"/>
    <col min="9474" max="9474" width="4.5703125" style="956" customWidth="1"/>
    <col min="9475" max="9475" width="4.7109375" style="956" customWidth="1"/>
    <col min="9476" max="9476" width="12.7109375" style="956" customWidth="1"/>
    <col min="9477" max="9477" width="55.7109375" style="956" customWidth="1"/>
    <col min="9478" max="9478" width="4.7109375" style="956" customWidth="1"/>
    <col min="9479" max="9479" width="9.5703125" style="956" customWidth="1"/>
    <col min="9480" max="9480" width="9.85546875" style="956" customWidth="1"/>
    <col min="9481" max="9481" width="12.7109375" style="956" customWidth="1"/>
    <col min="9482" max="9485" width="0" style="956" hidden="1" customWidth="1"/>
    <col min="9486" max="9486" width="6" style="956" customWidth="1"/>
    <col min="9487" max="9488" width="0" style="956" hidden="1" customWidth="1"/>
    <col min="9489" max="9728" width="9.140625" style="956"/>
    <col min="9729" max="9729" width="5.7109375" style="956" customWidth="1"/>
    <col min="9730" max="9730" width="4.5703125" style="956" customWidth="1"/>
    <col min="9731" max="9731" width="4.7109375" style="956" customWidth="1"/>
    <col min="9732" max="9732" width="12.7109375" style="956" customWidth="1"/>
    <col min="9733" max="9733" width="55.7109375" style="956" customWidth="1"/>
    <col min="9734" max="9734" width="4.7109375" style="956" customWidth="1"/>
    <col min="9735" max="9735" width="9.5703125" style="956" customWidth="1"/>
    <col min="9736" max="9736" width="9.85546875" style="956" customWidth="1"/>
    <col min="9737" max="9737" width="12.7109375" style="956" customWidth="1"/>
    <col min="9738" max="9741" width="0" style="956" hidden="1" customWidth="1"/>
    <col min="9742" max="9742" width="6" style="956" customWidth="1"/>
    <col min="9743" max="9744" width="0" style="956" hidden="1" customWidth="1"/>
    <col min="9745" max="9984" width="9.140625" style="956"/>
    <col min="9985" max="9985" width="5.7109375" style="956" customWidth="1"/>
    <col min="9986" max="9986" width="4.5703125" style="956" customWidth="1"/>
    <col min="9987" max="9987" width="4.7109375" style="956" customWidth="1"/>
    <col min="9988" max="9988" width="12.7109375" style="956" customWidth="1"/>
    <col min="9989" max="9989" width="55.7109375" style="956" customWidth="1"/>
    <col min="9990" max="9990" width="4.7109375" style="956" customWidth="1"/>
    <col min="9991" max="9991" width="9.5703125" style="956" customWidth="1"/>
    <col min="9992" max="9992" width="9.85546875" style="956" customWidth="1"/>
    <col min="9993" max="9993" width="12.7109375" style="956" customWidth="1"/>
    <col min="9994" max="9997" width="0" style="956" hidden="1" customWidth="1"/>
    <col min="9998" max="9998" width="6" style="956" customWidth="1"/>
    <col min="9999" max="10000" width="0" style="956" hidden="1" customWidth="1"/>
    <col min="10001" max="10240" width="9.140625" style="956"/>
    <col min="10241" max="10241" width="5.7109375" style="956" customWidth="1"/>
    <col min="10242" max="10242" width="4.5703125" style="956" customWidth="1"/>
    <col min="10243" max="10243" width="4.7109375" style="956" customWidth="1"/>
    <col min="10244" max="10244" width="12.7109375" style="956" customWidth="1"/>
    <col min="10245" max="10245" width="55.7109375" style="956" customWidth="1"/>
    <col min="10246" max="10246" width="4.7109375" style="956" customWidth="1"/>
    <col min="10247" max="10247" width="9.5703125" style="956" customWidth="1"/>
    <col min="10248" max="10248" width="9.85546875" style="956" customWidth="1"/>
    <col min="10249" max="10249" width="12.7109375" style="956" customWidth="1"/>
    <col min="10250" max="10253" width="0" style="956" hidden="1" customWidth="1"/>
    <col min="10254" max="10254" width="6" style="956" customWidth="1"/>
    <col min="10255" max="10256" width="0" style="956" hidden="1" customWidth="1"/>
    <col min="10257" max="10496" width="9.140625" style="956"/>
    <col min="10497" max="10497" width="5.7109375" style="956" customWidth="1"/>
    <col min="10498" max="10498" width="4.5703125" style="956" customWidth="1"/>
    <col min="10499" max="10499" width="4.7109375" style="956" customWidth="1"/>
    <col min="10500" max="10500" width="12.7109375" style="956" customWidth="1"/>
    <col min="10501" max="10501" width="55.7109375" style="956" customWidth="1"/>
    <col min="10502" max="10502" width="4.7109375" style="956" customWidth="1"/>
    <col min="10503" max="10503" width="9.5703125" style="956" customWidth="1"/>
    <col min="10504" max="10504" width="9.85546875" style="956" customWidth="1"/>
    <col min="10505" max="10505" width="12.7109375" style="956" customWidth="1"/>
    <col min="10506" max="10509" width="0" style="956" hidden="1" customWidth="1"/>
    <col min="10510" max="10510" width="6" style="956" customWidth="1"/>
    <col min="10511" max="10512" width="0" style="956" hidden="1" customWidth="1"/>
    <col min="10513" max="10752" width="9.140625" style="956"/>
    <col min="10753" max="10753" width="5.7109375" style="956" customWidth="1"/>
    <col min="10754" max="10754" width="4.5703125" style="956" customWidth="1"/>
    <col min="10755" max="10755" width="4.7109375" style="956" customWidth="1"/>
    <col min="10756" max="10756" width="12.7109375" style="956" customWidth="1"/>
    <col min="10757" max="10757" width="55.7109375" style="956" customWidth="1"/>
    <col min="10758" max="10758" width="4.7109375" style="956" customWidth="1"/>
    <col min="10759" max="10759" width="9.5703125" style="956" customWidth="1"/>
    <col min="10760" max="10760" width="9.85546875" style="956" customWidth="1"/>
    <col min="10761" max="10761" width="12.7109375" style="956" customWidth="1"/>
    <col min="10762" max="10765" width="0" style="956" hidden="1" customWidth="1"/>
    <col min="10766" max="10766" width="6" style="956" customWidth="1"/>
    <col min="10767" max="10768" width="0" style="956" hidden="1" customWidth="1"/>
    <col min="10769" max="11008" width="9.140625" style="956"/>
    <col min="11009" max="11009" width="5.7109375" style="956" customWidth="1"/>
    <col min="11010" max="11010" width="4.5703125" style="956" customWidth="1"/>
    <col min="11011" max="11011" width="4.7109375" style="956" customWidth="1"/>
    <col min="11012" max="11012" width="12.7109375" style="956" customWidth="1"/>
    <col min="11013" max="11013" width="55.7109375" style="956" customWidth="1"/>
    <col min="11014" max="11014" width="4.7109375" style="956" customWidth="1"/>
    <col min="11015" max="11015" width="9.5703125" style="956" customWidth="1"/>
    <col min="11016" max="11016" width="9.85546875" style="956" customWidth="1"/>
    <col min="11017" max="11017" width="12.7109375" style="956" customWidth="1"/>
    <col min="11018" max="11021" width="0" style="956" hidden="1" customWidth="1"/>
    <col min="11022" max="11022" width="6" style="956" customWidth="1"/>
    <col min="11023" max="11024" width="0" style="956" hidden="1" customWidth="1"/>
    <col min="11025" max="11264" width="9.140625" style="956"/>
    <col min="11265" max="11265" width="5.7109375" style="956" customWidth="1"/>
    <col min="11266" max="11266" width="4.5703125" style="956" customWidth="1"/>
    <col min="11267" max="11267" width="4.7109375" style="956" customWidth="1"/>
    <col min="11268" max="11268" width="12.7109375" style="956" customWidth="1"/>
    <col min="11269" max="11269" width="55.7109375" style="956" customWidth="1"/>
    <col min="11270" max="11270" width="4.7109375" style="956" customWidth="1"/>
    <col min="11271" max="11271" width="9.5703125" style="956" customWidth="1"/>
    <col min="11272" max="11272" width="9.85546875" style="956" customWidth="1"/>
    <col min="11273" max="11273" width="12.7109375" style="956" customWidth="1"/>
    <col min="11274" max="11277" width="0" style="956" hidden="1" customWidth="1"/>
    <col min="11278" max="11278" width="6" style="956" customWidth="1"/>
    <col min="11279" max="11280" width="0" style="956" hidden="1" customWidth="1"/>
    <col min="11281" max="11520" width="9.140625" style="956"/>
    <col min="11521" max="11521" width="5.7109375" style="956" customWidth="1"/>
    <col min="11522" max="11522" width="4.5703125" style="956" customWidth="1"/>
    <col min="11523" max="11523" width="4.7109375" style="956" customWidth="1"/>
    <col min="11524" max="11524" width="12.7109375" style="956" customWidth="1"/>
    <col min="11525" max="11525" width="55.7109375" style="956" customWidth="1"/>
    <col min="11526" max="11526" width="4.7109375" style="956" customWidth="1"/>
    <col min="11527" max="11527" width="9.5703125" style="956" customWidth="1"/>
    <col min="11528" max="11528" width="9.85546875" style="956" customWidth="1"/>
    <col min="11529" max="11529" width="12.7109375" style="956" customWidth="1"/>
    <col min="11530" max="11533" width="0" style="956" hidden="1" customWidth="1"/>
    <col min="11534" max="11534" width="6" style="956" customWidth="1"/>
    <col min="11535" max="11536" width="0" style="956" hidden="1" customWidth="1"/>
    <col min="11537" max="11776" width="9.140625" style="956"/>
    <col min="11777" max="11777" width="5.7109375" style="956" customWidth="1"/>
    <col min="11778" max="11778" width="4.5703125" style="956" customWidth="1"/>
    <col min="11779" max="11779" width="4.7109375" style="956" customWidth="1"/>
    <col min="11780" max="11780" width="12.7109375" style="956" customWidth="1"/>
    <col min="11781" max="11781" width="55.7109375" style="956" customWidth="1"/>
    <col min="11782" max="11782" width="4.7109375" style="956" customWidth="1"/>
    <col min="11783" max="11783" width="9.5703125" style="956" customWidth="1"/>
    <col min="11784" max="11784" width="9.85546875" style="956" customWidth="1"/>
    <col min="11785" max="11785" width="12.7109375" style="956" customWidth="1"/>
    <col min="11786" max="11789" width="0" style="956" hidden="1" customWidth="1"/>
    <col min="11790" max="11790" width="6" style="956" customWidth="1"/>
    <col min="11791" max="11792" width="0" style="956" hidden="1" customWidth="1"/>
    <col min="11793" max="12032" width="9.140625" style="956"/>
    <col min="12033" max="12033" width="5.7109375" style="956" customWidth="1"/>
    <col min="12034" max="12034" width="4.5703125" style="956" customWidth="1"/>
    <col min="12035" max="12035" width="4.7109375" style="956" customWidth="1"/>
    <col min="12036" max="12036" width="12.7109375" style="956" customWidth="1"/>
    <col min="12037" max="12037" width="55.7109375" style="956" customWidth="1"/>
    <col min="12038" max="12038" width="4.7109375" style="956" customWidth="1"/>
    <col min="12039" max="12039" width="9.5703125" style="956" customWidth="1"/>
    <col min="12040" max="12040" width="9.85546875" style="956" customWidth="1"/>
    <col min="12041" max="12041" width="12.7109375" style="956" customWidth="1"/>
    <col min="12042" max="12045" width="0" style="956" hidden="1" customWidth="1"/>
    <col min="12046" max="12046" width="6" style="956" customWidth="1"/>
    <col min="12047" max="12048" width="0" style="956" hidden="1" customWidth="1"/>
    <col min="12049" max="12288" width="9.140625" style="956"/>
    <col min="12289" max="12289" width="5.7109375" style="956" customWidth="1"/>
    <col min="12290" max="12290" width="4.5703125" style="956" customWidth="1"/>
    <col min="12291" max="12291" width="4.7109375" style="956" customWidth="1"/>
    <col min="12292" max="12292" width="12.7109375" style="956" customWidth="1"/>
    <col min="12293" max="12293" width="55.7109375" style="956" customWidth="1"/>
    <col min="12294" max="12294" width="4.7109375" style="956" customWidth="1"/>
    <col min="12295" max="12295" width="9.5703125" style="956" customWidth="1"/>
    <col min="12296" max="12296" width="9.85546875" style="956" customWidth="1"/>
    <col min="12297" max="12297" width="12.7109375" style="956" customWidth="1"/>
    <col min="12298" max="12301" width="0" style="956" hidden="1" customWidth="1"/>
    <col min="12302" max="12302" width="6" style="956" customWidth="1"/>
    <col min="12303" max="12304" width="0" style="956" hidden="1" customWidth="1"/>
    <col min="12305" max="12544" width="9.140625" style="956"/>
    <col min="12545" max="12545" width="5.7109375" style="956" customWidth="1"/>
    <col min="12546" max="12546" width="4.5703125" style="956" customWidth="1"/>
    <col min="12547" max="12547" width="4.7109375" style="956" customWidth="1"/>
    <col min="12548" max="12548" width="12.7109375" style="956" customWidth="1"/>
    <col min="12549" max="12549" width="55.7109375" style="956" customWidth="1"/>
    <col min="12550" max="12550" width="4.7109375" style="956" customWidth="1"/>
    <col min="12551" max="12551" width="9.5703125" style="956" customWidth="1"/>
    <col min="12552" max="12552" width="9.85546875" style="956" customWidth="1"/>
    <col min="12553" max="12553" width="12.7109375" style="956" customWidth="1"/>
    <col min="12554" max="12557" width="0" style="956" hidden="1" customWidth="1"/>
    <col min="12558" max="12558" width="6" style="956" customWidth="1"/>
    <col min="12559" max="12560" width="0" style="956" hidden="1" customWidth="1"/>
    <col min="12561" max="12800" width="9.140625" style="956"/>
    <col min="12801" max="12801" width="5.7109375" style="956" customWidth="1"/>
    <col min="12802" max="12802" width="4.5703125" style="956" customWidth="1"/>
    <col min="12803" max="12803" width="4.7109375" style="956" customWidth="1"/>
    <col min="12804" max="12804" width="12.7109375" style="956" customWidth="1"/>
    <col min="12805" max="12805" width="55.7109375" style="956" customWidth="1"/>
    <col min="12806" max="12806" width="4.7109375" style="956" customWidth="1"/>
    <col min="12807" max="12807" width="9.5703125" style="956" customWidth="1"/>
    <col min="12808" max="12808" width="9.85546875" style="956" customWidth="1"/>
    <col min="12809" max="12809" width="12.7109375" style="956" customWidth="1"/>
    <col min="12810" max="12813" width="0" style="956" hidden="1" customWidth="1"/>
    <col min="12814" max="12814" width="6" style="956" customWidth="1"/>
    <col min="12815" max="12816" width="0" style="956" hidden="1" customWidth="1"/>
    <col min="12817" max="13056" width="9.140625" style="956"/>
    <col min="13057" max="13057" width="5.7109375" style="956" customWidth="1"/>
    <col min="13058" max="13058" width="4.5703125" style="956" customWidth="1"/>
    <col min="13059" max="13059" width="4.7109375" style="956" customWidth="1"/>
    <col min="13060" max="13060" width="12.7109375" style="956" customWidth="1"/>
    <col min="13061" max="13061" width="55.7109375" style="956" customWidth="1"/>
    <col min="13062" max="13062" width="4.7109375" style="956" customWidth="1"/>
    <col min="13063" max="13063" width="9.5703125" style="956" customWidth="1"/>
    <col min="13064" max="13064" width="9.85546875" style="956" customWidth="1"/>
    <col min="13065" max="13065" width="12.7109375" style="956" customWidth="1"/>
    <col min="13066" max="13069" width="0" style="956" hidden="1" customWidth="1"/>
    <col min="13070" max="13070" width="6" style="956" customWidth="1"/>
    <col min="13071" max="13072" width="0" style="956" hidden="1" customWidth="1"/>
    <col min="13073" max="13312" width="9.140625" style="956"/>
    <col min="13313" max="13313" width="5.7109375" style="956" customWidth="1"/>
    <col min="13314" max="13314" width="4.5703125" style="956" customWidth="1"/>
    <col min="13315" max="13315" width="4.7109375" style="956" customWidth="1"/>
    <col min="13316" max="13316" width="12.7109375" style="956" customWidth="1"/>
    <col min="13317" max="13317" width="55.7109375" style="956" customWidth="1"/>
    <col min="13318" max="13318" width="4.7109375" style="956" customWidth="1"/>
    <col min="13319" max="13319" width="9.5703125" style="956" customWidth="1"/>
    <col min="13320" max="13320" width="9.85546875" style="956" customWidth="1"/>
    <col min="13321" max="13321" width="12.7109375" style="956" customWidth="1"/>
    <col min="13322" max="13325" width="0" style="956" hidden="1" customWidth="1"/>
    <col min="13326" max="13326" width="6" style="956" customWidth="1"/>
    <col min="13327" max="13328" width="0" style="956" hidden="1" customWidth="1"/>
    <col min="13329" max="13568" width="9.140625" style="956"/>
    <col min="13569" max="13569" width="5.7109375" style="956" customWidth="1"/>
    <col min="13570" max="13570" width="4.5703125" style="956" customWidth="1"/>
    <col min="13571" max="13571" width="4.7109375" style="956" customWidth="1"/>
    <col min="13572" max="13572" width="12.7109375" style="956" customWidth="1"/>
    <col min="13573" max="13573" width="55.7109375" style="956" customWidth="1"/>
    <col min="13574" max="13574" width="4.7109375" style="956" customWidth="1"/>
    <col min="13575" max="13575" width="9.5703125" style="956" customWidth="1"/>
    <col min="13576" max="13576" width="9.85546875" style="956" customWidth="1"/>
    <col min="13577" max="13577" width="12.7109375" style="956" customWidth="1"/>
    <col min="13578" max="13581" width="0" style="956" hidden="1" customWidth="1"/>
    <col min="13582" max="13582" width="6" style="956" customWidth="1"/>
    <col min="13583" max="13584" width="0" style="956" hidden="1" customWidth="1"/>
    <col min="13585" max="13824" width="9.140625" style="956"/>
    <col min="13825" max="13825" width="5.7109375" style="956" customWidth="1"/>
    <col min="13826" max="13826" width="4.5703125" style="956" customWidth="1"/>
    <col min="13827" max="13827" width="4.7109375" style="956" customWidth="1"/>
    <col min="13828" max="13828" width="12.7109375" style="956" customWidth="1"/>
    <col min="13829" max="13829" width="55.7109375" style="956" customWidth="1"/>
    <col min="13830" max="13830" width="4.7109375" style="956" customWidth="1"/>
    <col min="13831" max="13831" width="9.5703125" style="956" customWidth="1"/>
    <col min="13832" max="13832" width="9.85546875" style="956" customWidth="1"/>
    <col min="13833" max="13833" width="12.7109375" style="956" customWidth="1"/>
    <col min="13834" max="13837" width="0" style="956" hidden="1" customWidth="1"/>
    <col min="13838" max="13838" width="6" style="956" customWidth="1"/>
    <col min="13839" max="13840" width="0" style="956" hidden="1" customWidth="1"/>
    <col min="13841" max="14080" width="9.140625" style="956"/>
    <col min="14081" max="14081" width="5.7109375" style="956" customWidth="1"/>
    <col min="14082" max="14082" width="4.5703125" style="956" customWidth="1"/>
    <col min="14083" max="14083" width="4.7109375" style="956" customWidth="1"/>
    <col min="14084" max="14084" width="12.7109375" style="956" customWidth="1"/>
    <col min="14085" max="14085" width="55.7109375" style="956" customWidth="1"/>
    <col min="14086" max="14086" width="4.7109375" style="956" customWidth="1"/>
    <col min="14087" max="14087" width="9.5703125" style="956" customWidth="1"/>
    <col min="14088" max="14088" width="9.85546875" style="956" customWidth="1"/>
    <col min="14089" max="14089" width="12.7109375" style="956" customWidth="1"/>
    <col min="14090" max="14093" width="0" style="956" hidden="1" customWidth="1"/>
    <col min="14094" max="14094" width="6" style="956" customWidth="1"/>
    <col min="14095" max="14096" width="0" style="956" hidden="1" customWidth="1"/>
    <col min="14097" max="14336" width="9.140625" style="956"/>
    <col min="14337" max="14337" width="5.7109375" style="956" customWidth="1"/>
    <col min="14338" max="14338" width="4.5703125" style="956" customWidth="1"/>
    <col min="14339" max="14339" width="4.7109375" style="956" customWidth="1"/>
    <col min="14340" max="14340" width="12.7109375" style="956" customWidth="1"/>
    <col min="14341" max="14341" width="55.7109375" style="956" customWidth="1"/>
    <col min="14342" max="14342" width="4.7109375" style="956" customWidth="1"/>
    <col min="14343" max="14343" width="9.5703125" style="956" customWidth="1"/>
    <col min="14344" max="14344" width="9.85546875" style="956" customWidth="1"/>
    <col min="14345" max="14345" width="12.7109375" style="956" customWidth="1"/>
    <col min="14346" max="14349" width="0" style="956" hidden="1" customWidth="1"/>
    <col min="14350" max="14350" width="6" style="956" customWidth="1"/>
    <col min="14351" max="14352" width="0" style="956" hidden="1" customWidth="1"/>
    <col min="14353" max="14592" width="9.140625" style="956"/>
    <col min="14593" max="14593" width="5.7109375" style="956" customWidth="1"/>
    <col min="14594" max="14594" width="4.5703125" style="956" customWidth="1"/>
    <col min="14595" max="14595" width="4.7109375" style="956" customWidth="1"/>
    <col min="14596" max="14596" width="12.7109375" style="956" customWidth="1"/>
    <col min="14597" max="14597" width="55.7109375" style="956" customWidth="1"/>
    <col min="14598" max="14598" width="4.7109375" style="956" customWidth="1"/>
    <col min="14599" max="14599" width="9.5703125" style="956" customWidth="1"/>
    <col min="14600" max="14600" width="9.85546875" style="956" customWidth="1"/>
    <col min="14601" max="14601" width="12.7109375" style="956" customWidth="1"/>
    <col min="14602" max="14605" width="0" style="956" hidden="1" customWidth="1"/>
    <col min="14606" max="14606" width="6" style="956" customWidth="1"/>
    <col min="14607" max="14608" width="0" style="956" hidden="1" customWidth="1"/>
    <col min="14609" max="14848" width="9.140625" style="956"/>
    <col min="14849" max="14849" width="5.7109375" style="956" customWidth="1"/>
    <col min="14850" max="14850" width="4.5703125" style="956" customWidth="1"/>
    <col min="14851" max="14851" width="4.7109375" style="956" customWidth="1"/>
    <col min="14852" max="14852" width="12.7109375" style="956" customWidth="1"/>
    <col min="14853" max="14853" width="55.7109375" style="956" customWidth="1"/>
    <col min="14854" max="14854" width="4.7109375" style="956" customWidth="1"/>
    <col min="14855" max="14855" width="9.5703125" style="956" customWidth="1"/>
    <col min="14856" max="14856" width="9.85546875" style="956" customWidth="1"/>
    <col min="14857" max="14857" width="12.7109375" style="956" customWidth="1"/>
    <col min="14858" max="14861" width="0" style="956" hidden="1" customWidth="1"/>
    <col min="14862" max="14862" width="6" style="956" customWidth="1"/>
    <col min="14863" max="14864" width="0" style="956" hidden="1" customWidth="1"/>
    <col min="14865" max="15104" width="9.140625" style="956"/>
    <col min="15105" max="15105" width="5.7109375" style="956" customWidth="1"/>
    <col min="15106" max="15106" width="4.5703125" style="956" customWidth="1"/>
    <col min="15107" max="15107" width="4.7109375" style="956" customWidth="1"/>
    <col min="15108" max="15108" width="12.7109375" style="956" customWidth="1"/>
    <col min="15109" max="15109" width="55.7109375" style="956" customWidth="1"/>
    <col min="15110" max="15110" width="4.7109375" style="956" customWidth="1"/>
    <col min="15111" max="15111" width="9.5703125" style="956" customWidth="1"/>
    <col min="15112" max="15112" width="9.85546875" style="956" customWidth="1"/>
    <col min="15113" max="15113" width="12.7109375" style="956" customWidth="1"/>
    <col min="15114" max="15117" width="0" style="956" hidden="1" customWidth="1"/>
    <col min="15118" max="15118" width="6" style="956" customWidth="1"/>
    <col min="15119" max="15120" width="0" style="956" hidden="1" customWidth="1"/>
    <col min="15121" max="15360" width="9.140625" style="956"/>
    <col min="15361" max="15361" width="5.7109375" style="956" customWidth="1"/>
    <col min="15362" max="15362" width="4.5703125" style="956" customWidth="1"/>
    <col min="15363" max="15363" width="4.7109375" style="956" customWidth="1"/>
    <col min="15364" max="15364" width="12.7109375" style="956" customWidth="1"/>
    <col min="15365" max="15365" width="55.7109375" style="956" customWidth="1"/>
    <col min="15366" max="15366" width="4.7109375" style="956" customWidth="1"/>
    <col min="15367" max="15367" width="9.5703125" style="956" customWidth="1"/>
    <col min="15368" max="15368" width="9.85546875" style="956" customWidth="1"/>
    <col min="15369" max="15369" width="12.7109375" style="956" customWidth="1"/>
    <col min="15370" max="15373" width="0" style="956" hidden="1" customWidth="1"/>
    <col min="15374" max="15374" width="6" style="956" customWidth="1"/>
    <col min="15375" max="15376" width="0" style="956" hidden="1" customWidth="1"/>
    <col min="15377" max="15616" width="9.140625" style="956"/>
    <col min="15617" max="15617" width="5.7109375" style="956" customWidth="1"/>
    <col min="15618" max="15618" width="4.5703125" style="956" customWidth="1"/>
    <col min="15619" max="15619" width="4.7109375" style="956" customWidth="1"/>
    <col min="15620" max="15620" width="12.7109375" style="956" customWidth="1"/>
    <col min="15621" max="15621" width="55.7109375" style="956" customWidth="1"/>
    <col min="15622" max="15622" width="4.7109375" style="956" customWidth="1"/>
    <col min="15623" max="15623" width="9.5703125" style="956" customWidth="1"/>
    <col min="15624" max="15624" width="9.85546875" style="956" customWidth="1"/>
    <col min="15625" max="15625" width="12.7109375" style="956" customWidth="1"/>
    <col min="15626" max="15629" width="0" style="956" hidden="1" customWidth="1"/>
    <col min="15630" max="15630" width="6" style="956" customWidth="1"/>
    <col min="15631" max="15632" width="0" style="956" hidden="1" customWidth="1"/>
    <col min="15633" max="15872" width="9.140625" style="956"/>
    <col min="15873" max="15873" width="5.7109375" style="956" customWidth="1"/>
    <col min="15874" max="15874" width="4.5703125" style="956" customWidth="1"/>
    <col min="15875" max="15875" width="4.7109375" style="956" customWidth="1"/>
    <col min="15876" max="15876" width="12.7109375" style="956" customWidth="1"/>
    <col min="15877" max="15877" width="55.7109375" style="956" customWidth="1"/>
    <col min="15878" max="15878" width="4.7109375" style="956" customWidth="1"/>
    <col min="15879" max="15879" width="9.5703125" style="956" customWidth="1"/>
    <col min="15880" max="15880" width="9.85546875" style="956" customWidth="1"/>
    <col min="15881" max="15881" width="12.7109375" style="956" customWidth="1"/>
    <col min="15882" max="15885" width="0" style="956" hidden="1" customWidth="1"/>
    <col min="15886" max="15886" width="6" style="956" customWidth="1"/>
    <col min="15887" max="15888" width="0" style="956" hidden="1" customWidth="1"/>
    <col min="15889" max="16128" width="9.140625" style="956"/>
    <col min="16129" max="16129" width="5.7109375" style="956" customWidth="1"/>
    <col min="16130" max="16130" width="4.5703125" style="956" customWidth="1"/>
    <col min="16131" max="16131" width="4.7109375" style="956" customWidth="1"/>
    <col min="16132" max="16132" width="12.7109375" style="956" customWidth="1"/>
    <col min="16133" max="16133" width="55.7109375" style="956" customWidth="1"/>
    <col min="16134" max="16134" width="4.7109375" style="956" customWidth="1"/>
    <col min="16135" max="16135" width="9.5703125" style="956" customWidth="1"/>
    <col min="16136" max="16136" width="9.85546875" style="956" customWidth="1"/>
    <col min="16137" max="16137" width="12.7109375" style="956" customWidth="1"/>
    <col min="16138" max="16141" width="0" style="956" hidden="1" customWidth="1"/>
    <col min="16142" max="16142" width="6" style="956" customWidth="1"/>
    <col min="16143" max="16144" width="0" style="956" hidden="1" customWidth="1"/>
    <col min="16145" max="16384" width="9.140625" style="956"/>
  </cols>
  <sheetData>
    <row r="1" spans="1:16" ht="17.25" customHeight="1">
      <c r="A1" s="1065" t="s">
        <v>1393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5"/>
      <c r="M1" s="1095"/>
      <c r="N1" s="1095"/>
      <c r="O1" s="1096"/>
      <c r="P1" s="1096"/>
    </row>
    <row r="2" spans="1:16" ht="9.75" customHeight="1">
      <c r="A2" s="1067" t="s">
        <v>37</v>
      </c>
      <c r="B2" s="1068"/>
      <c r="C2" s="1068" t="str">
        <f>'[1]Krycí list'!E5</f>
        <v>Drienov OOPZ - rekonštrukcia a prístavba objektu</v>
      </c>
      <c r="D2" s="1068"/>
      <c r="E2" s="1068"/>
      <c r="F2" s="1068"/>
      <c r="G2" s="1068"/>
      <c r="H2" s="1068"/>
      <c r="I2" s="1068"/>
      <c r="J2" s="1068"/>
      <c r="K2" s="1068"/>
      <c r="L2" s="1095"/>
      <c r="M2" s="1095"/>
      <c r="N2" s="1095"/>
      <c r="O2" s="1096"/>
      <c r="P2" s="1096"/>
    </row>
    <row r="3" spans="1:16" ht="9.75" customHeight="1">
      <c r="A3" s="1067" t="s">
        <v>36</v>
      </c>
      <c r="B3" s="1068"/>
      <c r="C3" s="1068" t="str">
        <f>'[1]Krycí list'!E7</f>
        <v>SO 02 - Smetník OH</v>
      </c>
      <c r="D3" s="1068"/>
      <c r="E3" s="1068"/>
      <c r="F3" s="1068"/>
      <c r="G3" s="1068"/>
      <c r="H3" s="1068"/>
      <c r="I3" s="1068"/>
      <c r="J3" s="1068"/>
      <c r="K3" s="1068"/>
      <c r="L3" s="1095"/>
      <c r="M3" s="1095"/>
      <c r="N3" s="1095"/>
      <c r="O3" s="1096"/>
      <c r="P3" s="1096"/>
    </row>
    <row r="4" spans="1:16" ht="9.75" customHeight="1">
      <c r="A4" s="1067" t="s">
        <v>133</v>
      </c>
      <c r="B4" s="1068"/>
      <c r="C4" s="1068" t="str">
        <f>'[1]Krycí list'!E9</f>
        <v xml:space="preserve"> </v>
      </c>
      <c r="D4" s="1068"/>
      <c r="E4" s="1068"/>
      <c r="F4" s="1068"/>
      <c r="G4" s="1068"/>
      <c r="H4" s="1068"/>
      <c r="I4" s="1068"/>
      <c r="J4" s="1068"/>
      <c r="K4" s="1068"/>
      <c r="L4" s="1095"/>
      <c r="M4" s="1095"/>
      <c r="N4" s="1095"/>
      <c r="O4" s="1096"/>
      <c r="P4" s="1096"/>
    </row>
    <row r="5" spans="1:16" ht="9.75" customHeight="1">
      <c r="A5" s="1068" t="s">
        <v>1991</v>
      </c>
      <c r="B5" s="1068"/>
      <c r="C5" s="1068" t="str">
        <f>'[1]Krycí list'!P5</f>
        <v xml:space="preserve"> </v>
      </c>
      <c r="D5" s="1068"/>
      <c r="E5" s="1068"/>
      <c r="F5" s="1068"/>
      <c r="G5" s="1068"/>
      <c r="H5" s="1068"/>
      <c r="I5" s="1068"/>
      <c r="J5" s="1068"/>
      <c r="K5" s="1068"/>
      <c r="L5" s="1095"/>
      <c r="M5" s="1095"/>
      <c r="N5" s="1095"/>
      <c r="O5" s="1096"/>
      <c r="P5" s="1096"/>
    </row>
    <row r="6" spans="1:16" ht="5.25" customHeight="1">
      <c r="A6" s="1068"/>
      <c r="B6" s="1068"/>
      <c r="C6" s="1068"/>
      <c r="D6" s="1068"/>
      <c r="E6" s="1068"/>
      <c r="F6" s="1068"/>
      <c r="G6" s="1068"/>
      <c r="H6" s="1068"/>
      <c r="I6" s="1068"/>
      <c r="J6" s="1068"/>
      <c r="K6" s="1068"/>
      <c r="L6" s="1095"/>
      <c r="M6" s="1095"/>
      <c r="N6" s="1095"/>
      <c r="O6" s="1096"/>
      <c r="P6" s="1096"/>
    </row>
    <row r="7" spans="1:16" ht="9.75" customHeight="1">
      <c r="A7" s="1068" t="s">
        <v>35</v>
      </c>
      <c r="B7" s="1068"/>
      <c r="C7" s="1068" t="str">
        <f>'[1]Krycí list'!E26</f>
        <v xml:space="preserve"> </v>
      </c>
      <c r="D7" s="1068"/>
      <c r="E7" s="1068"/>
      <c r="F7" s="1068"/>
      <c r="G7" s="1068"/>
      <c r="H7" s="1068"/>
      <c r="I7" s="1068"/>
      <c r="J7" s="1068"/>
      <c r="K7" s="1068"/>
      <c r="L7" s="1095"/>
      <c r="M7" s="1095"/>
      <c r="N7" s="1095"/>
      <c r="O7" s="1096"/>
      <c r="P7" s="1096"/>
    </row>
    <row r="8" spans="1:16" ht="9.75" customHeight="1">
      <c r="A8" s="1068" t="s">
        <v>34</v>
      </c>
      <c r="B8" s="1068"/>
      <c r="C8" s="1068" t="str">
        <f>'[1]Krycí list'!E28</f>
        <v xml:space="preserve"> </v>
      </c>
      <c r="D8" s="1068"/>
      <c r="E8" s="1068"/>
      <c r="F8" s="1068"/>
      <c r="G8" s="1068"/>
      <c r="H8" s="1068"/>
      <c r="I8" s="1068"/>
      <c r="J8" s="1068"/>
      <c r="K8" s="1068"/>
      <c r="L8" s="1095"/>
      <c r="M8" s="1095"/>
      <c r="N8" s="1095"/>
      <c r="O8" s="1096"/>
      <c r="P8" s="1096"/>
    </row>
    <row r="9" spans="1:16" ht="9.75" customHeight="1">
      <c r="A9" s="1068" t="s">
        <v>1392</v>
      </c>
      <c r="B9" s="1068"/>
      <c r="C9" s="1068"/>
      <c r="D9" s="1072"/>
      <c r="E9" s="1068"/>
      <c r="F9" s="1068"/>
      <c r="G9" s="1068"/>
      <c r="H9" s="1068"/>
      <c r="I9" s="1068"/>
      <c r="J9" s="1068"/>
      <c r="K9" s="1068"/>
      <c r="L9" s="1095"/>
      <c r="M9" s="1095"/>
      <c r="N9" s="1095"/>
      <c r="O9" s="1096"/>
      <c r="P9" s="1096"/>
    </row>
    <row r="10" spans="1:16" ht="6" customHeight="1">
      <c r="A10" s="1095"/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95"/>
      <c r="N10" s="1095"/>
      <c r="O10" s="1096"/>
      <c r="P10" s="1096"/>
    </row>
    <row r="11" spans="1:16" ht="20.25" customHeight="1">
      <c r="A11" s="1073" t="s">
        <v>141</v>
      </c>
      <c r="B11" s="1074" t="s">
        <v>142</v>
      </c>
      <c r="C11" s="1074" t="s">
        <v>143</v>
      </c>
      <c r="D11" s="1074" t="s">
        <v>144</v>
      </c>
      <c r="E11" s="1074" t="s">
        <v>135</v>
      </c>
      <c r="F11" s="1074" t="s">
        <v>145</v>
      </c>
      <c r="G11" s="1074" t="s">
        <v>146</v>
      </c>
      <c r="H11" s="1074" t="s">
        <v>147</v>
      </c>
      <c r="I11" s="1074" t="s">
        <v>136</v>
      </c>
      <c r="J11" s="1074" t="s">
        <v>148</v>
      </c>
      <c r="K11" s="1074" t="s">
        <v>137</v>
      </c>
      <c r="L11" s="1074" t="s">
        <v>149</v>
      </c>
      <c r="M11" s="1074" t="s">
        <v>150</v>
      </c>
      <c r="N11" s="1075" t="s">
        <v>151</v>
      </c>
      <c r="O11" s="1097" t="s">
        <v>152</v>
      </c>
      <c r="P11" s="1098" t="s">
        <v>153</v>
      </c>
    </row>
    <row r="12" spans="1:16" ht="9.75" customHeight="1">
      <c r="A12" s="1077">
        <v>1</v>
      </c>
      <c r="B12" s="1078">
        <v>2</v>
      </c>
      <c r="C12" s="1078">
        <v>3</v>
      </c>
      <c r="D12" s="1078">
        <v>4</v>
      </c>
      <c r="E12" s="1078">
        <v>5</v>
      </c>
      <c r="F12" s="1078">
        <v>6</v>
      </c>
      <c r="G12" s="1078">
        <v>7</v>
      </c>
      <c r="H12" s="1078">
        <v>8</v>
      </c>
      <c r="I12" s="1078">
        <v>9</v>
      </c>
      <c r="J12" s="1078"/>
      <c r="K12" s="1078"/>
      <c r="L12" s="1078"/>
      <c r="M12" s="1078"/>
      <c r="N12" s="1079">
        <v>10</v>
      </c>
      <c r="O12" s="1099">
        <v>11</v>
      </c>
      <c r="P12" s="1100">
        <v>12</v>
      </c>
    </row>
    <row r="13" spans="1:16" ht="3.75" customHeight="1">
      <c r="A13" s="1095"/>
      <c r="B13" s="1095"/>
      <c r="C13" s="1095"/>
      <c r="D13" s="1095"/>
      <c r="E13" s="1095"/>
      <c r="F13" s="1095"/>
      <c r="G13" s="1095"/>
      <c r="H13" s="1095"/>
      <c r="I13" s="1095"/>
      <c r="J13" s="1095"/>
      <c r="K13" s="1095"/>
      <c r="L13" s="1095"/>
      <c r="M13" s="1095"/>
      <c r="N13" s="1101"/>
      <c r="O13" s="1102"/>
      <c r="P13" s="1103"/>
    </row>
    <row r="14" spans="1:16" s="1086" customFormat="1" ht="9.75" customHeight="1">
      <c r="A14" s="1104"/>
      <c r="B14" s="1105" t="s">
        <v>121</v>
      </c>
      <c r="C14" s="1104"/>
      <c r="D14" s="1104" t="s">
        <v>155</v>
      </c>
      <c r="E14" s="1104" t="s">
        <v>156</v>
      </c>
      <c r="F14" s="1104"/>
      <c r="G14" s="1104"/>
      <c r="H14" s="1104"/>
      <c r="I14" s="1106"/>
      <c r="J14" s="1104"/>
      <c r="K14" s="1107"/>
      <c r="L14" s="1104"/>
      <c r="M14" s="1107"/>
      <c r="N14" s="1104"/>
      <c r="P14" s="1083"/>
    </row>
    <row r="15" spans="1:16" s="1086" customFormat="1" ht="12.75" customHeight="1">
      <c r="B15" s="1087" t="s">
        <v>121</v>
      </c>
      <c r="D15" s="1088" t="s">
        <v>79</v>
      </c>
      <c r="E15" s="1088" t="s">
        <v>158</v>
      </c>
      <c r="I15" s="1089"/>
      <c r="K15" s="1090"/>
      <c r="M15" s="1090"/>
      <c r="P15" s="1088"/>
    </row>
    <row r="16" spans="1:16" s="947" customFormat="1" ht="23.25" customHeight="1">
      <c r="A16" s="946" t="s">
        <v>79</v>
      </c>
      <c r="B16" s="946" t="s">
        <v>159</v>
      </c>
      <c r="C16" s="946" t="s">
        <v>160</v>
      </c>
      <c r="D16" s="947" t="s">
        <v>710</v>
      </c>
      <c r="E16" s="1216" t="s">
        <v>711</v>
      </c>
      <c r="F16" s="946" t="s">
        <v>163</v>
      </c>
      <c r="G16" s="948">
        <v>3.15</v>
      </c>
      <c r="H16" s="949"/>
      <c r="I16" s="949"/>
      <c r="J16" s="950"/>
      <c r="K16" s="948"/>
      <c r="L16" s="950"/>
      <c r="M16" s="948"/>
      <c r="N16" s="951"/>
      <c r="O16" s="952"/>
    </row>
    <row r="17" spans="1:16" s="947" customFormat="1" ht="12.75" customHeight="1">
      <c r="A17" s="946" t="s">
        <v>164</v>
      </c>
      <c r="B17" s="946" t="s">
        <v>159</v>
      </c>
      <c r="C17" s="946" t="s">
        <v>160</v>
      </c>
      <c r="D17" s="947" t="s">
        <v>2149</v>
      </c>
      <c r="E17" s="947" t="s">
        <v>2150</v>
      </c>
      <c r="F17" s="946" t="s">
        <v>163</v>
      </c>
      <c r="G17" s="948">
        <v>3.6</v>
      </c>
      <c r="H17" s="949"/>
      <c r="I17" s="949"/>
      <c r="J17" s="950"/>
      <c r="K17" s="948"/>
      <c r="L17" s="950"/>
      <c r="M17" s="948"/>
      <c r="N17" s="951"/>
      <c r="O17" s="952"/>
    </row>
    <row r="18" spans="1:16" s="947" customFormat="1" ht="12.75" customHeight="1">
      <c r="A18" s="946" t="s">
        <v>204</v>
      </c>
      <c r="B18" s="946" t="s">
        <v>159</v>
      </c>
      <c r="C18" s="946" t="s">
        <v>160</v>
      </c>
      <c r="D18" s="947" t="s">
        <v>2151</v>
      </c>
      <c r="E18" s="947" t="s">
        <v>2152</v>
      </c>
      <c r="F18" s="946" t="s">
        <v>163</v>
      </c>
      <c r="G18" s="948">
        <v>3.6</v>
      </c>
      <c r="H18" s="949"/>
      <c r="I18" s="949"/>
      <c r="J18" s="950"/>
      <c r="K18" s="948"/>
      <c r="L18" s="950"/>
      <c r="M18" s="948"/>
      <c r="N18" s="951"/>
      <c r="O18" s="952"/>
    </row>
    <row r="19" spans="1:16" s="947" customFormat="1" ht="12.75" customHeight="1">
      <c r="A19" s="946" t="s">
        <v>232</v>
      </c>
      <c r="B19" s="946" t="s">
        <v>159</v>
      </c>
      <c r="C19" s="946" t="s">
        <v>160</v>
      </c>
      <c r="D19" s="947" t="s">
        <v>167</v>
      </c>
      <c r="E19" s="947" t="s">
        <v>168</v>
      </c>
      <c r="F19" s="946" t="s">
        <v>163</v>
      </c>
      <c r="G19" s="948">
        <v>2.64</v>
      </c>
      <c r="H19" s="949"/>
      <c r="I19" s="949"/>
      <c r="J19" s="950"/>
      <c r="K19" s="948"/>
      <c r="L19" s="950"/>
      <c r="M19" s="948"/>
      <c r="N19" s="951"/>
      <c r="O19" s="952"/>
    </row>
    <row r="20" spans="1:16" s="947" customFormat="1" ht="12.75" customHeight="1">
      <c r="A20" s="946" t="s">
        <v>1402</v>
      </c>
      <c r="B20" s="946" t="s">
        <v>159</v>
      </c>
      <c r="C20" s="946" t="s">
        <v>160</v>
      </c>
      <c r="D20" s="947" t="s">
        <v>169</v>
      </c>
      <c r="E20" s="947" t="s">
        <v>1638</v>
      </c>
      <c r="F20" s="946" t="s">
        <v>163</v>
      </c>
      <c r="G20" s="948">
        <v>2.64</v>
      </c>
      <c r="H20" s="949"/>
      <c r="I20" s="949"/>
      <c r="J20" s="950"/>
      <c r="K20" s="948"/>
      <c r="L20" s="950"/>
      <c r="M20" s="948"/>
      <c r="N20" s="951"/>
      <c r="O20" s="952"/>
    </row>
    <row r="21" spans="1:16" s="947" customFormat="1" ht="12.75" customHeight="1">
      <c r="A21" s="946" t="s">
        <v>272</v>
      </c>
      <c r="B21" s="946" t="s">
        <v>159</v>
      </c>
      <c r="C21" s="946" t="s">
        <v>160</v>
      </c>
      <c r="D21" s="947" t="s">
        <v>175</v>
      </c>
      <c r="E21" s="947" t="s">
        <v>176</v>
      </c>
      <c r="F21" s="946" t="s">
        <v>163</v>
      </c>
      <c r="G21" s="948">
        <v>6.24</v>
      </c>
      <c r="H21" s="949"/>
      <c r="I21" s="949"/>
      <c r="J21" s="950"/>
      <c r="K21" s="948"/>
      <c r="L21" s="950"/>
      <c r="M21" s="948"/>
      <c r="N21" s="951"/>
      <c r="O21" s="952"/>
    </row>
    <row r="22" spans="1:16" s="947" customFormat="1" ht="12.75" customHeight="1">
      <c r="A22" s="946" t="s">
        <v>1409</v>
      </c>
      <c r="B22" s="946" t="s">
        <v>159</v>
      </c>
      <c r="C22" s="946" t="s">
        <v>160</v>
      </c>
      <c r="D22" s="947" t="s">
        <v>2153</v>
      </c>
      <c r="E22" s="947" t="s">
        <v>2154</v>
      </c>
      <c r="F22" s="946" t="s">
        <v>163</v>
      </c>
      <c r="G22" s="948">
        <v>6.24</v>
      </c>
      <c r="H22" s="949"/>
      <c r="I22" s="949"/>
      <c r="J22" s="950"/>
      <c r="K22" s="948"/>
      <c r="L22" s="950"/>
      <c r="M22" s="948"/>
      <c r="N22" s="951"/>
      <c r="O22" s="952"/>
    </row>
    <row r="23" spans="1:16" s="947" customFormat="1" ht="12.75" customHeight="1">
      <c r="A23" s="946" t="s">
        <v>1414</v>
      </c>
      <c r="B23" s="946" t="s">
        <v>159</v>
      </c>
      <c r="C23" s="946" t="s">
        <v>160</v>
      </c>
      <c r="D23" s="947" t="s">
        <v>181</v>
      </c>
      <c r="E23" s="947" t="s">
        <v>182</v>
      </c>
      <c r="F23" s="946" t="s">
        <v>163</v>
      </c>
      <c r="G23" s="948">
        <v>6.24</v>
      </c>
      <c r="H23" s="949"/>
      <c r="I23" s="949"/>
      <c r="J23" s="950"/>
      <c r="K23" s="948"/>
      <c r="L23" s="950"/>
      <c r="M23" s="948"/>
      <c r="N23" s="951"/>
      <c r="O23" s="952"/>
    </row>
    <row r="24" spans="1:16" s="1086" customFormat="1" ht="12.75" customHeight="1">
      <c r="B24" s="1087" t="s">
        <v>121</v>
      </c>
      <c r="D24" s="1088" t="s">
        <v>164</v>
      </c>
      <c r="E24" s="1088" t="s">
        <v>190</v>
      </c>
      <c r="I24" s="1089"/>
      <c r="K24" s="1090"/>
      <c r="M24" s="1090"/>
      <c r="P24" s="1088"/>
    </row>
    <row r="25" spans="1:16" s="947" customFormat="1" ht="12.75" customHeight="1">
      <c r="A25" s="946" t="s">
        <v>331</v>
      </c>
      <c r="B25" s="946" t="s">
        <v>159</v>
      </c>
      <c r="C25" s="946" t="s">
        <v>2155</v>
      </c>
      <c r="D25" s="947" t="s">
        <v>2156</v>
      </c>
      <c r="E25" s="947" t="s">
        <v>2157</v>
      </c>
      <c r="F25" s="946" t="s">
        <v>163</v>
      </c>
      <c r="G25" s="948">
        <v>0.52800000000000002</v>
      </c>
      <c r="H25" s="949"/>
      <c r="I25" s="949"/>
      <c r="J25" s="950"/>
      <c r="K25" s="948"/>
      <c r="L25" s="950"/>
      <c r="M25" s="948"/>
      <c r="N25" s="951"/>
      <c r="O25" s="952"/>
    </row>
    <row r="26" spans="1:16" s="947" customFormat="1" ht="12.75" customHeight="1">
      <c r="A26" s="946" t="s">
        <v>1418</v>
      </c>
      <c r="B26" s="946" t="s">
        <v>159</v>
      </c>
      <c r="C26" s="946" t="s">
        <v>197</v>
      </c>
      <c r="D26" s="947" t="s">
        <v>2158</v>
      </c>
      <c r="E26" s="947" t="s">
        <v>2159</v>
      </c>
      <c r="F26" s="946" t="s">
        <v>189</v>
      </c>
      <c r="G26" s="948">
        <v>0.36</v>
      </c>
      <c r="H26" s="949"/>
      <c r="I26" s="949"/>
      <c r="J26" s="950"/>
      <c r="K26" s="948"/>
      <c r="L26" s="950"/>
      <c r="M26" s="948"/>
      <c r="N26" s="951"/>
      <c r="O26" s="952"/>
    </row>
    <row r="27" spans="1:16" s="947" customFormat="1" ht="12.75" customHeight="1">
      <c r="A27" s="946" t="s">
        <v>1421</v>
      </c>
      <c r="B27" s="946" t="s">
        <v>159</v>
      </c>
      <c r="C27" s="946" t="s">
        <v>197</v>
      </c>
      <c r="D27" s="947" t="s">
        <v>2160</v>
      </c>
      <c r="E27" s="947" t="s">
        <v>2161</v>
      </c>
      <c r="F27" s="946" t="s">
        <v>163</v>
      </c>
      <c r="G27" s="948">
        <v>0.86399999999999999</v>
      </c>
      <c r="H27" s="949"/>
      <c r="I27" s="949"/>
      <c r="J27" s="950"/>
      <c r="K27" s="948"/>
      <c r="L27" s="950"/>
      <c r="M27" s="948"/>
      <c r="N27" s="951"/>
      <c r="O27" s="952"/>
    </row>
    <row r="28" spans="1:16" s="947" customFormat="1" ht="12.75" customHeight="1">
      <c r="A28" s="946" t="s">
        <v>1424</v>
      </c>
      <c r="B28" s="946" t="s">
        <v>159</v>
      </c>
      <c r="C28" s="946" t="s">
        <v>197</v>
      </c>
      <c r="D28" s="947" t="s">
        <v>2162</v>
      </c>
      <c r="E28" s="947" t="s">
        <v>2163</v>
      </c>
      <c r="F28" s="946" t="s">
        <v>193</v>
      </c>
      <c r="G28" s="948">
        <v>1.92</v>
      </c>
      <c r="H28" s="949"/>
      <c r="I28" s="949"/>
      <c r="J28" s="950"/>
      <c r="K28" s="948"/>
      <c r="L28" s="950"/>
      <c r="M28" s="948"/>
      <c r="N28" s="951"/>
      <c r="O28" s="952"/>
    </row>
    <row r="29" spans="1:16" s="947" customFormat="1" ht="12.75" customHeight="1">
      <c r="A29" s="946" t="s">
        <v>1429</v>
      </c>
      <c r="B29" s="946" t="s">
        <v>159</v>
      </c>
      <c r="C29" s="946" t="s">
        <v>197</v>
      </c>
      <c r="D29" s="947" t="s">
        <v>2164</v>
      </c>
      <c r="E29" s="947" t="s">
        <v>2165</v>
      </c>
      <c r="F29" s="946" t="s">
        <v>193</v>
      </c>
      <c r="G29" s="948">
        <v>1.92</v>
      </c>
      <c r="H29" s="949"/>
      <c r="I29" s="949"/>
      <c r="J29" s="950"/>
      <c r="K29" s="948"/>
      <c r="L29" s="950"/>
      <c r="M29" s="948"/>
      <c r="N29" s="951"/>
      <c r="O29" s="952"/>
    </row>
    <row r="30" spans="1:16" s="1086" customFormat="1" ht="12.75" customHeight="1">
      <c r="B30" s="1087" t="s">
        <v>121</v>
      </c>
      <c r="D30" s="1088" t="s">
        <v>272</v>
      </c>
      <c r="E30" s="1088" t="s">
        <v>273</v>
      </c>
      <c r="I30" s="1089"/>
      <c r="K30" s="1090"/>
      <c r="M30" s="1090"/>
      <c r="P30" s="1088"/>
    </row>
    <row r="31" spans="1:16" s="947" customFormat="1" ht="12.75" customHeight="1">
      <c r="A31" s="946" t="s">
        <v>1431</v>
      </c>
      <c r="B31" s="946" t="s">
        <v>159</v>
      </c>
      <c r="C31" s="946" t="s">
        <v>197</v>
      </c>
      <c r="D31" s="947" t="s">
        <v>310</v>
      </c>
      <c r="E31" s="947" t="s">
        <v>311</v>
      </c>
      <c r="F31" s="946" t="s">
        <v>163</v>
      </c>
      <c r="G31" s="948">
        <v>0.378</v>
      </c>
      <c r="H31" s="949"/>
      <c r="I31" s="949"/>
      <c r="J31" s="950"/>
      <c r="K31" s="948"/>
      <c r="L31" s="950"/>
      <c r="M31" s="948"/>
      <c r="N31" s="951"/>
      <c r="O31" s="952"/>
    </row>
    <row r="32" spans="1:16" s="1086" customFormat="1" ht="12.75" customHeight="1">
      <c r="B32" s="1087" t="s">
        <v>121</v>
      </c>
      <c r="D32" s="1088" t="s">
        <v>419</v>
      </c>
      <c r="E32" s="1088" t="s">
        <v>420</v>
      </c>
      <c r="I32" s="1089"/>
      <c r="K32" s="1090"/>
      <c r="M32" s="1090"/>
      <c r="P32" s="1088"/>
    </row>
    <row r="33" spans="1:16" s="947" customFormat="1" ht="25.5" customHeight="1">
      <c r="A33" s="946" t="s">
        <v>1434</v>
      </c>
      <c r="B33" s="946" t="s">
        <v>159</v>
      </c>
      <c r="C33" s="946" t="s">
        <v>197</v>
      </c>
      <c r="D33" s="947" t="s">
        <v>2166</v>
      </c>
      <c r="E33" s="1216" t="s">
        <v>2167</v>
      </c>
      <c r="F33" s="946" t="s">
        <v>189</v>
      </c>
      <c r="G33" s="948">
        <v>4.242</v>
      </c>
      <c r="H33" s="949"/>
      <c r="I33" s="949"/>
      <c r="J33" s="950"/>
      <c r="K33" s="948"/>
      <c r="L33" s="950"/>
      <c r="M33" s="948"/>
      <c r="N33" s="951"/>
      <c r="O33" s="952"/>
    </row>
    <row r="34" spans="1:16" s="1086" customFormat="1" ht="12.75" customHeight="1">
      <c r="B34" s="1082" t="s">
        <v>121</v>
      </c>
      <c r="D34" s="1083" t="s">
        <v>423</v>
      </c>
      <c r="E34" s="1083" t="s">
        <v>424</v>
      </c>
      <c r="I34" s="1084"/>
      <c r="K34" s="1085"/>
      <c r="M34" s="1085"/>
      <c r="P34" s="1083"/>
    </row>
    <row r="35" spans="1:16" s="1086" customFormat="1" ht="12.75" customHeight="1">
      <c r="B35" s="1087" t="s">
        <v>121</v>
      </c>
      <c r="D35" s="1088" t="s">
        <v>425</v>
      </c>
      <c r="E35" s="1088" t="s">
        <v>426</v>
      </c>
      <c r="I35" s="1089"/>
      <c r="K35" s="1090"/>
      <c r="M35" s="1090"/>
      <c r="P35" s="1088"/>
    </row>
    <row r="36" spans="1:16" s="947" customFormat="1" ht="12.75" customHeight="1">
      <c r="A36" s="946" t="s">
        <v>1436</v>
      </c>
      <c r="B36" s="946" t="s">
        <v>159</v>
      </c>
      <c r="C36" s="946" t="s">
        <v>425</v>
      </c>
      <c r="D36" s="947" t="s">
        <v>432</v>
      </c>
      <c r="E36" s="947" t="s">
        <v>2168</v>
      </c>
      <c r="F36" s="946" t="s">
        <v>193</v>
      </c>
      <c r="G36" s="948">
        <v>0.8</v>
      </c>
      <c r="H36" s="949"/>
      <c r="I36" s="949"/>
      <c r="J36" s="950"/>
      <c r="K36" s="948"/>
      <c r="L36" s="950"/>
      <c r="M36" s="948"/>
      <c r="N36" s="951"/>
      <c r="O36" s="952"/>
    </row>
    <row r="37" spans="1:16" s="947" customFormat="1" ht="12.75" customHeight="1">
      <c r="A37" s="1108" t="s">
        <v>1439</v>
      </c>
      <c r="B37" s="1108" t="s">
        <v>185</v>
      </c>
      <c r="C37" s="1108" t="s">
        <v>186</v>
      </c>
      <c r="D37" s="1109" t="s">
        <v>2169</v>
      </c>
      <c r="E37" s="1109" t="s">
        <v>2205</v>
      </c>
      <c r="F37" s="1108" t="s">
        <v>193</v>
      </c>
      <c r="G37" s="1110">
        <v>0.92</v>
      </c>
      <c r="H37" s="1111"/>
      <c r="I37" s="1111"/>
      <c r="J37" s="1112"/>
      <c r="K37" s="1110"/>
      <c r="L37" s="1112"/>
      <c r="M37" s="1110"/>
      <c r="N37" s="1113"/>
      <c r="O37" s="1114"/>
      <c r="P37" s="1109"/>
    </row>
    <row r="38" spans="1:16" s="947" customFormat="1" ht="12.75" customHeight="1">
      <c r="A38" s="946" t="s">
        <v>1441</v>
      </c>
      <c r="B38" s="946" t="s">
        <v>159</v>
      </c>
      <c r="C38" s="946" t="s">
        <v>425</v>
      </c>
      <c r="D38" s="947" t="s">
        <v>2170</v>
      </c>
      <c r="E38" s="947" t="s">
        <v>2171</v>
      </c>
      <c r="F38" s="946" t="s">
        <v>193</v>
      </c>
      <c r="G38" s="948">
        <v>5.76</v>
      </c>
      <c r="H38" s="949"/>
      <c r="I38" s="949"/>
      <c r="J38" s="950"/>
      <c r="K38" s="948"/>
      <c r="L38" s="950"/>
      <c r="M38" s="948"/>
      <c r="N38" s="951"/>
      <c r="O38" s="952"/>
    </row>
    <row r="39" spans="1:16" s="947" customFormat="1" ht="12.75" customHeight="1">
      <c r="A39" s="1108" t="s">
        <v>1443</v>
      </c>
      <c r="B39" s="1108" t="s">
        <v>185</v>
      </c>
      <c r="C39" s="1108" t="s">
        <v>186</v>
      </c>
      <c r="D39" s="1109" t="s">
        <v>2172</v>
      </c>
      <c r="E39" s="1109" t="s">
        <v>2173</v>
      </c>
      <c r="F39" s="1108" t="s">
        <v>193</v>
      </c>
      <c r="G39" s="1110">
        <v>6.6239999999999997</v>
      </c>
      <c r="H39" s="1111"/>
      <c r="I39" s="1111"/>
      <c r="J39" s="1112"/>
      <c r="K39" s="1110"/>
      <c r="L39" s="1112"/>
      <c r="M39" s="1110"/>
      <c r="N39" s="1113"/>
      <c r="O39" s="1114"/>
      <c r="P39" s="1109"/>
    </row>
    <row r="40" spans="1:16" s="947" customFormat="1" ht="12.75" customHeight="1">
      <c r="A40" s="946" t="s">
        <v>41</v>
      </c>
      <c r="B40" s="946" t="s">
        <v>159</v>
      </c>
      <c r="C40" s="946" t="s">
        <v>425</v>
      </c>
      <c r="D40" s="947" t="s">
        <v>1910</v>
      </c>
      <c r="E40" s="947" t="s">
        <v>1911</v>
      </c>
      <c r="F40" s="946" t="s">
        <v>107</v>
      </c>
      <c r="G40" s="948"/>
      <c r="H40" s="949"/>
      <c r="I40" s="949"/>
      <c r="J40" s="950"/>
      <c r="K40" s="948"/>
      <c r="L40" s="950"/>
      <c r="M40" s="948"/>
      <c r="N40" s="951"/>
      <c r="O40" s="952"/>
    </row>
    <row r="41" spans="1:16" s="1086" customFormat="1" ht="12.75" customHeight="1">
      <c r="B41" s="1087" t="s">
        <v>121</v>
      </c>
      <c r="D41" s="1088" t="s">
        <v>514</v>
      </c>
      <c r="E41" s="1088" t="s">
        <v>515</v>
      </c>
      <c r="I41" s="1089"/>
      <c r="K41" s="1090"/>
      <c r="M41" s="1090"/>
      <c r="P41" s="1088"/>
    </row>
    <row r="42" spans="1:16" s="947" customFormat="1" ht="12.75" customHeight="1">
      <c r="A42" s="946" t="s">
        <v>1449</v>
      </c>
      <c r="B42" s="946" t="s">
        <v>159</v>
      </c>
      <c r="C42" s="946" t="s">
        <v>514</v>
      </c>
      <c r="D42" s="947" t="s">
        <v>2174</v>
      </c>
      <c r="E42" s="947" t="s">
        <v>2175</v>
      </c>
      <c r="F42" s="946" t="s">
        <v>220</v>
      </c>
      <c r="G42" s="948">
        <v>2.2999999999999998</v>
      </c>
      <c r="H42" s="949"/>
      <c r="I42" s="949"/>
      <c r="J42" s="950"/>
      <c r="K42" s="948"/>
      <c r="L42" s="950"/>
      <c r="M42" s="948"/>
      <c r="N42" s="951"/>
      <c r="O42" s="952"/>
    </row>
    <row r="43" spans="1:16" s="947" customFormat="1" ht="12.75" customHeight="1">
      <c r="A43" s="946" t="s">
        <v>1452</v>
      </c>
      <c r="B43" s="946" t="s">
        <v>159</v>
      </c>
      <c r="C43" s="946" t="s">
        <v>514</v>
      </c>
      <c r="D43" s="947" t="s">
        <v>2176</v>
      </c>
      <c r="E43" s="947" t="s">
        <v>2177</v>
      </c>
      <c r="F43" s="946" t="s">
        <v>231</v>
      </c>
      <c r="G43" s="948">
        <v>1</v>
      </c>
      <c r="H43" s="949"/>
      <c r="I43" s="949"/>
      <c r="J43" s="950"/>
      <c r="K43" s="948"/>
      <c r="L43" s="950"/>
      <c r="M43" s="948"/>
      <c r="N43" s="951"/>
      <c r="O43" s="952"/>
    </row>
    <row r="44" spans="1:16" s="947" customFormat="1" ht="12.75" customHeight="1">
      <c r="A44" s="946" t="s">
        <v>1455</v>
      </c>
      <c r="B44" s="946" t="s">
        <v>159</v>
      </c>
      <c r="C44" s="946" t="s">
        <v>514</v>
      </c>
      <c r="D44" s="947" t="s">
        <v>2178</v>
      </c>
      <c r="E44" s="947" t="s">
        <v>2179</v>
      </c>
      <c r="F44" s="946" t="s">
        <v>220</v>
      </c>
      <c r="G44" s="948">
        <v>2.4</v>
      </c>
      <c r="H44" s="949"/>
      <c r="I44" s="949"/>
      <c r="J44" s="950"/>
      <c r="K44" s="948"/>
      <c r="L44" s="950"/>
      <c r="M44" s="948"/>
      <c r="N44" s="951"/>
      <c r="O44" s="952"/>
    </row>
    <row r="45" spans="1:16" s="947" customFormat="1" ht="12.75" customHeight="1">
      <c r="A45" s="946" t="s">
        <v>1458</v>
      </c>
      <c r="B45" s="946" t="s">
        <v>159</v>
      </c>
      <c r="C45" s="946" t="s">
        <v>514</v>
      </c>
      <c r="D45" s="947" t="s">
        <v>2180</v>
      </c>
      <c r="E45" s="947" t="s">
        <v>2181</v>
      </c>
      <c r="F45" s="946" t="s">
        <v>107</v>
      </c>
      <c r="G45" s="948"/>
      <c r="H45" s="949"/>
      <c r="I45" s="949"/>
      <c r="J45" s="950"/>
      <c r="K45" s="948"/>
      <c r="L45" s="950"/>
      <c r="M45" s="948"/>
      <c r="N45" s="951"/>
      <c r="O45" s="952"/>
    </row>
    <row r="46" spans="1:16" s="1086" customFormat="1" ht="12.75" customHeight="1">
      <c r="B46" s="1087" t="s">
        <v>121</v>
      </c>
      <c r="D46" s="1088" t="s">
        <v>613</v>
      </c>
      <c r="E46" s="1088" t="s">
        <v>614</v>
      </c>
      <c r="I46" s="1089"/>
      <c r="K46" s="1090"/>
      <c r="M46" s="1090"/>
      <c r="P46" s="1088"/>
    </row>
    <row r="47" spans="1:16" s="947" customFormat="1" ht="12.75" customHeight="1">
      <c r="A47" s="946" t="s">
        <v>1461</v>
      </c>
      <c r="B47" s="946" t="s">
        <v>159</v>
      </c>
      <c r="C47" s="946" t="s">
        <v>613</v>
      </c>
      <c r="D47" s="947" t="s">
        <v>2182</v>
      </c>
      <c r="E47" s="947" t="s">
        <v>2183</v>
      </c>
      <c r="F47" s="946" t="s">
        <v>193</v>
      </c>
      <c r="G47" s="948">
        <v>13.2</v>
      </c>
      <c r="H47" s="949"/>
      <c r="I47" s="949"/>
      <c r="J47" s="950"/>
      <c r="K47" s="948"/>
      <c r="L47" s="950"/>
      <c r="M47" s="948"/>
      <c r="N47" s="951"/>
      <c r="O47" s="952"/>
    </row>
    <row r="48" spans="1:16" s="947" customFormat="1" ht="12.75" customHeight="1">
      <c r="A48" s="1108" t="s">
        <v>1464</v>
      </c>
      <c r="B48" s="1108" t="s">
        <v>185</v>
      </c>
      <c r="C48" s="1108" t="s">
        <v>186</v>
      </c>
      <c r="D48" s="1109" t="s">
        <v>2184</v>
      </c>
      <c r="E48" s="1109" t="s">
        <v>2185</v>
      </c>
      <c r="F48" s="1108" t="s">
        <v>193</v>
      </c>
      <c r="G48" s="1110">
        <v>15.84</v>
      </c>
      <c r="H48" s="1111"/>
      <c r="I48" s="1111"/>
      <c r="J48" s="1112"/>
      <c r="K48" s="1110"/>
      <c r="L48" s="1112"/>
      <c r="M48" s="1110"/>
      <c r="N48" s="1113"/>
      <c r="O48" s="1114"/>
      <c r="P48" s="1109"/>
    </row>
    <row r="49" spans="1:16" s="947" customFormat="1" ht="12.75" customHeight="1">
      <c r="A49" s="946" t="s">
        <v>1467</v>
      </c>
      <c r="B49" s="946" t="s">
        <v>159</v>
      </c>
      <c r="C49" s="946" t="s">
        <v>613</v>
      </c>
      <c r="D49" s="947" t="s">
        <v>2186</v>
      </c>
      <c r="E49" s="947" t="s">
        <v>2187</v>
      </c>
      <c r="F49" s="946" t="s">
        <v>193</v>
      </c>
      <c r="G49" s="948">
        <v>5.0999999999999996</v>
      </c>
      <c r="H49" s="949"/>
      <c r="I49" s="949"/>
      <c r="J49" s="950"/>
      <c r="K49" s="948"/>
      <c r="L49" s="950"/>
      <c r="M49" s="948"/>
      <c r="N49" s="951"/>
      <c r="O49" s="952"/>
    </row>
    <row r="50" spans="1:16" s="947" customFormat="1" ht="12.75" customHeight="1">
      <c r="A50" s="1108" t="s">
        <v>1469</v>
      </c>
      <c r="B50" s="1108" t="s">
        <v>185</v>
      </c>
      <c r="C50" s="1108" t="s">
        <v>186</v>
      </c>
      <c r="D50" s="1109" t="s">
        <v>2184</v>
      </c>
      <c r="E50" s="1109" t="s">
        <v>2185</v>
      </c>
      <c r="F50" s="1108" t="s">
        <v>193</v>
      </c>
      <c r="G50" s="1110">
        <v>6.12</v>
      </c>
      <c r="H50" s="1111"/>
      <c r="I50" s="1111"/>
      <c r="J50" s="1112"/>
      <c r="K50" s="1110"/>
      <c r="L50" s="1112"/>
      <c r="M50" s="1110"/>
      <c r="N50" s="1113"/>
      <c r="O50" s="1114"/>
      <c r="P50" s="1109"/>
    </row>
    <row r="51" spans="1:16" s="947" customFormat="1" ht="12.75" customHeight="1">
      <c r="A51" s="946" t="s">
        <v>1471</v>
      </c>
      <c r="B51" s="946" t="s">
        <v>159</v>
      </c>
      <c r="C51" s="946" t="s">
        <v>613</v>
      </c>
      <c r="D51" s="947" t="s">
        <v>2188</v>
      </c>
      <c r="E51" s="947" t="s">
        <v>2189</v>
      </c>
      <c r="F51" s="946" t="s">
        <v>619</v>
      </c>
      <c r="G51" s="948">
        <v>215</v>
      </c>
      <c r="H51" s="949"/>
      <c r="I51" s="949"/>
      <c r="J51" s="950"/>
      <c r="K51" s="948"/>
      <c r="L51" s="950"/>
      <c r="M51" s="948"/>
      <c r="N51" s="951"/>
      <c r="O51" s="952"/>
    </row>
    <row r="52" spans="1:16" s="947" customFormat="1" ht="12.75" customHeight="1">
      <c r="A52" s="1108" t="s">
        <v>1473</v>
      </c>
      <c r="B52" s="1108" t="s">
        <v>185</v>
      </c>
      <c r="C52" s="1108" t="s">
        <v>186</v>
      </c>
      <c r="D52" s="1109" t="s">
        <v>2190</v>
      </c>
      <c r="E52" s="1109" t="s">
        <v>2191</v>
      </c>
      <c r="F52" s="1108" t="s">
        <v>619</v>
      </c>
      <c r="G52" s="1110">
        <v>215</v>
      </c>
      <c r="H52" s="1111"/>
      <c r="I52" s="1111"/>
      <c r="J52" s="1112"/>
      <c r="K52" s="1110"/>
      <c r="L52" s="1112"/>
      <c r="M52" s="1110"/>
      <c r="N52" s="1113"/>
      <c r="O52" s="1114"/>
      <c r="P52" s="1109"/>
    </row>
    <row r="53" spans="1:16" s="947" customFormat="1" ht="12.75" customHeight="1">
      <c r="A53" s="946" t="s">
        <v>1475</v>
      </c>
      <c r="B53" s="946" t="s">
        <v>159</v>
      </c>
      <c r="C53" s="946" t="s">
        <v>613</v>
      </c>
      <c r="D53" s="947" t="s">
        <v>2192</v>
      </c>
      <c r="E53" s="947" t="s">
        <v>2193</v>
      </c>
      <c r="F53" s="946" t="s">
        <v>231</v>
      </c>
      <c r="G53" s="948">
        <v>6</v>
      </c>
      <c r="H53" s="949"/>
      <c r="I53" s="949"/>
      <c r="J53" s="950"/>
      <c r="K53" s="948"/>
      <c r="L53" s="950"/>
      <c r="M53" s="948"/>
      <c r="N53" s="951"/>
      <c r="O53" s="952"/>
    </row>
    <row r="54" spans="1:16" s="947" customFormat="1" ht="12.75" customHeight="1">
      <c r="A54" s="1108" t="s">
        <v>1477</v>
      </c>
      <c r="B54" s="1108" t="s">
        <v>185</v>
      </c>
      <c r="C54" s="1108" t="s">
        <v>186</v>
      </c>
      <c r="D54" s="1109" t="s">
        <v>2194</v>
      </c>
      <c r="E54" s="1109" t="s">
        <v>2195</v>
      </c>
      <c r="F54" s="1108" t="s">
        <v>231</v>
      </c>
      <c r="G54" s="1110">
        <v>6</v>
      </c>
      <c r="H54" s="1111"/>
      <c r="I54" s="1111"/>
      <c r="J54" s="1112"/>
      <c r="K54" s="1110"/>
      <c r="L54" s="1112"/>
      <c r="M54" s="1110"/>
      <c r="N54" s="1113"/>
      <c r="O54" s="1114"/>
      <c r="P54" s="1109"/>
    </row>
    <row r="55" spans="1:16" s="947" customFormat="1" ht="12.75" customHeight="1">
      <c r="A55" s="946" t="s">
        <v>1479</v>
      </c>
      <c r="B55" s="946" t="s">
        <v>159</v>
      </c>
      <c r="C55" s="946" t="s">
        <v>613</v>
      </c>
      <c r="D55" s="947" t="s">
        <v>2196</v>
      </c>
      <c r="E55" s="947" t="s">
        <v>2197</v>
      </c>
      <c r="F55" s="946" t="s">
        <v>220</v>
      </c>
      <c r="G55" s="948">
        <v>6.6</v>
      </c>
      <c r="H55" s="949"/>
      <c r="I55" s="949"/>
      <c r="J55" s="950"/>
      <c r="K55" s="948"/>
      <c r="L55" s="950"/>
      <c r="M55" s="948"/>
      <c r="N55" s="951"/>
      <c r="O55" s="952"/>
    </row>
    <row r="56" spans="1:16" s="947" customFormat="1" ht="12.75" customHeight="1">
      <c r="A56" s="946" t="s">
        <v>1482</v>
      </c>
      <c r="B56" s="946" t="s">
        <v>159</v>
      </c>
      <c r="C56" s="946" t="s">
        <v>613</v>
      </c>
      <c r="D56" s="947" t="s">
        <v>2198</v>
      </c>
      <c r="E56" s="947" t="s">
        <v>2199</v>
      </c>
      <c r="F56" s="946" t="s">
        <v>220</v>
      </c>
      <c r="G56" s="948">
        <v>6.6</v>
      </c>
      <c r="H56" s="949"/>
      <c r="I56" s="949"/>
      <c r="J56" s="950"/>
      <c r="K56" s="948"/>
      <c r="L56" s="950"/>
      <c r="M56" s="948"/>
      <c r="N56" s="951"/>
      <c r="O56" s="952"/>
    </row>
    <row r="57" spans="1:16" s="947" customFormat="1" ht="23.25" customHeight="1">
      <c r="A57" s="946" t="s">
        <v>1485</v>
      </c>
      <c r="B57" s="946" t="s">
        <v>159</v>
      </c>
      <c r="C57" s="946" t="s">
        <v>613</v>
      </c>
      <c r="D57" s="947" t="s">
        <v>1961</v>
      </c>
      <c r="E57" s="1216" t="s">
        <v>1962</v>
      </c>
      <c r="F57" s="946" t="s">
        <v>107</v>
      </c>
      <c r="G57" s="948"/>
      <c r="H57" s="949"/>
      <c r="I57" s="949"/>
      <c r="J57" s="950"/>
      <c r="K57" s="948"/>
      <c r="L57" s="950"/>
      <c r="M57" s="948"/>
      <c r="N57" s="951"/>
      <c r="O57" s="952"/>
    </row>
    <row r="58" spans="1:16" s="1091" customFormat="1" ht="12.75" customHeight="1">
      <c r="E58" s="1092" t="s">
        <v>139</v>
      </c>
      <c r="I58" s="1093"/>
      <c r="K58" s="1094"/>
      <c r="M58" s="109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8" zoomScaleNormal="100" workbookViewId="0">
      <selection activeCell="O48" sqref="O48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245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44" t="s">
        <v>70</v>
      </c>
      <c r="F5" s="1145"/>
      <c r="G5" s="1145"/>
      <c r="H5" s="1145"/>
      <c r="I5" s="1145"/>
      <c r="J5" s="1146"/>
      <c r="K5" s="68"/>
      <c r="L5" s="68"/>
      <c r="M5" s="68"/>
      <c r="N5" s="68"/>
      <c r="O5" s="68" t="s">
        <v>71</v>
      </c>
      <c r="P5" s="246" t="s">
        <v>29</v>
      </c>
      <c r="Q5" s="247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248" t="s">
        <v>73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249"/>
      <c r="Q6" s="250"/>
      <c r="R6" s="74"/>
      <c r="S6" s="72"/>
    </row>
    <row r="7" spans="1:19" ht="24" customHeight="1">
      <c r="A7" s="67"/>
      <c r="B7" s="68" t="s">
        <v>74</v>
      </c>
      <c r="C7" s="68"/>
      <c r="D7" s="68"/>
      <c r="E7" s="1147" t="s">
        <v>1833</v>
      </c>
      <c r="F7" s="1148"/>
      <c r="G7" s="1148"/>
      <c r="H7" s="1148"/>
      <c r="I7" s="1148"/>
      <c r="J7" s="1149"/>
      <c r="K7" s="68"/>
      <c r="L7" s="68"/>
      <c r="M7" s="68"/>
      <c r="N7" s="68"/>
      <c r="O7" s="68" t="s">
        <v>76</v>
      </c>
      <c r="P7" s="249" t="s">
        <v>77</v>
      </c>
      <c r="Q7" s="250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248" t="s">
        <v>204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249"/>
      <c r="Q8" s="250"/>
      <c r="R8" s="74"/>
      <c r="S8" s="72"/>
    </row>
    <row r="9" spans="1:19" ht="24" customHeight="1">
      <c r="A9" s="67"/>
      <c r="B9" s="68" t="s">
        <v>80</v>
      </c>
      <c r="C9" s="68"/>
      <c r="D9" s="68"/>
      <c r="E9" s="1150" t="s">
        <v>29</v>
      </c>
      <c r="F9" s="1151"/>
      <c r="G9" s="1151"/>
      <c r="H9" s="1151"/>
      <c r="I9" s="1151"/>
      <c r="J9" s="1152"/>
      <c r="K9" s="68"/>
      <c r="L9" s="68"/>
      <c r="M9" s="68"/>
      <c r="N9" s="68"/>
      <c r="O9" s="68" t="s">
        <v>82</v>
      </c>
      <c r="P9" s="1153" t="s">
        <v>77</v>
      </c>
      <c r="Q9" s="1154"/>
      <c r="R9" s="1155"/>
      <c r="S9" s="72"/>
    </row>
    <row r="10" spans="1:19" ht="17.25" hidden="1" customHeight="1">
      <c r="A10" s="67"/>
      <c r="B10" s="68" t="s">
        <v>83</v>
      </c>
      <c r="C10" s="68"/>
      <c r="D10" s="68"/>
      <c r="E10" s="251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250"/>
      <c r="Q10" s="250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251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250"/>
      <c r="Q11" s="250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251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250"/>
      <c r="Q12" s="250"/>
      <c r="R12" s="68"/>
      <c r="S12" s="72"/>
    </row>
    <row r="13" spans="1:19" ht="17.25" hidden="1" customHeight="1">
      <c r="A13" s="67"/>
      <c r="B13" s="68"/>
      <c r="C13" s="68"/>
      <c r="D13" s="68"/>
      <c r="E13" s="251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250"/>
      <c r="Q13" s="250"/>
      <c r="R13" s="68"/>
      <c r="S13" s="72"/>
    </row>
    <row r="14" spans="1:19" ht="17.25" hidden="1" customHeight="1">
      <c r="A14" s="67"/>
      <c r="B14" s="68"/>
      <c r="C14" s="68"/>
      <c r="D14" s="68"/>
      <c r="E14" s="251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250"/>
      <c r="Q14" s="250"/>
      <c r="R14" s="68"/>
      <c r="S14" s="72"/>
    </row>
    <row r="15" spans="1:19" ht="17.25" hidden="1" customHeight="1">
      <c r="A15" s="67"/>
      <c r="B15" s="68"/>
      <c r="C15" s="68"/>
      <c r="D15" s="68"/>
      <c r="E15" s="251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250"/>
      <c r="Q15" s="250"/>
      <c r="R15" s="68"/>
      <c r="S15" s="72"/>
    </row>
    <row r="16" spans="1:19" ht="17.25" hidden="1" customHeight="1">
      <c r="A16" s="67"/>
      <c r="B16" s="68"/>
      <c r="C16" s="68"/>
      <c r="D16" s="68"/>
      <c r="E16" s="251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250"/>
      <c r="Q16" s="250"/>
      <c r="R16" s="68"/>
      <c r="S16" s="72"/>
    </row>
    <row r="17" spans="1:19" ht="17.25" hidden="1" customHeight="1">
      <c r="A17" s="67"/>
      <c r="B17" s="68"/>
      <c r="C17" s="68"/>
      <c r="D17" s="68"/>
      <c r="E17" s="251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250"/>
      <c r="Q17" s="250"/>
      <c r="R17" s="68"/>
      <c r="S17" s="72"/>
    </row>
    <row r="18" spans="1:19" ht="17.25" hidden="1" customHeight="1">
      <c r="A18" s="67"/>
      <c r="B18" s="68"/>
      <c r="C18" s="68"/>
      <c r="D18" s="68"/>
      <c r="E18" s="251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250"/>
      <c r="Q18" s="250"/>
      <c r="R18" s="68"/>
      <c r="S18" s="72"/>
    </row>
    <row r="19" spans="1:19" ht="17.25" hidden="1" customHeight="1">
      <c r="A19" s="67"/>
      <c r="B19" s="68"/>
      <c r="C19" s="68"/>
      <c r="D19" s="68"/>
      <c r="E19" s="251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250"/>
      <c r="Q19" s="250"/>
      <c r="R19" s="68"/>
      <c r="S19" s="72"/>
    </row>
    <row r="20" spans="1:19" ht="17.25" hidden="1" customHeight="1">
      <c r="A20" s="67"/>
      <c r="B20" s="68"/>
      <c r="C20" s="68"/>
      <c r="D20" s="68"/>
      <c r="E20" s="251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250"/>
      <c r="Q20" s="250"/>
      <c r="R20" s="68"/>
      <c r="S20" s="72"/>
    </row>
    <row r="21" spans="1:19" ht="17.25" hidden="1" customHeight="1">
      <c r="A21" s="67"/>
      <c r="B21" s="68"/>
      <c r="C21" s="68"/>
      <c r="D21" s="68"/>
      <c r="E21" s="251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250"/>
      <c r="Q21" s="250"/>
      <c r="R21" s="68"/>
      <c r="S21" s="72"/>
    </row>
    <row r="22" spans="1:19" ht="17.25" hidden="1" customHeight="1">
      <c r="A22" s="67"/>
      <c r="B22" s="68"/>
      <c r="C22" s="68"/>
      <c r="D22" s="68"/>
      <c r="E22" s="251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250"/>
      <c r="Q22" s="250"/>
      <c r="R22" s="68"/>
      <c r="S22" s="72"/>
    </row>
    <row r="23" spans="1:19" ht="17.25" hidden="1" customHeight="1">
      <c r="A23" s="67"/>
      <c r="B23" s="68"/>
      <c r="C23" s="68"/>
      <c r="D23" s="68"/>
      <c r="E23" s="251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250"/>
      <c r="Q23" s="250"/>
      <c r="R23" s="68"/>
      <c r="S23" s="72"/>
    </row>
    <row r="24" spans="1:19" ht="17.25" hidden="1" customHeight="1">
      <c r="A24" s="67"/>
      <c r="B24" s="68"/>
      <c r="C24" s="68"/>
      <c r="D24" s="68"/>
      <c r="E24" s="251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250"/>
      <c r="Q24" s="250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246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252" t="s">
        <v>77</v>
      </c>
      <c r="P26" s="253" t="s">
        <v>77</v>
      </c>
      <c r="Q26" s="254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249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252" t="s">
        <v>77</v>
      </c>
      <c r="P27" s="253" t="s">
        <v>77</v>
      </c>
      <c r="Q27" s="254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249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252" t="s">
        <v>77</v>
      </c>
      <c r="P28" s="253" t="s">
        <v>77</v>
      </c>
      <c r="Q28" s="254"/>
      <c r="R28" s="82"/>
      <c r="S28" s="72"/>
    </row>
    <row r="29" spans="1:19" ht="17.850000000000001" customHeight="1">
      <c r="A29" s="67"/>
      <c r="B29" s="68"/>
      <c r="C29" s="68"/>
      <c r="D29" s="68"/>
      <c r="E29" s="255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250"/>
      <c r="P29" s="250"/>
      <c r="Q29" s="250"/>
      <c r="R29" s="68"/>
      <c r="S29" s="72"/>
    </row>
    <row r="30" spans="1:19" ht="17.850000000000001" customHeight="1">
      <c r="A30" s="67"/>
      <c r="B30" s="68"/>
      <c r="C30" s="68"/>
      <c r="D30" s="68"/>
      <c r="E30" s="250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250" t="s">
        <v>90</v>
      </c>
      <c r="P30" s="250"/>
      <c r="Q30" s="250"/>
      <c r="R30" s="86"/>
      <c r="S30" s="72"/>
    </row>
    <row r="31" spans="1:19" ht="17.850000000000001" customHeight="1">
      <c r="A31" s="67"/>
      <c r="B31" s="68"/>
      <c r="C31" s="68"/>
      <c r="D31" s="68"/>
      <c r="E31" s="252" t="s">
        <v>77</v>
      </c>
      <c r="F31" s="68"/>
      <c r="G31" s="253" t="s">
        <v>77</v>
      </c>
      <c r="H31" s="87"/>
      <c r="I31" s="256"/>
      <c r="J31" s="68"/>
      <c r="K31" s="68"/>
      <c r="L31" s="68"/>
      <c r="M31" s="68"/>
      <c r="N31" s="68"/>
      <c r="O31" s="257"/>
      <c r="P31" s="250"/>
      <c r="Q31" s="250"/>
      <c r="R31" s="258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259"/>
      <c r="E35" s="260"/>
      <c r="F35" s="107"/>
      <c r="G35" s="108"/>
      <c r="H35" s="104"/>
      <c r="I35" s="259"/>
      <c r="J35" s="260"/>
      <c r="K35" s="261"/>
      <c r="L35" s="108"/>
      <c r="M35" s="104"/>
      <c r="N35" s="104"/>
      <c r="O35" s="259"/>
      <c r="P35" s="108"/>
      <c r="Q35" s="104"/>
      <c r="R35" s="262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263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253" t="s">
        <v>106</v>
      </c>
      <c r="N38" s="87"/>
      <c r="O38" s="87"/>
      <c r="P38" s="264" t="str">
        <f>M48</f>
        <v>20</v>
      </c>
      <c r="Q38" s="265" t="s">
        <v>107</v>
      </c>
      <c r="R38" s="263"/>
      <c r="S38" s="129"/>
    </row>
    <row r="39" spans="1:19" ht="20.25" customHeight="1">
      <c r="A39" s="119">
        <v>2</v>
      </c>
      <c r="B39" s="130"/>
      <c r="C39" s="85"/>
      <c r="D39" s="121"/>
      <c r="E39" s="263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253" t="s">
        <v>109</v>
      </c>
      <c r="N39" s="87"/>
      <c r="O39" s="87"/>
      <c r="P39" s="264" t="str">
        <f>M48</f>
        <v>20</v>
      </c>
      <c r="Q39" s="265" t="s">
        <v>107</v>
      </c>
      <c r="R39" s="263"/>
      <c r="S39" s="129"/>
    </row>
    <row r="40" spans="1:19" ht="20.25" customHeight="1">
      <c r="A40" s="119">
        <v>3</v>
      </c>
      <c r="B40" s="120"/>
      <c r="C40" s="71"/>
      <c r="D40" s="121"/>
      <c r="E40" s="263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253" t="s">
        <v>111</v>
      </c>
      <c r="N40" s="87"/>
      <c r="O40" s="87"/>
      <c r="P40" s="264" t="str">
        <f>M48</f>
        <v>20</v>
      </c>
      <c r="Q40" s="265" t="s">
        <v>107</v>
      </c>
      <c r="R40" s="263"/>
      <c r="S40" s="129"/>
    </row>
    <row r="41" spans="1:19" ht="20.25" customHeight="1">
      <c r="A41" s="119">
        <v>4</v>
      </c>
      <c r="B41" s="130"/>
      <c r="C41" s="85"/>
      <c r="D41" s="121"/>
      <c r="E41" s="263"/>
      <c r="F41" s="123"/>
      <c r="G41" s="119">
        <v>11</v>
      </c>
      <c r="H41" s="124"/>
      <c r="I41" s="82"/>
      <c r="J41" s="125"/>
      <c r="K41" s="126"/>
      <c r="L41" s="119">
        <v>16</v>
      </c>
      <c r="M41" s="253" t="s">
        <v>112</v>
      </c>
      <c r="N41" s="87"/>
      <c r="O41" s="87"/>
      <c r="P41" s="264" t="str">
        <f>M48</f>
        <v>20</v>
      </c>
      <c r="Q41" s="265" t="s">
        <v>107</v>
      </c>
      <c r="R41" s="263"/>
      <c r="S41" s="129"/>
    </row>
    <row r="42" spans="1:19" ht="20.25" customHeight="1">
      <c r="A42" s="119">
        <v>5</v>
      </c>
      <c r="B42" s="120"/>
      <c r="C42" s="71"/>
      <c r="D42" s="121"/>
      <c r="E42" s="263"/>
      <c r="F42" s="123"/>
      <c r="G42" s="131"/>
      <c r="H42" s="87"/>
      <c r="I42" s="82"/>
      <c r="J42" s="132"/>
      <c r="K42" s="126"/>
      <c r="L42" s="119">
        <v>17</v>
      </c>
      <c r="M42" s="253" t="s">
        <v>113</v>
      </c>
      <c r="N42" s="87"/>
      <c r="O42" s="87"/>
      <c r="P42" s="264" t="str">
        <f>M48</f>
        <v>20</v>
      </c>
      <c r="Q42" s="265" t="s">
        <v>107</v>
      </c>
      <c r="R42" s="263"/>
      <c r="S42" s="129"/>
    </row>
    <row r="43" spans="1:19" ht="20.25" customHeight="1">
      <c r="A43" s="119">
        <v>6</v>
      </c>
      <c r="B43" s="130"/>
      <c r="C43" s="85"/>
      <c r="D43" s="121"/>
      <c r="E43" s="263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263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266"/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266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267"/>
      <c r="F45" s="143"/>
      <c r="G45" s="138">
        <v>21</v>
      </c>
      <c r="H45" s="139" t="s">
        <v>119</v>
      </c>
      <c r="I45" s="141"/>
      <c r="J45" s="268"/>
      <c r="K45" s="269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267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266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270" t="s">
        <v>41</v>
      </c>
      <c r="N48" s="82" t="s">
        <v>107</v>
      </c>
      <c r="O48" s="271"/>
      <c r="P48" s="84" t="s">
        <v>25</v>
      </c>
      <c r="Q48" s="84"/>
      <c r="R48" s="272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270" t="s">
        <v>41</v>
      </c>
      <c r="N49" s="82" t="s">
        <v>107</v>
      </c>
      <c r="O49" s="271">
        <f>ROUND(SUMIF('SO 03 rozpocet'!N14:N83,M49,'SO 03 rozpocet'!I14:I83)+SUMIF(P38:P42,M49,R38:R42)+IF(K45=M49,J45,0),2)</f>
        <v>0</v>
      </c>
      <c r="P49" s="87" t="s">
        <v>25</v>
      </c>
      <c r="Q49" s="87"/>
      <c r="R49" s="263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273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263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263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260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5" orientation="portrait" errors="blank" horizontalDpi="200" verticalDpi="200" r:id="rId1"/>
  <headerFooter alignWithMargins="0">
    <oddFooter>&amp;L&amp;6Zpracováno systémem KROS, tel. 02/717 512 84&amp;C&amp;"Arial CE"&amp;7  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showGridLines="0" workbookViewId="0">
      <pane ySplit="13" topLeftCell="A14" activePane="bottomLeft" state="frozen"/>
      <selection pane="bottomLeft" activeCell="H29" sqref="H29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274" t="s">
        <v>132</v>
      </c>
      <c r="B1" s="275"/>
      <c r="C1" s="275"/>
      <c r="D1" s="275"/>
      <c r="E1" s="275"/>
    </row>
    <row r="2" spans="1:5">
      <c r="A2" s="276" t="s">
        <v>37</v>
      </c>
      <c r="B2" s="277" t="str">
        <f>'SO 03 kl'!E5</f>
        <v>Drienov OOPZ -Rekonštrukcia a prístavba objektu</v>
      </c>
      <c r="C2" s="278"/>
      <c r="D2" s="278"/>
      <c r="E2" s="278"/>
    </row>
    <row r="3" spans="1:5">
      <c r="A3" s="276" t="s">
        <v>36</v>
      </c>
      <c r="B3" s="277" t="str">
        <f>'SO 03 kl'!E7</f>
        <v>SO 03 spevnené plochy,terenne a sadové úpravy</v>
      </c>
      <c r="C3" s="279"/>
      <c r="D3" s="280"/>
      <c r="E3" s="177"/>
    </row>
    <row r="4" spans="1:5">
      <c r="A4" s="276" t="s">
        <v>133</v>
      </c>
      <c r="B4" s="277" t="str">
        <f>'SO 03 kl'!E9</f>
        <v xml:space="preserve"> </v>
      </c>
      <c r="C4" s="279"/>
      <c r="D4" s="280"/>
      <c r="E4" s="177"/>
    </row>
    <row r="5" spans="1:5">
      <c r="A5" s="281"/>
      <c r="B5" s="277"/>
      <c r="C5" s="279"/>
      <c r="D5" s="282"/>
      <c r="E5" s="177"/>
    </row>
    <row r="6" spans="1:5" ht="6" customHeight="1">
      <c r="A6" s="281"/>
      <c r="B6" s="277"/>
      <c r="C6" s="279"/>
      <c r="D6" s="282"/>
      <c r="E6" s="177"/>
    </row>
    <row r="7" spans="1:5">
      <c r="A7" s="283"/>
      <c r="B7" s="277"/>
      <c r="C7" s="279"/>
      <c r="D7" s="282"/>
      <c r="E7" s="177"/>
    </row>
    <row r="8" spans="1:5">
      <c r="A8" s="283"/>
      <c r="B8" s="277"/>
      <c r="C8" s="279"/>
      <c r="D8" s="282"/>
      <c r="E8" s="177"/>
    </row>
    <row r="9" spans="1:5">
      <c r="A9" s="283"/>
      <c r="B9" s="277"/>
      <c r="C9" s="279"/>
      <c r="D9" s="282"/>
      <c r="E9" s="177"/>
    </row>
    <row r="10" spans="1:5" ht="6" customHeight="1">
      <c r="A10" s="275"/>
      <c r="B10" s="275"/>
      <c r="C10" s="275"/>
      <c r="D10" s="275"/>
      <c r="E10" s="275"/>
    </row>
    <row r="11" spans="1:5">
      <c r="A11" s="284" t="s">
        <v>134</v>
      </c>
      <c r="B11" s="285" t="s">
        <v>135</v>
      </c>
      <c r="C11" s="286" t="s">
        <v>136</v>
      </c>
      <c r="D11" s="287" t="s">
        <v>137</v>
      </c>
      <c r="E11" s="286" t="s">
        <v>138</v>
      </c>
    </row>
    <row r="12" spans="1:5">
      <c r="A12" s="288">
        <v>1</v>
      </c>
      <c r="B12" s="289">
        <v>2</v>
      </c>
      <c r="C12" s="290">
        <v>3</v>
      </c>
      <c r="D12" s="291">
        <v>4</v>
      </c>
      <c r="E12" s="290">
        <v>5</v>
      </c>
    </row>
    <row r="13" spans="1:5" ht="4.5" customHeight="1">
      <c r="A13" s="189"/>
      <c r="B13" s="189"/>
      <c r="C13" s="189"/>
      <c r="D13" s="189"/>
      <c r="E13" s="189"/>
    </row>
    <row r="14" spans="1:5" s="293" customFormat="1" ht="11.25">
      <c r="A14" s="292" t="str">
        <f>'SO 03 rozpocet'!D14</f>
        <v>HSV</v>
      </c>
      <c r="B14" s="293" t="str">
        <f>'SO 03 rozpocet'!E14</f>
        <v>Práce a dodávky HSV</v>
      </c>
      <c r="C14" s="294"/>
      <c r="D14" s="295">
        <f>'SO 03 rozpocet'!K14</f>
        <v>0</v>
      </c>
      <c r="E14" s="295">
        <f>'SO 03 rozpocet'!M14</f>
        <v>0</v>
      </c>
    </row>
    <row r="15" spans="1:5" s="297" customFormat="1" ht="11.25">
      <c r="A15" s="296" t="str">
        <f>'SO 03 rozpocet'!D15</f>
        <v>1</v>
      </c>
      <c r="B15" s="297" t="str">
        <f>'SO 03 rozpocet'!E15</f>
        <v>Zemné práce</v>
      </c>
      <c r="C15" s="298"/>
      <c r="D15" s="299">
        <f>'SO 03 rozpocet'!K15</f>
        <v>0</v>
      </c>
      <c r="E15" s="299">
        <f>'SO 03 rozpocet'!M15</f>
        <v>0</v>
      </c>
    </row>
    <row r="16" spans="1:5" s="297" customFormat="1" ht="11.25">
      <c r="A16" s="296" t="str">
        <f>'SO 03 rozpocet'!D45</f>
        <v>2</v>
      </c>
      <c r="B16" s="297" t="str">
        <f>'SO 03 rozpocet'!E45</f>
        <v>Zakladanie</v>
      </c>
      <c r="C16" s="298"/>
      <c r="D16" s="299">
        <f>'SO 03 rozpocet'!K45</f>
        <v>0</v>
      </c>
      <c r="E16" s="299">
        <f>'SO 03 rozpocet'!M45</f>
        <v>0</v>
      </c>
    </row>
    <row r="17" spans="1:5" s="297" customFormat="1" ht="11.25">
      <c r="A17" s="296" t="str">
        <f>'SO 03 rozpocet'!D51</f>
        <v>3</v>
      </c>
      <c r="B17" s="297" t="str">
        <f>'SO 03 rozpocet'!E51</f>
        <v>Zvislé a kompletné konštrukcie</v>
      </c>
      <c r="C17" s="298"/>
      <c r="D17" s="299">
        <f>'SO 03 rozpocet'!K51</f>
        <v>0</v>
      </c>
      <c r="E17" s="299">
        <f>'SO 03 rozpocet'!M51</f>
        <v>0</v>
      </c>
    </row>
    <row r="18" spans="1:5" s="297" customFormat="1" ht="11.25">
      <c r="A18" s="296" t="str">
        <f>'SO 03 rozpocet'!D54</f>
        <v>5</v>
      </c>
      <c r="B18" s="297" t="str">
        <f>'SO 03 rozpocet'!E54</f>
        <v>Komunikácie</v>
      </c>
      <c r="C18" s="298"/>
      <c r="D18" s="299">
        <f>'SO 03 rozpocet'!K54</f>
        <v>0</v>
      </c>
      <c r="E18" s="299">
        <f>'SO 03 rozpocet'!M54</f>
        <v>0</v>
      </c>
    </row>
    <row r="19" spans="1:5" s="297" customFormat="1" ht="11.25">
      <c r="A19" s="296" t="str">
        <f>'SO 03 rozpocet'!D61</f>
        <v>6</v>
      </c>
      <c r="B19" s="297" t="str">
        <f>'SO 03 rozpocet'!E61</f>
        <v>Úpravy povrchov, podlahy, osadenie</v>
      </c>
      <c r="C19" s="298"/>
      <c r="D19" s="299">
        <f>'SO 03 rozpocet'!K61</f>
        <v>0</v>
      </c>
      <c r="E19" s="299">
        <f>'SO 03 rozpocet'!M61</f>
        <v>0</v>
      </c>
    </row>
    <row r="20" spans="1:5" s="297" customFormat="1" ht="11.25">
      <c r="A20" s="296" t="str">
        <f>'SO 03 rozpocet'!D66</f>
        <v>9</v>
      </c>
      <c r="B20" s="297" t="str">
        <f>'SO 03 rozpocet'!E66</f>
        <v>Ostatné konštrukcie a práce-búranie</v>
      </c>
      <c r="C20" s="298"/>
      <c r="D20" s="299">
        <f>'SO 03 rozpocet'!K66</f>
        <v>0</v>
      </c>
      <c r="E20" s="299">
        <f>'SO 03 rozpocet'!M66</f>
        <v>0</v>
      </c>
    </row>
    <row r="21" spans="1:5" s="297" customFormat="1" ht="11.25">
      <c r="A21" s="296" t="str">
        <f>'SO 03 rozpocet'!D72</f>
        <v>99</v>
      </c>
      <c r="B21" s="297" t="str">
        <f>'SO 03 rozpocet'!E72</f>
        <v>Presun hmôt HSV</v>
      </c>
      <c r="C21" s="298"/>
      <c r="D21" s="299">
        <f>'SO 03 rozpocet'!K72</f>
        <v>0</v>
      </c>
      <c r="E21" s="299">
        <f>'SO 03 rozpocet'!M72</f>
        <v>0</v>
      </c>
    </row>
    <row r="22" spans="1:5" s="293" customFormat="1" ht="11.25">
      <c r="A22" s="292" t="str">
        <f>'SO 03 rozpocet'!D74</f>
        <v>PSV</v>
      </c>
      <c r="B22" s="293" t="str">
        <f>'SO 03 rozpocet'!E74</f>
        <v>Práce a dodávky PSV</v>
      </c>
      <c r="C22" s="294"/>
      <c r="D22" s="295">
        <f>'SO 03 rozpocet'!K74</f>
        <v>0</v>
      </c>
      <c r="E22" s="295">
        <f>'SO 03 rozpocet'!M74</f>
        <v>0</v>
      </c>
    </row>
    <row r="23" spans="1:5" s="297" customFormat="1" ht="11.25">
      <c r="A23" s="296" t="str">
        <f>'SO 03 rozpocet'!D75</f>
        <v>711</v>
      </c>
      <c r="B23" s="297" t="str">
        <f>'SO 03 rozpocet'!E75</f>
        <v>Izolácie proti vode a vlhkosti</v>
      </c>
      <c r="C23" s="298"/>
      <c r="D23" s="299">
        <f>'SO 03 rozpocet'!K75</f>
        <v>0</v>
      </c>
      <c r="E23" s="299">
        <f>'SO 03 rozpocet'!M75</f>
        <v>0</v>
      </c>
    </row>
    <row r="24" spans="1:5" s="297" customFormat="1" ht="11.25">
      <c r="A24" s="296" t="str">
        <f>'SO 03 rozpocet'!D80</f>
        <v>765</v>
      </c>
      <c r="B24" s="297" t="str">
        <f>'SO 03 rozpocet'!E80</f>
        <v>Konštrukcie - krytiny tvrdé</v>
      </c>
      <c r="C24" s="298"/>
      <c r="D24" s="299">
        <f>'SO 03 rozpocet'!K80</f>
        <v>0</v>
      </c>
      <c r="E24" s="299">
        <f>'SO 03 rozpocet'!M80</f>
        <v>0</v>
      </c>
    </row>
    <row r="25" spans="1:5" s="300" customFormat="1" ht="11.25">
      <c r="B25" s="300" t="s">
        <v>139</v>
      </c>
      <c r="C25" s="301"/>
      <c r="D25" s="302">
        <f>'SO 03 rozpocet'!K83</f>
        <v>0</v>
      </c>
      <c r="E25" s="302">
        <f>'SO 03 rozpocet'!M83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6" fitToHeight="999" orientation="portrait" errors="blank" horizontalDpi="8189" verticalDpi="818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" zoomScaleNormal="100" workbookViewId="0">
      <selection activeCell="M25" sqref="M25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60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32" t="s">
        <v>70</v>
      </c>
      <c r="F5" s="1133"/>
      <c r="G5" s="1133"/>
      <c r="H5" s="1133"/>
      <c r="I5" s="1133"/>
      <c r="J5" s="1134"/>
      <c r="K5" s="68"/>
      <c r="L5" s="68"/>
      <c r="M5" s="68"/>
      <c r="N5" s="68"/>
      <c r="O5" s="68" t="s">
        <v>71</v>
      </c>
      <c r="P5" s="69" t="s">
        <v>29</v>
      </c>
      <c r="Q5" s="70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73" t="s">
        <v>73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75"/>
      <c r="Q6" s="76"/>
      <c r="R6" s="74"/>
      <c r="S6" s="72"/>
    </row>
    <row r="7" spans="1:19" ht="24" customHeight="1">
      <c r="A7" s="67"/>
      <c r="B7" s="68" t="s">
        <v>74</v>
      </c>
      <c r="C7" s="68"/>
      <c r="D7" s="68"/>
      <c r="E7" s="1135" t="s">
        <v>75</v>
      </c>
      <c r="F7" s="1136"/>
      <c r="G7" s="1136"/>
      <c r="H7" s="1136"/>
      <c r="I7" s="1136"/>
      <c r="J7" s="1137"/>
      <c r="K7" s="68"/>
      <c r="L7" s="68"/>
      <c r="M7" s="68"/>
      <c r="N7" s="68"/>
      <c r="O7" s="68" t="s">
        <v>76</v>
      </c>
      <c r="P7" s="75" t="s">
        <v>77</v>
      </c>
      <c r="Q7" s="76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73" t="s">
        <v>79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75"/>
      <c r="Q8" s="76"/>
      <c r="R8" s="74"/>
      <c r="S8" s="72"/>
    </row>
    <row r="9" spans="1:19" ht="24" customHeight="1">
      <c r="A9" s="67"/>
      <c r="B9" s="68" t="s">
        <v>80</v>
      </c>
      <c r="C9" s="68"/>
      <c r="D9" s="68"/>
      <c r="E9" s="1138" t="s">
        <v>81</v>
      </c>
      <c r="F9" s="1139"/>
      <c r="G9" s="1139"/>
      <c r="H9" s="1139"/>
      <c r="I9" s="1139"/>
      <c r="J9" s="1140"/>
      <c r="K9" s="68"/>
      <c r="L9" s="68"/>
      <c r="M9" s="68"/>
      <c r="N9" s="68"/>
      <c r="O9" s="68" t="s">
        <v>82</v>
      </c>
      <c r="P9" s="1141" t="s">
        <v>77</v>
      </c>
      <c r="Q9" s="1142"/>
      <c r="R9" s="1143"/>
      <c r="S9" s="72"/>
    </row>
    <row r="10" spans="1:19" ht="17.25" hidden="1" customHeight="1">
      <c r="A10" s="67"/>
      <c r="B10" s="68" t="s">
        <v>83</v>
      </c>
      <c r="C10" s="68"/>
      <c r="D10" s="68"/>
      <c r="E10" s="77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76"/>
      <c r="Q10" s="76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77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76"/>
      <c r="Q11" s="76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77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76"/>
      <c r="Q12" s="76"/>
      <c r="R12" s="68"/>
      <c r="S12" s="72"/>
    </row>
    <row r="13" spans="1:19" ht="17.25" hidden="1" customHeight="1">
      <c r="A13" s="67"/>
      <c r="B13" s="68"/>
      <c r="C13" s="68"/>
      <c r="D13" s="68"/>
      <c r="E13" s="77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76"/>
      <c r="Q13" s="76"/>
      <c r="R13" s="68"/>
      <c r="S13" s="72"/>
    </row>
    <row r="14" spans="1:19" ht="17.25" hidden="1" customHeight="1">
      <c r="A14" s="67"/>
      <c r="B14" s="68"/>
      <c r="C14" s="68"/>
      <c r="D14" s="68"/>
      <c r="E14" s="77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76"/>
      <c r="Q14" s="76"/>
      <c r="R14" s="68"/>
      <c r="S14" s="72"/>
    </row>
    <row r="15" spans="1:19" ht="17.25" hidden="1" customHeight="1">
      <c r="A15" s="67"/>
      <c r="B15" s="68"/>
      <c r="C15" s="68"/>
      <c r="D15" s="68"/>
      <c r="E15" s="77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76"/>
      <c r="Q15" s="76"/>
      <c r="R15" s="68"/>
      <c r="S15" s="72"/>
    </row>
    <row r="16" spans="1:19" ht="17.25" hidden="1" customHeight="1">
      <c r="A16" s="67"/>
      <c r="B16" s="68"/>
      <c r="C16" s="68"/>
      <c r="D16" s="68"/>
      <c r="E16" s="77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76"/>
      <c r="Q16" s="76"/>
      <c r="R16" s="68"/>
      <c r="S16" s="72"/>
    </row>
    <row r="17" spans="1:19" ht="17.25" hidden="1" customHeight="1">
      <c r="A17" s="67"/>
      <c r="B17" s="68"/>
      <c r="C17" s="68"/>
      <c r="D17" s="68"/>
      <c r="E17" s="77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76"/>
      <c r="Q17" s="76"/>
      <c r="R17" s="68"/>
      <c r="S17" s="72"/>
    </row>
    <row r="18" spans="1:19" ht="17.25" hidden="1" customHeight="1">
      <c r="A18" s="67"/>
      <c r="B18" s="68"/>
      <c r="C18" s="68"/>
      <c r="D18" s="68"/>
      <c r="E18" s="77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76"/>
      <c r="Q18" s="76"/>
      <c r="R18" s="68"/>
      <c r="S18" s="72"/>
    </row>
    <row r="19" spans="1:19" ht="17.25" hidden="1" customHeight="1">
      <c r="A19" s="67"/>
      <c r="B19" s="68"/>
      <c r="C19" s="68"/>
      <c r="D19" s="68"/>
      <c r="E19" s="77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76"/>
      <c r="Q19" s="76"/>
      <c r="R19" s="68"/>
      <c r="S19" s="72"/>
    </row>
    <row r="20" spans="1:19" ht="17.25" hidden="1" customHeight="1">
      <c r="A20" s="67"/>
      <c r="B20" s="68"/>
      <c r="C20" s="68"/>
      <c r="D20" s="68"/>
      <c r="E20" s="77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76"/>
      <c r="Q20" s="76"/>
      <c r="R20" s="68"/>
      <c r="S20" s="72"/>
    </row>
    <row r="21" spans="1:19" ht="17.25" hidden="1" customHeight="1">
      <c r="A21" s="67"/>
      <c r="B21" s="68"/>
      <c r="C21" s="68"/>
      <c r="D21" s="68"/>
      <c r="E21" s="77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76"/>
      <c r="Q21" s="76"/>
      <c r="R21" s="68"/>
      <c r="S21" s="72"/>
    </row>
    <row r="22" spans="1:19" ht="17.25" hidden="1" customHeight="1">
      <c r="A22" s="67"/>
      <c r="B22" s="68"/>
      <c r="C22" s="68"/>
      <c r="D22" s="68"/>
      <c r="E22" s="77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76"/>
      <c r="Q22" s="76"/>
      <c r="R22" s="68"/>
      <c r="S22" s="72"/>
    </row>
    <row r="23" spans="1:19" ht="17.25" hidden="1" customHeight="1">
      <c r="A23" s="67"/>
      <c r="B23" s="68"/>
      <c r="C23" s="68"/>
      <c r="D23" s="68"/>
      <c r="E23" s="77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76"/>
      <c r="Q23" s="76"/>
      <c r="R23" s="68"/>
      <c r="S23" s="72"/>
    </row>
    <row r="24" spans="1:19" ht="17.25" hidden="1" customHeight="1">
      <c r="A24" s="67"/>
      <c r="B24" s="68"/>
      <c r="C24" s="68"/>
      <c r="D24" s="68"/>
      <c r="E24" s="77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76"/>
      <c r="Q24" s="76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69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79" t="s">
        <v>77</v>
      </c>
      <c r="P26" s="80" t="s">
        <v>77</v>
      </c>
      <c r="Q26" s="81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75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79" t="s">
        <v>77</v>
      </c>
      <c r="P27" s="80" t="s">
        <v>77</v>
      </c>
      <c r="Q27" s="81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75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79" t="s">
        <v>77</v>
      </c>
      <c r="P28" s="80" t="s">
        <v>77</v>
      </c>
      <c r="Q28" s="81"/>
      <c r="R28" s="82"/>
      <c r="S28" s="72"/>
    </row>
    <row r="29" spans="1:19" ht="17.850000000000001" customHeight="1">
      <c r="A29" s="67"/>
      <c r="B29" s="68"/>
      <c r="C29" s="68"/>
      <c r="D29" s="68"/>
      <c r="E29" s="83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76"/>
      <c r="P29" s="76"/>
      <c r="Q29" s="76"/>
      <c r="R29" s="68"/>
      <c r="S29" s="72"/>
    </row>
    <row r="30" spans="1:19" ht="17.850000000000001" customHeight="1">
      <c r="A30" s="67"/>
      <c r="B30" s="68"/>
      <c r="C30" s="68"/>
      <c r="D30" s="68"/>
      <c r="E30" s="76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76" t="s">
        <v>90</v>
      </c>
      <c r="P30" s="76"/>
      <c r="Q30" s="76"/>
      <c r="R30" s="86"/>
      <c r="S30" s="72"/>
    </row>
    <row r="31" spans="1:19" ht="17.850000000000001" customHeight="1">
      <c r="A31" s="67"/>
      <c r="B31" s="68"/>
      <c r="C31" s="68"/>
      <c r="D31" s="68"/>
      <c r="E31" s="79" t="s">
        <v>77</v>
      </c>
      <c r="F31" s="68"/>
      <c r="G31" s="80" t="s">
        <v>77</v>
      </c>
      <c r="H31" s="87"/>
      <c r="I31" s="88"/>
      <c r="J31" s="68"/>
      <c r="K31" s="68"/>
      <c r="L31" s="68"/>
      <c r="M31" s="68"/>
      <c r="N31" s="68"/>
      <c r="O31" s="89"/>
      <c r="P31" s="76"/>
      <c r="Q31" s="76"/>
      <c r="R31" s="90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105"/>
      <c r="E35" s="106"/>
      <c r="F35" s="107"/>
      <c r="G35" s="108"/>
      <c r="H35" s="104"/>
      <c r="I35" s="105"/>
      <c r="J35" s="106"/>
      <c r="K35" s="109"/>
      <c r="L35" s="108"/>
      <c r="M35" s="104"/>
      <c r="N35" s="104"/>
      <c r="O35" s="105"/>
      <c r="P35" s="108"/>
      <c r="Q35" s="104"/>
      <c r="R35" s="110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122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80" t="s">
        <v>106</v>
      </c>
      <c r="N38" s="87"/>
      <c r="O38" s="87"/>
      <c r="P38" s="127" t="str">
        <f>M48</f>
        <v>20</v>
      </c>
      <c r="Q38" s="128" t="s">
        <v>107</v>
      </c>
      <c r="R38" s="122"/>
      <c r="S38" s="129"/>
    </row>
    <row r="39" spans="1:19" ht="20.25" customHeight="1">
      <c r="A39" s="119">
        <v>2</v>
      </c>
      <c r="B39" s="130"/>
      <c r="C39" s="85"/>
      <c r="D39" s="121"/>
      <c r="E39" s="122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80" t="s">
        <v>109</v>
      </c>
      <c r="N39" s="87"/>
      <c r="O39" s="87"/>
      <c r="P39" s="127" t="str">
        <f>M48</f>
        <v>20</v>
      </c>
      <c r="Q39" s="128" t="s">
        <v>107</v>
      </c>
      <c r="R39" s="122"/>
      <c r="S39" s="129"/>
    </row>
    <row r="40" spans="1:19" ht="20.25" customHeight="1">
      <c r="A40" s="119">
        <v>3</v>
      </c>
      <c r="B40" s="120"/>
      <c r="C40" s="71"/>
      <c r="D40" s="121"/>
      <c r="E40" s="122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80" t="s">
        <v>111</v>
      </c>
      <c r="N40" s="87"/>
      <c r="O40" s="87"/>
      <c r="P40" s="127" t="str">
        <f>M48</f>
        <v>20</v>
      </c>
      <c r="Q40" s="128" t="s">
        <v>107</v>
      </c>
      <c r="R40" s="122"/>
      <c r="S40" s="129"/>
    </row>
    <row r="41" spans="1:19" ht="20.25" customHeight="1">
      <c r="A41" s="119">
        <v>4</v>
      </c>
      <c r="B41" s="130"/>
      <c r="C41" s="85"/>
      <c r="D41" s="121"/>
      <c r="E41" s="122"/>
      <c r="F41" s="123"/>
      <c r="G41" s="119">
        <v>11</v>
      </c>
      <c r="H41" s="124"/>
      <c r="I41" s="82"/>
      <c r="J41" s="125"/>
      <c r="K41" s="126"/>
      <c r="L41" s="119">
        <v>16</v>
      </c>
      <c r="M41" s="80" t="s">
        <v>112</v>
      </c>
      <c r="N41" s="87"/>
      <c r="O41" s="87"/>
      <c r="P41" s="127" t="str">
        <f>M48</f>
        <v>20</v>
      </c>
      <c r="Q41" s="128" t="s">
        <v>107</v>
      </c>
      <c r="R41" s="122"/>
      <c r="S41" s="129"/>
    </row>
    <row r="42" spans="1:19" ht="20.25" customHeight="1">
      <c r="A42" s="119">
        <v>5</v>
      </c>
      <c r="B42" s="120"/>
      <c r="C42" s="71"/>
      <c r="D42" s="121"/>
      <c r="E42" s="122"/>
      <c r="F42" s="123"/>
      <c r="G42" s="131"/>
      <c r="H42" s="87"/>
      <c r="I42" s="82"/>
      <c r="J42" s="132"/>
      <c r="K42" s="126"/>
      <c r="L42" s="119">
        <v>17</v>
      </c>
      <c r="M42" s="80" t="s">
        <v>113</v>
      </c>
      <c r="N42" s="87"/>
      <c r="O42" s="87"/>
      <c r="P42" s="127" t="str">
        <f>M48</f>
        <v>20</v>
      </c>
      <c r="Q42" s="128" t="s">
        <v>107</v>
      </c>
      <c r="R42" s="122"/>
      <c r="S42" s="129"/>
    </row>
    <row r="43" spans="1:19" ht="20.25" customHeight="1">
      <c r="A43" s="119">
        <v>6</v>
      </c>
      <c r="B43" s="130"/>
      <c r="C43" s="85"/>
      <c r="D43" s="121"/>
      <c r="E43" s="122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122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134">
        <f>'SO 01 asr-rek. rozpocet'!I285</f>
        <v>0</v>
      </c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134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142">
        <f>SUMIF('SO 01 asr-rek. rozpocet'!O14:O285,512,'SO 01 asr-rek. rozpocet'!I14:I285)</f>
        <v>0</v>
      </c>
      <c r="F45" s="143"/>
      <c r="G45" s="138">
        <v>21</v>
      </c>
      <c r="H45" s="139" t="s">
        <v>119</v>
      </c>
      <c r="I45" s="141"/>
      <c r="J45" s="144"/>
      <c r="K45" s="145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142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134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154" t="s">
        <v>41</v>
      </c>
      <c r="N48" s="82" t="s">
        <v>107</v>
      </c>
      <c r="O48" s="155"/>
      <c r="P48" s="84" t="s">
        <v>25</v>
      </c>
      <c r="Q48" s="84"/>
      <c r="R48" s="156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154" t="s">
        <v>41</v>
      </c>
      <c r="N49" s="82" t="s">
        <v>107</v>
      </c>
      <c r="O49" s="155"/>
      <c r="P49" s="87" t="s">
        <v>25</v>
      </c>
      <c r="Q49" s="87"/>
      <c r="R49" s="122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162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122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122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106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4" orientation="portrait" errors="blank" horizontalDpi="200" verticalDpi="200" r:id="rId1"/>
  <headerFooter alignWithMargins="0">
    <oddFooter>&amp;L&amp;6Zpracováno systémem KROS, tel. 02/717 512 84&amp;C&amp;"Arial CE"&amp;7  Strana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showGridLines="0" tabSelected="1" workbookViewId="0">
      <pane ySplit="13" topLeftCell="A40" activePane="bottomLeft" state="frozen"/>
      <selection activeCell="L3" sqref="L3"/>
      <selection pane="bottomLeft" activeCell="G42" sqref="G42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5.71093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5.71093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5.71093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5.71093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5.71093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5.71093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5.71093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5.71093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5.71093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5.71093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5.71093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5.71093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5.71093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5.71093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5.71093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5.71093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5.71093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5.71093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5.71093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5.71093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5.71093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5.71093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5.71093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5.71093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5.71093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5.71093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5.71093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5.71093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5.71093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5.71093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5.71093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5.71093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5.71093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5.71093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5.71093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5.71093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5.71093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5.71093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5.71093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5.71093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5.71093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5.71093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5.71093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5.71093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5.71093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5.71093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5.71093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5.71093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5.71093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5.71093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5.71093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5.71093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5.71093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5.71093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5.71093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5.71093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5.71093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5.71093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5.71093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5.71093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5.71093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5.71093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5.71093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5.71093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1" ht="18">
      <c r="A1" s="274" t="s">
        <v>140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202"/>
      <c r="P1" s="202"/>
      <c r="Q1" s="303"/>
      <c r="R1" s="303"/>
      <c r="S1" s="303"/>
      <c r="T1" s="303"/>
    </row>
    <row r="2" spans="1:21">
      <c r="A2" s="276" t="s">
        <v>37</v>
      </c>
      <c r="B2" s="281"/>
      <c r="C2" s="277" t="str">
        <f>'SO 03 kl'!E5</f>
        <v>Drienov OOPZ -Rekonštrukcia a prístavba objektu</v>
      </c>
      <c r="D2" s="282"/>
      <c r="E2" s="282"/>
      <c r="F2" s="281"/>
      <c r="G2" s="281"/>
      <c r="H2" s="281"/>
      <c r="I2" s="281"/>
      <c r="J2" s="281"/>
      <c r="K2" s="281"/>
      <c r="L2" s="303"/>
      <c r="M2" s="303"/>
      <c r="N2" s="303"/>
      <c r="O2" s="202"/>
      <c r="P2" s="202"/>
      <c r="Q2" s="303"/>
      <c r="R2" s="303"/>
      <c r="S2" s="303"/>
      <c r="T2" s="303"/>
    </row>
    <row r="3" spans="1:21">
      <c r="A3" s="276" t="s">
        <v>36</v>
      </c>
      <c r="B3" s="281"/>
      <c r="C3" s="277" t="str">
        <f>'SO 03 kl'!E7</f>
        <v>SO 03 spevnené plochy,terenne a sadové úpravy</v>
      </c>
      <c r="D3" s="282"/>
      <c r="E3" s="282"/>
      <c r="F3" s="281"/>
      <c r="G3" s="281"/>
      <c r="H3" s="281"/>
      <c r="I3" s="277"/>
      <c r="J3" s="282"/>
      <c r="K3" s="282"/>
      <c r="L3" s="303"/>
      <c r="M3" s="303"/>
      <c r="N3" s="303"/>
      <c r="O3" s="202"/>
      <c r="P3" s="202"/>
      <c r="Q3" s="303"/>
      <c r="R3" s="303"/>
      <c r="S3" s="303"/>
      <c r="T3" s="303"/>
    </row>
    <row r="4" spans="1:21">
      <c r="A4" s="276" t="s">
        <v>133</v>
      </c>
      <c r="B4" s="281"/>
      <c r="C4" s="277" t="str">
        <f>'SO 03 kl'!E9</f>
        <v xml:space="preserve"> </v>
      </c>
      <c r="D4" s="282"/>
      <c r="E4" s="282"/>
      <c r="F4" s="281"/>
      <c r="G4" s="281"/>
      <c r="H4" s="281"/>
      <c r="I4" s="277"/>
      <c r="J4" s="282"/>
      <c r="K4" s="282"/>
      <c r="L4" s="303"/>
      <c r="M4" s="303"/>
      <c r="N4" s="303"/>
      <c r="O4" s="202"/>
      <c r="P4" s="202"/>
      <c r="Q4" s="303"/>
      <c r="R4" s="303"/>
      <c r="S4" s="303"/>
      <c r="T4" s="303"/>
    </row>
    <row r="5" spans="1:21">
      <c r="A5" s="281"/>
      <c r="B5" s="281"/>
      <c r="C5" s="277"/>
      <c r="D5" s="282"/>
      <c r="E5" s="282"/>
      <c r="F5" s="281"/>
      <c r="G5" s="281"/>
      <c r="H5" s="281"/>
      <c r="I5" s="304"/>
      <c r="J5" s="282"/>
      <c r="K5" s="282"/>
      <c r="L5" s="303"/>
      <c r="M5" s="303"/>
      <c r="N5" s="303"/>
      <c r="O5" s="202"/>
      <c r="P5" s="202"/>
      <c r="Q5" s="303"/>
      <c r="R5" s="303"/>
      <c r="S5" s="303"/>
      <c r="T5" s="303"/>
    </row>
    <row r="6" spans="1:21" ht="5.25" customHeight="1">
      <c r="A6" s="281"/>
      <c r="B6" s="281"/>
      <c r="C6" s="277"/>
      <c r="D6" s="282"/>
      <c r="E6" s="282"/>
      <c r="F6" s="281"/>
      <c r="G6" s="281"/>
      <c r="H6" s="281"/>
      <c r="I6" s="304"/>
      <c r="J6" s="282"/>
      <c r="K6" s="282"/>
      <c r="L6" s="303"/>
      <c r="M6" s="303"/>
      <c r="N6" s="303"/>
      <c r="O6" s="202"/>
      <c r="P6" s="202"/>
      <c r="Q6" s="303"/>
      <c r="R6" s="303"/>
      <c r="S6" s="303"/>
      <c r="T6" s="303"/>
    </row>
    <row r="7" spans="1:21">
      <c r="A7" s="281"/>
      <c r="B7" s="281"/>
      <c r="C7" s="277"/>
      <c r="D7" s="282"/>
      <c r="E7" s="282"/>
      <c r="F7" s="281"/>
      <c r="G7" s="281"/>
      <c r="H7" s="281"/>
      <c r="I7" s="304"/>
      <c r="J7" s="282"/>
      <c r="K7" s="282"/>
      <c r="L7" s="303"/>
      <c r="M7" s="303"/>
      <c r="N7" s="303"/>
      <c r="O7" s="202"/>
      <c r="P7" s="202"/>
      <c r="Q7" s="303"/>
      <c r="R7" s="303"/>
      <c r="S7" s="303"/>
      <c r="T7" s="303"/>
    </row>
    <row r="8" spans="1:21">
      <c r="A8" s="281"/>
      <c r="B8" s="281"/>
      <c r="C8" s="277"/>
      <c r="D8" s="282"/>
      <c r="E8" s="282"/>
      <c r="F8" s="281"/>
      <c r="G8" s="281"/>
      <c r="H8" s="281"/>
      <c r="I8" s="304"/>
      <c r="J8" s="282"/>
      <c r="K8" s="282"/>
      <c r="L8" s="303"/>
      <c r="M8" s="303"/>
      <c r="N8" s="303"/>
      <c r="O8" s="202"/>
      <c r="P8" s="202"/>
      <c r="Q8" s="303"/>
      <c r="R8" s="303"/>
      <c r="S8" s="303"/>
      <c r="T8" s="303"/>
    </row>
    <row r="9" spans="1:21">
      <c r="A9" s="281"/>
      <c r="B9" s="281"/>
      <c r="C9" s="277"/>
      <c r="D9" s="282"/>
      <c r="E9" s="282"/>
      <c r="F9" s="281"/>
      <c r="G9" s="281"/>
      <c r="H9" s="281"/>
      <c r="I9" s="304"/>
      <c r="J9" s="282"/>
      <c r="K9" s="282"/>
      <c r="L9" s="303"/>
      <c r="M9" s="303"/>
      <c r="N9" s="303"/>
      <c r="O9" s="202"/>
      <c r="P9" s="202"/>
      <c r="Q9" s="303"/>
      <c r="R9" s="303"/>
      <c r="S9" s="303"/>
      <c r="T9" s="303"/>
    </row>
    <row r="10" spans="1:21" ht="6" customHeight="1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202"/>
      <c r="P10" s="202"/>
      <c r="Q10" s="303"/>
      <c r="R10" s="303"/>
      <c r="S10" s="303"/>
      <c r="T10" s="303"/>
    </row>
    <row r="11" spans="1:21" ht="22.5">
      <c r="A11" s="284" t="s">
        <v>141</v>
      </c>
      <c r="B11" s="285" t="s">
        <v>142</v>
      </c>
      <c r="C11" s="285" t="s">
        <v>143</v>
      </c>
      <c r="D11" s="285" t="s">
        <v>144</v>
      </c>
      <c r="E11" s="285" t="s">
        <v>135</v>
      </c>
      <c r="F11" s="285" t="s">
        <v>145</v>
      </c>
      <c r="G11" s="285" t="s">
        <v>146</v>
      </c>
      <c r="H11" s="285" t="s">
        <v>147</v>
      </c>
      <c r="I11" s="285" t="s">
        <v>136</v>
      </c>
      <c r="J11" s="285" t="s">
        <v>148</v>
      </c>
      <c r="K11" s="285" t="s">
        <v>137</v>
      </c>
      <c r="L11" s="285" t="s">
        <v>149</v>
      </c>
      <c r="M11" s="285" t="s">
        <v>150</v>
      </c>
      <c r="N11" s="285" t="s">
        <v>151</v>
      </c>
      <c r="O11" s="205" t="s">
        <v>152</v>
      </c>
      <c r="P11" s="205" t="s">
        <v>153</v>
      </c>
      <c r="Q11" s="285"/>
      <c r="R11" s="285"/>
      <c r="S11" s="285"/>
      <c r="T11" s="305" t="s">
        <v>154</v>
      </c>
      <c r="U11" s="207"/>
    </row>
    <row r="12" spans="1:21">
      <c r="A12" s="288">
        <v>1</v>
      </c>
      <c r="B12" s="289">
        <v>2</v>
      </c>
      <c r="C12" s="289">
        <v>3</v>
      </c>
      <c r="D12" s="289">
        <v>4</v>
      </c>
      <c r="E12" s="289">
        <v>5</v>
      </c>
      <c r="F12" s="289">
        <v>6</v>
      </c>
      <c r="G12" s="289">
        <v>7</v>
      </c>
      <c r="H12" s="289">
        <v>8</v>
      </c>
      <c r="I12" s="289">
        <v>9</v>
      </c>
      <c r="J12" s="289"/>
      <c r="K12" s="289"/>
      <c r="L12" s="289"/>
      <c r="M12" s="289"/>
      <c r="N12" s="289">
        <v>10</v>
      </c>
      <c r="O12" s="208">
        <v>11</v>
      </c>
      <c r="P12" s="208">
        <v>12</v>
      </c>
      <c r="Q12" s="289"/>
      <c r="R12" s="289"/>
      <c r="S12" s="289"/>
      <c r="T12" s="306">
        <v>11</v>
      </c>
      <c r="U12" s="207"/>
    </row>
    <row r="13" spans="1:21" ht="4.5" customHeight="1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7"/>
      <c r="O13" s="211"/>
      <c r="P13" s="212"/>
      <c r="Q13" s="307"/>
      <c r="R13" s="307"/>
      <c r="S13" s="307"/>
      <c r="T13" s="307"/>
    </row>
    <row r="14" spans="1:21" s="293" customFormat="1" ht="30" customHeight="1">
      <c r="A14" s="213"/>
      <c r="B14" s="214" t="s">
        <v>121</v>
      </c>
      <c r="C14" s="213"/>
      <c r="D14" s="213" t="s">
        <v>155</v>
      </c>
      <c r="E14" s="213" t="s">
        <v>156</v>
      </c>
      <c r="F14" s="213"/>
      <c r="G14" s="213"/>
      <c r="H14" s="213"/>
      <c r="I14" s="215"/>
      <c r="J14" s="216"/>
      <c r="K14" s="217"/>
      <c r="L14" s="216"/>
      <c r="M14" s="217"/>
      <c r="N14" s="216"/>
    </row>
    <row r="15" spans="1:21" s="297" customFormat="1" ht="30" customHeight="1">
      <c r="A15" s="218"/>
      <c r="B15" s="219" t="s">
        <v>121</v>
      </c>
      <c r="C15" s="218"/>
      <c r="D15" s="218" t="s">
        <v>79</v>
      </c>
      <c r="E15" s="218" t="s">
        <v>158</v>
      </c>
      <c r="F15" s="218"/>
      <c r="G15" s="218"/>
      <c r="H15" s="218"/>
      <c r="I15" s="220"/>
      <c r="K15" s="299"/>
      <c r="M15" s="299"/>
    </row>
    <row r="16" spans="1:21" s="323" customFormat="1" ht="30" customHeight="1">
      <c r="A16" s="221">
        <v>1</v>
      </c>
      <c r="B16" s="221" t="s">
        <v>159</v>
      </c>
      <c r="C16" s="221" t="s">
        <v>160</v>
      </c>
      <c r="D16" s="222" t="s">
        <v>1834</v>
      </c>
      <c r="E16" s="223" t="s">
        <v>1835</v>
      </c>
      <c r="F16" s="221" t="s">
        <v>231</v>
      </c>
      <c r="G16" s="224">
        <v>5</v>
      </c>
      <c r="H16" s="225"/>
      <c r="I16" s="225"/>
      <c r="J16" s="319"/>
      <c r="K16" s="320"/>
      <c r="L16" s="319"/>
      <c r="M16" s="320"/>
      <c r="N16" s="321"/>
      <c r="O16" s="322"/>
    </row>
    <row r="17" spans="1:15" s="323" customFormat="1" ht="30" customHeight="1">
      <c r="A17" s="221">
        <v>2</v>
      </c>
      <c r="B17" s="221" t="s">
        <v>159</v>
      </c>
      <c r="C17" s="221" t="s">
        <v>160</v>
      </c>
      <c r="D17" s="222" t="s">
        <v>1836</v>
      </c>
      <c r="E17" s="223" t="s">
        <v>1837</v>
      </c>
      <c r="F17" s="221" t="s">
        <v>231</v>
      </c>
      <c r="G17" s="224">
        <v>2</v>
      </c>
      <c r="H17" s="225"/>
      <c r="I17" s="225"/>
      <c r="J17" s="319"/>
      <c r="K17" s="320"/>
      <c r="L17" s="319"/>
      <c r="M17" s="320"/>
      <c r="N17" s="321"/>
      <c r="O17" s="322"/>
    </row>
    <row r="18" spans="1:15" s="323" customFormat="1" ht="30" customHeight="1">
      <c r="A18" s="221">
        <v>3</v>
      </c>
      <c r="B18" s="221" t="s">
        <v>159</v>
      </c>
      <c r="C18" s="221" t="s">
        <v>160</v>
      </c>
      <c r="D18" s="222" t="s">
        <v>1838</v>
      </c>
      <c r="E18" s="223" t="s">
        <v>1839</v>
      </c>
      <c r="F18" s="221" t="s">
        <v>231</v>
      </c>
      <c r="G18" s="224">
        <v>7</v>
      </c>
      <c r="H18" s="225"/>
      <c r="I18" s="225"/>
      <c r="J18" s="319"/>
      <c r="K18" s="320"/>
      <c r="L18" s="319"/>
      <c r="M18" s="320"/>
      <c r="N18" s="321"/>
      <c r="O18" s="322"/>
    </row>
    <row r="19" spans="1:15" s="323" customFormat="1" ht="30" customHeight="1">
      <c r="A19" s="221">
        <v>4</v>
      </c>
      <c r="B19" s="221" t="s">
        <v>159</v>
      </c>
      <c r="C19" s="221" t="s">
        <v>160</v>
      </c>
      <c r="D19" s="222" t="s">
        <v>1840</v>
      </c>
      <c r="E19" s="223" t="s">
        <v>1841</v>
      </c>
      <c r="F19" s="221" t="s">
        <v>163</v>
      </c>
      <c r="G19" s="224">
        <v>147.6</v>
      </c>
      <c r="H19" s="225"/>
      <c r="I19" s="225"/>
      <c r="J19" s="319"/>
      <c r="K19" s="320"/>
      <c r="L19" s="319"/>
      <c r="M19" s="320"/>
      <c r="N19" s="321"/>
      <c r="O19" s="322"/>
    </row>
    <row r="20" spans="1:15" s="323" customFormat="1" ht="30" customHeight="1">
      <c r="A20" s="221">
        <v>5</v>
      </c>
      <c r="B20" s="221" t="s">
        <v>159</v>
      </c>
      <c r="C20" s="221" t="s">
        <v>160</v>
      </c>
      <c r="D20" s="222" t="s">
        <v>165</v>
      </c>
      <c r="E20" s="223" t="s">
        <v>166</v>
      </c>
      <c r="F20" s="221" t="s">
        <v>163</v>
      </c>
      <c r="G20" s="224">
        <v>49.2</v>
      </c>
      <c r="H20" s="225"/>
      <c r="I20" s="225"/>
      <c r="J20" s="319"/>
      <c r="K20" s="320"/>
      <c r="L20" s="319"/>
      <c r="M20" s="320"/>
      <c r="N20" s="321"/>
      <c r="O20" s="322"/>
    </row>
    <row r="21" spans="1:15" s="323" customFormat="1" ht="30" customHeight="1">
      <c r="A21" s="221">
        <v>6</v>
      </c>
      <c r="B21" s="221" t="s">
        <v>159</v>
      </c>
      <c r="C21" s="221" t="s">
        <v>160</v>
      </c>
      <c r="D21" s="222" t="s">
        <v>167</v>
      </c>
      <c r="E21" s="223" t="s">
        <v>168</v>
      </c>
      <c r="F21" s="221" t="s">
        <v>163</v>
      </c>
      <c r="G21" s="224">
        <v>0.77800000000000002</v>
      </c>
      <c r="H21" s="225"/>
      <c r="I21" s="225"/>
      <c r="J21" s="319"/>
      <c r="K21" s="320"/>
      <c r="L21" s="319"/>
      <c r="M21" s="320"/>
      <c r="N21" s="321"/>
      <c r="O21" s="322"/>
    </row>
    <row r="22" spans="1:15" s="323" customFormat="1" ht="30" customHeight="1">
      <c r="A22" s="221">
        <v>7</v>
      </c>
      <c r="B22" s="221" t="s">
        <v>159</v>
      </c>
      <c r="C22" s="221" t="s">
        <v>160</v>
      </c>
      <c r="D22" s="222" t="s">
        <v>169</v>
      </c>
      <c r="E22" s="223" t="s">
        <v>170</v>
      </c>
      <c r="F22" s="221" t="s">
        <v>163</v>
      </c>
      <c r="G22" s="224">
        <v>0.25900000000000001</v>
      </c>
      <c r="H22" s="225"/>
      <c r="I22" s="225"/>
      <c r="J22" s="319"/>
      <c r="K22" s="320"/>
      <c r="L22" s="319"/>
      <c r="M22" s="320"/>
      <c r="N22" s="321"/>
      <c r="O22" s="322"/>
    </row>
    <row r="23" spans="1:15" s="323" customFormat="1" ht="30" customHeight="1">
      <c r="A23" s="221">
        <v>8</v>
      </c>
      <c r="B23" s="221" t="s">
        <v>159</v>
      </c>
      <c r="C23" s="221" t="s">
        <v>160</v>
      </c>
      <c r="D23" s="222" t="s">
        <v>175</v>
      </c>
      <c r="E23" s="223" t="s">
        <v>176</v>
      </c>
      <c r="F23" s="221" t="s">
        <v>163</v>
      </c>
      <c r="G23" s="224">
        <v>220.827</v>
      </c>
      <c r="H23" s="225"/>
      <c r="I23" s="225"/>
      <c r="J23" s="319"/>
      <c r="K23" s="320"/>
      <c r="L23" s="319"/>
      <c r="M23" s="320"/>
      <c r="N23" s="321"/>
      <c r="O23" s="322"/>
    </row>
    <row r="24" spans="1:15" s="323" customFormat="1" ht="30" customHeight="1">
      <c r="A24" s="221">
        <v>9</v>
      </c>
      <c r="B24" s="221" t="s">
        <v>159</v>
      </c>
      <c r="C24" s="221" t="s">
        <v>160</v>
      </c>
      <c r="D24" s="222" t="s">
        <v>1842</v>
      </c>
      <c r="E24" s="223" t="s">
        <v>1843</v>
      </c>
      <c r="F24" s="221" t="s">
        <v>231</v>
      </c>
      <c r="G24" s="224">
        <v>7</v>
      </c>
      <c r="H24" s="225"/>
      <c r="I24" s="225"/>
      <c r="J24" s="319"/>
      <c r="K24" s="320"/>
      <c r="L24" s="319"/>
      <c r="M24" s="320"/>
      <c r="N24" s="321"/>
      <c r="O24" s="322"/>
    </row>
    <row r="25" spans="1:15" s="323" customFormat="1" ht="30" customHeight="1">
      <c r="A25" s="221">
        <v>10</v>
      </c>
      <c r="B25" s="221" t="s">
        <v>159</v>
      </c>
      <c r="C25" s="221" t="s">
        <v>160</v>
      </c>
      <c r="D25" s="222" t="s">
        <v>1844</v>
      </c>
      <c r="E25" s="223" t="s">
        <v>1845</v>
      </c>
      <c r="F25" s="221" t="s">
        <v>231</v>
      </c>
      <c r="G25" s="224">
        <v>7</v>
      </c>
      <c r="H25" s="225"/>
      <c r="I25" s="225"/>
      <c r="J25" s="319"/>
      <c r="K25" s="320"/>
      <c r="L25" s="319"/>
      <c r="M25" s="320"/>
      <c r="N25" s="321"/>
      <c r="O25" s="322"/>
    </row>
    <row r="26" spans="1:15" s="323" customFormat="1" ht="30" customHeight="1">
      <c r="A26" s="221">
        <v>11</v>
      </c>
      <c r="B26" s="221" t="s">
        <v>159</v>
      </c>
      <c r="C26" s="221" t="s">
        <v>160</v>
      </c>
      <c r="D26" s="222" t="s">
        <v>1846</v>
      </c>
      <c r="E26" s="223" t="s">
        <v>1847</v>
      </c>
      <c r="F26" s="221" t="s">
        <v>231</v>
      </c>
      <c r="G26" s="224">
        <v>7</v>
      </c>
      <c r="H26" s="225"/>
      <c r="I26" s="225"/>
      <c r="J26" s="319"/>
      <c r="K26" s="320"/>
      <c r="L26" s="319"/>
      <c r="M26" s="320"/>
      <c r="N26" s="321"/>
      <c r="O26" s="322"/>
    </row>
    <row r="27" spans="1:15" s="323" customFormat="1" ht="30" customHeight="1">
      <c r="A27" s="221">
        <v>12</v>
      </c>
      <c r="B27" s="221" t="s">
        <v>159</v>
      </c>
      <c r="C27" s="221" t="s">
        <v>160</v>
      </c>
      <c r="D27" s="222" t="s">
        <v>1848</v>
      </c>
      <c r="E27" s="223" t="s">
        <v>1849</v>
      </c>
      <c r="F27" s="221" t="s">
        <v>231</v>
      </c>
      <c r="G27" s="224">
        <v>7</v>
      </c>
      <c r="H27" s="225"/>
      <c r="I27" s="225"/>
      <c r="J27" s="319"/>
      <c r="K27" s="320"/>
      <c r="L27" s="319"/>
      <c r="M27" s="320"/>
      <c r="N27" s="321"/>
      <c r="O27" s="322"/>
    </row>
    <row r="28" spans="1:15" s="323" customFormat="1" ht="30" customHeight="1">
      <c r="A28" s="221">
        <v>13</v>
      </c>
      <c r="B28" s="221" t="s">
        <v>159</v>
      </c>
      <c r="C28" s="221" t="s">
        <v>160</v>
      </c>
      <c r="D28" s="222" t="s">
        <v>1850</v>
      </c>
      <c r="E28" s="223" t="s">
        <v>1851</v>
      </c>
      <c r="F28" s="221" t="s">
        <v>231</v>
      </c>
      <c r="G28" s="224">
        <v>49</v>
      </c>
      <c r="H28" s="225"/>
      <c r="I28" s="225"/>
      <c r="J28" s="319"/>
      <c r="K28" s="320"/>
      <c r="L28" s="319"/>
      <c r="M28" s="320"/>
      <c r="N28" s="321"/>
      <c r="O28" s="322"/>
    </row>
    <row r="29" spans="1:15" s="323" customFormat="1" ht="30" customHeight="1">
      <c r="A29" s="221">
        <v>14</v>
      </c>
      <c r="B29" s="221" t="s">
        <v>159</v>
      </c>
      <c r="C29" s="221" t="s">
        <v>160</v>
      </c>
      <c r="D29" s="222" t="s">
        <v>1852</v>
      </c>
      <c r="E29" s="223" t="s">
        <v>1853</v>
      </c>
      <c r="F29" s="221" t="s">
        <v>163</v>
      </c>
      <c r="G29" s="224">
        <v>165.62100000000001</v>
      </c>
      <c r="H29" s="225"/>
      <c r="I29" s="225"/>
      <c r="J29" s="319"/>
      <c r="K29" s="320"/>
      <c r="L29" s="319"/>
      <c r="M29" s="320"/>
      <c r="N29" s="321"/>
      <c r="O29" s="322"/>
    </row>
    <row r="30" spans="1:15" s="323" customFormat="1" ht="41.25" customHeight="1">
      <c r="A30" s="221">
        <v>15</v>
      </c>
      <c r="B30" s="221" t="s">
        <v>159</v>
      </c>
      <c r="C30" s="221" t="s">
        <v>160</v>
      </c>
      <c r="D30" s="222" t="s">
        <v>1854</v>
      </c>
      <c r="E30" s="223" t="s">
        <v>1855</v>
      </c>
      <c r="F30" s="221" t="s">
        <v>163</v>
      </c>
      <c r="G30" s="224">
        <v>1159.347</v>
      </c>
      <c r="H30" s="225"/>
      <c r="I30" s="225"/>
      <c r="J30" s="319"/>
      <c r="K30" s="320"/>
      <c r="L30" s="319"/>
      <c r="M30" s="320"/>
      <c r="N30" s="321"/>
      <c r="O30" s="322"/>
    </row>
    <row r="31" spans="1:15" s="323" customFormat="1" ht="30" customHeight="1">
      <c r="A31" s="221">
        <v>16</v>
      </c>
      <c r="B31" s="221" t="s">
        <v>159</v>
      </c>
      <c r="C31" s="221" t="s">
        <v>160</v>
      </c>
      <c r="D31" s="222" t="s">
        <v>1856</v>
      </c>
      <c r="E31" s="223" t="s">
        <v>1857</v>
      </c>
      <c r="F31" s="221" t="s">
        <v>231</v>
      </c>
      <c r="G31" s="224">
        <v>7</v>
      </c>
      <c r="H31" s="225"/>
      <c r="I31" s="225"/>
      <c r="J31" s="319"/>
      <c r="K31" s="320"/>
      <c r="L31" s="319"/>
      <c r="M31" s="320"/>
      <c r="N31" s="321"/>
      <c r="O31" s="322"/>
    </row>
    <row r="32" spans="1:15" s="323" customFormat="1" ht="30" customHeight="1">
      <c r="A32" s="221">
        <v>17</v>
      </c>
      <c r="B32" s="221" t="s">
        <v>159</v>
      </c>
      <c r="C32" s="221" t="s">
        <v>160</v>
      </c>
      <c r="D32" s="222" t="s">
        <v>1858</v>
      </c>
      <c r="E32" s="223" t="s">
        <v>1859</v>
      </c>
      <c r="F32" s="221" t="s">
        <v>231</v>
      </c>
      <c r="G32" s="224">
        <v>49</v>
      </c>
      <c r="H32" s="225"/>
      <c r="I32" s="225"/>
      <c r="J32" s="319"/>
      <c r="K32" s="320"/>
      <c r="L32" s="319"/>
      <c r="M32" s="320"/>
      <c r="N32" s="321"/>
      <c r="O32" s="322"/>
    </row>
    <row r="33" spans="1:21" s="323" customFormat="1" ht="30" customHeight="1">
      <c r="A33" s="221">
        <v>18</v>
      </c>
      <c r="B33" s="221" t="s">
        <v>159</v>
      </c>
      <c r="C33" s="221" t="s">
        <v>160</v>
      </c>
      <c r="D33" s="222" t="s">
        <v>1860</v>
      </c>
      <c r="E33" s="223" t="s">
        <v>1861</v>
      </c>
      <c r="F33" s="221" t="s">
        <v>231</v>
      </c>
      <c r="G33" s="224">
        <v>7</v>
      </c>
      <c r="H33" s="225"/>
      <c r="I33" s="225"/>
      <c r="J33" s="319"/>
      <c r="K33" s="320"/>
      <c r="L33" s="319"/>
      <c r="M33" s="320"/>
      <c r="N33" s="321"/>
      <c r="O33" s="322"/>
    </row>
    <row r="34" spans="1:21" s="323" customFormat="1" ht="30" customHeight="1">
      <c r="A34" s="221">
        <v>19</v>
      </c>
      <c r="B34" s="221" t="s">
        <v>159</v>
      </c>
      <c r="C34" s="221" t="s">
        <v>160</v>
      </c>
      <c r="D34" s="222" t="s">
        <v>1862</v>
      </c>
      <c r="E34" s="223" t="s">
        <v>1863</v>
      </c>
      <c r="F34" s="221" t="s">
        <v>231</v>
      </c>
      <c r="G34" s="224">
        <v>49</v>
      </c>
      <c r="H34" s="225"/>
      <c r="I34" s="225"/>
      <c r="J34" s="319"/>
      <c r="K34" s="320"/>
      <c r="L34" s="319"/>
      <c r="M34" s="320"/>
      <c r="N34" s="321"/>
      <c r="O34" s="322"/>
    </row>
    <row r="35" spans="1:21" s="323" customFormat="1" ht="30" customHeight="1">
      <c r="A35" s="221">
        <v>20</v>
      </c>
      <c r="B35" s="221" t="s">
        <v>159</v>
      </c>
      <c r="C35" s="221" t="s">
        <v>160</v>
      </c>
      <c r="D35" s="222" t="s">
        <v>177</v>
      </c>
      <c r="E35" s="223" t="s">
        <v>178</v>
      </c>
      <c r="F35" s="221" t="s">
        <v>163</v>
      </c>
      <c r="G35" s="224">
        <v>126.982</v>
      </c>
      <c r="H35" s="225"/>
      <c r="I35" s="225"/>
      <c r="J35" s="319"/>
      <c r="K35" s="320"/>
      <c r="L35" s="319"/>
      <c r="M35" s="320"/>
      <c r="N35" s="321"/>
      <c r="O35" s="322"/>
    </row>
    <row r="36" spans="1:21" s="323" customFormat="1" ht="30" customHeight="1">
      <c r="A36" s="221">
        <v>21</v>
      </c>
      <c r="B36" s="221" t="s">
        <v>159</v>
      </c>
      <c r="C36" s="221" t="s">
        <v>160</v>
      </c>
      <c r="D36" s="222" t="s">
        <v>1864</v>
      </c>
      <c r="E36" s="223" t="s">
        <v>1865</v>
      </c>
      <c r="F36" s="221" t="s">
        <v>163</v>
      </c>
      <c r="G36" s="224">
        <v>55.207000000000001</v>
      </c>
      <c r="H36" s="225"/>
      <c r="I36" s="225"/>
      <c r="J36" s="319"/>
      <c r="K36" s="320"/>
      <c r="L36" s="319"/>
      <c r="M36" s="320"/>
      <c r="N36" s="321"/>
      <c r="O36" s="322"/>
    </row>
    <row r="37" spans="1:21" s="323" customFormat="1" ht="30" customHeight="1">
      <c r="A37" s="221">
        <v>22</v>
      </c>
      <c r="B37" s="221" t="s">
        <v>159</v>
      </c>
      <c r="C37" s="221" t="s">
        <v>160</v>
      </c>
      <c r="D37" s="222" t="s">
        <v>1866</v>
      </c>
      <c r="E37" s="223" t="s">
        <v>1867</v>
      </c>
      <c r="F37" s="221" t="s">
        <v>163</v>
      </c>
      <c r="G37" s="224">
        <v>148.37799999999999</v>
      </c>
      <c r="H37" s="225"/>
      <c r="I37" s="225"/>
      <c r="J37" s="319"/>
      <c r="K37" s="320"/>
      <c r="L37" s="319"/>
      <c r="M37" s="320"/>
      <c r="N37" s="321"/>
      <c r="O37" s="322"/>
    </row>
    <row r="38" spans="1:21" s="323" customFormat="1" ht="30" customHeight="1">
      <c r="A38" s="221">
        <v>23</v>
      </c>
      <c r="B38" s="221" t="s">
        <v>159</v>
      </c>
      <c r="C38" s="221" t="s">
        <v>160</v>
      </c>
      <c r="D38" s="222" t="s">
        <v>724</v>
      </c>
      <c r="E38" s="223" t="s">
        <v>725</v>
      </c>
      <c r="F38" s="221" t="s">
        <v>189</v>
      </c>
      <c r="G38" s="224">
        <v>177.024</v>
      </c>
      <c r="H38" s="225"/>
      <c r="I38" s="225"/>
      <c r="J38" s="319"/>
      <c r="K38" s="320"/>
      <c r="L38" s="319"/>
      <c r="M38" s="320"/>
      <c r="N38" s="321"/>
      <c r="O38" s="322"/>
    </row>
    <row r="39" spans="1:21" s="323" customFormat="1" ht="30" customHeight="1">
      <c r="A39" s="221">
        <v>24</v>
      </c>
      <c r="B39" s="221" t="s">
        <v>159</v>
      </c>
      <c r="C39" s="221" t="s">
        <v>160</v>
      </c>
      <c r="D39" s="222" t="s">
        <v>1868</v>
      </c>
      <c r="E39" s="223" t="s">
        <v>1869</v>
      </c>
      <c r="F39" s="221" t="s">
        <v>231</v>
      </c>
      <c r="G39" s="224">
        <v>7</v>
      </c>
      <c r="H39" s="225"/>
      <c r="I39" s="225"/>
      <c r="J39" s="319"/>
      <c r="K39" s="320"/>
      <c r="L39" s="319"/>
      <c r="M39" s="320"/>
      <c r="N39" s="321"/>
      <c r="O39" s="322"/>
    </row>
    <row r="40" spans="1:21" s="323" customFormat="1" ht="30" customHeight="1">
      <c r="A40" s="221">
        <v>25</v>
      </c>
      <c r="B40" s="221" t="s">
        <v>159</v>
      </c>
      <c r="C40" s="221" t="s">
        <v>817</v>
      </c>
      <c r="D40" s="222" t="s">
        <v>1870</v>
      </c>
      <c r="E40" s="223" t="s">
        <v>1871</v>
      </c>
      <c r="F40" s="221" t="s">
        <v>193</v>
      </c>
      <c r="G40" s="224">
        <v>160</v>
      </c>
      <c r="H40" s="225"/>
      <c r="I40" s="225"/>
      <c r="J40" s="319"/>
      <c r="K40" s="320"/>
      <c r="L40" s="319"/>
      <c r="M40" s="320"/>
      <c r="N40" s="321"/>
      <c r="O40" s="322"/>
    </row>
    <row r="41" spans="1:21" s="884" customFormat="1" ht="30" customHeight="1">
      <c r="A41" s="230">
        <v>26</v>
      </c>
      <c r="B41" s="230" t="s">
        <v>185</v>
      </c>
      <c r="C41" s="230" t="s">
        <v>186</v>
      </c>
      <c r="D41" s="231" t="s">
        <v>1872</v>
      </c>
      <c r="E41" s="232" t="s">
        <v>1873</v>
      </c>
      <c r="F41" s="230" t="s">
        <v>619</v>
      </c>
      <c r="G41" s="233">
        <v>0</v>
      </c>
      <c r="H41" s="234"/>
      <c r="I41" s="234"/>
      <c r="J41" s="880"/>
      <c r="K41" s="881"/>
      <c r="L41" s="880"/>
      <c r="M41" s="881"/>
      <c r="N41" s="882"/>
      <c r="O41" s="883"/>
      <c r="U41" s="323"/>
    </row>
    <row r="42" spans="1:21" s="323" customFormat="1" ht="30" customHeight="1">
      <c r="A42" s="221">
        <v>27</v>
      </c>
      <c r="B42" s="221" t="s">
        <v>159</v>
      </c>
      <c r="C42" s="221" t="s">
        <v>160</v>
      </c>
      <c r="D42" s="222" t="s">
        <v>1874</v>
      </c>
      <c r="E42" s="223" t="s">
        <v>1875</v>
      </c>
      <c r="F42" s="221" t="s">
        <v>193</v>
      </c>
      <c r="G42" s="224">
        <v>492</v>
      </c>
      <c r="H42" s="225"/>
      <c r="I42" s="225"/>
      <c r="J42" s="319"/>
      <c r="K42" s="320"/>
      <c r="L42" s="319"/>
      <c r="M42" s="320"/>
      <c r="N42" s="321"/>
      <c r="O42" s="322"/>
    </row>
    <row r="43" spans="1:21" s="323" customFormat="1" ht="30" customHeight="1">
      <c r="A43" s="221">
        <v>28</v>
      </c>
      <c r="B43" s="221" t="s">
        <v>159</v>
      </c>
      <c r="C43" s="221" t="s">
        <v>160</v>
      </c>
      <c r="D43" s="222" t="s">
        <v>1876</v>
      </c>
      <c r="E43" s="223" t="s">
        <v>1877</v>
      </c>
      <c r="F43" s="221" t="s">
        <v>193</v>
      </c>
      <c r="G43" s="224">
        <v>160</v>
      </c>
      <c r="H43" s="225"/>
      <c r="I43" s="225"/>
      <c r="J43" s="319"/>
      <c r="K43" s="320"/>
      <c r="L43" s="319"/>
      <c r="M43" s="320"/>
      <c r="N43" s="321"/>
      <c r="O43" s="322"/>
    </row>
    <row r="44" spans="1:21" s="323" customFormat="1" ht="30" customHeight="1">
      <c r="A44" s="221">
        <v>29</v>
      </c>
      <c r="B44" s="221" t="s">
        <v>159</v>
      </c>
      <c r="C44" s="221" t="s">
        <v>817</v>
      </c>
      <c r="D44" s="222" t="s">
        <v>1878</v>
      </c>
      <c r="E44" s="223" t="s">
        <v>1879</v>
      </c>
      <c r="F44" s="221" t="s">
        <v>193</v>
      </c>
      <c r="G44" s="224">
        <v>492</v>
      </c>
      <c r="H44" s="225"/>
      <c r="I44" s="225"/>
      <c r="J44" s="319"/>
      <c r="K44" s="320"/>
      <c r="L44" s="319"/>
      <c r="M44" s="320"/>
      <c r="N44" s="321"/>
      <c r="O44" s="322"/>
    </row>
    <row r="45" spans="1:21" s="297" customFormat="1" ht="30" customHeight="1">
      <c r="A45" s="218"/>
      <c r="B45" s="219" t="s">
        <v>121</v>
      </c>
      <c r="C45" s="218"/>
      <c r="D45" s="218" t="s">
        <v>164</v>
      </c>
      <c r="E45" s="218" t="s">
        <v>190</v>
      </c>
      <c r="F45" s="218"/>
      <c r="G45" s="218"/>
      <c r="H45" s="218"/>
      <c r="I45" s="220"/>
      <c r="K45" s="299"/>
      <c r="M45" s="299"/>
      <c r="U45" s="323"/>
    </row>
    <row r="46" spans="1:21" s="323" customFormat="1" ht="30" customHeight="1">
      <c r="A46" s="221">
        <v>30</v>
      </c>
      <c r="B46" s="221" t="s">
        <v>159</v>
      </c>
      <c r="C46" s="221" t="s">
        <v>160</v>
      </c>
      <c r="D46" s="222" t="s">
        <v>191</v>
      </c>
      <c r="E46" s="223" t="s">
        <v>192</v>
      </c>
      <c r="F46" s="221" t="s">
        <v>193</v>
      </c>
      <c r="G46" s="224">
        <v>492</v>
      </c>
      <c r="H46" s="225"/>
      <c r="I46" s="225"/>
      <c r="J46" s="319"/>
      <c r="K46" s="320"/>
      <c r="L46" s="319"/>
      <c r="M46" s="320"/>
      <c r="N46" s="321"/>
      <c r="O46" s="322"/>
    </row>
    <row r="47" spans="1:21" s="323" customFormat="1" ht="30" customHeight="1">
      <c r="A47" s="221">
        <v>31</v>
      </c>
      <c r="B47" s="221" t="s">
        <v>159</v>
      </c>
      <c r="C47" s="221" t="s">
        <v>197</v>
      </c>
      <c r="D47" s="222" t="s">
        <v>1880</v>
      </c>
      <c r="E47" s="223" t="s">
        <v>1881</v>
      </c>
      <c r="F47" s="221" t="s">
        <v>163</v>
      </c>
      <c r="G47" s="224">
        <v>0.32400000000000001</v>
      </c>
      <c r="H47" s="225"/>
      <c r="I47" s="225"/>
      <c r="J47" s="319"/>
      <c r="K47" s="320"/>
      <c r="L47" s="319"/>
      <c r="M47" s="320"/>
      <c r="N47" s="321"/>
      <c r="O47" s="322"/>
    </row>
    <row r="48" spans="1:21" s="323" customFormat="1" ht="30" customHeight="1">
      <c r="A48" s="221">
        <v>32</v>
      </c>
      <c r="B48" s="221" t="s">
        <v>159</v>
      </c>
      <c r="C48" s="221" t="s">
        <v>197</v>
      </c>
      <c r="D48" s="222" t="s">
        <v>198</v>
      </c>
      <c r="E48" s="223" t="s">
        <v>199</v>
      </c>
      <c r="F48" s="221" t="s">
        <v>163</v>
      </c>
      <c r="G48" s="224">
        <v>0.72899999999999998</v>
      </c>
      <c r="H48" s="225"/>
      <c r="I48" s="225"/>
      <c r="J48" s="319"/>
      <c r="K48" s="320"/>
      <c r="L48" s="319"/>
      <c r="M48" s="320"/>
      <c r="N48" s="321"/>
      <c r="O48" s="322"/>
    </row>
    <row r="49" spans="1:21" s="323" customFormat="1" ht="30" customHeight="1">
      <c r="A49" s="221">
        <v>33</v>
      </c>
      <c r="B49" s="221" t="s">
        <v>159</v>
      </c>
      <c r="C49" s="221" t="s">
        <v>197</v>
      </c>
      <c r="D49" s="222" t="s">
        <v>200</v>
      </c>
      <c r="E49" s="223" t="s">
        <v>201</v>
      </c>
      <c r="F49" s="221" t="s">
        <v>193</v>
      </c>
      <c r="G49" s="224">
        <v>1.08</v>
      </c>
      <c r="H49" s="225"/>
      <c r="I49" s="225"/>
      <c r="J49" s="319"/>
      <c r="K49" s="320"/>
      <c r="L49" s="319"/>
      <c r="M49" s="320"/>
      <c r="N49" s="321"/>
      <c r="O49" s="322"/>
    </row>
    <row r="50" spans="1:21" s="323" customFormat="1" ht="30" customHeight="1">
      <c r="A50" s="221">
        <v>34</v>
      </c>
      <c r="B50" s="221" t="s">
        <v>159</v>
      </c>
      <c r="C50" s="221" t="s">
        <v>197</v>
      </c>
      <c r="D50" s="222" t="s">
        <v>202</v>
      </c>
      <c r="E50" s="223" t="s">
        <v>203</v>
      </c>
      <c r="F50" s="221" t="s">
        <v>193</v>
      </c>
      <c r="G50" s="224">
        <v>1.08</v>
      </c>
      <c r="H50" s="225"/>
      <c r="I50" s="225"/>
      <c r="J50" s="319"/>
      <c r="K50" s="320"/>
      <c r="L50" s="319"/>
      <c r="M50" s="320"/>
      <c r="N50" s="321"/>
      <c r="O50" s="322"/>
    </row>
    <row r="51" spans="1:21" s="297" customFormat="1" ht="30" customHeight="1">
      <c r="A51" s="218"/>
      <c r="B51" s="219" t="s">
        <v>121</v>
      </c>
      <c r="C51" s="218"/>
      <c r="D51" s="218" t="s">
        <v>204</v>
      </c>
      <c r="E51" s="218" t="s">
        <v>205</v>
      </c>
      <c r="F51" s="218"/>
      <c r="G51" s="218"/>
      <c r="H51" s="218"/>
      <c r="I51" s="220"/>
      <c r="K51" s="299"/>
      <c r="M51" s="299"/>
      <c r="U51" s="323"/>
    </row>
    <row r="52" spans="1:21" s="323" customFormat="1" ht="30" customHeight="1">
      <c r="A52" s="221">
        <v>35</v>
      </c>
      <c r="B52" s="221" t="s">
        <v>159</v>
      </c>
      <c r="C52" s="221" t="s">
        <v>197</v>
      </c>
      <c r="D52" s="222" t="s">
        <v>209</v>
      </c>
      <c r="E52" s="223" t="s">
        <v>1882</v>
      </c>
      <c r="F52" s="221" t="s">
        <v>163</v>
      </c>
      <c r="G52" s="224">
        <v>0.40500000000000003</v>
      </c>
      <c r="H52" s="225"/>
      <c r="I52" s="225"/>
      <c r="J52" s="319"/>
      <c r="K52" s="320"/>
      <c r="L52" s="319"/>
      <c r="M52" s="320"/>
      <c r="N52" s="321"/>
      <c r="O52" s="322"/>
    </row>
    <row r="53" spans="1:21" s="323" customFormat="1" ht="30" customHeight="1">
      <c r="A53" s="221">
        <v>36</v>
      </c>
      <c r="B53" s="221" t="s">
        <v>159</v>
      </c>
      <c r="C53" s="221" t="s">
        <v>197</v>
      </c>
      <c r="D53" s="222" t="s">
        <v>213</v>
      </c>
      <c r="E53" s="223" t="s">
        <v>1883</v>
      </c>
      <c r="F53" s="221" t="s">
        <v>189</v>
      </c>
      <c r="G53" s="224">
        <v>1.2999999999999999E-2</v>
      </c>
      <c r="H53" s="225"/>
      <c r="I53" s="225"/>
      <c r="J53" s="319"/>
      <c r="K53" s="320"/>
      <c r="L53" s="319"/>
      <c r="M53" s="320"/>
      <c r="N53" s="321"/>
      <c r="O53" s="322"/>
    </row>
    <row r="54" spans="1:21" s="297" customFormat="1" ht="30" customHeight="1">
      <c r="A54" s="218"/>
      <c r="B54" s="219" t="s">
        <v>121</v>
      </c>
      <c r="C54" s="218"/>
      <c r="D54" s="218" t="s">
        <v>1402</v>
      </c>
      <c r="E54" s="218" t="s">
        <v>1884</v>
      </c>
      <c r="F54" s="218"/>
      <c r="G54" s="218"/>
      <c r="H54" s="218"/>
      <c r="I54" s="220"/>
      <c r="K54" s="299"/>
      <c r="M54" s="299"/>
      <c r="U54" s="323"/>
    </row>
    <row r="55" spans="1:21" s="323" customFormat="1" ht="30" customHeight="1">
      <c r="A55" s="221">
        <v>37</v>
      </c>
      <c r="B55" s="221" t="s">
        <v>159</v>
      </c>
      <c r="C55" s="221" t="s">
        <v>333</v>
      </c>
      <c r="D55" s="222" t="s">
        <v>1885</v>
      </c>
      <c r="E55" s="223" t="s">
        <v>1886</v>
      </c>
      <c r="F55" s="221" t="s">
        <v>193</v>
      </c>
      <c r="G55" s="224">
        <v>332</v>
      </c>
      <c r="H55" s="225"/>
      <c r="I55" s="225"/>
      <c r="J55" s="319"/>
      <c r="K55" s="320"/>
      <c r="L55" s="319"/>
      <c r="M55" s="320"/>
      <c r="N55" s="321"/>
      <c r="O55" s="322"/>
    </row>
    <row r="56" spans="1:21" s="323" customFormat="1" ht="30" customHeight="1">
      <c r="A56" s="221">
        <v>38</v>
      </c>
      <c r="B56" s="221" t="s">
        <v>159</v>
      </c>
      <c r="C56" s="221" t="s">
        <v>333</v>
      </c>
      <c r="D56" s="222" t="s">
        <v>1887</v>
      </c>
      <c r="E56" s="223" t="s">
        <v>1888</v>
      </c>
      <c r="F56" s="221" t="s">
        <v>193</v>
      </c>
      <c r="G56" s="224">
        <v>285</v>
      </c>
      <c r="H56" s="225"/>
      <c r="I56" s="225"/>
      <c r="J56" s="319"/>
      <c r="K56" s="320"/>
      <c r="L56" s="319"/>
      <c r="M56" s="320"/>
      <c r="N56" s="321"/>
      <c r="O56" s="322"/>
    </row>
    <row r="57" spans="1:21" s="323" customFormat="1" ht="30" customHeight="1">
      <c r="A57" s="221">
        <v>39</v>
      </c>
      <c r="B57" s="221" t="s">
        <v>159</v>
      </c>
      <c r="C57" s="221" t="s">
        <v>333</v>
      </c>
      <c r="D57" s="222" t="s">
        <v>1889</v>
      </c>
      <c r="E57" s="223" t="s">
        <v>1890</v>
      </c>
      <c r="F57" s="221" t="s">
        <v>193</v>
      </c>
      <c r="G57" s="224">
        <v>47</v>
      </c>
      <c r="H57" s="225"/>
      <c r="I57" s="225"/>
      <c r="J57" s="319"/>
      <c r="K57" s="320"/>
      <c r="L57" s="319"/>
      <c r="M57" s="320"/>
      <c r="N57" s="321"/>
      <c r="O57" s="322"/>
    </row>
    <row r="58" spans="1:21" s="884" customFormat="1" ht="30" customHeight="1">
      <c r="A58" s="230">
        <v>40</v>
      </c>
      <c r="B58" s="230" t="s">
        <v>185</v>
      </c>
      <c r="C58" s="230" t="s">
        <v>186</v>
      </c>
      <c r="D58" s="231" t="s">
        <v>1891</v>
      </c>
      <c r="E58" s="232" t="s">
        <v>1892</v>
      </c>
      <c r="F58" s="230" t="s">
        <v>193</v>
      </c>
      <c r="G58" s="233">
        <v>49.35</v>
      </c>
      <c r="H58" s="234"/>
      <c r="I58" s="234"/>
      <c r="J58" s="880"/>
      <c r="K58" s="881"/>
      <c r="L58" s="880"/>
      <c r="M58" s="881"/>
      <c r="N58" s="882"/>
      <c r="O58" s="883"/>
      <c r="U58" s="323"/>
    </row>
    <row r="59" spans="1:21" s="323" customFormat="1" ht="30" customHeight="1">
      <c r="A59" s="221">
        <v>41</v>
      </c>
      <c r="B59" s="221" t="s">
        <v>159</v>
      </c>
      <c r="C59" s="221" t="s">
        <v>333</v>
      </c>
      <c r="D59" s="222" t="s">
        <v>1893</v>
      </c>
      <c r="E59" s="223" t="s">
        <v>1894</v>
      </c>
      <c r="F59" s="221" t="s">
        <v>193</v>
      </c>
      <c r="G59" s="224">
        <v>285</v>
      </c>
      <c r="H59" s="225"/>
      <c r="I59" s="225"/>
      <c r="J59" s="319"/>
      <c r="K59" s="320"/>
      <c r="L59" s="319"/>
      <c r="M59" s="320"/>
      <c r="N59" s="321"/>
      <c r="O59" s="322"/>
    </row>
    <row r="60" spans="1:21" s="884" customFormat="1" ht="30" customHeight="1">
      <c r="A60" s="230">
        <v>42</v>
      </c>
      <c r="B60" s="230" t="s">
        <v>185</v>
      </c>
      <c r="C60" s="230" t="s">
        <v>186</v>
      </c>
      <c r="D60" s="231" t="s">
        <v>1895</v>
      </c>
      <c r="E60" s="232" t="s">
        <v>1896</v>
      </c>
      <c r="F60" s="230" t="s">
        <v>193</v>
      </c>
      <c r="G60" s="233">
        <v>299.25</v>
      </c>
      <c r="H60" s="234"/>
      <c r="I60" s="234"/>
      <c r="J60" s="880"/>
      <c r="K60" s="881"/>
      <c r="L60" s="880"/>
      <c r="M60" s="881"/>
      <c r="N60" s="882"/>
      <c r="O60" s="883"/>
      <c r="U60" s="323"/>
    </row>
    <row r="61" spans="1:21" s="297" customFormat="1" ht="30" customHeight="1">
      <c r="A61" s="218"/>
      <c r="B61" s="219" t="s">
        <v>121</v>
      </c>
      <c r="C61" s="218"/>
      <c r="D61" s="218" t="s">
        <v>272</v>
      </c>
      <c r="E61" s="218" t="s">
        <v>273</v>
      </c>
      <c r="F61" s="218"/>
      <c r="G61" s="218"/>
      <c r="H61" s="218"/>
      <c r="I61" s="220"/>
      <c r="K61" s="299"/>
      <c r="M61" s="299"/>
      <c r="U61" s="323"/>
    </row>
    <row r="62" spans="1:21" s="323" customFormat="1" ht="30" customHeight="1">
      <c r="A62" s="221">
        <v>43</v>
      </c>
      <c r="B62" s="221" t="s">
        <v>159</v>
      </c>
      <c r="C62" s="221" t="s">
        <v>197</v>
      </c>
      <c r="D62" s="222" t="s">
        <v>292</v>
      </c>
      <c r="E62" s="223" t="s">
        <v>293</v>
      </c>
      <c r="F62" s="221" t="s">
        <v>193</v>
      </c>
      <c r="G62" s="224">
        <v>1.35</v>
      </c>
      <c r="H62" s="225"/>
      <c r="I62" s="225"/>
      <c r="J62" s="319"/>
      <c r="K62" s="320"/>
      <c r="L62" s="319"/>
      <c r="M62" s="320"/>
      <c r="N62" s="321"/>
      <c r="O62" s="322"/>
    </row>
    <row r="63" spans="1:21" s="323" customFormat="1" ht="30" customHeight="1">
      <c r="A63" s="221">
        <v>44</v>
      </c>
      <c r="B63" s="221" t="s">
        <v>159</v>
      </c>
      <c r="C63" s="221" t="s">
        <v>197</v>
      </c>
      <c r="D63" s="222" t="s">
        <v>294</v>
      </c>
      <c r="E63" s="223" t="s">
        <v>295</v>
      </c>
      <c r="F63" s="221" t="s">
        <v>193</v>
      </c>
      <c r="G63" s="224">
        <v>1.35</v>
      </c>
      <c r="H63" s="225"/>
      <c r="I63" s="225"/>
      <c r="J63" s="319"/>
      <c r="K63" s="320"/>
      <c r="L63" s="319"/>
      <c r="M63" s="320"/>
      <c r="N63" s="321"/>
      <c r="O63" s="322"/>
    </row>
    <row r="64" spans="1:21" s="323" customFormat="1" ht="30" customHeight="1">
      <c r="A64" s="221">
        <v>45</v>
      </c>
      <c r="B64" s="221" t="s">
        <v>159</v>
      </c>
      <c r="C64" s="221" t="s">
        <v>197</v>
      </c>
      <c r="D64" s="222" t="s">
        <v>310</v>
      </c>
      <c r="E64" s="223" t="s">
        <v>1897</v>
      </c>
      <c r="F64" s="221" t="s">
        <v>163</v>
      </c>
      <c r="G64" s="224">
        <v>9.2970000000000006</v>
      </c>
      <c r="H64" s="225"/>
      <c r="I64" s="225"/>
      <c r="J64" s="319"/>
      <c r="K64" s="320"/>
      <c r="L64" s="319"/>
      <c r="M64" s="320"/>
      <c r="N64" s="321"/>
      <c r="O64" s="322"/>
    </row>
    <row r="65" spans="1:21" s="323" customFormat="1" ht="30" customHeight="1">
      <c r="A65" s="221">
        <v>46</v>
      </c>
      <c r="B65" s="221" t="s">
        <v>159</v>
      </c>
      <c r="C65" s="221" t="s">
        <v>197</v>
      </c>
      <c r="D65" s="222" t="s">
        <v>1898</v>
      </c>
      <c r="E65" s="223" t="s">
        <v>1899</v>
      </c>
      <c r="F65" s="221" t="s">
        <v>193</v>
      </c>
      <c r="G65" s="224">
        <v>0.81</v>
      </c>
      <c r="H65" s="225"/>
      <c r="I65" s="225"/>
      <c r="J65" s="319"/>
      <c r="K65" s="320"/>
      <c r="L65" s="319"/>
      <c r="M65" s="320"/>
      <c r="N65" s="321"/>
      <c r="O65" s="322"/>
    </row>
    <row r="66" spans="1:21" s="297" customFormat="1" ht="30" customHeight="1">
      <c r="A66" s="218"/>
      <c r="B66" s="219" t="s">
        <v>121</v>
      </c>
      <c r="C66" s="218"/>
      <c r="D66" s="218" t="s">
        <v>331</v>
      </c>
      <c r="E66" s="218" t="s">
        <v>332</v>
      </c>
      <c r="F66" s="218"/>
      <c r="G66" s="218"/>
      <c r="H66" s="218"/>
      <c r="I66" s="220"/>
      <c r="K66" s="299"/>
      <c r="M66" s="299"/>
      <c r="U66" s="323"/>
    </row>
    <row r="67" spans="1:21" s="323" customFormat="1" ht="30" customHeight="1">
      <c r="A67" s="221">
        <v>47</v>
      </c>
      <c r="B67" s="221" t="s">
        <v>159</v>
      </c>
      <c r="C67" s="221" t="s">
        <v>333</v>
      </c>
      <c r="D67" s="222" t="s">
        <v>1900</v>
      </c>
      <c r="E67" s="223" t="s">
        <v>1901</v>
      </c>
      <c r="F67" s="221" t="s">
        <v>220</v>
      </c>
      <c r="G67" s="224">
        <v>9</v>
      </c>
      <c r="H67" s="225"/>
      <c r="I67" s="225"/>
      <c r="J67" s="319"/>
      <c r="K67" s="320"/>
      <c r="L67" s="319"/>
      <c r="M67" s="320"/>
      <c r="N67" s="321"/>
      <c r="O67" s="322"/>
    </row>
    <row r="68" spans="1:21" s="884" customFormat="1" ht="30" customHeight="1">
      <c r="A68" s="230">
        <v>48</v>
      </c>
      <c r="B68" s="230" t="s">
        <v>185</v>
      </c>
      <c r="C68" s="230" t="s">
        <v>186</v>
      </c>
      <c r="D68" s="231" t="s">
        <v>1902</v>
      </c>
      <c r="E68" s="232" t="s">
        <v>1903</v>
      </c>
      <c r="F68" s="230" t="s">
        <v>231</v>
      </c>
      <c r="G68" s="233">
        <v>9</v>
      </c>
      <c r="H68" s="234"/>
      <c r="I68" s="234"/>
      <c r="J68" s="880"/>
      <c r="K68" s="881"/>
      <c r="L68" s="880"/>
      <c r="M68" s="881"/>
      <c r="N68" s="882"/>
      <c r="O68" s="883"/>
      <c r="U68" s="323"/>
    </row>
    <row r="69" spans="1:21" s="323" customFormat="1" ht="30" customHeight="1">
      <c r="A69" s="221">
        <v>49</v>
      </c>
      <c r="B69" s="221" t="s">
        <v>159</v>
      </c>
      <c r="C69" s="221" t="s">
        <v>333</v>
      </c>
      <c r="D69" s="222" t="s">
        <v>1904</v>
      </c>
      <c r="E69" s="223" t="s">
        <v>1905</v>
      </c>
      <c r="F69" s="221" t="s">
        <v>220</v>
      </c>
      <c r="G69" s="224">
        <v>95.3</v>
      </c>
      <c r="H69" s="225"/>
      <c r="I69" s="225"/>
      <c r="J69" s="319"/>
      <c r="K69" s="320"/>
      <c r="L69" s="319"/>
      <c r="M69" s="320"/>
      <c r="N69" s="321"/>
      <c r="O69" s="322"/>
    </row>
    <row r="70" spans="1:21" s="884" customFormat="1" ht="30" customHeight="1">
      <c r="A70" s="230">
        <v>50</v>
      </c>
      <c r="B70" s="230" t="s">
        <v>185</v>
      </c>
      <c r="C70" s="230" t="s">
        <v>186</v>
      </c>
      <c r="D70" s="231" t="s">
        <v>1906</v>
      </c>
      <c r="E70" s="232" t="s">
        <v>1907</v>
      </c>
      <c r="F70" s="230" t="s">
        <v>231</v>
      </c>
      <c r="G70" s="233">
        <v>96</v>
      </c>
      <c r="H70" s="234"/>
      <c r="I70" s="234"/>
      <c r="J70" s="880"/>
      <c r="K70" s="881"/>
      <c r="L70" s="880"/>
      <c r="M70" s="881"/>
      <c r="N70" s="882"/>
      <c r="O70" s="883"/>
      <c r="U70" s="323"/>
    </row>
    <row r="71" spans="1:21" s="323" customFormat="1" ht="30" customHeight="1">
      <c r="A71" s="221">
        <v>51</v>
      </c>
      <c r="B71" s="221" t="s">
        <v>159</v>
      </c>
      <c r="C71" s="221" t="s">
        <v>333</v>
      </c>
      <c r="D71" s="222" t="s">
        <v>338</v>
      </c>
      <c r="E71" s="223" t="s">
        <v>339</v>
      </c>
      <c r="F71" s="221" t="s">
        <v>163</v>
      </c>
      <c r="G71" s="224">
        <v>12.516</v>
      </c>
      <c r="H71" s="225"/>
      <c r="I71" s="225"/>
      <c r="J71" s="319"/>
      <c r="K71" s="320"/>
      <c r="L71" s="319"/>
      <c r="M71" s="320"/>
      <c r="N71" s="321"/>
      <c r="O71" s="322"/>
    </row>
    <row r="72" spans="1:21" s="297" customFormat="1" ht="30" customHeight="1">
      <c r="A72" s="218"/>
      <c r="B72" s="219" t="s">
        <v>121</v>
      </c>
      <c r="C72" s="218"/>
      <c r="D72" s="218" t="s">
        <v>419</v>
      </c>
      <c r="E72" s="218" t="s">
        <v>420</v>
      </c>
      <c r="F72" s="218"/>
      <c r="G72" s="218"/>
      <c r="H72" s="218"/>
      <c r="I72" s="220"/>
      <c r="K72" s="299"/>
      <c r="M72" s="299"/>
      <c r="U72" s="323"/>
    </row>
    <row r="73" spans="1:21" s="323" customFormat="1" ht="30" customHeight="1">
      <c r="A73" s="221">
        <v>52</v>
      </c>
      <c r="B73" s="221" t="s">
        <v>159</v>
      </c>
      <c r="C73" s="221" t="s">
        <v>197</v>
      </c>
      <c r="D73" s="222" t="s">
        <v>1908</v>
      </c>
      <c r="E73" s="223" t="s">
        <v>1909</v>
      </c>
      <c r="F73" s="221" t="s">
        <v>189</v>
      </c>
      <c r="G73" s="224">
        <v>402.42</v>
      </c>
      <c r="H73" s="225"/>
      <c r="I73" s="225"/>
      <c r="J73" s="319"/>
      <c r="K73" s="320"/>
      <c r="L73" s="319"/>
      <c r="M73" s="320"/>
      <c r="N73" s="321"/>
      <c r="O73" s="322"/>
    </row>
    <row r="74" spans="1:21" s="293" customFormat="1" ht="30" customHeight="1">
      <c r="A74" s="240"/>
      <c r="B74" s="241" t="s">
        <v>121</v>
      </c>
      <c r="C74" s="240"/>
      <c r="D74" s="240" t="s">
        <v>423</v>
      </c>
      <c r="E74" s="240" t="s">
        <v>424</v>
      </c>
      <c r="F74" s="240"/>
      <c r="G74" s="240"/>
      <c r="H74" s="240"/>
      <c r="I74" s="242"/>
      <c r="K74" s="295"/>
      <c r="M74" s="295"/>
      <c r="U74" s="323"/>
    </row>
    <row r="75" spans="1:21" s="297" customFormat="1" ht="30" customHeight="1">
      <c r="A75" s="218"/>
      <c r="B75" s="219" t="s">
        <v>121</v>
      </c>
      <c r="C75" s="218"/>
      <c r="D75" s="218" t="s">
        <v>425</v>
      </c>
      <c r="E75" s="218" t="s">
        <v>426</v>
      </c>
      <c r="F75" s="218"/>
      <c r="G75" s="218"/>
      <c r="H75" s="218"/>
      <c r="I75" s="220"/>
      <c r="K75" s="299"/>
      <c r="M75" s="299"/>
      <c r="U75" s="323"/>
    </row>
    <row r="76" spans="1:21" s="323" customFormat="1" ht="30" customHeight="1">
      <c r="A76" s="221">
        <v>53</v>
      </c>
      <c r="B76" s="221" t="s">
        <v>159</v>
      </c>
      <c r="C76" s="221" t="s">
        <v>425</v>
      </c>
      <c r="D76" s="222" t="s">
        <v>439</v>
      </c>
      <c r="E76" s="223" t="s">
        <v>440</v>
      </c>
      <c r="F76" s="221" t="s">
        <v>193</v>
      </c>
      <c r="G76" s="224">
        <v>3.24</v>
      </c>
      <c r="H76" s="225"/>
      <c r="I76" s="225"/>
      <c r="J76" s="319"/>
      <c r="K76" s="320"/>
      <c r="L76" s="319"/>
      <c r="M76" s="320"/>
      <c r="N76" s="321"/>
      <c r="O76" s="322"/>
    </row>
    <row r="77" spans="1:21" s="323" customFormat="1" ht="30" customHeight="1">
      <c r="A77" s="221">
        <v>54</v>
      </c>
      <c r="B77" s="221" t="s">
        <v>159</v>
      </c>
      <c r="C77" s="221" t="s">
        <v>425</v>
      </c>
      <c r="D77" s="222" t="s">
        <v>443</v>
      </c>
      <c r="E77" s="223" t="s">
        <v>444</v>
      </c>
      <c r="F77" s="221" t="s">
        <v>193</v>
      </c>
      <c r="G77" s="224">
        <v>3.24</v>
      </c>
      <c r="H77" s="225"/>
      <c r="I77" s="225"/>
      <c r="J77" s="319"/>
      <c r="K77" s="320"/>
      <c r="L77" s="319"/>
      <c r="M77" s="320"/>
      <c r="N77" s="321"/>
      <c r="O77" s="322"/>
    </row>
    <row r="78" spans="1:21" s="884" customFormat="1" ht="30" customHeight="1">
      <c r="A78" s="230">
        <v>55</v>
      </c>
      <c r="B78" s="230" t="s">
        <v>185</v>
      </c>
      <c r="C78" s="230" t="s">
        <v>186</v>
      </c>
      <c r="D78" s="231" t="s">
        <v>445</v>
      </c>
      <c r="E78" s="232" t="s">
        <v>446</v>
      </c>
      <c r="F78" s="230" t="s">
        <v>193</v>
      </c>
      <c r="G78" s="233">
        <v>3.8879999999999999</v>
      </c>
      <c r="H78" s="234"/>
      <c r="I78" s="234"/>
      <c r="J78" s="880"/>
      <c r="K78" s="881"/>
      <c r="L78" s="880"/>
      <c r="M78" s="881"/>
      <c r="N78" s="882"/>
      <c r="O78" s="883"/>
      <c r="U78" s="323"/>
    </row>
    <row r="79" spans="1:21" s="323" customFormat="1" ht="30" customHeight="1">
      <c r="A79" s="221">
        <v>56</v>
      </c>
      <c r="B79" s="221" t="s">
        <v>159</v>
      </c>
      <c r="C79" s="221" t="s">
        <v>425</v>
      </c>
      <c r="D79" s="222" t="s">
        <v>1910</v>
      </c>
      <c r="E79" s="223" t="s">
        <v>1911</v>
      </c>
      <c r="F79" s="221" t="s">
        <v>107</v>
      </c>
      <c r="G79" s="224"/>
      <c r="H79" s="225"/>
      <c r="I79" s="225"/>
      <c r="J79" s="319"/>
      <c r="K79" s="320"/>
      <c r="L79" s="319"/>
      <c r="M79" s="320"/>
      <c r="N79" s="321"/>
      <c r="O79" s="322"/>
    </row>
    <row r="80" spans="1:21" s="297" customFormat="1" ht="30" customHeight="1">
      <c r="A80" s="218"/>
      <c r="B80" s="219" t="s">
        <v>121</v>
      </c>
      <c r="C80" s="218"/>
      <c r="D80" s="218" t="s">
        <v>1912</v>
      </c>
      <c r="E80" s="218" t="s">
        <v>1913</v>
      </c>
      <c r="F80" s="218"/>
      <c r="G80" s="218"/>
      <c r="H80" s="218"/>
      <c r="I80" s="220"/>
      <c r="K80" s="299"/>
      <c r="M80" s="299"/>
      <c r="U80" s="323"/>
    </row>
    <row r="81" spans="1:15" s="323" customFormat="1" ht="30" customHeight="1">
      <c r="A81" s="221">
        <v>57</v>
      </c>
      <c r="B81" s="221" t="s">
        <v>159</v>
      </c>
      <c r="C81" s="221" t="s">
        <v>1912</v>
      </c>
      <c r="D81" s="222" t="s">
        <v>1914</v>
      </c>
      <c r="E81" s="223" t="s">
        <v>1915</v>
      </c>
      <c r="F81" s="221" t="s">
        <v>220</v>
      </c>
      <c r="G81" s="224">
        <v>2.7</v>
      </c>
      <c r="H81" s="225"/>
      <c r="I81" s="225"/>
      <c r="J81" s="319"/>
      <c r="K81" s="320"/>
      <c r="L81" s="319"/>
      <c r="M81" s="320"/>
      <c r="N81" s="321"/>
      <c r="O81" s="322"/>
    </row>
    <row r="82" spans="1:15" s="323" customFormat="1" ht="30" customHeight="1">
      <c r="A82" s="221">
        <v>58</v>
      </c>
      <c r="B82" s="221" t="s">
        <v>159</v>
      </c>
      <c r="C82" s="221" t="s">
        <v>1912</v>
      </c>
      <c r="D82" s="222" t="s">
        <v>1916</v>
      </c>
      <c r="E82" s="223" t="s">
        <v>1917</v>
      </c>
      <c r="F82" s="221" t="s">
        <v>107</v>
      </c>
      <c r="G82" s="224"/>
      <c r="H82" s="225"/>
      <c r="I82" s="225"/>
      <c r="J82" s="319"/>
      <c r="K82" s="320"/>
      <c r="L82" s="319"/>
      <c r="M82" s="320"/>
      <c r="N82" s="321"/>
      <c r="O82" s="322"/>
    </row>
    <row r="83" spans="1:15" s="300" customFormat="1" ht="30" customHeight="1">
      <c r="A83" s="243"/>
      <c r="B83" s="243"/>
      <c r="C83" s="243"/>
      <c r="D83" s="243"/>
      <c r="E83" s="243" t="s">
        <v>139</v>
      </c>
      <c r="F83" s="243"/>
      <c r="G83" s="243"/>
      <c r="H83" s="243"/>
      <c r="I83" s="244"/>
      <c r="K83" s="302"/>
      <c r="M83" s="302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27779102325439" right="0.59027779102325439" top="0.59027779102325439" bottom="0.59027779102325439" header="0.51180553436279297" footer="0.51180553436279297"/>
  <pageSetup paperSize="9" scale="71" fitToHeight="999" orientation="portrait" errors="blank" verticalDpi="1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" zoomScaleNormal="100" workbookViewId="0">
      <selection activeCell="Z27" sqref="Z27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60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32" t="s">
        <v>70</v>
      </c>
      <c r="F5" s="1133"/>
      <c r="G5" s="1133"/>
      <c r="H5" s="1133"/>
      <c r="I5" s="1133"/>
      <c r="J5" s="1134"/>
      <c r="K5" s="68"/>
      <c r="L5" s="68"/>
      <c r="M5" s="68"/>
      <c r="N5" s="68"/>
      <c r="O5" s="68" t="s">
        <v>71</v>
      </c>
      <c r="P5" s="69" t="s">
        <v>29</v>
      </c>
      <c r="Q5" s="70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73" t="s">
        <v>73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75"/>
      <c r="Q6" s="76"/>
      <c r="R6" s="74"/>
      <c r="S6" s="72"/>
    </row>
    <row r="7" spans="1:19" ht="24" customHeight="1">
      <c r="A7" s="67"/>
      <c r="B7" s="68" t="s">
        <v>74</v>
      </c>
      <c r="C7" s="68"/>
      <c r="D7" s="68"/>
      <c r="E7" s="1135" t="s">
        <v>1918</v>
      </c>
      <c r="F7" s="1136"/>
      <c r="G7" s="1136"/>
      <c r="H7" s="1136"/>
      <c r="I7" s="1136"/>
      <c r="J7" s="1137"/>
      <c r="K7" s="68"/>
      <c r="L7" s="68"/>
      <c r="M7" s="68"/>
      <c r="N7" s="68"/>
      <c r="O7" s="68" t="s">
        <v>76</v>
      </c>
      <c r="P7" s="75" t="s">
        <v>77</v>
      </c>
      <c r="Q7" s="76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73" t="s">
        <v>1409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75"/>
      <c r="Q8" s="76"/>
      <c r="R8" s="74"/>
      <c r="S8" s="72"/>
    </row>
    <row r="9" spans="1:19" ht="24" customHeight="1">
      <c r="A9" s="67"/>
      <c r="B9" s="68" t="s">
        <v>80</v>
      </c>
      <c r="C9" s="68"/>
      <c r="D9" s="68"/>
      <c r="E9" s="1138" t="s">
        <v>29</v>
      </c>
      <c r="F9" s="1139"/>
      <c r="G9" s="1139"/>
      <c r="H9" s="1139"/>
      <c r="I9" s="1139"/>
      <c r="J9" s="1140"/>
      <c r="K9" s="68"/>
      <c r="L9" s="68"/>
      <c r="M9" s="68"/>
      <c r="N9" s="68"/>
      <c r="O9" s="68" t="s">
        <v>82</v>
      </c>
      <c r="P9" s="1141" t="s">
        <v>77</v>
      </c>
      <c r="Q9" s="1142"/>
      <c r="R9" s="1143"/>
      <c r="S9" s="72"/>
    </row>
    <row r="10" spans="1:19" ht="17.25" hidden="1" customHeight="1">
      <c r="A10" s="67"/>
      <c r="B10" s="68" t="s">
        <v>83</v>
      </c>
      <c r="C10" s="68"/>
      <c r="D10" s="68"/>
      <c r="E10" s="77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76"/>
      <c r="Q10" s="76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77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76"/>
      <c r="Q11" s="76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77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76"/>
      <c r="Q12" s="76"/>
      <c r="R12" s="68"/>
      <c r="S12" s="72"/>
    </row>
    <row r="13" spans="1:19" ht="17.25" hidden="1" customHeight="1">
      <c r="A13" s="67"/>
      <c r="B13" s="68"/>
      <c r="C13" s="68"/>
      <c r="D13" s="68"/>
      <c r="E13" s="77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76"/>
      <c r="Q13" s="76"/>
      <c r="R13" s="68"/>
      <c r="S13" s="72"/>
    </row>
    <row r="14" spans="1:19" ht="17.25" hidden="1" customHeight="1">
      <c r="A14" s="67"/>
      <c r="B14" s="68"/>
      <c r="C14" s="68"/>
      <c r="D14" s="68"/>
      <c r="E14" s="77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76"/>
      <c r="Q14" s="76"/>
      <c r="R14" s="68"/>
      <c r="S14" s="72"/>
    </row>
    <row r="15" spans="1:19" ht="17.25" hidden="1" customHeight="1">
      <c r="A15" s="67"/>
      <c r="B15" s="68"/>
      <c r="C15" s="68"/>
      <c r="D15" s="68"/>
      <c r="E15" s="77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76"/>
      <c r="Q15" s="76"/>
      <c r="R15" s="68"/>
      <c r="S15" s="72"/>
    </row>
    <row r="16" spans="1:19" ht="17.25" hidden="1" customHeight="1">
      <c r="A16" s="67"/>
      <c r="B16" s="68"/>
      <c r="C16" s="68"/>
      <c r="D16" s="68"/>
      <c r="E16" s="77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76"/>
      <c r="Q16" s="76"/>
      <c r="R16" s="68"/>
      <c r="S16" s="72"/>
    </row>
    <row r="17" spans="1:19" ht="17.25" hidden="1" customHeight="1">
      <c r="A17" s="67"/>
      <c r="B17" s="68"/>
      <c r="C17" s="68"/>
      <c r="D17" s="68"/>
      <c r="E17" s="77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76"/>
      <c r="Q17" s="76"/>
      <c r="R17" s="68"/>
      <c r="S17" s="72"/>
    </row>
    <row r="18" spans="1:19" ht="17.25" hidden="1" customHeight="1">
      <c r="A18" s="67"/>
      <c r="B18" s="68"/>
      <c r="C18" s="68"/>
      <c r="D18" s="68"/>
      <c r="E18" s="77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76"/>
      <c r="Q18" s="76"/>
      <c r="R18" s="68"/>
      <c r="S18" s="72"/>
    </row>
    <row r="19" spans="1:19" ht="17.25" hidden="1" customHeight="1">
      <c r="A19" s="67"/>
      <c r="B19" s="68"/>
      <c r="C19" s="68"/>
      <c r="D19" s="68"/>
      <c r="E19" s="77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76"/>
      <c r="Q19" s="76"/>
      <c r="R19" s="68"/>
      <c r="S19" s="72"/>
    </row>
    <row r="20" spans="1:19" ht="17.25" hidden="1" customHeight="1">
      <c r="A20" s="67"/>
      <c r="B20" s="68"/>
      <c r="C20" s="68"/>
      <c r="D20" s="68"/>
      <c r="E20" s="77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76"/>
      <c r="Q20" s="76"/>
      <c r="R20" s="68"/>
      <c r="S20" s="72"/>
    </row>
    <row r="21" spans="1:19" ht="17.25" hidden="1" customHeight="1">
      <c r="A21" s="67"/>
      <c r="B21" s="68"/>
      <c r="C21" s="68"/>
      <c r="D21" s="68"/>
      <c r="E21" s="77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76"/>
      <c r="Q21" s="76"/>
      <c r="R21" s="68"/>
      <c r="S21" s="72"/>
    </row>
    <row r="22" spans="1:19" ht="17.25" hidden="1" customHeight="1">
      <c r="A22" s="67"/>
      <c r="B22" s="68"/>
      <c r="C22" s="68"/>
      <c r="D22" s="68"/>
      <c r="E22" s="77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76"/>
      <c r="Q22" s="76"/>
      <c r="R22" s="68"/>
      <c r="S22" s="72"/>
    </row>
    <row r="23" spans="1:19" ht="17.25" hidden="1" customHeight="1">
      <c r="A23" s="67"/>
      <c r="B23" s="68"/>
      <c r="C23" s="68"/>
      <c r="D23" s="68"/>
      <c r="E23" s="77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76"/>
      <c r="Q23" s="76"/>
      <c r="R23" s="68"/>
      <c r="S23" s="72"/>
    </row>
    <row r="24" spans="1:19" ht="17.25" hidden="1" customHeight="1">
      <c r="A24" s="67"/>
      <c r="B24" s="68"/>
      <c r="C24" s="68"/>
      <c r="D24" s="68"/>
      <c r="E24" s="77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76"/>
      <c r="Q24" s="76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69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79" t="s">
        <v>77</v>
      </c>
      <c r="P26" s="80" t="s">
        <v>77</v>
      </c>
      <c r="Q26" s="81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75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79" t="s">
        <v>77</v>
      </c>
      <c r="P27" s="80" t="s">
        <v>77</v>
      </c>
      <c r="Q27" s="81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75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79" t="s">
        <v>77</v>
      </c>
      <c r="P28" s="80" t="s">
        <v>77</v>
      </c>
      <c r="Q28" s="81"/>
      <c r="R28" s="82"/>
      <c r="S28" s="72"/>
    </row>
    <row r="29" spans="1:19" ht="17.850000000000001" customHeight="1">
      <c r="A29" s="67"/>
      <c r="B29" s="68"/>
      <c r="C29" s="68"/>
      <c r="D29" s="68"/>
      <c r="E29" s="83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76"/>
      <c r="P29" s="76"/>
      <c r="Q29" s="76"/>
      <c r="R29" s="68"/>
      <c r="S29" s="72"/>
    </row>
    <row r="30" spans="1:19" ht="17.850000000000001" customHeight="1">
      <c r="A30" s="67"/>
      <c r="B30" s="68"/>
      <c r="C30" s="68"/>
      <c r="D30" s="68"/>
      <c r="E30" s="76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76" t="s">
        <v>90</v>
      </c>
      <c r="P30" s="76"/>
      <c r="Q30" s="76"/>
      <c r="R30" s="86"/>
      <c r="S30" s="72"/>
    </row>
    <row r="31" spans="1:19" ht="17.850000000000001" customHeight="1">
      <c r="A31" s="67"/>
      <c r="B31" s="68"/>
      <c r="C31" s="68"/>
      <c r="D31" s="68"/>
      <c r="E31" s="79" t="s">
        <v>77</v>
      </c>
      <c r="F31" s="68"/>
      <c r="G31" s="80" t="s">
        <v>77</v>
      </c>
      <c r="H31" s="87"/>
      <c r="I31" s="88"/>
      <c r="J31" s="68"/>
      <c r="K31" s="68"/>
      <c r="L31" s="68"/>
      <c r="M31" s="68"/>
      <c r="N31" s="68"/>
      <c r="O31" s="89"/>
      <c r="P31" s="76"/>
      <c r="Q31" s="76"/>
      <c r="R31" s="90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105"/>
      <c r="E35" s="106"/>
      <c r="F35" s="107"/>
      <c r="G35" s="108"/>
      <c r="H35" s="104"/>
      <c r="I35" s="105"/>
      <c r="J35" s="106"/>
      <c r="K35" s="109"/>
      <c r="L35" s="108"/>
      <c r="M35" s="104"/>
      <c r="N35" s="104"/>
      <c r="O35" s="105"/>
      <c r="P35" s="108"/>
      <c r="Q35" s="104"/>
      <c r="R35" s="110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122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80" t="s">
        <v>106</v>
      </c>
      <c r="N38" s="87"/>
      <c r="O38" s="87"/>
      <c r="P38" s="127" t="str">
        <f>M48</f>
        <v>20</v>
      </c>
      <c r="Q38" s="128" t="s">
        <v>107</v>
      </c>
      <c r="R38" s="122"/>
      <c r="S38" s="129"/>
    </row>
    <row r="39" spans="1:19" ht="20.25" customHeight="1">
      <c r="A39" s="119">
        <v>2</v>
      </c>
      <c r="B39" s="130"/>
      <c r="C39" s="85"/>
      <c r="D39" s="121"/>
      <c r="E39" s="122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80" t="s">
        <v>109</v>
      </c>
      <c r="N39" s="87"/>
      <c r="O39" s="87"/>
      <c r="P39" s="127" t="str">
        <f>M48</f>
        <v>20</v>
      </c>
      <c r="Q39" s="128" t="s">
        <v>107</v>
      </c>
      <c r="R39" s="122"/>
      <c r="S39" s="129"/>
    </row>
    <row r="40" spans="1:19" ht="20.25" customHeight="1">
      <c r="A40" s="119">
        <v>3</v>
      </c>
      <c r="B40" s="120"/>
      <c r="C40" s="71"/>
      <c r="D40" s="121"/>
      <c r="E40" s="122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80" t="s">
        <v>111</v>
      </c>
      <c r="N40" s="87"/>
      <c r="O40" s="87"/>
      <c r="P40" s="127" t="str">
        <f>M48</f>
        <v>20</v>
      </c>
      <c r="Q40" s="128" t="s">
        <v>107</v>
      </c>
      <c r="R40" s="122"/>
      <c r="S40" s="129"/>
    </row>
    <row r="41" spans="1:19" ht="20.25" customHeight="1">
      <c r="A41" s="119">
        <v>4</v>
      </c>
      <c r="B41" s="130"/>
      <c r="C41" s="85"/>
      <c r="D41" s="121"/>
      <c r="E41" s="122"/>
      <c r="F41" s="123"/>
      <c r="G41" s="119">
        <v>11</v>
      </c>
      <c r="H41" s="124"/>
      <c r="I41" s="82"/>
      <c r="J41" s="125"/>
      <c r="K41" s="126"/>
      <c r="L41" s="119">
        <v>16</v>
      </c>
      <c r="M41" s="80" t="s">
        <v>112</v>
      </c>
      <c r="N41" s="87"/>
      <c r="O41" s="87"/>
      <c r="P41" s="127" t="str">
        <f>M48</f>
        <v>20</v>
      </c>
      <c r="Q41" s="128" t="s">
        <v>107</v>
      </c>
      <c r="R41" s="122"/>
      <c r="S41" s="129"/>
    </row>
    <row r="42" spans="1:19" ht="20.25" customHeight="1">
      <c r="A42" s="119">
        <v>5</v>
      </c>
      <c r="B42" s="120"/>
      <c r="C42" s="71"/>
      <c r="D42" s="121"/>
      <c r="E42" s="122"/>
      <c r="F42" s="123"/>
      <c r="G42" s="131"/>
      <c r="H42" s="87"/>
      <c r="I42" s="82"/>
      <c r="J42" s="132"/>
      <c r="K42" s="126"/>
      <c r="L42" s="119">
        <v>17</v>
      </c>
      <c r="M42" s="80" t="s">
        <v>113</v>
      </c>
      <c r="N42" s="87"/>
      <c r="O42" s="87"/>
      <c r="P42" s="127" t="str">
        <f>M48</f>
        <v>20</v>
      </c>
      <c r="Q42" s="128" t="s">
        <v>107</v>
      </c>
      <c r="R42" s="122"/>
      <c r="S42" s="129"/>
    </row>
    <row r="43" spans="1:19" ht="20.25" customHeight="1">
      <c r="A43" s="119">
        <v>6</v>
      </c>
      <c r="B43" s="130"/>
      <c r="C43" s="85"/>
      <c r="D43" s="121"/>
      <c r="E43" s="122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122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134"/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134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142"/>
      <c r="F45" s="143"/>
      <c r="G45" s="138">
        <v>21</v>
      </c>
      <c r="H45" s="139" t="s">
        <v>119</v>
      </c>
      <c r="I45" s="141"/>
      <c r="J45" s="144"/>
      <c r="K45" s="145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142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134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154" t="s">
        <v>41</v>
      </c>
      <c r="N48" s="82" t="s">
        <v>107</v>
      </c>
      <c r="O48" s="155"/>
      <c r="P48" s="84" t="s">
        <v>25</v>
      </c>
      <c r="Q48" s="84"/>
      <c r="R48" s="156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154" t="s">
        <v>41</v>
      </c>
      <c r="N49" s="82" t="s">
        <v>107</v>
      </c>
      <c r="O49" s="155"/>
      <c r="P49" s="87" t="s">
        <v>25</v>
      </c>
      <c r="Q49" s="87"/>
      <c r="R49" s="122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162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122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122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106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5" orientation="portrait" errors="blank" horizontalDpi="200" verticalDpi="200" r:id="rId1"/>
  <headerFooter alignWithMargins="0">
    <oddFooter>&amp;L&amp;6Zpracováno systémem KROS, tel. 02/717 512 84&amp;C&amp;"Arial CE"&amp;7  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workbookViewId="0">
      <pane ySplit="13" topLeftCell="A14" activePane="bottomLeft" state="frozen"/>
      <selection activeCell="O31" sqref="O31"/>
      <selection pane="bottomLeft" activeCell="C14" sqref="C14:F22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169" t="s">
        <v>132</v>
      </c>
      <c r="B1" s="170"/>
      <c r="C1" s="170"/>
      <c r="D1" s="170"/>
      <c r="E1" s="170"/>
    </row>
    <row r="2" spans="1:5">
      <c r="A2" s="172" t="s">
        <v>37</v>
      </c>
      <c r="B2" s="173" t="str">
        <f>'SO 03a kl'!E5</f>
        <v>Drienov OOPZ -Rekonštrukcia a prístavba objektu</v>
      </c>
      <c r="C2" s="174"/>
      <c r="D2" s="174"/>
      <c r="E2" s="174"/>
    </row>
    <row r="3" spans="1:5">
      <c r="A3" s="172" t="s">
        <v>36</v>
      </c>
      <c r="B3" s="173" t="str">
        <f>'SO 03a kl'!E7</f>
        <v>SO 03 a dopravné značenie</v>
      </c>
      <c r="C3" s="175"/>
      <c r="D3" s="176"/>
      <c r="E3" s="177"/>
    </row>
    <row r="4" spans="1:5">
      <c r="A4" s="172" t="s">
        <v>133</v>
      </c>
      <c r="B4" s="173" t="str">
        <f>'SO 03a kl'!E9</f>
        <v xml:space="preserve"> </v>
      </c>
      <c r="C4" s="175"/>
      <c r="D4" s="176"/>
      <c r="E4" s="177"/>
    </row>
    <row r="5" spans="1:5">
      <c r="A5" s="178"/>
      <c r="B5" s="173"/>
      <c r="C5" s="175"/>
      <c r="D5" s="179"/>
      <c r="E5" s="177"/>
    </row>
    <row r="6" spans="1:5" ht="6" customHeight="1">
      <c r="A6" s="178"/>
      <c r="B6" s="173"/>
      <c r="C6" s="175"/>
      <c r="D6" s="179"/>
      <c r="E6" s="177"/>
    </row>
    <row r="7" spans="1:5">
      <c r="A7" s="180"/>
      <c r="B7" s="173"/>
      <c r="C7" s="175"/>
      <c r="D7" s="179"/>
      <c r="E7" s="177"/>
    </row>
    <row r="8" spans="1:5">
      <c r="A8" s="180"/>
      <c r="B8" s="173"/>
      <c r="C8" s="175"/>
      <c r="D8" s="179"/>
      <c r="E8" s="177"/>
    </row>
    <row r="9" spans="1:5">
      <c r="A9" s="180"/>
      <c r="B9" s="173"/>
      <c r="C9" s="175"/>
      <c r="D9" s="179"/>
      <c r="E9" s="177"/>
    </row>
    <row r="10" spans="1:5" ht="6" customHeight="1">
      <c r="A10" s="170"/>
      <c r="B10" s="170"/>
      <c r="C10" s="170"/>
      <c r="D10" s="170"/>
      <c r="E10" s="170"/>
    </row>
    <row r="11" spans="1:5">
      <c r="A11" s="181" t="s">
        <v>134</v>
      </c>
      <c r="B11" s="182" t="s">
        <v>135</v>
      </c>
      <c r="C11" s="183" t="s">
        <v>136</v>
      </c>
      <c r="D11" s="184" t="s">
        <v>137</v>
      </c>
      <c r="E11" s="183" t="s">
        <v>138</v>
      </c>
    </row>
    <row r="12" spans="1:5">
      <c r="A12" s="185">
        <v>1</v>
      </c>
      <c r="B12" s="186">
        <v>2</v>
      </c>
      <c r="C12" s="187">
        <v>3</v>
      </c>
      <c r="D12" s="188">
        <v>4</v>
      </c>
      <c r="E12" s="187">
        <v>5</v>
      </c>
    </row>
    <row r="13" spans="1:5" ht="4.5" customHeight="1">
      <c r="A13" s="189"/>
      <c r="B13" s="189"/>
      <c r="C13" s="189"/>
      <c r="D13" s="189"/>
      <c r="E13" s="189"/>
    </row>
    <row r="14" spans="1:5" s="191" customFormat="1" ht="11.25">
      <c r="A14" s="190" t="str">
        <f>'SO 03a rozpocet'!D14</f>
        <v>HSV</v>
      </c>
      <c r="B14" s="191" t="str">
        <f>'SO 03a rozpocet'!E14</f>
        <v>Práce a dodávky HSV</v>
      </c>
      <c r="C14" s="192"/>
      <c r="D14" s="193"/>
      <c r="E14" s="193"/>
    </row>
    <row r="15" spans="1:5" s="195" customFormat="1" ht="11.25">
      <c r="A15" s="194" t="str">
        <f>'SO 03a rozpocet'!D15</f>
        <v>9</v>
      </c>
      <c r="B15" s="195" t="str">
        <f>'SO 03a rozpocet'!E15</f>
        <v>Ostatné konštrukcie a práce-búranie</v>
      </c>
      <c r="C15" s="196"/>
      <c r="D15" s="197"/>
      <c r="E15" s="197"/>
    </row>
    <row r="16" spans="1:5" s="198" customFormat="1" ht="11.25">
      <c r="B16" s="198" t="s">
        <v>139</v>
      </c>
      <c r="C16" s="199"/>
      <c r="D16" s="200"/>
      <c r="E16" s="200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6" fitToHeight="999" orientation="portrait" errors="blank" horizontalDpi="8189" verticalDpi="8189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showGridLines="0" workbookViewId="0">
      <pane ySplit="13" topLeftCell="A14" activePane="bottomLeft" state="frozen"/>
      <selection activeCell="O31" sqref="O31"/>
      <selection pane="bottomLeft" activeCell="AB24" sqref="AB24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5.71093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5.71093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5.71093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5.71093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5.71093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5.71093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5.71093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5.71093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5.71093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5.71093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5.71093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5.71093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5.71093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5.71093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5.71093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5.71093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5.71093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5.71093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5.71093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5.71093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5.71093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5.71093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5.71093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5.71093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5.71093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5.71093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5.71093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5.71093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5.71093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5.71093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5.71093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5.71093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5.71093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5.71093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5.71093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5.71093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5.71093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5.71093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5.71093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5.71093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5.71093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5.71093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5.71093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5.71093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5.71093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5.71093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5.71093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5.71093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5.71093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5.71093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5.71093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5.71093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5.71093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5.71093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5.71093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5.71093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5.71093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5.71093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5.71093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5.71093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5.71093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5.71093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5.71093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5.71093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1" ht="18">
      <c r="A1" s="169" t="s">
        <v>140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  <c r="P1" s="202"/>
      <c r="Q1" s="201"/>
      <c r="R1" s="201"/>
      <c r="S1" s="201"/>
      <c r="T1" s="201"/>
    </row>
    <row r="2" spans="1:21">
      <c r="A2" s="172" t="s">
        <v>37</v>
      </c>
      <c r="B2" s="178"/>
      <c r="C2" s="173" t="str">
        <f>'SO 03a kl'!E5</f>
        <v>Drienov OOPZ -Rekonštrukcia a prístavba objektu</v>
      </c>
      <c r="D2" s="179"/>
      <c r="E2" s="179"/>
      <c r="F2" s="178"/>
      <c r="G2" s="178"/>
      <c r="H2" s="178"/>
      <c r="I2" s="178"/>
      <c r="J2" s="178"/>
      <c r="K2" s="178"/>
      <c r="L2" s="201"/>
      <c r="M2" s="201"/>
      <c r="N2" s="201"/>
      <c r="O2" s="202"/>
      <c r="P2" s="202"/>
      <c r="Q2" s="201"/>
      <c r="R2" s="201"/>
      <c r="S2" s="201"/>
      <c r="T2" s="201"/>
    </row>
    <row r="3" spans="1:21">
      <c r="A3" s="172" t="s">
        <v>36</v>
      </c>
      <c r="B3" s="178"/>
      <c r="C3" s="173" t="str">
        <f>'SO 03a kl'!E7</f>
        <v>SO 03 a dopravné značenie</v>
      </c>
      <c r="D3" s="179"/>
      <c r="E3" s="179"/>
      <c r="F3" s="178"/>
      <c r="G3" s="178"/>
      <c r="H3" s="178"/>
      <c r="I3" s="173"/>
      <c r="J3" s="179"/>
      <c r="K3" s="179"/>
      <c r="L3" s="201"/>
      <c r="M3" s="201"/>
      <c r="N3" s="201"/>
      <c r="O3" s="202"/>
      <c r="P3" s="202"/>
      <c r="Q3" s="201"/>
      <c r="R3" s="201"/>
      <c r="S3" s="201"/>
      <c r="T3" s="201"/>
    </row>
    <row r="4" spans="1:21">
      <c r="A4" s="172" t="s">
        <v>133</v>
      </c>
      <c r="B4" s="178"/>
      <c r="C4" s="173" t="str">
        <f>'SO 03a kl'!E9</f>
        <v xml:space="preserve"> </v>
      </c>
      <c r="D4" s="179"/>
      <c r="E4" s="179"/>
      <c r="F4" s="178"/>
      <c r="G4" s="178"/>
      <c r="H4" s="178"/>
      <c r="I4" s="173"/>
      <c r="J4" s="179"/>
      <c r="K4" s="179"/>
      <c r="L4" s="201"/>
      <c r="M4" s="201"/>
      <c r="N4" s="201"/>
      <c r="O4" s="202"/>
      <c r="P4" s="202"/>
      <c r="Q4" s="201"/>
      <c r="R4" s="201"/>
      <c r="S4" s="201"/>
      <c r="T4" s="201"/>
    </row>
    <row r="5" spans="1:21">
      <c r="A5" s="178"/>
      <c r="B5" s="178"/>
      <c r="C5" s="173"/>
      <c r="D5" s="179"/>
      <c r="E5" s="179"/>
      <c r="F5" s="178"/>
      <c r="G5" s="178"/>
      <c r="H5" s="178"/>
      <c r="I5" s="204"/>
      <c r="J5" s="179"/>
      <c r="K5" s="179"/>
      <c r="L5" s="201"/>
      <c r="M5" s="201"/>
      <c r="N5" s="201"/>
      <c r="O5" s="202"/>
      <c r="P5" s="202"/>
      <c r="Q5" s="201"/>
      <c r="R5" s="201"/>
      <c r="S5" s="201"/>
      <c r="T5" s="201"/>
    </row>
    <row r="6" spans="1:21" ht="5.25" customHeight="1">
      <c r="A6" s="178"/>
      <c r="B6" s="178"/>
      <c r="C6" s="173"/>
      <c r="D6" s="179"/>
      <c r="E6" s="179"/>
      <c r="F6" s="178"/>
      <c r="G6" s="178"/>
      <c r="H6" s="178"/>
      <c r="I6" s="204"/>
      <c r="J6" s="179"/>
      <c r="K6" s="179"/>
      <c r="L6" s="201"/>
      <c r="M6" s="201"/>
      <c r="N6" s="201"/>
      <c r="O6" s="202"/>
      <c r="P6" s="202"/>
      <c r="Q6" s="201"/>
      <c r="R6" s="201"/>
      <c r="S6" s="201"/>
      <c r="T6" s="201"/>
    </row>
    <row r="7" spans="1:21">
      <c r="A7" s="178"/>
      <c r="B7" s="178"/>
      <c r="C7" s="173"/>
      <c r="D7" s="179"/>
      <c r="E7" s="179"/>
      <c r="F7" s="178"/>
      <c r="G7" s="178"/>
      <c r="H7" s="178"/>
      <c r="I7" s="204"/>
      <c r="J7" s="179"/>
      <c r="K7" s="179"/>
      <c r="L7" s="201"/>
      <c r="M7" s="201"/>
      <c r="N7" s="201"/>
      <c r="O7" s="202"/>
      <c r="P7" s="202"/>
      <c r="Q7" s="201"/>
      <c r="R7" s="201"/>
      <c r="S7" s="201"/>
      <c r="T7" s="201"/>
    </row>
    <row r="8" spans="1:21">
      <c r="A8" s="178"/>
      <c r="B8" s="178"/>
      <c r="C8" s="173"/>
      <c r="D8" s="179"/>
      <c r="E8" s="179"/>
      <c r="F8" s="178"/>
      <c r="G8" s="178"/>
      <c r="H8" s="178"/>
      <c r="I8" s="204"/>
      <c r="J8" s="179"/>
      <c r="K8" s="179"/>
      <c r="L8" s="201"/>
      <c r="M8" s="201"/>
      <c r="N8" s="201"/>
      <c r="O8" s="202"/>
      <c r="P8" s="202"/>
      <c r="Q8" s="201"/>
      <c r="R8" s="201"/>
      <c r="S8" s="201"/>
      <c r="T8" s="201"/>
    </row>
    <row r="9" spans="1:21">
      <c r="A9" s="178"/>
      <c r="B9" s="178"/>
      <c r="C9" s="173"/>
      <c r="D9" s="179"/>
      <c r="E9" s="179"/>
      <c r="F9" s="178"/>
      <c r="G9" s="178"/>
      <c r="H9" s="178"/>
      <c r="I9" s="204"/>
      <c r="J9" s="179"/>
      <c r="K9" s="179"/>
      <c r="L9" s="201"/>
      <c r="M9" s="201"/>
      <c r="N9" s="201"/>
      <c r="O9" s="202"/>
      <c r="P9" s="202"/>
      <c r="Q9" s="201"/>
      <c r="R9" s="201"/>
      <c r="S9" s="201"/>
      <c r="T9" s="201"/>
    </row>
    <row r="10" spans="1:21" ht="6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  <c r="P10" s="202"/>
      <c r="Q10" s="201"/>
      <c r="R10" s="201"/>
      <c r="S10" s="201"/>
      <c r="T10" s="201"/>
    </row>
    <row r="11" spans="1:21" ht="22.5">
      <c r="A11" s="181" t="s">
        <v>141</v>
      </c>
      <c r="B11" s="182" t="s">
        <v>142</v>
      </c>
      <c r="C11" s="182" t="s">
        <v>143</v>
      </c>
      <c r="D11" s="182" t="s">
        <v>144</v>
      </c>
      <c r="E11" s="182" t="s">
        <v>135</v>
      </c>
      <c r="F11" s="182" t="s">
        <v>145</v>
      </c>
      <c r="G11" s="182" t="s">
        <v>146</v>
      </c>
      <c r="H11" s="182" t="s">
        <v>147</v>
      </c>
      <c r="I11" s="182" t="s">
        <v>136</v>
      </c>
      <c r="J11" s="182" t="s">
        <v>148</v>
      </c>
      <c r="K11" s="182" t="s">
        <v>137</v>
      </c>
      <c r="L11" s="182" t="s">
        <v>149</v>
      </c>
      <c r="M11" s="182" t="s">
        <v>150</v>
      </c>
      <c r="N11" s="182" t="s">
        <v>151</v>
      </c>
      <c r="O11" s="205" t="s">
        <v>152</v>
      </c>
      <c r="P11" s="205" t="s">
        <v>153</v>
      </c>
      <c r="Q11" s="182"/>
      <c r="R11" s="182"/>
      <c r="S11" s="182"/>
      <c r="T11" s="206" t="s">
        <v>154</v>
      </c>
      <c r="U11" s="207"/>
    </row>
    <row r="12" spans="1:21">
      <c r="A12" s="185">
        <v>1</v>
      </c>
      <c r="B12" s="186">
        <v>2</v>
      </c>
      <c r="C12" s="186">
        <v>3</v>
      </c>
      <c r="D12" s="186">
        <v>4</v>
      </c>
      <c r="E12" s="186">
        <v>5</v>
      </c>
      <c r="F12" s="186">
        <v>6</v>
      </c>
      <c r="G12" s="186">
        <v>7</v>
      </c>
      <c r="H12" s="186">
        <v>8</v>
      </c>
      <c r="I12" s="186">
        <v>9</v>
      </c>
      <c r="J12" s="186"/>
      <c r="K12" s="186"/>
      <c r="L12" s="186"/>
      <c r="M12" s="186"/>
      <c r="N12" s="186">
        <v>10</v>
      </c>
      <c r="O12" s="208">
        <v>11</v>
      </c>
      <c r="P12" s="208">
        <v>12</v>
      </c>
      <c r="Q12" s="186"/>
      <c r="R12" s="186"/>
      <c r="S12" s="186"/>
      <c r="T12" s="209">
        <v>11</v>
      </c>
      <c r="U12" s="207"/>
    </row>
    <row r="13" spans="1:21" ht="4.5" customHeight="1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10"/>
      <c r="O13" s="211"/>
      <c r="P13" s="212"/>
      <c r="Q13" s="210"/>
      <c r="R13" s="210"/>
      <c r="S13" s="210"/>
      <c r="T13" s="210"/>
    </row>
    <row r="14" spans="1:21" s="191" customFormat="1" ht="30" customHeight="1">
      <c r="A14" s="213"/>
      <c r="B14" s="214" t="s">
        <v>121</v>
      </c>
      <c r="C14" s="213"/>
      <c r="D14" s="213" t="s">
        <v>155</v>
      </c>
      <c r="E14" s="213" t="s">
        <v>156</v>
      </c>
      <c r="F14" s="213"/>
      <c r="G14" s="213"/>
      <c r="H14" s="213"/>
      <c r="I14" s="215"/>
      <c r="J14" s="216"/>
      <c r="K14" s="217"/>
      <c r="L14" s="216"/>
      <c r="M14" s="217"/>
      <c r="N14" s="216"/>
    </row>
    <row r="15" spans="1:21" s="195" customFormat="1" ht="30" customHeight="1">
      <c r="A15" s="218"/>
      <c r="B15" s="219" t="s">
        <v>121</v>
      </c>
      <c r="C15" s="218"/>
      <c r="D15" s="218" t="s">
        <v>331</v>
      </c>
      <c r="E15" s="218" t="s">
        <v>332</v>
      </c>
      <c r="F15" s="218"/>
      <c r="G15" s="218"/>
      <c r="H15" s="218"/>
      <c r="I15" s="220"/>
      <c r="K15" s="197"/>
      <c r="M15" s="197"/>
    </row>
    <row r="16" spans="1:21" s="68" customFormat="1" ht="30" customHeight="1">
      <c r="A16" s="221">
        <v>1</v>
      </c>
      <c r="B16" s="221" t="s">
        <v>159</v>
      </c>
      <c r="C16" s="221" t="s">
        <v>333</v>
      </c>
      <c r="D16" s="222" t="s">
        <v>1919</v>
      </c>
      <c r="E16" s="223" t="s">
        <v>1920</v>
      </c>
      <c r="F16" s="221" t="s">
        <v>231</v>
      </c>
      <c r="G16" s="224">
        <v>3</v>
      </c>
      <c r="H16" s="225"/>
      <c r="I16" s="225"/>
      <c r="J16" s="226"/>
      <c r="K16" s="227"/>
      <c r="L16" s="226"/>
      <c r="M16" s="227"/>
      <c r="N16" s="228"/>
      <c r="O16" s="229"/>
    </row>
    <row r="17" spans="1:21" s="239" customFormat="1" ht="30" customHeight="1">
      <c r="A17" s="230">
        <v>2</v>
      </c>
      <c r="B17" s="230" t="s">
        <v>185</v>
      </c>
      <c r="C17" s="230" t="s">
        <v>186</v>
      </c>
      <c r="D17" s="231" t="s">
        <v>1921</v>
      </c>
      <c r="E17" s="232" t="s">
        <v>1922</v>
      </c>
      <c r="F17" s="230" t="s">
        <v>231</v>
      </c>
      <c r="G17" s="233">
        <v>3</v>
      </c>
      <c r="H17" s="234"/>
      <c r="I17" s="234"/>
      <c r="J17" s="235"/>
      <c r="K17" s="236"/>
      <c r="L17" s="235"/>
      <c r="M17" s="236"/>
      <c r="N17" s="237"/>
      <c r="O17" s="238"/>
      <c r="U17" s="68"/>
    </row>
    <row r="18" spans="1:21" s="239" customFormat="1" ht="30" customHeight="1">
      <c r="A18" s="230">
        <v>4</v>
      </c>
      <c r="B18" s="230" t="s">
        <v>185</v>
      </c>
      <c r="C18" s="230" t="s">
        <v>186</v>
      </c>
      <c r="D18" s="231" t="s">
        <v>1923</v>
      </c>
      <c r="E18" s="232" t="s">
        <v>1924</v>
      </c>
      <c r="F18" s="230" t="s">
        <v>231</v>
      </c>
      <c r="G18" s="233">
        <v>2</v>
      </c>
      <c r="H18" s="234"/>
      <c r="I18" s="234"/>
      <c r="J18" s="235"/>
      <c r="K18" s="236"/>
      <c r="L18" s="235"/>
      <c r="M18" s="236"/>
      <c r="N18" s="237"/>
      <c r="O18" s="238"/>
      <c r="U18" s="68"/>
    </row>
    <row r="19" spans="1:21" s="239" customFormat="1" ht="30" customHeight="1">
      <c r="A19" s="230">
        <v>5</v>
      </c>
      <c r="B19" s="230" t="s">
        <v>185</v>
      </c>
      <c r="C19" s="230" t="s">
        <v>186</v>
      </c>
      <c r="D19" s="231" t="s">
        <v>1925</v>
      </c>
      <c r="E19" s="232" t="s">
        <v>1926</v>
      </c>
      <c r="F19" s="230" t="s">
        <v>231</v>
      </c>
      <c r="G19" s="233">
        <v>1</v>
      </c>
      <c r="H19" s="234"/>
      <c r="I19" s="234"/>
      <c r="J19" s="235"/>
      <c r="K19" s="236"/>
      <c r="L19" s="235"/>
      <c r="M19" s="236"/>
      <c r="N19" s="237"/>
      <c r="O19" s="238"/>
      <c r="U19" s="68"/>
    </row>
    <row r="20" spans="1:21" s="239" customFormat="1" ht="30" customHeight="1">
      <c r="A20" s="230">
        <v>6</v>
      </c>
      <c r="B20" s="230" t="s">
        <v>185</v>
      </c>
      <c r="C20" s="230" t="s">
        <v>186</v>
      </c>
      <c r="D20" s="231" t="s">
        <v>1927</v>
      </c>
      <c r="E20" s="232" t="s">
        <v>1928</v>
      </c>
      <c r="F20" s="230" t="s">
        <v>231</v>
      </c>
      <c r="G20" s="233">
        <v>1</v>
      </c>
      <c r="H20" s="234"/>
      <c r="I20" s="234"/>
      <c r="J20" s="235"/>
      <c r="K20" s="236"/>
      <c r="L20" s="235"/>
      <c r="M20" s="236"/>
      <c r="N20" s="237"/>
      <c r="O20" s="238"/>
      <c r="U20" s="68"/>
    </row>
    <row r="21" spans="1:21" s="239" customFormat="1" ht="30" customHeight="1">
      <c r="A21" s="230">
        <v>7</v>
      </c>
      <c r="B21" s="230" t="s">
        <v>185</v>
      </c>
      <c r="C21" s="230" t="s">
        <v>186</v>
      </c>
      <c r="D21" s="231" t="s">
        <v>1929</v>
      </c>
      <c r="E21" s="232" t="s">
        <v>1930</v>
      </c>
      <c r="F21" s="230" t="s">
        <v>231</v>
      </c>
      <c r="G21" s="233">
        <v>1</v>
      </c>
      <c r="H21" s="234"/>
      <c r="I21" s="234"/>
      <c r="J21" s="235"/>
      <c r="K21" s="236"/>
      <c r="L21" s="235"/>
      <c r="M21" s="236"/>
      <c r="N21" s="237"/>
      <c r="O21" s="238"/>
      <c r="U21" s="68"/>
    </row>
    <row r="22" spans="1:21" s="239" customFormat="1" ht="30" customHeight="1">
      <c r="A22" s="230">
        <v>8</v>
      </c>
      <c r="B22" s="230" t="s">
        <v>185</v>
      </c>
      <c r="C22" s="230" t="s">
        <v>186</v>
      </c>
      <c r="D22" s="231" t="s">
        <v>1931</v>
      </c>
      <c r="E22" s="232" t="s">
        <v>1932</v>
      </c>
      <c r="F22" s="230" t="s">
        <v>231</v>
      </c>
      <c r="G22" s="233">
        <v>1</v>
      </c>
      <c r="H22" s="234"/>
      <c r="I22" s="234"/>
      <c r="J22" s="235"/>
      <c r="K22" s="236"/>
      <c r="L22" s="235"/>
      <c r="M22" s="236"/>
      <c r="N22" s="237"/>
      <c r="O22" s="238"/>
      <c r="U22" s="68"/>
    </row>
    <row r="23" spans="1:21" s="198" customFormat="1" ht="30" customHeight="1">
      <c r="A23" s="243"/>
      <c r="B23" s="243"/>
      <c r="C23" s="243"/>
      <c r="D23" s="243"/>
      <c r="E23" s="243" t="s">
        <v>139</v>
      </c>
      <c r="F23" s="243"/>
      <c r="G23" s="243"/>
      <c r="H23" s="243"/>
      <c r="I23" s="244"/>
      <c r="K23" s="200"/>
      <c r="M23" s="200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27779102325439" right="0.59027779102325439" top="0.59027779102325439" bottom="0.59027779102325439" header="0.51180553436279297" footer="0.51180553436279297"/>
  <pageSetup paperSize="9" scale="71" fitToHeight="999" orientation="portrait" errors="blank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8" zoomScaleNormal="100" workbookViewId="0">
      <selection activeCell="O48" sqref="O48:O49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245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44" t="s">
        <v>70</v>
      </c>
      <c r="F5" s="1145"/>
      <c r="G5" s="1145"/>
      <c r="H5" s="1145"/>
      <c r="I5" s="1145"/>
      <c r="J5" s="1146"/>
      <c r="K5" s="68"/>
      <c r="L5" s="68"/>
      <c r="M5" s="68"/>
      <c r="N5" s="68"/>
      <c r="O5" s="68" t="s">
        <v>71</v>
      </c>
      <c r="P5" s="246" t="s">
        <v>29</v>
      </c>
      <c r="Q5" s="247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248" t="s">
        <v>73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249"/>
      <c r="Q6" s="250"/>
      <c r="R6" s="74"/>
      <c r="S6" s="72"/>
    </row>
    <row r="7" spans="1:19" ht="24" customHeight="1">
      <c r="A7" s="67"/>
      <c r="B7" s="68" t="s">
        <v>74</v>
      </c>
      <c r="C7" s="68"/>
      <c r="D7" s="68"/>
      <c r="E7" s="1147" t="s">
        <v>1933</v>
      </c>
      <c r="F7" s="1148"/>
      <c r="G7" s="1148"/>
      <c r="H7" s="1148"/>
      <c r="I7" s="1148"/>
      <c r="J7" s="1149"/>
      <c r="K7" s="68"/>
      <c r="L7" s="68"/>
      <c r="M7" s="68"/>
      <c r="N7" s="68"/>
      <c r="O7" s="68" t="s">
        <v>76</v>
      </c>
      <c r="P7" s="249" t="s">
        <v>77</v>
      </c>
      <c r="Q7" s="250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248" t="s">
        <v>232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249"/>
      <c r="Q8" s="250"/>
      <c r="R8" s="74"/>
      <c r="S8" s="72"/>
    </row>
    <row r="9" spans="1:19" ht="24" customHeight="1">
      <c r="A9" s="67"/>
      <c r="B9" s="68" t="s">
        <v>80</v>
      </c>
      <c r="C9" s="68"/>
      <c r="D9" s="68"/>
      <c r="E9" s="1150" t="s">
        <v>29</v>
      </c>
      <c r="F9" s="1151"/>
      <c r="G9" s="1151"/>
      <c r="H9" s="1151"/>
      <c r="I9" s="1151"/>
      <c r="J9" s="1152"/>
      <c r="K9" s="68"/>
      <c r="L9" s="68"/>
      <c r="M9" s="68"/>
      <c r="N9" s="68"/>
      <c r="O9" s="68" t="s">
        <v>82</v>
      </c>
      <c r="P9" s="1153" t="s">
        <v>77</v>
      </c>
      <c r="Q9" s="1154"/>
      <c r="R9" s="1155"/>
      <c r="S9" s="72"/>
    </row>
    <row r="10" spans="1:19" ht="17.25" hidden="1" customHeight="1">
      <c r="A10" s="67"/>
      <c r="B10" s="68" t="s">
        <v>83</v>
      </c>
      <c r="C10" s="68"/>
      <c r="D10" s="68"/>
      <c r="E10" s="251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250"/>
      <c r="Q10" s="250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251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250"/>
      <c r="Q11" s="250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251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250"/>
      <c r="Q12" s="250"/>
      <c r="R12" s="68"/>
      <c r="S12" s="72"/>
    </row>
    <row r="13" spans="1:19" ht="17.25" hidden="1" customHeight="1">
      <c r="A13" s="67"/>
      <c r="B13" s="68"/>
      <c r="C13" s="68"/>
      <c r="D13" s="68"/>
      <c r="E13" s="251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250"/>
      <c r="Q13" s="250"/>
      <c r="R13" s="68"/>
      <c r="S13" s="72"/>
    </row>
    <row r="14" spans="1:19" ht="17.25" hidden="1" customHeight="1">
      <c r="A14" s="67"/>
      <c r="B14" s="68"/>
      <c r="C14" s="68"/>
      <c r="D14" s="68"/>
      <c r="E14" s="251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250"/>
      <c r="Q14" s="250"/>
      <c r="R14" s="68"/>
      <c r="S14" s="72"/>
    </row>
    <row r="15" spans="1:19" ht="17.25" hidden="1" customHeight="1">
      <c r="A15" s="67"/>
      <c r="B15" s="68"/>
      <c r="C15" s="68"/>
      <c r="D15" s="68"/>
      <c r="E15" s="251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250"/>
      <c r="Q15" s="250"/>
      <c r="R15" s="68"/>
      <c r="S15" s="72"/>
    </row>
    <row r="16" spans="1:19" ht="17.25" hidden="1" customHeight="1">
      <c r="A16" s="67"/>
      <c r="B16" s="68"/>
      <c r="C16" s="68"/>
      <c r="D16" s="68"/>
      <c r="E16" s="251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250"/>
      <c r="Q16" s="250"/>
      <c r="R16" s="68"/>
      <c r="S16" s="72"/>
    </row>
    <row r="17" spans="1:19" ht="17.25" hidden="1" customHeight="1">
      <c r="A17" s="67"/>
      <c r="B17" s="68"/>
      <c r="C17" s="68"/>
      <c r="D17" s="68"/>
      <c r="E17" s="251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250"/>
      <c r="Q17" s="250"/>
      <c r="R17" s="68"/>
      <c r="S17" s="72"/>
    </row>
    <row r="18" spans="1:19" ht="17.25" hidden="1" customHeight="1">
      <c r="A18" s="67"/>
      <c r="B18" s="68"/>
      <c r="C18" s="68"/>
      <c r="D18" s="68"/>
      <c r="E18" s="251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250"/>
      <c r="Q18" s="250"/>
      <c r="R18" s="68"/>
      <c r="S18" s="72"/>
    </row>
    <row r="19" spans="1:19" ht="17.25" hidden="1" customHeight="1">
      <c r="A19" s="67"/>
      <c r="B19" s="68"/>
      <c r="C19" s="68"/>
      <c r="D19" s="68"/>
      <c r="E19" s="251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250"/>
      <c r="Q19" s="250"/>
      <c r="R19" s="68"/>
      <c r="S19" s="72"/>
    </row>
    <row r="20" spans="1:19" ht="17.25" hidden="1" customHeight="1">
      <c r="A20" s="67"/>
      <c r="B20" s="68"/>
      <c r="C20" s="68"/>
      <c r="D20" s="68"/>
      <c r="E20" s="251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250"/>
      <c r="Q20" s="250"/>
      <c r="R20" s="68"/>
      <c r="S20" s="72"/>
    </row>
    <row r="21" spans="1:19" ht="17.25" hidden="1" customHeight="1">
      <c r="A21" s="67"/>
      <c r="B21" s="68"/>
      <c r="C21" s="68"/>
      <c r="D21" s="68"/>
      <c r="E21" s="251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250"/>
      <c r="Q21" s="250"/>
      <c r="R21" s="68"/>
      <c r="S21" s="72"/>
    </row>
    <row r="22" spans="1:19" ht="17.25" hidden="1" customHeight="1">
      <c r="A22" s="67"/>
      <c r="B22" s="68"/>
      <c r="C22" s="68"/>
      <c r="D22" s="68"/>
      <c r="E22" s="251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250"/>
      <c r="Q22" s="250"/>
      <c r="R22" s="68"/>
      <c r="S22" s="72"/>
    </row>
    <row r="23" spans="1:19" ht="17.25" hidden="1" customHeight="1">
      <c r="A23" s="67"/>
      <c r="B23" s="68"/>
      <c r="C23" s="68"/>
      <c r="D23" s="68"/>
      <c r="E23" s="251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250"/>
      <c r="Q23" s="250"/>
      <c r="R23" s="68"/>
      <c r="S23" s="72"/>
    </row>
    <row r="24" spans="1:19" ht="17.25" hidden="1" customHeight="1">
      <c r="A24" s="67"/>
      <c r="B24" s="68"/>
      <c r="C24" s="68"/>
      <c r="D24" s="68"/>
      <c r="E24" s="251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250"/>
      <c r="Q24" s="250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246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252" t="s">
        <v>77</v>
      </c>
      <c r="P26" s="253" t="s">
        <v>77</v>
      </c>
      <c r="Q26" s="254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249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252" t="s">
        <v>77</v>
      </c>
      <c r="P27" s="253" t="s">
        <v>77</v>
      </c>
      <c r="Q27" s="254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249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252" t="s">
        <v>77</v>
      </c>
      <c r="P28" s="253" t="s">
        <v>77</v>
      </c>
      <c r="Q28" s="254"/>
      <c r="R28" s="82"/>
      <c r="S28" s="72"/>
    </row>
    <row r="29" spans="1:19" ht="17.850000000000001" customHeight="1">
      <c r="A29" s="67"/>
      <c r="B29" s="68"/>
      <c r="C29" s="68"/>
      <c r="D29" s="68"/>
      <c r="E29" s="255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250"/>
      <c r="P29" s="250"/>
      <c r="Q29" s="250"/>
      <c r="R29" s="68"/>
      <c r="S29" s="72"/>
    </row>
    <row r="30" spans="1:19" ht="17.850000000000001" customHeight="1">
      <c r="A30" s="67"/>
      <c r="B30" s="68"/>
      <c r="C30" s="68"/>
      <c r="D30" s="68"/>
      <c r="E30" s="250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250" t="s">
        <v>90</v>
      </c>
      <c r="P30" s="250"/>
      <c r="Q30" s="250"/>
      <c r="R30" s="86"/>
      <c r="S30" s="72"/>
    </row>
    <row r="31" spans="1:19" ht="17.850000000000001" customHeight="1">
      <c r="A31" s="67"/>
      <c r="B31" s="68"/>
      <c r="C31" s="68"/>
      <c r="D31" s="68"/>
      <c r="E31" s="252" t="s">
        <v>77</v>
      </c>
      <c r="F31" s="68"/>
      <c r="G31" s="253" t="s">
        <v>77</v>
      </c>
      <c r="H31" s="87"/>
      <c r="I31" s="256"/>
      <c r="J31" s="68"/>
      <c r="K31" s="68"/>
      <c r="L31" s="68"/>
      <c r="M31" s="68"/>
      <c r="N31" s="68"/>
      <c r="O31" s="257"/>
      <c r="P31" s="250"/>
      <c r="Q31" s="250"/>
      <c r="R31" s="258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259"/>
      <c r="E35" s="260"/>
      <c r="F35" s="107"/>
      <c r="G35" s="108"/>
      <c r="H35" s="104"/>
      <c r="I35" s="259"/>
      <c r="J35" s="260"/>
      <c r="K35" s="261"/>
      <c r="L35" s="108"/>
      <c r="M35" s="104"/>
      <c r="N35" s="104"/>
      <c r="O35" s="259"/>
      <c r="P35" s="108"/>
      <c r="Q35" s="104"/>
      <c r="R35" s="262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263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253" t="s">
        <v>106</v>
      </c>
      <c r="N38" s="87"/>
      <c r="O38" s="87"/>
      <c r="P38" s="264" t="str">
        <f>M48</f>
        <v>20</v>
      </c>
      <c r="Q38" s="265" t="s">
        <v>107</v>
      </c>
      <c r="R38" s="263"/>
      <c r="S38" s="129"/>
    </row>
    <row r="39" spans="1:19" ht="20.25" customHeight="1">
      <c r="A39" s="119">
        <v>2</v>
      </c>
      <c r="B39" s="130"/>
      <c r="C39" s="85"/>
      <c r="D39" s="121"/>
      <c r="E39" s="263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253" t="s">
        <v>109</v>
      </c>
      <c r="N39" s="87"/>
      <c r="O39" s="87"/>
      <c r="P39" s="264" t="str">
        <f>M48</f>
        <v>20</v>
      </c>
      <c r="Q39" s="265" t="s">
        <v>107</v>
      </c>
      <c r="R39" s="263"/>
      <c r="S39" s="129"/>
    </row>
    <row r="40" spans="1:19" ht="20.25" customHeight="1">
      <c r="A40" s="119">
        <v>3</v>
      </c>
      <c r="B40" s="120"/>
      <c r="C40" s="71"/>
      <c r="D40" s="121"/>
      <c r="E40" s="263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253" t="s">
        <v>111</v>
      </c>
      <c r="N40" s="87"/>
      <c r="O40" s="87"/>
      <c r="P40" s="264" t="str">
        <f>M48</f>
        <v>20</v>
      </c>
      <c r="Q40" s="265" t="s">
        <v>107</v>
      </c>
      <c r="R40" s="263"/>
      <c r="S40" s="129"/>
    </row>
    <row r="41" spans="1:19" ht="20.25" customHeight="1">
      <c r="A41" s="119">
        <v>4</v>
      </c>
      <c r="B41" s="130"/>
      <c r="C41" s="85"/>
      <c r="D41" s="121"/>
      <c r="E41" s="263"/>
      <c r="F41" s="123"/>
      <c r="G41" s="119">
        <v>11</v>
      </c>
      <c r="H41" s="124"/>
      <c r="I41" s="82"/>
      <c r="J41" s="125"/>
      <c r="K41" s="126"/>
      <c r="L41" s="119">
        <v>16</v>
      </c>
      <c r="M41" s="253" t="s">
        <v>112</v>
      </c>
      <c r="N41" s="87"/>
      <c r="O41" s="87"/>
      <c r="P41" s="264" t="str">
        <f>M48</f>
        <v>20</v>
      </c>
      <c r="Q41" s="265" t="s">
        <v>107</v>
      </c>
      <c r="R41" s="263"/>
      <c r="S41" s="129"/>
    </row>
    <row r="42" spans="1:19" ht="20.25" customHeight="1">
      <c r="A42" s="119">
        <v>5</v>
      </c>
      <c r="B42" s="120"/>
      <c r="C42" s="71"/>
      <c r="D42" s="121"/>
      <c r="E42" s="263"/>
      <c r="F42" s="123"/>
      <c r="G42" s="131"/>
      <c r="H42" s="87"/>
      <c r="I42" s="82"/>
      <c r="J42" s="132"/>
      <c r="K42" s="126"/>
      <c r="L42" s="119">
        <v>17</v>
      </c>
      <c r="M42" s="253" t="s">
        <v>113</v>
      </c>
      <c r="N42" s="87"/>
      <c r="O42" s="87"/>
      <c r="P42" s="264" t="str">
        <f>M48</f>
        <v>20</v>
      </c>
      <c r="Q42" s="265" t="s">
        <v>107</v>
      </c>
      <c r="R42" s="263"/>
      <c r="S42" s="129"/>
    </row>
    <row r="43" spans="1:19" ht="20.25" customHeight="1">
      <c r="A43" s="119">
        <v>6</v>
      </c>
      <c r="B43" s="130"/>
      <c r="C43" s="85"/>
      <c r="D43" s="121"/>
      <c r="E43" s="263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263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266"/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266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267"/>
      <c r="F45" s="143"/>
      <c r="G45" s="138">
        <v>21</v>
      </c>
      <c r="H45" s="139" t="s">
        <v>119</v>
      </c>
      <c r="I45" s="141"/>
      <c r="J45" s="268"/>
      <c r="K45" s="269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267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266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270" t="s">
        <v>41</v>
      </c>
      <c r="N48" s="82" t="s">
        <v>107</v>
      </c>
      <c r="O48" s="271"/>
      <c r="P48" s="84" t="s">
        <v>25</v>
      </c>
      <c r="Q48" s="84"/>
      <c r="R48" s="272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270" t="s">
        <v>41</v>
      </c>
      <c r="N49" s="82" t="s">
        <v>107</v>
      </c>
      <c r="O49" s="271"/>
      <c r="P49" s="87" t="s">
        <v>25</v>
      </c>
      <c r="Q49" s="87"/>
      <c r="R49" s="263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273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263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263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260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5" orientation="portrait" errors="blank" horizontalDpi="4294967293" verticalDpi="200" copies="2" r:id="rId1"/>
  <headerFooter alignWithMargins="0">
    <oddFooter>&amp;L&amp;6Zpracováno systémem KROS, tel. 02/717 512 84&amp;C&amp;"Arial CE"&amp;7  Strana &amp;P z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showGridLines="0" workbookViewId="0">
      <pane ySplit="13" topLeftCell="A14" activePane="bottomLeft" state="frozen"/>
      <selection activeCell="I56" sqref="I56"/>
      <selection pane="bottomLeft" activeCell="C14" sqref="C14:C25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885" t="s">
        <v>132</v>
      </c>
      <c r="B1" s="886"/>
      <c r="C1" s="886"/>
      <c r="D1" s="275"/>
      <c r="E1" s="275"/>
    </row>
    <row r="2" spans="1:5">
      <c r="A2" s="887" t="s">
        <v>37</v>
      </c>
      <c r="B2" s="888" t="str">
        <f>'SO 04 kl'!E5</f>
        <v>Drienov OOPZ -Rekonštrukcia a prístavba objektu</v>
      </c>
      <c r="C2" s="889"/>
      <c r="D2" s="278"/>
      <c r="E2" s="278"/>
    </row>
    <row r="3" spans="1:5">
      <c r="A3" s="887" t="s">
        <v>36</v>
      </c>
      <c r="B3" s="888" t="str">
        <f>'SO 04 kl'!E7</f>
        <v>SO 04 oplotenie</v>
      </c>
      <c r="C3" s="890"/>
      <c r="D3" s="280"/>
      <c r="E3" s="177"/>
    </row>
    <row r="4" spans="1:5">
      <c r="A4" s="887" t="s">
        <v>133</v>
      </c>
      <c r="B4" s="888" t="str">
        <f>'SO 04 kl'!E9</f>
        <v xml:space="preserve"> </v>
      </c>
      <c r="C4" s="890"/>
      <c r="D4" s="280"/>
      <c r="E4" s="177"/>
    </row>
    <row r="5" spans="1:5">
      <c r="A5" s="891"/>
      <c r="B5" s="888"/>
      <c r="C5" s="890"/>
      <c r="D5" s="282"/>
      <c r="E5" s="177"/>
    </row>
    <row r="6" spans="1:5" ht="6" customHeight="1">
      <c r="A6" s="891"/>
      <c r="B6" s="888"/>
      <c r="C6" s="890"/>
      <c r="D6" s="282"/>
      <c r="E6" s="177"/>
    </row>
    <row r="7" spans="1:5">
      <c r="A7" s="892"/>
      <c r="B7" s="888"/>
      <c r="C7" s="890"/>
      <c r="D7" s="282"/>
      <c r="E7" s="177"/>
    </row>
    <row r="8" spans="1:5">
      <c r="A8" s="892"/>
      <c r="B8" s="888"/>
      <c r="C8" s="890"/>
      <c r="D8" s="282"/>
      <c r="E8" s="177"/>
    </row>
    <row r="9" spans="1:5">
      <c r="A9" s="892"/>
      <c r="B9" s="888"/>
      <c r="C9" s="890"/>
      <c r="D9" s="282"/>
      <c r="E9" s="177"/>
    </row>
    <row r="10" spans="1:5" ht="6" customHeight="1">
      <c r="A10" s="886"/>
      <c r="B10" s="886"/>
      <c r="C10" s="886"/>
      <c r="D10" s="275"/>
      <c r="E10" s="275"/>
    </row>
    <row r="11" spans="1:5">
      <c r="A11" s="893" t="s">
        <v>134</v>
      </c>
      <c r="B11" s="894" t="s">
        <v>135</v>
      </c>
      <c r="C11" s="895" t="s">
        <v>136</v>
      </c>
      <c r="D11" s="287" t="s">
        <v>137</v>
      </c>
      <c r="E11" s="286" t="s">
        <v>138</v>
      </c>
    </row>
    <row r="12" spans="1:5">
      <c r="A12" s="896">
        <v>1</v>
      </c>
      <c r="B12" s="897">
        <v>2</v>
      </c>
      <c r="C12" s="898">
        <v>3</v>
      </c>
      <c r="D12" s="291">
        <v>4</v>
      </c>
      <c r="E12" s="290">
        <v>5</v>
      </c>
    </row>
    <row r="13" spans="1:5" ht="4.5" customHeight="1">
      <c r="A13" s="899"/>
      <c r="B13" s="899"/>
      <c r="C13" s="899"/>
      <c r="D13" s="189"/>
      <c r="E13" s="189"/>
    </row>
    <row r="14" spans="1:5" s="293" customFormat="1" ht="11.25">
      <c r="A14" s="292" t="str">
        <f>'SO 04 rozpocet'!D14</f>
        <v>HSV</v>
      </c>
      <c r="B14" s="293" t="str">
        <f>'SO 04 rozpocet'!E14</f>
        <v>Práce a dodávky HSV</v>
      </c>
      <c r="C14" s="294"/>
      <c r="D14" s="295">
        <f>'SO 04 rozpocet'!K14</f>
        <v>0</v>
      </c>
      <c r="E14" s="295">
        <f>'SO 04 rozpocet'!M14</f>
        <v>0</v>
      </c>
    </row>
    <row r="15" spans="1:5" s="297" customFormat="1" ht="11.25">
      <c r="A15" s="296" t="str">
        <f>'SO 04 rozpocet'!D15</f>
        <v>1</v>
      </c>
      <c r="B15" s="297" t="str">
        <f>'SO 04 rozpocet'!E15</f>
        <v>Zemné práce</v>
      </c>
      <c r="C15" s="298"/>
      <c r="D15" s="299">
        <f>'SO 04 rozpocet'!K15</f>
        <v>0</v>
      </c>
      <c r="E15" s="299">
        <f>'SO 04 rozpocet'!M15</f>
        <v>0</v>
      </c>
    </row>
    <row r="16" spans="1:5" s="297" customFormat="1" ht="11.25">
      <c r="A16" s="296" t="str">
        <f>'SO 04 rozpocet'!D23</f>
        <v>2</v>
      </c>
      <c r="B16" s="297" t="str">
        <f>'SO 04 rozpocet'!E23</f>
        <v>Zakladanie</v>
      </c>
      <c r="C16" s="298"/>
      <c r="D16" s="299">
        <f>'SO 04 rozpocet'!K23</f>
        <v>0</v>
      </c>
      <c r="E16" s="299">
        <f>'SO 04 rozpocet'!M23</f>
        <v>0</v>
      </c>
    </row>
    <row r="17" spans="1:5" s="297" customFormat="1" ht="11.25">
      <c r="A17" s="296" t="str">
        <f>'SO 04 rozpocet'!D30</f>
        <v>3</v>
      </c>
      <c r="B17" s="297" t="str">
        <f>'SO 04 rozpocet'!E30</f>
        <v>Zvislé a kompletné konštrukcie</v>
      </c>
      <c r="C17" s="298"/>
      <c r="D17" s="299">
        <f>'SO 04 rozpocet'!K30</f>
        <v>0</v>
      </c>
      <c r="E17" s="299">
        <f>'SO 04 rozpocet'!M30</f>
        <v>0</v>
      </c>
    </row>
    <row r="18" spans="1:5" s="297" customFormat="1" ht="11.25">
      <c r="A18" s="296" t="str">
        <f>'SO 04 rozpocet'!D33</f>
        <v>9</v>
      </c>
      <c r="B18" s="297" t="str">
        <f>'SO 04 rozpocet'!E33</f>
        <v>Ostatné konštrukcie a práce-búranie</v>
      </c>
      <c r="C18" s="298"/>
      <c r="D18" s="299">
        <f>'SO 04 rozpocet'!K33</f>
        <v>0</v>
      </c>
      <c r="E18" s="299">
        <f>'SO 04 rozpocet'!M33</f>
        <v>0</v>
      </c>
    </row>
    <row r="19" spans="1:5" s="297" customFormat="1" ht="11.25">
      <c r="A19" s="296" t="str">
        <f>'SO 04 rozpocet'!D43</f>
        <v>99</v>
      </c>
      <c r="B19" s="297" t="str">
        <f>'SO 04 rozpocet'!E43</f>
        <v>Presun hmôt HSV</v>
      </c>
      <c r="C19" s="298"/>
      <c r="D19" s="299">
        <f>'SO 04 rozpocet'!K43</f>
        <v>0</v>
      </c>
      <c r="E19" s="299">
        <f>'SO 04 rozpocet'!M43</f>
        <v>0</v>
      </c>
    </row>
    <row r="20" spans="1:5" s="293" customFormat="1" ht="11.25">
      <c r="A20" s="292" t="str">
        <f>'SO 04 rozpocet'!D45</f>
        <v>PSV</v>
      </c>
      <c r="B20" s="293" t="str">
        <f>'SO 04 rozpocet'!E45</f>
        <v>Práce a dodávky PSV</v>
      </c>
      <c r="C20" s="294"/>
      <c r="D20" s="295">
        <f>'SO 04 rozpocet'!K45</f>
        <v>0</v>
      </c>
      <c r="E20" s="295">
        <f>'SO 04 rozpocet'!M45</f>
        <v>0</v>
      </c>
    </row>
    <row r="21" spans="1:5" s="297" customFormat="1" ht="11.25">
      <c r="A21" s="296" t="str">
        <f>'SO 04 rozpocet'!D46</f>
        <v>767</v>
      </c>
      <c r="B21" s="297" t="str">
        <f>'SO 04 rozpocet'!E46</f>
        <v>Konštrukcie doplnkové kovové</v>
      </c>
      <c r="C21" s="298"/>
      <c r="D21" s="299">
        <f>'SO 04 rozpocet'!K46</f>
        <v>0</v>
      </c>
      <c r="E21" s="299">
        <f>'SO 04 rozpocet'!M46</f>
        <v>0</v>
      </c>
    </row>
    <row r="22" spans="1:5" s="300" customFormat="1" ht="11.25">
      <c r="B22" s="300" t="s">
        <v>139</v>
      </c>
      <c r="C22" s="301"/>
      <c r="D22" s="302">
        <f>'SO 04 rozpocet'!K56</f>
        <v>0</v>
      </c>
      <c r="E22" s="302">
        <f>'SO 04 rozpocet'!M56</f>
        <v>0</v>
      </c>
    </row>
    <row r="29" spans="1:5">
      <c r="C29" s="59" t="s">
        <v>29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6" fitToHeight="999" orientation="portrait" errors="blank" horizontalDpi="4294967293" verticalDpi="8189" copies="2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workbookViewId="0">
      <pane ySplit="13" topLeftCell="A46" activePane="bottomLeft" state="frozen"/>
      <selection pane="bottomLeft" activeCell="G58" sqref="G58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5.71093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5.71093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5.71093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5.71093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5.71093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5.71093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5.71093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5.71093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5.71093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5.71093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5.71093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5.71093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5.71093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5.71093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5.71093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5.71093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5.71093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5.71093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5.71093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5.71093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5.71093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5.71093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5.71093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5.71093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5.71093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5.71093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5.71093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5.71093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5.71093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5.71093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5.71093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5.71093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5.71093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5.71093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5.71093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5.71093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5.71093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5.71093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5.71093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5.71093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5.71093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5.71093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5.71093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5.71093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5.71093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5.71093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5.71093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5.71093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5.71093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5.71093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5.71093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5.71093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5.71093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5.71093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5.71093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5.71093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5.71093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5.71093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5.71093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5.71093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5.71093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5.71093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5.71093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5.71093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1" ht="18">
      <c r="A1" s="274" t="s">
        <v>140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202"/>
      <c r="P1" s="202"/>
      <c r="Q1" s="303"/>
      <c r="R1" s="303"/>
      <c r="S1" s="303"/>
      <c r="T1" s="303"/>
    </row>
    <row r="2" spans="1:21">
      <c r="A2" s="276" t="s">
        <v>37</v>
      </c>
      <c r="B2" s="281"/>
      <c r="C2" s="277" t="str">
        <f>'SO 04 kl'!E5</f>
        <v>Drienov OOPZ -Rekonštrukcia a prístavba objektu</v>
      </c>
      <c r="D2" s="282"/>
      <c r="E2" s="282"/>
      <c r="F2" s="281"/>
      <c r="G2" s="281"/>
      <c r="H2" s="281"/>
      <c r="I2" s="281"/>
      <c r="J2" s="281"/>
      <c r="K2" s="281"/>
      <c r="L2" s="303"/>
      <c r="M2" s="303"/>
      <c r="N2" s="303"/>
      <c r="O2" s="202"/>
      <c r="P2" s="202"/>
      <c r="Q2" s="303"/>
      <c r="R2" s="303"/>
      <c r="S2" s="303"/>
      <c r="T2" s="303"/>
    </row>
    <row r="3" spans="1:21">
      <c r="A3" s="276" t="s">
        <v>36</v>
      </c>
      <c r="B3" s="281"/>
      <c r="C3" s="277" t="str">
        <f>'SO 04 kl'!E7</f>
        <v>SO 04 oplotenie</v>
      </c>
      <c r="D3" s="282"/>
      <c r="E3" s="282"/>
      <c r="F3" s="281"/>
      <c r="G3" s="281"/>
      <c r="H3" s="281"/>
      <c r="I3" s="277"/>
      <c r="J3" s="282"/>
      <c r="K3" s="282"/>
      <c r="L3" s="303"/>
      <c r="M3" s="303"/>
      <c r="N3" s="303"/>
      <c r="O3" s="202"/>
      <c r="P3" s="202"/>
      <c r="Q3" s="303"/>
      <c r="R3" s="303"/>
      <c r="S3" s="303"/>
      <c r="T3" s="303"/>
    </row>
    <row r="4" spans="1:21">
      <c r="A4" s="276" t="s">
        <v>133</v>
      </c>
      <c r="B4" s="281"/>
      <c r="C4" s="277" t="str">
        <f>'SO 04 kl'!E9</f>
        <v xml:space="preserve"> </v>
      </c>
      <c r="D4" s="282"/>
      <c r="E4" s="282"/>
      <c r="F4" s="281"/>
      <c r="G4" s="281"/>
      <c r="H4" s="281"/>
      <c r="I4" s="277"/>
      <c r="J4" s="282"/>
      <c r="K4" s="282"/>
      <c r="L4" s="303"/>
      <c r="M4" s="303"/>
      <c r="N4" s="303"/>
      <c r="O4" s="202"/>
      <c r="P4" s="202"/>
      <c r="Q4" s="303"/>
      <c r="R4" s="303"/>
      <c r="S4" s="303"/>
      <c r="T4" s="303"/>
    </row>
    <row r="5" spans="1:21">
      <c r="A5" s="281"/>
      <c r="B5" s="281"/>
      <c r="C5" s="277" t="str">
        <f>'SO 04 kl'!P5</f>
        <v xml:space="preserve"> </v>
      </c>
      <c r="D5" s="282"/>
      <c r="E5" s="282"/>
      <c r="F5" s="281"/>
      <c r="G5" s="281"/>
      <c r="H5" s="281"/>
      <c r="I5" s="304"/>
      <c r="J5" s="282"/>
      <c r="K5" s="282"/>
      <c r="L5" s="303"/>
      <c r="M5" s="303"/>
      <c r="N5" s="303"/>
      <c r="O5" s="202"/>
      <c r="P5" s="202"/>
      <c r="Q5" s="303"/>
      <c r="R5" s="303"/>
      <c r="S5" s="303"/>
      <c r="T5" s="303"/>
    </row>
    <row r="6" spans="1:21" ht="5.25" customHeight="1">
      <c r="A6" s="281"/>
      <c r="B6" s="281"/>
      <c r="C6" s="277"/>
      <c r="D6" s="282"/>
      <c r="E6" s="282"/>
      <c r="F6" s="281"/>
      <c r="G6" s="281"/>
      <c r="H6" s="281"/>
      <c r="I6" s="304"/>
      <c r="J6" s="282"/>
      <c r="K6" s="282"/>
      <c r="L6" s="303"/>
      <c r="M6" s="303"/>
      <c r="N6" s="303"/>
      <c r="O6" s="202"/>
      <c r="P6" s="202"/>
      <c r="Q6" s="303"/>
      <c r="R6" s="303"/>
      <c r="S6" s="303"/>
      <c r="T6" s="303"/>
    </row>
    <row r="7" spans="1:21">
      <c r="A7" s="281"/>
      <c r="B7" s="281"/>
      <c r="C7" s="277" t="str">
        <f>'SO 04 kl'!E26</f>
        <v xml:space="preserve"> </v>
      </c>
      <c r="D7" s="282"/>
      <c r="E7" s="282"/>
      <c r="F7" s="281"/>
      <c r="G7" s="281"/>
      <c r="H7" s="281"/>
      <c r="I7" s="304"/>
      <c r="J7" s="282"/>
      <c r="K7" s="282"/>
      <c r="L7" s="303"/>
      <c r="M7" s="303"/>
      <c r="N7" s="303"/>
      <c r="O7" s="202"/>
      <c r="P7" s="202"/>
      <c r="Q7" s="303"/>
      <c r="R7" s="303"/>
      <c r="S7" s="303"/>
      <c r="T7" s="303"/>
    </row>
    <row r="8" spans="1:21">
      <c r="A8" s="281"/>
      <c r="B8" s="281"/>
      <c r="C8" s="277" t="str">
        <f>'SO 04 kl'!E28</f>
        <v xml:space="preserve"> </v>
      </c>
      <c r="D8" s="282"/>
      <c r="E8" s="282"/>
      <c r="F8" s="281"/>
      <c r="G8" s="281"/>
      <c r="H8" s="281"/>
      <c r="I8" s="304"/>
      <c r="J8" s="282"/>
      <c r="K8" s="282"/>
      <c r="L8" s="303"/>
      <c r="M8" s="303"/>
      <c r="N8" s="303"/>
      <c r="O8" s="202"/>
      <c r="P8" s="202"/>
      <c r="Q8" s="303"/>
      <c r="R8" s="303"/>
      <c r="S8" s="303"/>
      <c r="T8" s="303"/>
    </row>
    <row r="9" spans="1:21">
      <c r="B9" s="281"/>
      <c r="C9" s="281"/>
      <c r="D9" s="277"/>
      <c r="E9" s="282"/>
      <c r="F9" s="281"/>
      <c r="G9" s="281"/>
      <c r="H9" s="281"/>
      <c r="I9" s="304"/>
      <c r="J9" s="282"/>
      <c r="K9" s="282"/>
      <c r="L9" s="303"/>
      <c r="M9" s="303"/>
      <c r="N9" s="303"/>
      <c r="O9" s="202"/>
      <c r="P9" s="202"/>
      <c r="Q9" s="303"/>
      <c r="R9" s="303"/>
      <c r="S9" s="303"/>
      <c r="T9" s="303"/>
    </row>
    <row r="10" spans="1:21" ht="6" customHeight="1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202"/>
      <c r="P10" s="202"/>
      <c r="Q10" s="303"/>
      <c r="R10" s="303"/>
      <c r="S10" s="303"/>
      <c r="T10" s="303"/>
    </row>
    <row r="11" spans="1:21" ht="22.5">
      <c r="A11" s="284" t="s">
        <v>141</v>
      </c>
      <c r="B11" s="285" t="s">
        <v>142</v>
      </c>
      <c r="C11" s="285" t="s">
        <v>143</v>
      </c>
      <c r="D11" s="285" t="s">
        <v>144</v>
      </c>
      <c r="E11" s="285" t="s">
        <v>135</v>
      </c>
      <c r="F11" s="285" t="s">
        <v>145</v>
      </c>
      <c r="G11" s="285" t="s">
        <v>146</v>
      </c>
      <c r="H11" s="285" t="s">
        <v>147</v>
      </c>
      <c r="I11" s="285" t="s">
        <v>136</v>
      </c>
      <c r="J11" s="285" t="s">
        <v>148</v>
      </c>
      <c r="K11" s="285" t="s">
        <v>137</v>
      </c>
      <c r="L11" s="285" t="s">
        <v>149</v>
      </c>
      <c r="M11" s="285" t="s">
        <v>150</v>
      </c>
      <c r="N11" s="285" t="s">
        <v>151</v>
      </c>
      <c r="O11" s="205" t="s">
        <v>152</v>
      </c>
      <c r="P11" s="205" t="s">
        <v>153</v>
      </c>
      <c r="Q11" s="285"/>
      <c r="R11" s="285"/>
      <c r="S11" s="285"/>
      <c r="T11" s="305" t="s">
        <v>154</v>
      </c>
      <c r="U11" s="207"/>
    </row>
    <row r="12" spans="1:21">
      <c r="A12" s="288">
        <v>1</v>
      </c>
      <c r="B12" s="289">
        <v>2</v>
      </c>
      <c r="C12" s="289">
        <v>3</v>
      </c>
      <c r="D12" s="289">
        <v>4</v>
      </c>
      <c r="E12" s="289">
        <v>5</v>
      </c>
      <c r="F12" s="289">
        <v>6</v>
      </c>
      <c r="G12" s="289">
        <v>7</v>
      </c>
      <c r="H12" s="289">
        <v>8</v>
      </c>
      <c r="I12" s="289">
        <v>9</v>
      </c>
      <c r="J12" s="289"/>
      <c r="K12" s="289"/>
      <c r="L12" s="289"/>
      <c r="M12" s="289"/>
      <c r="N12" s="289">
        <v>10</v>
      </c>
      <c r="O12" s="208">
        <v>11</v>
      </c>
      <c r="P12" s="208">
        <v>12</v>
      </c>
      <c r="Q12" s="289"/>
      <c r="R12" s="289"/>
      <c r="S12" s="289"/>
      <c r="T12" s="306">
        <v>11</v>
      </c>
      <c r="U12" s="207"/>
    </row>
    <row r="13" spans="1:21" ht="30" customHeight="1">
      <c r="A13" s="900"/>
      <c r="B13" s="900"/>
      <c r="C13" s="900"/>
      <c r="D13" s="900"/>
      <c r="E13" s="900"/>
      <c r="F13" s="900"/>
      <c r="G13" s="900"/>
      <c r="H13" s="900"/>
      <c r="I13" s="900"/>
      <c r="J13" s="303"/>
      <c r="K13" s="303"/>
      <c r="L13" s="303"/>
      <c r="M13" s="303"/>
      <c r="N13" s="307"/>
      <c r="O13" s="211"/>
      <c r="P13" s="212"/>
      <c r="Q13" s="307"/>
      <c r="R13" s="307"/>
      <c r="S13" s="307"/>
      <c r="T13" s="307"/>
    </row>
    <row r="14" spans="1:21" s="293" customFormat="1" ht="30" customHeight="1">
      <c r="A14" s="213"/>
      <c r="B14" s="214" t="s">
        <v>121</v>
      </c>
      <c r="C14" s="213"/>
      <c r="D14" s="213" t="s">
        <v>155</v>
      </c>
      <c r="E14" s="213" t="s">
        <v>156</v>
      </c>
      <c r="F14" s="213"/>
      <c r="G14" s="213"/>
      <c r="H14" s="213"/>
      <c r="I14" s="215"/>
      <c r="J14" s="216"/>
      <c r="K14" s="217"/>
      <c r="L14" s="216"/>
      <c r="M14" s="217"/>
      <c r="N14" s="216"/>
    </row>
    <row r="15" spans="1:21" s="297" customFormat="1" ht="30" customHeight="1">
      <c r="A15" s="218"/>
      <c r="B15" s="219" t="s">
        <v>121</v>
      </c>
      <c r="C15" s="218"/>
      <c r="D15" s="218" t="s">
        <v>79</v>
      </c>
      <c r="E15" s="218" t="s">
        <v>158</v>
      </c>
      <c r="F15" s="218"/>
      <c r="G15" s="218"/>
      <c r="H15" s="218"/>
      <c r="I15" s="220"/>
      <c r="K15" s="299"/>
      <c r="M15" s="299"/>
    </row>
    <row r="16" spans="1:21" s="323" customFormat="1" ht="30" customHeight="1">
      <c r="A16" s="221">
        <v>1</v>
      </c>
      <c r="B16" s="221" t="s">
        <v>159</v>
      </c>
      <c r="C16" s="221" t="s">
        <v>160</v>
      </c>
      <c r="D16" s="222" t="s">
        <v>712</v>
      </c>
      <c r="E16" s="223" t="s">
        <v>713</v>
      </c>
      <c r="F16" s="221" t="s">
        <v>163</v>
      </c>
      <c r="G16" s="224">
        <v>4.2880000000000003</v>
      </c>
      <c r="H16" s="225"/>
      <c r="I16" s="225"/>
      <c r="J16" s="319"/>
      <c r="K16" s="320"/>
      <c r="L16" s="319"/>
      <c r="M16" s="320"/>
      <c r="N16" s="321"/>
      <c r="O16" s="322"/>
    </row>
    <row r="17" spans="1:21" s="323" customFormat="1" ht="30" customHeight="1">
      <c r="A17" s="221">
        <v>2</v>
      </c>
      <c r="B17" s="221" t="s">
        <v>159</v>
      </c>
      <c r="C17" s="221" t="s">
        <v>160</v>
      </c>
      <c r="D17" s="222" t="s">
        <v>714</v>
      </c>
      <c r="E17" s="223" t="s">
        <v>715</v>
      </c>
      <c r="F17" s="221" t="s">
        <v>163</v>
      </c>
      <c r="G17" s="224">
        <v>1.429</v>
      </c>
      <c r="H17" s="225"/>
      <c r="I17" s="225"/>
      <c r="J17" s="319"/>
      <c r="K17" s="320"/>
      <c r="L17" s="319"/>
      <c r="M17" s="320"/>
      <c r="N17" s="321"/>
      <c r="O17" s="322"/>
    </row>
    <row r="18" spans="1:21" s="323" customFormat="1" ht="30" customHeight="1">
      <c r="A18" s="221">
        <v>3</v>
      </c>
      <c r="B18" s="221" t="s">
        <v>159</v>
      </c>
      <c r="C18" s="221" t="s">
        <v>160</v>
      </c>
      <c r="D18" s="222" t="s">
        <v>167</v>
      </c>
      <c r="E18" s="223" t="s">
        <v>168</v>
      </c>
      <c r="F18" s="221" t="s">
        <v>163</v>
      </c>
      <c r="G18" s="224">
        <v>2.0099999999999998</v>
      </c>
      <c r="H18" s="225"/>
      <c r="I18" s="225"/>
      <c r="J18" s="319"/>
      <c r="K18" s="320"/>
      <c r="L18" s="319"/>
      <c r="M18" s="320"/>
      <c r="N18" s="321"/>
      <c r="O18" s="322"/>
    </row>
    <row r="19" spans="1:21" s="323" customFormat="1" ht="30" customHeight="1">
      <c r="A19" s="221">
        <v>4</v>
      </c>
      <c r="B19" s="221" t="s">
        <v>159</v>
      </c>
      <c r="C19" s="221" t="s">
        <v>160</v>
      </c>
      <c r="D19" s="222" t="s">
        <v>169</v>
      </c>
      <c r="E19" s="223" t="s">
        <v>170</v>
      </c>
      <c r="F19" s="221" t="s">
        <v>163</v>
      </c>
      <c r="G19" s="224">
        <v>0.67</v>
      </c>
      <c r="H19" s="225"/>
      <c r="I19" s="225"/>
      <c r="J19" s="319"/>
      <c r="K19" s="320"/>
      <c r="L19" s="319"/>
      <c r="M19" s="320"/>
      <c r="N19" s="321"/>
      <c r="O19" s="322"/>
    </row>
    <row r="20" spans="1:21" s="323" customFormat="1" ht="30" customHeight="1">
      <c r="A20" s="221">
        <v>5</v>
      </c>
      <c r="B20" s="221" t="s">
        <v>159</v>
      </c>
      <c r="C20" s="221" t="s">
        <v>160</v>
      </c>
      <c r="D20" s="222" t="s">
        <v>173</v>
      </c>
      <c r="E20" s="223" t="s">
        <v>174</v>
      </c>
      <c r="F20" s="221" t="s">
        <v>163</v>
      </c>
      <c r="G20" s="224">
        <v>2.0990000000000002</v>
      </c>
      <c r="H20" s="225"/>
      <c r="I20" s="225"/>
      <c r="J20" s="319"/>
      <c r="K20" s="320"/>
      <c r="L20" s="319"/>
      <c r="M20" s="320"/>
      <c r="N20" s="321"/>
      <c r="O20" s="322"/>
    </row>
    <row r="21" spans="1:21" s="323" customFormat="1" ht="30" customHeight="1">
      <c r="A21" s="221">
        <v>6</v>
      </c>
      <c r="B21" s="221" t="s">
        <v>159</v>
      </c>
      <c r="C21" s="221" t="s">
        <v>160</v>
      </c>
      <c r="D21" s="222" t="s">
        <v>175</v>
      </c>
      <c r="E21" s="223" t="s">
        <v>176</v>
      </c>
      <c r="F21" s="221" t="s">
        <v>163</v>
      </c>
      <c r="G21" s="224">
        <v>6.298</v>
      </c>
      <c r="H21" s="225"/>
      <c r="I21" s="225"/>
      <c r="J21" s="319"/>
      <c r="K21" s="320"/>
      <c r="L21" s="319"/>
      <c r="M21" s="320"/>
      <c r="N21" s="321"/>
      <c r="O21" s="322"/>
    </row>
    <row r="22" spans="1:21" s="323" customFormat="1" ht="30" customHeight="1">
      <c r="A22" s="221">
        <v>7</v>
      </c>
      <c r="B22" s="221" t="s">
        <v>159</v>
      </c>
      <c r="C22" s="221" t="s">
        <v>160</v>
      </c>
      <c r="D22" s="222" t="s">
        <v>181</v>
      </c>
      <c r="E22" s="223" t="s">
        <v>182</v>
      </c>
      <c r="F22" s="221" t="s">
        <v>163</v>
      </c>
      <c r="G22" s="224">
        <v>6.298</v>
      </c>
      <c r="H22" s="225"/>
      <c r="I22" s="225"/>
      <c r="J22" s="319"/>
      <c r="K22" s="320"/>
      <c r="L22" s="319"/>
      <c r="M22" s="320"/>
      <c r="N22" s="321"/>
      <c r="O22" s="322"/>
    </row>
    <row r="23" spans="1:21" s="297" customFormat="1" ht="30" customHeight="1">
      <c r="A23" s="218"/>
      <c r="B23" s="219" t="s">
        <v>121</v>
      </c>
      <c r="C23" s="218"/>
      <c r="D23" s="218" t="s">
        <v>164</v>
      </c>
      <c r="E23" s="218" t="s">
        <v>190</v>
      </c>
      <c r="F23" s="218"/>
      <c r="G23" s="218"/>
      <c r="H23" s="218"/>
      <c r="I23" s="220"/>
      <c r="K23" s="299"/>
      <c r="M23" s="299"/>
      <c r="U23" s="323"/>
    </row>
    <row r="24" spans="1:21" s="323" customFormat="1" ht="30" customHeight="1">
      <c r="A24" s="221">
        <v>8</v>
      </c>
      <c r="B24" s="221" t="s">
        <v>159</v>
      </c>
      <c r="C24" s="221" t="s">
        <v>197</v>
      </c>
      <c r="D24" s="222" t="s">
        <v>198</v>
      </c>
      <c r="E24" s="223" t="s">
        <v>199</v>
      </c>
      <c r="F24" s="221" t="s">
        <v>163</v>
      </c>
      <c r="G24" s="224">
        <v>2.0099999999999998</v>
      </c>
      <c r="H24" s="225"/>
      <c r="I24" s="225"/>
      <c r="J24" s="319"/>
      <c r="K24" s="320"/>
      <c r="L24" s="319"/>
      <c r="M24" s="320"/>
      <c r="N24" s="321"/>
      <c r="O24" s="322"/>
    </row>
    <row r="25" spans="1:21" s="323" customFormat="1" ht="30" customHeight="1">
      <c r="A25" s="221">
        <v>9</v>
      </c>
      <c r="B25" s="221" t="s">
        <v>159</v>
      </c>
      <c r="C25" s="221" t="s">
        <v>197</v>
      </c>
      <c r="D25" s="222" t="s">
        <v>200</v>
      </c>
      <c r="E25" s="223" t="s">
        <v>201</v>
      </c>
      <c r="F25" s="221" t="s">
        <v>193</v>
      </c>
      <c r="G25" s="224">
        <v>3.0150000000000001</v>
      </c>
      <c r="H25" s="225"/>
      <c r="I25" s="225"/>
      <c r="J25" s="319"/>
      <c r="K25" s="320"/>
      <c r="L25" s="319"/>
      <c r="M25" s="320"/>
      <c r="N25" s="321"/>
      <c r="O25" s="322"/>
    </row>
    <row r="26" spans="1:21" s="323" customFormat="1" ht="30" customHeight="1">
      <c r="A26" s="221">
        <v>10</v>
      </c>
      <c r="B26" s="221" t="s">
        <v>159</v>
      </c>
      <c r="C26" s="221" t="s">
        <v>197</v>
      </c>
      <c r="D26" s="222" t="s">
        <v>202</v>
      </c>
      <c r="E26" s="223" t="s">
        <v>203</v>
      </c>
      <c r="F26" s="221" t="s">
        <v>193</v>
      </c>
      <c r="G26" s="224">
        <v>3.0150000000000001</v>
      </c>
      <c r="H26" s="225"/>
      <c r="I26" s="225"/>
      <c r="J26" s="319"/>
      <c r="K26" s="320"/>
      <c r="L26" s="319"/>
      <c r="M26" s="320"/>
      <c r="N26" s="321"/>
      <c r="O26" s="322"/>
    </row>
    <row r="27" spans="1:21" s="323" customFormat="1" ht="30" customHeight="1">
      <c r="A27" s="221">
        <v>11</v>
      </c>
      <c r="B27" s="221" t="s">
        <v>159</v>
      </c>
      <c r="C27" s="221" t="s">
        <v>197</v>
      </c>
      <c r="D27" s="222" t="s">
        <v>730</v>
      </c>
      <c r="E27" s="223" t="s">
        <v>731</v>
      </c>
      <c r="F27" s="221" t="s">
        <v>163</v>
      </c>
      <c r="G27" s="224">
        <v>4.2880000000000003</v>
      </c>
      <c r="H27" s="225"/>
      <c r="I27" s="225"/>
      <c r="J27" s="319"/>
      <c r="K27" s="320"/>
      <c r="L27" s="319"/>
      <c r="M27" s="320"/>
      <c r="N27" s="321"/>
      <c r="O27" s="322"/>
    </row>
    <row r="28" spans="1:21" s="323" customFormat="1" ht="30" customHeight="1">
      <c r="A28" s="221">
        <v>12</v>
      </c>
      <c r="B28" s="221" t="s">
        <v>159</v>
      </c>
      <c r="C28" s="221" t="s">
        <v>197</v>
      </c>
      <c r="D28" s="222" t="s">
        <v>732</v>
      </c>
      <c r="E28" s="223" t="s">
        <v>733</v>
      </c>
      <c r="F28" s="221" t="s">
        <v>193</v>
      </c>
      <c r="G28" s="224">
        <v>7.68</v>
      </c>
      <c r="H28" s="225"/>
      <c r="I28" s="225"/>
      <c r="J28" s="319"/>
      <c r="K28" s="320"/>
      <c r="L28" s="319"/>
      <c r="M28" s="320"/>
      <c r="N28" s="321"/>
      <c r="O28" s="322"/>
    </row>
    <row r="29" spans="1:21" s="323" customFormat="1" ht="30" customHeight="1">
      <c r="A29" s="221">
        <v>13</v>
      </c>
      <c r="B29" s="221" t="s">
        <v>159</v>
      </c>
      <c r="C29" s="221" t="s">
        <v>197</v>
      </c>
      <c r="D29" s="222" t="s">
        <v>734</v>
      </c>
      <c r="E29" s="223" t="s">
        <v>735</v>
      </c>
      <c r="F29" s="221" t="s">
        <v>193</v>
      </c>
      <c r="G29" s="224">
        <v>7.68</v>
      </c>
      <c r="H29" s="225"/>
      <c r="I29" s="225"/>
      <c r="J29" s="319"/>
      <c r="K29" s="320"/>
      <c r="L29" s="319"/>
      <c r="M29" s="320"/>
      <c r="N29" s="321"/>
      <c r="O29" s="322"/>
    </row>
    <row r="30" spans="1:21" s="297" customFormat="1" ht="30" customHeight="1">
      <c r="A30" s="218"/>
      <c r="B30" s="219" t="s">
        <v>121</v>
      </c>
      <c r="C30" s="218"/>
      <c r="D30" s="218" t="s">
        <v>204</v>
      </c>
      <c r="E30" s="218" t="s">
        <v>205</v>
      </c>
      <c r="F30" s="218"/>
      <c r="G30" s="218"/>
      <c r="H30" s="218"/>
      <c r="I30" s="220"/>
      <c r="K30" s="299"/>
      <c r="M30" s="299"/>
      <c r="U30" s="323"/>
    </row>
    <row r="31" spans="1:21" s="323" customFormat="1" ht="30" customHeight="1">
      <c r="A31" s="221">
        <v>14</v>
      </c>
      <c r="B31" s="221" t="s">
        <v>159</v>
      </c>
      <c r="C31" s="221" t="s">
        <v>1934</v>
      </c>
      <c r="D31" s="222" t="s">
        <v>1935</v>
      </c>
      <c r="E31" s="223" t="s">
        <v>1936</v>
      </c>
      <c r="F31" s="221" t="s">
        <v>231</v>
      </c>
      <c r="G31" s="224">
        <v>29</v>
      </c>
      <c r="H31" s="225"/>
      <c r="I31" s="225"/>
      <c r="J31" s="319"/>
      <c r="K31" s="320"/>
      <c r="L31" s="319"/>
      <c r="M31" s="320"/>
      <c r="N31" s="321"/>
      <c r="O31" s="322"/>
    </row>
    <row r="32" spans="1:21" s="884" customFormat="1" ht="30" customHeight="1">
      <c r="A32" s="230">
        <v>15</v>
      </c>
      <c r="B32" s="230" t="s">
        <v>185</v>
      </c>
      <c r="C32" s="230" t="s">
        <v>186</v>
      </c>
      <c r="D32" s="231" t="s">
        <v>1937</v>
      </c>
      <c r="E32" s="232" t="s">
        <v>1938</v>
      </c>
      <c r="F32" s="230" t="s">
        <v>231</v>
      </c>
      <c r="G32" s="233">
        <v>29</v>
      </c>
      <c r="H32" s="234"/>
      <c r="I32" s="234"/>
      <c r="J32" s="880"/>
      <c r="K32" s="881"/>
      <c r="L32" s="880"/>
      <c r="M32" s="881"/>
      <c r="N32" s="882"/>
      <c r="O32" s="883"/>
      <c r="U32" s="323"/>
    </row>
    <row r="33" spans="1:21" s="297" customFormat="1" ht="30" customHeight="1">
      <c r="A33" s="218"/>
      <c r="B33" s="219" t="s">
        <v>121</v>
      </c>
      <c r="C33" s="218"/>
      <c r="D33" s="218" t="s">
        <v>331</v>
      </c>
      <c r="E33" s="218" t="s">
        <v>332</v>
      </c>
      <c r="F33" s="218"/>
      <c r="G33" s="218"/>
      <c r="H33" s="218"/>
      <c r="I33" s="220"/>
      <c r="K33" s="299"/>
      <c r="M33" s="299"/>
      <c r="U33" s="323"/>
    </row>
    <row r="34" spans="1:21" s="323" customFormat="1" ht="30" customHeight="1">
      <c r="A34" s="221">
        <v>16</v>
      </c>
      <c r="B34" s="221" t="s">
        <v>159</v>
      </c>
      <c r="C34" s="221" t="s">
        <v>353</v>
      </c>
      <c r="D34" s="222" t="s">
        <v>820</v>
      </c>
      <c r="E34" s="223" t="s">
        <v>821</v>
      </c>
      <c r="F34" s="221" t="s">
        <v>163</v>
      </c>
      <c r="G34" s="224">
        <v>12.968999999999999</v>
      </c>
      <c r="H34" s="225"/>
      <c r="I34" s="225"/>
      <c r="J34" s="319"/>
      <c r="K34" s="320"/>
      <c r="L34" s="319"/>
      <c r="M34" s="320"/>
      <c r="N34" s="321"/>
      <c r="O34" s="322"/>
    </row>
    <row r="35" spans="1:21" s="323" customFormat="1" ht="30" customHeight="1">
      <c r="A35" s="221">
        <v>17</v>
      </c>
      <c r="B35" s="221" t="s">
        <v>159</v>
      </c>
      <c r="C35" s="221" t="s">
        <v>353</v>
      </c>
      <c r="D35" s="222" t="s">
        <v>1939</v>
      </c>
      <c r="E35" s="223" t="s">
        <v>1940</v>
      </c>
      <c r="F35" s="221" t="s">
        <v>163</v>
      </c>
      <c r="G35" s="224">
        <v>6.4850000000000003</v>
      </c>
      <c r="H35" s="225"/>
      <c r="I35" s="225"/>
      <c r="J35" s="319"/>
      <c r="K35" s="320"/>
      <c r="L35" s="319"/>
      <c r="M35" s="320"/>
      <c r="N35" s="321"/>
      <c r="O35" s="322"/>
    </row>
    <row r="36" spans="1:21" s="323" customFormat="1" ht="30" customHeight="1">
      <c r="A36" s="221">
        <v>18</v>
      </c>
      <c r="B36" s="221" t="s">
        <v>159</v>
      </c>
      <c r="C36" s="221" t="s">
        <v>1934</v>
      </c>
      <c r="D36" s="222" t="s">
        <v>1941</v>
      </c>
      <c r="E36" s="223" t="s">
        <v>1942</v>
      </c>
      <c r="F36" s="221" t="s">
        <v>220</v>
      </c>
      <c r="G36" s="224">
        <v>22.65</v>
      </c>
      <c r="H36" s="225"/>
      <c r="I36" s="225"/>
      <c r="J36" s="319"/>
      <c r="K36" s="320"/>
      <c r="L36" s="319"/>
      <c r="M36" s="320"/>
      <c r="N36" s="321"/>
      <c r="O36" s="322"/>
    </row>
    <row r="37" spans="1:21" s="323" customFormat="1" ht="30" customHeight="1">
      <c r="A37" s="221">
        <v>19</v>
      </c>
      <c r="B37" s="221" t="s">
        <v>159</v>
      </c>
      <c r="C37" s="221" t="s">
        <v>1934</v>
      </c>
      <c r="D37" s="222" t="s">
        <v>1943</v>
      </c>
      <c r="E37" s="223" t="s">
        <v>1944</v>
      </c>
      <c r="F37" s="221" t="s">
        <v>220</v>
      </c>
      <c r="G37" s="224">
        <v>49.4</v>
      </c>
      <c r="H37" s="225"/>
      <c r="I37" s="225"/>
      <c r="J37" s="319"/>
      <c r="K37" s="320"/>
      <c r="L37" s="319"/>
      <c r="M37" s="320"/>
      <c r="N37" s="321"/>
      <c r="O37" s="322"/>
    </row>
    <row r="38" spans="1:21" s="323" customFormat="1" ht="30" customHeight="1">
      <c r="A38" s="221">
        <v>20</v>
      </c>
      <c r="B38" s="221" t="s">
        <v>159</v>
      </c>
      <c r="C38" s="221" t="s">
        <v>353</v>
      </c>
      <c r="D38" s="222" t="s">
        <v>411</v>
      </c>
      <c r="E38" s="223" t="s">
        <v>412</v>
      </c>
      <c r="F38" s="221" t="s">
        <v>189</v>
      </c>
      <c r="G38" s="224">
        <v>46.515000000000001</v>
      </c>
      <c r="H38" s="225"/>
      <c r="I38" s="225"/>
      <c r="J38" s="319"/>
      <c r="K38" s="320"/>
      <c r="L38" s="319"/>
      <c r="M38" s="320"/>
      <c r="N38" s="321"/>
      <c r="O38" s="322"/>
    </row>
    <row r="39" spans="1:21" s="323" customFormat="1" ht="30" customHeight="1">
      <c r="A39" s="221">
        <v>21</v>
      </c>
      <c r="B39" s="221" t="s">
        <v>159</v>
      </c>
      <c r="C39" s="221" t="s">
        <v>353</v>
      </c>
      <c r="D39" s="222" t="s">
        <v>413</v>
      </c>
      <c r="E39" s="223" t="s">
        <v>414</v>
      </c>
      <c r="F39" s="221" t="s">
        <v>189</v>
      </c>
      <c r="G39" s="224">
        <v>465.15</v>
      </c>
      <c r="H39" s="225"/>
      <c r="I39" s="225"/>
      <c r="J39" s="319"/>
      <c r="K39" s="320"/>
      <c r="L39" s="319"/>
      <c r="M39" s="320"/>
      <c r="N39" s="321"/>
      <c r="O39" s="322"/>
    </row>
    <row r="40" spans="1:21" s="323" customFormat="1" ht="30" customHeight="1">
      <c r="A40" s="221">
        <v>22</v>
      </c>
      <c r="B40" s="221" t="s">
        <v>159</v>
      </c>
      <c r="C40" s="221" t="s">
        <v>353</v>
      </c>
      <c r="D40" s="222" t="s">
        <v>415</v>
      </c>
      <c r="E40" s="223" t="s">
        <v>416</v>
      </c>
      <c r="F40" s="221" t="s">
        <v>189</v>
      </c>
      <c r="G40" s="224">
        <v>46.515000000000001</v>
      </c>
      <c r="H40" s="225"/>
      <c r="I40" s="225"/>
      <c r="J40" s="319"/>
      <c r="K40" s="320"/>
      <c r="L40" s="319"/>
      <c r="M40" s="320"/>
      <c r="N40" s="321"/>
      <c r="O40" s="322"/>
    </row>
    <row r="41" spans="1:21" s="323" customFormat="1" ht="30" customHeight="1">
      <c r="A41" s="221">
        <v>23</v>
      </c>
      <c r="B41" s="221" t="s">
        <v>159</v>
      </c>
      <c r="C41" s="221" t="s">
        <v>353</v>
      </c>
      <c r="D41" s="222" t="s">
        <v>822</v>
      </c>
      <c r="E41" s="223" t="s">
        <v>823</v>
      </c>
      <c r="F41" s="221" t="s">
        <v>189</v>
      </c>
      <c r="G41" s="224">
        <v>558.17999999999995</v>
      </c>
      <c r="H41" s="225"/>
      <c r="I41" s="225"/>
      <c r="J41" s="319"/>
      <c r="K41" s="320"/>
      <c r="L41" s="319"/>
      <c r="M41" s="320"/>
      <c r="N41" s="321"/>
      <c r="O41" s="322"/>
    </row>
    <row r="42" spans="1:21" s="323" customFormat="1" ht="30" customHeight="1">
      <c r="A42" s="221">
        <v>24</v>
      </c>
      <c r="B42" s="221" t="s">
        <v>159</v>
      </c>
      <c r="C42" s="221" t="s">
        <v>353</v>
      </c>
      <c r="D42" s="222" t="s">
        <v>417</v>
      </c>
      <c r="E42" s="223" t="s">
        <v>1945</v>
      </c>
      <c r="F42" s="221" t="s">
        <v>189</v>
      </c>
      <c r="G42" s="224">
        <v>46.515000000000001</v>
      </c>
      <c r="H42" s="225"/>
      <c r="I42" s="225"/>
      <c r="J42" s="319"/>
      <c r="K42" s="320"/>
      <c r="L42" s="319"/>
      <c r="M42" s="320"/>
      <c r="N42" s="321"/>
      <c r="O42" s="322"/>
    </row>
    <row r="43" spans="1:21" s="297" customFormat="1" ht="30" customHeight="1">
      <c r="A43" s="218"/>
      <c r="B43" s="219" t="s">
        <v>121</v>
      </c>
      <c r="C43" s="218"/>
      <c r="D43" s="218" t="s">
        <v>419</v>
      </c>
      <c r="E43" s="218" t="s">
        <v>420</v>
      </c>
      <c r="F43" s="218"/>
      <c r="G43" s="218"/>
      <c r="H43" s="218"/>
      <c r="I43" s="220"/>
      <c r="K43" s="299"/>
      <c r="M43" s="299"/>
      <c r="U43" s="323"/>
    </row>
    <row r="44" spans="1:21" s="323" customFormat="1" ht="30" customHeight="1">
      <c r="A44" s="221">
        <v>25</v>
      </c>
      <c r="B44" s="221" t="s">
        <v>159</v>
      </c>
      <c r="C44" s="221" t="s">
        <v>197</v>
      </c>
      <c r="D44" s="222" t="s">
        <v>1908</v>
      </c>
      <c r="E44" s="223" t="s">
        <v>1909</v>
      </c>
      <c r="F44" s="221" t="s">
        <v>189</v>
      </c>
      <c r="G44" s="224">
        <v>17.338999999999999</v>
      </c>
      <c r="H44" s="225"/>
      <c r="I44" s="225"/>
      <c r="J44" s="319"/>
      <c r="K44" s="320"/>
      <c r="L44" s="319"/>
      <c r="M44" s="320"/>
      <c r="N44" s="321"/>
      <c r="O44" s="322"/>
    </row>
    <row r="45" spans="1:21" s="293" customFormat="1" ht="30" customHeight="1">
      <c r="A45" s="240"/>
      <c r="B45" s="241" t="s">
        <v>121</v>
      </c>
      <c r="C45" s="240"/>
      <c r="D45" s="240" t="s">
        <v>423</v>
      </c>
      <c r="E45" s="240" t="s">
        <v>424</v>
      </c>
      <c r="F45" s="240"/>
      <c r="G45" s="240"/>
      <c r="H45" s="240"/>
      <c r="I45" s="242"/>
      <c r="K45" s="295"/>
      <c r="M45" s="295"/>
      <c r="U45" s="323"/>
    </row>
    <row r="46" spans="1:21" s="297" customFormat="1" ht="30" customHeight="1">
      <c r="A46" s="218"/>
      <c r="B46" s="219" t="s">
        <v>121</v>
      </c>
      <c r="C46" s="218"/>
      <c r="D46" s="218" t="s">
        <v>613</v>
      </c>
      <c r="E46" s="218" t="s">
        <v>614</v>
      </c>
      <c r="F46" s="218"/>
      <c r="G46" s="218"/>
      <c r="H46" s="218"/>
      <c r="I46" s="220"/>
      <c r="K46" s="299"/>
      <c r="M46" s="299"/>
      <c r="U46" s="323"/>
    </row>
    <row r="47" spans="1:21" s="323" customFormat="1" ht="30" customHeight="1">
      <c r="A47" s="221">
        <v>26</v>
      </c>
      <c r="B47" s="221" t="s">
        <v>159</v>
      </c>
      <c r="C47" s="221" t="s">
        <v>613</v>
      </c>
      <c r="D47" s="222" t="s">
        <v>1946</v>
      </c>
      <c r="E47" s="223" t="s">
        <v>1947</v>
      </c>
      <c r="F47" s="221" t="s">
        <v>220</v>
      </c>
      <c r="G47" s="224">
        <v>70.2</v>
      </c>
      <c r="H47" s="225"/>
      <c r="I47" s="225"/>
      <c r="J47" s="319"/>
      <c r="K47" s="320"/>
      <c r="L47" s="319"/>
      <c r="M47" s="320"/>
      <c r="N47" s="321"/>
      <c r="O47" s="322"/>
    </row>
    <row r="48" spans="1:21" s="884" customFormat="1" ht="30" customHeight="1">
      <c r="A48" s="230">
        <v>27</v>
      </c>
      <c r="B48" s="230" t="s">
        <v>185</v>
      </c>
      <c r="C48" s="230" t="s">
        <v>186</v>
      </c>
      <c r="D48" s="231" t="s">
        <v>1948</v>
      </c>
      <c r="E48" s="232" t="s">
        <v>2108</v>
      </c>
      <c r="F48" s="230" t="s">
        <v>220</v>
      </c>
      <c r="G48" s="233">
        <v>70.2</v>
      </c>
      <c r="H48" s="234"/>
      <c r="I48" s="234"/>
      <c r="J48" s="880"/>
      <c r="K48" s="881"/>
      <c r="L48" s="880"/>
      <c r="M48" s="881"/>
      <c r="N48" s="882"/>
      <c r="O48" s="883"/>
      <c r="U48" s="323"/>
    </row>
    <row r="49" spans="1:21" s="323" customFormat="1" ht="30" customHeight="1">
      <c r="A49" s="221">
        <v>28</v>
      </c>
      <c r="B49" s="221" t="s">
        <v>159</v>
      </c>
      <c r="C49" s="221" t="s">
        <v>613</v>
      </c>
      <c r="D49" s="222" t="s">
        <v>1949</v>
      </c>
      <c r="E49" s="223" t="s">
        <v>1950</v>
      </c>
      <c r="F49" s="221" t="s">
        <v>231</v>
      </c>
      <c r="G49" s="224">
        <v>1</v>
      </c>
      <c r="H49" s="225"/>
      <c r="I49" s="225"/>
      <c r="J49" s="319"/>
      <c r="K49" s="320"/>
      <c r="L49" s="319"/>
      <c r="M49" s="320"/>
      <c r="N49" s="321"/>
      <c r="O49" s="322"/>
    </row>
    <row r="50" spans="1:21" s="884" customFormat="1" ht="30" customHeight="1">
      <c r="A50" s="230">
        <v>29</v>
      </c>
      <c r="B50" s="230" t="s">
        <v>185</v>
      </c>
      <c r="C50" s="230" t="s">
        <v>186</v>
      </c>
      <c r="D50" s="231" t="s">
        <v>1951</v>
      </c>
      <c r="E50" s="232" t="s">
        <v>1952</v>
      </c>
      <c r="F50" s="230" t="s">
        <v>231</v>
      </c>
      <c r="G50" s="233">
        <v>1</v>
      </c>
      <c r="H50" s="234"/>
      <c r="I50" s="234"/>
      <c r="J50" s="880"/>
      <c r="K50" s="881"/>
      <c r="L50" s="880"/>
      <c r="M50" s="881"/>
      <c r="N50" s="882"/>
      <c r="O50" s="883"/>
      <c r="U50" s="323"/>
    </row>
    <row r="51" spans="1:21" s="323" customFormat="1" ht="30" customHeight="1">
      <c r="A51" s="221">
        <v>30</v>
      </c>
      <c r="B51" s="221" t="s">
        <v>159</v>
      </c>
      <c r="C51" s="221" t="s">
        <v>613</v>
      </c>
      <c r="D51" s="222" t="s">
        <v>1953</v>
      </c>
      <c r="E51" s="223" t="s">
        <v>1954</v>
      </c>
      <c r="F51" s="221" t="s">
        <v>231</v>
      </c>
      <c r="G51" s="224">
        <v>1</v>
      </c>
      <c r="H51" s="225"/>
      <c r="I51" s="225"/>
      <c r="J51" s="319"/>
      <c r="K51" s="320"/>
      <c r="L51" s="319"/>
      <c r="M51" s="320"/>
      <c r="N51" s="321"/>
      <c r="O51" s="322"/>
    </row>
    <row r="52" spans="1:21" s="884" customFormat="1" ht="30" customHeight="1">
      <c r="A52" s="230">
        <v>31</v>
      </c>
      <c r="B52" s="230" t="s">
        <v>185</v>
      </c>
      <c r="C52" s="230" t="s">
        <v>186</v>
      </c>
      <c r="D52" s="231" t="s">
        <v>1955</v>
      </c>
      <c r="E52" s="232" t="s">
        <v>1956</v>
      </c>
      <c r="F52" s="230" t="s">
        <v>231</v>
      </c>
      <c r="G52" s="233">
        <v>1</v>
      </c>
      <c r="H52" s="234"/>
      <c r="I52" s="234"/>
      <c r="J52" s="880"/>
      <c r="K52" s="881"/>
      <c r="L52" s="880"/>
      <c r="M52" s="881"/>
      <c r="N52" s="882"/>
      <c r="O52" s="883"/>
      <c r="U52" s="323"/>
    </row>
    <row r="53" spans="1:21" s="323" customFormat="1" ht="30" customHeight="1">
      <c r="A53" s="221">
        <v>32</v>
      </c>
      <c r="B53" s="221" t="s">
        <v>159</v>
      </c>
      <c r="C53" s="221" t="s">
        <v>613</v>
      </c>
      <c r="D53" s="222" t="s">
        <v>1957</v>
      </c>
      <c r="E53" s="223" t="s">
        <v>1958</v>
      </c>
      <c r="F53" s="221" t="s">
        <v>231</v>
      </c>
      <c r="G53" s="224">
        <v>1</v>
      </c>
      <c r="H53" s="225"/>
      <c r="I53" s="225"/>
      <c r="J53" s="319"/>
      <c r="K53" s="320"/>
      <c r="L53" s="319"/>
      <c r="M53" s="320"/>
      <c r="N53" s="321"/>
      <c r="O53" s="322"/>
    </row>
    <row r="54" spans="1:21" s="323" customFormat="1" ht="30" customHeight="1">
      <c r="A54" s="221">
        <v>33</v>
      </c>
      <c r="B54" s="221" t="s">
        <v>159</v>
      </c>
      <c r="C54" s="221" t="s">
        <v>613</v>
      </c>
      <c r="D54" s="222" t="s">
        <v>1959</v>
      </c>
      <c r="E54" s="223" t="s">
        <v>1960</v>
      </c>
      <c r="F54" s="221" t="s">
        <v>231</v>
      </c>
      <c r="G54" s="224">
        <v>1</v>
      </c>
      <c r="H54" s="225"/>
      <c r="I54" s="225"/>
      <c r="J54" s="319"/>
      <c r="K54" s="320"/>
      <c r="L54" s="319"/>
      <c r="M54" s="320"/>
      <c r="N54" s="321"/>
      <c r="O54" s="322"/>
    </row>
    <row r="55" spans="1:21" s="323" customFormat="1" ht="30" customHeight="1">
      <c r="A55" s="221">
        <v>34</v>
      </c>
      <c r="B55" s="221" t="s">
        <v>159</v>
      </c>
      <c r="C55" s="221" t="s">
        <v>613</v>
      </c>
      <c r="D55" s="222" t="s">
        <v>1961</v>
      </c>
      <c r="E55" s="223" t="s">
        <v>1962</v>
      </c>
      <c r="F55" s="221" t="s">
        <v>107</v>
      </c>
      <c r="G55" s="224"/>
      <c r="H55" s="225"/>
      <c r="I55" s="225"/>
      <c r="J55" s="319"/>
      <c r="K55" s="320"/>
      <c r="L55" s="319"/>
      <c r="M55" s="320"/>
      <c r="N55" s="321"/>
      <c r="O55" s="322"/>
    </row>
    <row r="56" spans="1:21" s="300" customFormat="1" ht="30" customHeight="1">
      <c r="A56" s="243"/>
      <c r="B56" s="243"/>
      <c r="C56" s="243"/>
      <c r="D56" s="243"/>
      <c r="E56" s="243" t="s">
        <v>139</v>
      </c>
      <c r="F56" s="243"/>
      <c r="G56" s="243"/>
      <c r="H56" s="243"/>
      <c r="I56" s="244"/>
      <c r="K56" s="302"/>
      <c r="M56" s="302"/>
    </row>
    <row r="57" spans="1:21" ht="30" customHeight="1">
      <c r="A57" s="901"/>
      <c r="B57" s="901"/>
      <c r="C57" s="901"/>
      <c r="D57" s="901"/>
      <c r="E57" s="901"/>
      <c r="F57" s="901"/>
      <c r="G57" s="901"/>
      <c r="H57" s="901"/>
      <c r="I57" s="901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27779102325439" right="0.59027779102325439" top="0.59027779102325439" bottom="0.59027779102325439" header="0.51180553436279297" footer="0.51180553436279297"/>
  <pageSetup paperSize="9" scale="71" fitToHeight="999" orientation="portrait" errors="blank" horizontalDpi="4294967293" verticalDpi="1200" copies="2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topLeftCell="A28" workbookViewId="0">
      <selection activeCell="AD33" sqref="AD33"/>
    </sheetView>
  </sheetViews>
  <sheetFormatPr defaultRowHeight="12.75"/>
  <cols>
    <col min="1" max="1" width="2.42578125" style="329" customWidth="1"/>
    <col min="2" max="2" width="1.85546875" style="329" customWidth="1"/>
    <col min="3" max="3" width="2.85546875" style="329" customWidth="1"/>
    <col min="4" max="4" width="6.7109375" style="329" customWidth="1"/>
    <col min="5" max="5" width="13.5703125" style="329" customWidth="1"/>
    <col min="6" max="6" width="0.5703125" style="329" customWidth="1"/>
    <col min="7" max="7" width="2.5703125" style="329" customWidth="1"/>
    <col min="8" max="8" width="2.7109375" style="329" customWidth="1"/>
    <col min="9" max="9" width="10.42578125" style="329" customWidth="1"/>
    <col min="10" max="10" width="13.42578125" style="329" customWidth="1"/>
    <col min="11" max="11" width="0.7109375" style="329" customWidth="1"/>
    <col min="12" max="12" width="2.42578125" style="329" customWidth="1"/>
    <col min="13" max="13" width="2.85546875" style="329" customWidth="1"/>
    <col min="14" max="14" width="2" style="329" customWidth="1"/>
    <col min="15" max="15" width="12.42578125" style="329" customWidth="1"/>
    <col min="16" max="16" width="3" style="329" customWidth="1"/>
    <col min="17" max="17" width="2" style="329" customWidth="1"/>
    <col min="18" max="18" width="13.5703125" style="329" customWidth="1"/>
    <col min="19" max="19" width="0.5703125" style="329" customWidth="1"/>
    <col min="20" max="256" width="9.140625" style="329"/>
    <col min="257" max="257" width="2.42578125" style="329" customWidth="1"/>
    <col min="258" max="258" width="1.85546875" style="329" customWidth="1"/>
    <col min="259" max="259" width="2.85546875" style="329" customWidth="1"/>
    <col min="260" max="260" width="6.7109375" style="329" customWidth="1"/>
    <col min="261" max="261" width="13.5703125" style="329" customWidth="1"/>
    <col min="262" max="262" width="0.5703125" style="329" customWidth="1"/>
    <col min="263" max="263" width="2.5703125" style="329" customWidth="1"/>
    <col min="264" max="264" width="2.7109375" style="329" customWidth="1"/>
    <col min="265" max="265" width="10.42578125" style="329" customWidth="1"/>
    <col min="266" max="266" width="13.42578125" style="329" customWidth="1"/>
    <col min="267" max="267" width="0.7109375" style="329" customWidth="1"/>
    <col min="268" max="268" width="2.42578125" style="329" customWidth="1"/>
    <col min="269" max="269" width="2.85546875" style="329" customWidth="1"/>
    <col min="270" max="270" width="2" style="329" customWidth="1"/>
    <col min="271" max="271" width="12.42578125" style="329" customWidth="1"/>
    <col min="272" max="272" width="3" style="329" customWidth="1"/>
    <col min="273" max="273" width="2" style="329" customWidth="1"/>
    <col min="274" max="274" width="13.5703125" style="329" customWidth="1"/>
    <col min="275" max="275" width="0.5703125" style="329" customWidth="1"/>
    <col min="276" max="512" width="9.140625" style="329"/>
    <col min="513" max="513" width="2.42578125" style="329" customWidth="1"/>
    <col min="514" max="514" width="1.85546875" style="329" customWidth="1"/>
    <col min="515" max="515" width="2.85546875" style="329" customWidth="1"/>
    <col min="516" max="516" width="6.7109375" style="329" customWidth="1"/>
    <col min="517" max="517" width="13.5703125" style="329" customWidth="1"/>
    <col min="518" max="518" width="0.5703125" style="329" customWidth="1"/>
    <col min="519" max="519" width="2.5703125" style="329" customWidth="1"/>
    <col min="520" max="520" width="2.7109375" style="329" customWidth="1"/>
    <col min="521" max="521" width="10.42578125" style="329" customWidth="1"/>
    <col min="522" max="522" width="13.42578125" style="329" customWidth="1"/>
    <col min="523" max="523" width="0.7109375" style="329" customWidth="1"/>
    <col min="524" max="524" width="2.42578125" style="329" customWidth="1"/>
    <col min="525" max="525" width="2.85546875" style="329" customWidth="1"/>
    <col min="526" max="526" width="2" style="329" customWidth="1"/>
    <col min="527" max="527" width="12.42578125" style="329" customWidth="1"/>
    <col min="528" max="528" width="3" style="329" customWidth="1"/>
    <col min="529" max="529" width="2" style="329" customWidth="1"/>
    <col min="530" max="530" width="13.5703125" style="329" customWidth="1"/>
    <col min="531" max="531" width="0.5703125" style="329" customWidth="1"/>
    <col min="532" max="768" width="9.140625" style="329"/>
    <col min="769" max="769" width="2.42578125" style="329" customWidth="1"/>
    <col min="770" max="770" width="1.85546875" style="329" customWidth="1"/>
    <col min="771" max="771" width="2.85546875" style="329" customWidth="1"/>
    <col min="772" max="772" width="6.7109375" style="329" customWidth="1"/>
    <col min="773" max="773" width="13.5703125" style="329" customWidth="1"/>
    <col min="774" max="774" width="0.5703125" style="329" customWidth="1"/>
    <col min="775" max="775" width="2.5703125" style="329" customWidth="1"/>
    <col min="776" max="776" width="2.7109375" style="329" customWidth="1"/>
    <col min="777" max="777" width="10.42578125" style="329" customWidth="1"/>
    <col min="778" max="778" width="13.42578125" style="329" customWidth="1"/>
    <col min="779" max="779" width="0.7109375" style="329" customWidth="1"/>
    <col min="780" max="780" width="2.42578125" style="329" customWidth="1"/>
    <col min="781" max="781" width="2.85546875" style="329" customWidth="1"/>
    <col min="782" max="782" width="2" style="329" customWidth="1"/>
    <col min="783" max="783" width="12.42578125" style="329" customWidth="1"/>
    <col min="784" max="784" width="3" style="329" customWidth="1"/>
    <col min="785" max="785" width="2" style="329" customWidth="1"/>
    <col min="786" max="786" width="13.5703125" style="329" customWidth="1"/>
    <col min="787" max="787" width="0.5703125" style="329" customWidth="1"/>
    <col min="788" max="1024" width="9.140625" style="329"/>
    <col min="1025" max="1025" width="2.42578125" style="329" customWidth="1"/>
    <col min="1026" max="1026" width="1.85546875" style="329" customWidth="1"/>
    <col min="1027" max="1027" width="2.85546875" style="329" customWidth="1"/>
    <col min="1028" max="1028" width="6.7109375" style="329" customWidth="1"/>
    <col min="1029" max="1029" width="13.5703125" style="329" customWidth="1"/>
    <col min="1030" max="1030" width="0.5703125" style="329" customWidth="1"/>
    <col min="1031" max="1031" width="2.5703125" style="329" customWidth="1"/>
    <col min="1032" max="1032" width="2.7109375" style="329" customWidth="1"/>
    <col min="1033" max="1033" width="10.42578125" style="329" customWidth="1"/>
    <col min="1034" max="1034" width="13.42578125" style="329" customWidth="1"/>
    <col min="1035" max="1035" width="0.7109375" style="329" customWidth="1"/>
    <col min="1036" max="1036" width="2.42578125" style="329" customWidth="1"/>
    <col min="1037" max="1037" width="2.85546875" style="329" customWidth="1"/>
    <col min="1038" max="1038" width="2" style="329" customWidth="1"/>
    <col min="1039" max="1039" width="12.42578125" style="329" customWidth="1"/>
    <col min="1040" max="1040" width="3" style="329" customWidth="1"/>
    <col min="1041" max="1041" width="2" style="329" customWidth="1"/>
    <col min="1042" max="1042" width="13.5703125" style="329" customWidth="1"/>
    <col min="1043" max="1043" width="0.5703125" style="329" customWidth="1"/>
    <col min="1044" max="1280" width="9.140625" style="329"/>
    <col min="1281" max="1281" width="2.42578125" style="329" customWidth="1"/>
    <col min="1282" max="1282" width="1.85546875" style="329" customWidth="1"/>
    <col min="1283" max="1283" width="2.85546875" style="329" customWidth="1"/>
    <col min="1284" max="1284" width="6.7109375" style="329" customWidth="1"/>
    <col min="1285" max="1285" width="13.5703125" style="329" customWidth="1"/>
    <col min="1286" max="1286" width="0.5703125" style="329" customWidth="1"/>
    <col min="1287" max="1287" width="2.5703125" style="329" customWidth="1"/>
    <col min="1288" max="1288" width="2.7109375" style="329" customWidth="1"/>
    <col min="1289" max="1289" width="10.42578125" style="329" customWidth="1"/>
    <col min="1290" max="1290" width="13.42578125" style="329" customWidth="1"/>
    <col min="1291" max="1291" width="0.7109375" style="329" customWidth="1"/>
    <col min="1292" max="1292" width="2.42578125" style="329" customWidth="1"/>
    <col min="1293" max="1293" width="2.85546875" style="329" customWidth="1"/>
    <col min="1294" max="1294" width="2" style="329" customWidth="1"/>
    <col min="1295" max="1295" width="12.42578125" style="329" customWidth="1"/>
    <col min="1296" max="1296" width="3" style="329" customWidth="1"/>
    <col min="1297" max="1297" width="2" style="329" customWidth="1"/>
    <col min="1298" max="1298" width="13.5703125" style="329" customWidth="1"/>
    <col min="1299" max="1299" width="0.5703125" style="329" customWidth="1"/>
    <col min="1300" max="1536" width="9.140625" style="329"/>
    <col min="1537" max="1537" width="2.42578125" style="329" customWidth="1"/>
    <col min="1538" max="1538" width="1.85546875" style="329" customWidth="1"/>
    <col min="1539" max="1539" width="2.85546875" style="329" customWidth="1"/>
    <col min="1540" max="1540" width="6.7109375" style="329" customWidth="1"/>
    <col min="1541" max="1541" width="13.5703125" style="329" customWidth="1"/>
    <col min="1542" max="1542" width="0.5703125" style="329" customWidth="1"/>
    <col min="1543" max="1543" width="2.5703125" style="329" customWidth="1"/>
    <col min="1544" max="1544" width="2.7109375" style="329" customWidth="1"/>
    <col min="1545" max="1545" width="10.42578125" style="329" customWidth="1"/>
    <col min="1546" max="1546" width="13.42578125" style="329" customWidth="1"/>
    <col min="1547" max="1547" width="0.7109375" style="329" customWidth="1"/>
    <col min="1548" max="1548" width="2.42578125" style="329" customWidth="1"/>
    <col min="1549" max="1549" width="2.85546875" style="329" customWidth="1"/>
    <col min="1550" max="1550" width="2" style="329" customWidth="1"/>
    <col min="1551" max="1551" width="12.42578125" style="329" customWidth="1"/>
    <col min="1552" max="1552" width="3" style="329" customWidth="1"/>
    <col min="1553" max="1553" width="2" style="329" customWidth="1"/>
    <col min="1554" max="1554" width="13.5703125" style="329" customWidth="1"/>
    <col min="1555" max="1555" width="0.5703125" style="329" customWidth="1"/>
    <col min="1556" max="1792" width="9.140625" style="329"/>
    <col min="1793" max="1793" width="2.42578125" style="329" customWidth="1"/>
    <col min="1794" max="1794" width="1.85546875" style="329" customWidth="1"/>
    <col min="1795" max="1795" width="2.85546875" style="329" customWidth="1"/>
    <col min="1796" max="1796" width="6.7109375" style="329" customWidth="1"/>
    <col min="1797" max="1797" width="13.5703125" style="329" customWidth="1"/>
    <col min="1798" max="1798" width="0.5703125" style="329" customWidth="1"/>
    <col min="1799" max="1799" width="2.5703125" style="329" customWidth="1"/>
    <col min="1800" max="1800" width="2.7109375" style="329" customWidth="1"/>
    <col min="1801" max="1801" width="10.42578125" style="329" customWidth="1"/>
    <col min="1802" max="1802" width="13.42578125" style="329" customWidth="1"/>
    <col min="1803" max="1803" width="0.7109375" style="329" customWidth="1"/>
    <col min="1804" max="1804" width="2.42578125" style="329" customWidth="1"/>
    <col min="1805" max="1805" width="2.85546875" style="329" customWidth="1"/>
    <col min="1806" max="1806" width="2" style="329" customWidth="1"/>
    <col min="1807" max="1807" width="12.42578125" style="329" customWidth="1"/>
    <col min="1808" max="1808" width="3" style="329" customWidth="1"/>
    <col min="1809" max="1809" width="2" style="329" customWidth="1"/>
    <col min="1810" max="1810" width="13.5703125" style="329" customWidth="1"/>
    <col min="1811" max="1811" width="0.5703125" style="329" customWidth="1"/>
    <col min="1812" max="2048" width="9.140625" style="329"/>
    <col min="2049" max="2049" width="2.42578125" style="329" customWidth="1"/>
    <col min="2050" max="2050" width="1.85546875" style="329" customWidth="1"/>
    <col min="2051" max="2051" width="2.85546875" style="329" customWidth="1"/>
    <col min="2052" max="2052" width="6.7109375" style="329" customWidth="1"/>
    <col min="2053" max="2053" width="13.5703125" style="329" customWidth="1"/>
    <col min="2054" max="2054" width="0.5703125" style="329" customWidth="1"/>
    <col min="2055" max="2055" width="2.5703125" style="329" customWidth="1"/>
    <col min="2056" max="2056" width="2.7109375" style="329" customWidth="1"/>
    <col min="2057" max="2057" width="10.42578125" style="329" customWidth="1"/>
    <col min="2058" max="2058" width="13.42578125" style="329" customWidth="1"/>
    <col min="2059" max="2059" width="0.7109375" style="329" customWidth="1"/>
    <col min="2060" max="2060" width="2.42578125" style="329" customWidth="1"/>
    <col min="2061" max="2061" width="2.85546875" style="329" customWidth="1"/>
    <col min="2062" max="2062" width="2" style="329" customWidth="1"/>
    <col min="2063" max="2063" width="12.42578125" style="329" customWidth="1"/>
    <col min="2064" max="2064" width="3" style="329" customWidth="1"/>
    <col min="2065" max="2065" width="2" style="329" customWidth="1"/>
    <col min="2066" max="2066" width="13.5703125" style="329" customWidth="1"/>
    <col min="2067" max="2067" width="0.5703125" style="329" customWidth="1"/>
    <col min="2068" max="2304" width="9.140625" style="329"/>
    <col min="2305" max="2305" width="2.42578125" style="329" customWidth="1"/>
    <col min="2306" max="2306" width="1.85546875" style="329" customWidth="1"/>
    <col min="2307" max="2307" width="2.85546875" style="329" customWidth="1"/>
    <col min="2308" max="2308" width="6.7109375" style="329" customWidth="1"/>
    <col min="2309" max="2309" width="13.5703125" style="329" customWidth="1"/>
    <col min="2310" max="2310" width="0.5703125" style="329" customWidth="1"/>
    <col min="2311" max="2311" width="2.5703125" style="329" customWidth="1"/>
    <col min="2312" max="2312" width="2.7109375" style="329" customWidth="1"/>
    <col min="2313" max="2313" width="10.42578125" style="329" customWidth="1"/>
    <col min="2314" max="2314" width="13.42578125" style="329" customWidth="1"/>
    <col min="2315" max="2315" width="0.7109375" style="329" customWidth="1"/>
    <col min="2316" max="2316" width="2.42578125" style="329" customWidth="1"/>
    <col min="2317" max="2317" width="2.85546875" style="329" customWidth="1"/>
    <col min="2318" max="2318" width="2" style="329" customWidth="1"/>
    <col min="2319" max="2319" width="12.42578125" style="329" customWidth="1"/>
    <col min="2320" max="2320" width="3" style="329" customWidth="1"/>
    <col min="2321" max="2321" width="2" style="329" customWidth="1"/>
    <col min="2322" max="2322" width="13.5703125" style="329" customWidth="1"/>
    <col min="2323" max="2323" width="0.5703125" style="329" customWidth="1"/>
    <col min="2324" max="2560" width="9.140625" style="329"/>
    <col min="2561" max="2561" width="2.42578125" style="329" customWidth="1"/>
    <col min="2562" max="2562" width="1.85546875" style="329" customWidth="1"/>
    <col min="2563" max="2563" width="2.85546875" style="329" customWidth="1"/>
    <col min="2564" max="2564" width="6.7109375" style="329" customWidth="1"/>
    <col min="2565" max="2565" width="13.5703125" style="329" customWidth="1"/>
    <col min="2566" max="2566" width="0.5703125" style="329" customWidth="1"/>
    <col min="2567" max="2567" width="2.5703125" style="329" customWidth="1"/>
    <col min="2568" max="2568" width="2.7109375" style="329" customWidth="1"/>
    <col min="2569" max="2569" width="10.42578125" style="329" customWidth="1"/>
    <col min="2570" max="2570" width="13.42578125" style="329" customWidth="1"/>
    <col min="2571" max="2571" width="0.7109375" style="329" customWidth="1"/>
    <col min="2572" max="2572" width="2.42578125" style="329" customWidth="1"/>
    <col min="2573" max="2573" width="2.85546875" style="329" customWidth="1"/>
    <col min="2574" max="2574" width="2" style="329" customWidth="1"/>
    <col min="2575" max="2575" width="12.42578125" style="329" customWidth="1"/>
    <col min="2576" max="2576" width="3" style="329" customWidth="1"/>
    <col min="2577" max="2577" width="2" style="329" customWidth="1"/>
    <col min="2578" max="2578" width="13.5703125" style="329" customWidth="1"/>
    <col min="2579" max="2579" width="0.5703125" style="329" customWidth="1"/>
    <col min="2580" max="2816" width="9.140625" style="329"/>
    <col min="2817" max="2817" width="2.42578125" style="329" customWidth="1"/>
    <col min="2818" max="2818" width="1.85546875" style="329" customWidth="1"/>
    <col min="2819" max="2819" width="2.85546875" style="329" customWidth="1"/>
    <col min="2820" max="2820" width="6.7109375" style="329" customWidth="1"/>
    <col min="2821" max="2821" width="13.5703125" style="329" customWidth="1"/>
    <col min="2822" max="2822" width="0.5703125" style="329" customWidth="1"/>
    <col min="2823" max="2823" width="2.5703125" style="329" customWidth="1"/>
    <col min="2824" max="2824" width="2.7109375" style="329" customWidth="1"/>
    <col min="2825" max="2825" width="10.42578125" style="329" customWidth="1"/>
    <col min="2826" max="2826" width="13.42578125" style="329" customWidth="1"/>
    <col min="2827" max="2827" width="0.7109375" style="329" customWidth="1"/>
    <col min="2828" max="2828" width="2.42578125" style="329" customWidth="1"/>
    <col min="2829" max="2829" width="2.85546875" style="329" customWidth="1"/>
    <col min="2830" max="2830" width="2" style="329" customWidth="1"/>
    <col min="2831" max="2831" width="12.42578125" style="329" customWidth="1"/>
    <col min="2832" max="2832" width="3" style="329" customWidth="1"/>
    <col min="2833" max="2833" width="2" style="329" customWidth="1"/>
    <col min="2834" max="2834" width="13.5703125" style="329" customWidth="1"/>
    <col min="2835" max="2835" width="0.5703125" style="329" customWidth="1"/>
    <col min="2836" max="3072" width="9.140625" style="329"/>
    <col min="3073" max="3073" width="2.42578125" style="329" customWidth="1"/>
    <col min="3074" max="3074" width="1.85546875" style="329" customWidth="1"/>
    <col min="3075" max="3075" width="2.85546875" style="329" customWidth="1"/>
    <col min="3076" max="3076" width="6.7109375" style="329" customWidth="1"/>
    <col min="3077" max="3077" width="13.5703125" style="329" customWidth="1"/>
    <col min="3078" max="3078" width="0.5703125" style="329" customWidth="1"/>
    <col min="3079" max="3079" width="2.5703125" style="329" customWidth="1"/>
    <col min="3080" max="3080" width="2.7109375" style="329" customWidth="1"/>
    <col min="3081" max="3081" width="10.42578125" style="329" customWidth="1"/>
    <col min="3082" max="3082" width="13.42578125" style="329" customWidth="1"/>
    <col min="3083" max="3083" width="0.7109375" style="329" customWidth="1"/>
    <col min="3084" max="3084" width="2.42578125" style="329" customWidth="1"/>
    <col min="3085" max="3085" width="2.85546875" style="329" customWidth="1"/>
    <col min="3086" max="3086" width="2" style="329" customWidth="1"/>
    <col min="3087" max="3087" width="12.42578125" style="329" customWidth="1"/>
    <col min="3088" max="3088" width="3" style="329" customWidth="1"/>
    <col min="3089" max="3089" width="2" style="329" customWidth="1"/>
    <col min="3090" max="3090" width="13.5703125" style="329" customWidth="1"/>
    <col min="3091" max="3091" width="0.5703125" style="329" customWidth="1"/>
    <col min="3092" max="3328" width="9.140625" style="329"/>
    <col min="3329" max="3329" width="2.42578125" style="329" customWidth="1"/>
    <col min="3330" max="3330" width="1.85546875" style="329" customWidth="1"/>
    <col min="3331" max="3331" width="2.85546875" style="329" customWidth="1"/>
    <col min="3332" max="3332" width="6.7109375" style="329" customWidth="1"/>
    <col min="3333" max="3333" width="13.5703125" style="329" customWidth="1"/>
    <col min="3334" max="3334" width="0.5703125" style="329" customWidth="1"/>
    <col min="3335" max="3335" width="2.5703125" style="329" customWidth="1"/>
    <col min="3336" max="3336" width="2.7109375" style="329" customWidth="1"/>
    <col min="3337" max="3337" width="10.42578125" style="329" customWidth="1"/>
    <col min="3338" max="3338" width="13.42578125" style="329" customWidth="1"/>
    <col min="3339" max="3339" width="0.7109375" style="329" customWidth="1"/>
    <col min="3340" max="3340" width="2.42578125" style="329" customWidth="1"/>
    <col min="3341" max="3341" width="2.85546875" style="329" customWidth="1"/>
    <col min="3342" max="3342" width="2" style="329" customWidth="1"/>
    <col min="3343" max="3343" width="12.42578125" style="329" customWidth="1"/>
    <col min="3344" max="3344" width="3" style="329" customWidth="1"/>
    <col min="3345" max="3345" width="2" style="329" customWidth="1"/>
    <col min="3346" max="3346" width="13.5703125" style="329" customWidth="1"/>
    <col min="3347" max="3347" width="0.5703125" style="329" customWidth="1"/>
    <col min="3348" max="3584" width="9.140625" style="329"/>
    <col min="3585" max="3585" width="2.42578125" style="329" customWidth="1"/>
    <col min="3586" max="3586" width="1.85546875" style="329" customWidth="1"/>
    <col min="3587" max="3587" width="2.85546875" style="329" customWidth="1"/>
    <col min="3588" max="3588" width="6.7109375" style="329" customWidth="1"/>
    <col min="3589" max="3589" width="13.5703125" style="329" customWidth="1"/>
    <col min="3590" max="3590" width="0.5703125" style="329" customWidth="1"/>
    <col min="3591" max="3591" width="2.5703125" style="329" customWidth="1"/>
    <col min="3592" max="3592" width="2.7109375" style="329" customWidth="1"/>
    <col min="3593" max="3593" width="10.42578125" style="329" customWidth="1"/>
    <col min="3594" max="3594" width="13.42578125" style="329" customWidth="1"/>
    <col min="3595" max="3595" width="0.7109375" style="329" customWidth="1"/>
    <col min="3596" max="3596" width="2.42578125" style="329" customWidth="1"/>
    <col min="3597" max="3597" width="2.85546875" style="329" customWidth="1"/>
    <col min="3598" max="3598" width="2" style="329" customWidth="1"/>
    <col min="3599" max="3599" width="12.42578125" style="329" customWidth="1"/>
    <col min="3600" max="3600" width="3" style="329" customWidth="1"/>
    <col min="3601" max="3601" width="2" style="329" customWidth="1"/>
    <col min="3602" max="3602" width="13.5703125" style="329" customWidth="1"/>
    <col min="3603" max="3603" width="0.5703125" style="329" customWidth="1"/>
    <col min="3604" max="3840" width="9.140625" style="329"/>
    <col min="3841" max="3841" width="2.42578125" style="329" customWidth="1"/>
    <col min="3842" max="3842" width="1.85546875" style="329" customWidth="1"/>
    <col min="3843" max="3843" width="2.85546875" style="329" customWidth="1"/>
    <col min="3844" max="3844" width="6.7109375" style="329" customWidth="1"/>
    <col min="3845" max="3845" width="13.5703125" style="329" customWidth="1"/>
    <col min="3846" max="3846" width="0.5703125" style="329" customWidth="1"/>
    <col min="3847" max="3847" width="2.5703125" style="329" customWidth="1"/>
    <col min="3848" max="3848" width="2.7109375" style="329" customWidth="1"/>
    <col min="3849" max="3849" width="10.42578125" style="329" customWidth="1"/>
    <col min="3850" max="3850" width="13.42578125" style="329" customWidth="1"/>
    <col min="3851" max="3851" width="0.7109375" style="329" customWidth="1"/>
    <col min="3852" max="3852" width="2.42578125" style="329" customWidth="1"/>
    <col min="3853" max="3853" width="2.85546875" style="329" customWidth="1"/>
    <col min="3854" max="3854" width="2" style="329" customWidth="1"/>
    <col min="3855" max="3855" width="12.42578125" style="329" customWidth="1"/>
    <col min="3856" max="3856" width="3" style="329" customWidth="1"/>
    <col min="3857" max="3857" width="2" style="329" customWidth="1"/>
    <col min="3858" max="3858" width="13.5703125" style="329" customWidth="1"/>
    <col min="3859" max="3859" width="0.5703125" style="329" customWidth="1"/>
    <col min="3860" max="4096" width="9.140625" style="329"/>
    <col min="4097" max="4097" width="2.42578125" style="329" customWidth="1"/>
    <col min="4098" max="4098" width="1.85546875" style="329" customWidth="1"/>
    <col min="4099" max="4099" width="2.85546875" style="329" customWidth="1"/>
    <col min="4100" max="4100" width="6.7109375" style="329" customWidth="1"/>
    <col min="4101" max="4101" width="13.5703125" style="329" customWidth="1"/>
    <col min="4102" max="4102" width="0.5703125" style="329" customWidth="1"/>
    <col min="4103" max="4103" width="2.5703125" style="329" customWidth="1"/>
    <col min="4104" max="4104" width="2.7109375" style="329" customWidth="1"/>
    <col min="4105" max="4105" width="10.42578125" style="329" customWidth="1"/>
    <col min="4106" max="4106" width="13.42578125" style="329" customWidth="1"/>
    <col min="4107" max="4107" width="0.7109375" style="329" customWidth="1"/>
    <col min="4108" max="4108" width="2.42578125" style="329" customWidth="1"/>
    <col min="4109" max="4109" width="2.85546875" style="329" customWidth="1"/>
    <col min="4110" max="4110" width="2" style="329" customWidth="1"/>
    <col min="4111" max="4111" width="12.42578125" style="329" customWidth="1"/>
    <col min="4112" max="4112" width="3" style="329" customWidth="1"/>
    <col min="4113" max="4113" width="2" style="329" customWidth="1"/>
    <col min="4114" max="4114" width="13.5703125" style="329" customWidth="1"/>
    <col min="4115" max="4115" width="0.5703125" style="329" customWidth="1"/>
    <col min="4116" max="4352" width="9.140625" style="329"/>
    <col min="4353" max="4353" width="2.42578125" style="329" customWidth="1"/>
    <col min="4354" max="4354" width="1.85546875" style="329" customWidth="1"/>
    <col min="4355" max="4355" width="2.85546875" style="329" customWidth="1"/>
    <col min="4356" max="4356" width="6.7109375" style="329" customWidth="1"/>
    <col min="4357" max="4357" width="13.5703125" style="329" customWidth="1"/>
    <col min="4358" max="4358" width="0.5703125" style="329" customWidth="1"/>
    <col min="4359" max="4359" width="2.5703125" style="329" customWidth="1"/>
    <col min="4360" max="4360" width="2.7109375" style="329" customWidth="1"/>
    <col min="4361" max="4361" width="10.42578125" style="329" customWidth="1"/>
    <col min="4362" max="4362" width="13.42578125" style="329" customWidth="1"/>
    <col min="4363" max="4363" width="0.7109375" style="329" customWidth="1"/>
    <col min="4364" max="4364" width="2.42578125" style="329" customWidth="1"/>
    <col min="4365" max="4365" width="2.85546875" style="329" customWidth="1"/>
    <col min="4366" max="4366" width="2" style="329" customWidth="1"/>
    <col min="4367" max="4367" width="12.42578125" style="329" customWidth="1"/>
    <col min="4368" max="4368" width="3" style="329" customWidth="1"/>
    <col min="4369" max="4369" width="2" style="329" customWidth="1"/>
    <col min="4370" max="4370" width="13.5703125" style="329" customWidth="1"/>
    <col min="4371" max="4371" width="0.5703125" style="329" customWidth="1"/>
    <col min="4372" max="4608" width="9.140625" style="329"/>
    <col min="4609" max="4609" width="2.42578125" style="329" customWidth="1"/>
    <col min="4610" max="4610" width="1.85546875" style="329" customWidth="1"/>
    <col min="4611" max="4611" width="2.85546875" style="329" customWidth="1"/>
    <col min="4612" max="4612" width="6.7109375" style="329" customWidth="1"/>
    <col min="4613" max="4613" width="13.5703125" style="329" customWidth="1"/>
    <col min="4614" max="4614" width="0.5703125" style="329" customWidth="1"/>
    <col min="4615" max="4615" width="2.5703125" style="329" customWidth="1"/>
    <col min="4616" max="4616" width="2.7109375" style="329" customWidth="1"/>
    <col min="4617" max="4617" width="10.42578125" style="329" customWidth="1"/>
    <col min="4618" max="4618" width="13.42578125" style="329" customWidth="1"/>
    <col min="4619" max="4619" width="0.7109375" style="329" customWidth="1"/>
    <col min="4620" max="4620" width="2.42578125" style="329" customWidth="1"/>
    <col min="4621" max="4621" width="2.85546875" style="329" customWidth="1"/>
    <col min="4622" max="4622" width="2" style="329" customWidth="1"/>
    <col min="4623" max="4623" width="12.42578125" style="329" customWidth="1"/>
    <col min="4624" max="4624" width="3" style="329" customWidth="1"/>
    <col min="4625" max="4625" width="2" style="329" customWidth="1"/>
    <col min="4626" max="4626" width="13.5703125" style="329" customWidth="1"/>
    <col min="4627" max="4627" width="0.5703125" style="329" customWidth="1"/>
    <col min="4628" max="4864" width="9.140625" style="329"/>
    <col min="4865" max="4865" width="2.42578125" style="329" customWidth="1"/>
    <col min="4866" max="4866" width="1.85546875" style="329" customWidth="1"/>
    <col min="4867" max="4867" width="2.85546875" style="329" customWidth="1"/>
    <col min="4868" max="4868" width="6.7109375" style="329" customWidth="1"/>
    <col min="4869" max="4869" width="13.5703125" style="329" customWidth="1"/>
    <col min="4870" max="4870" width="0.5703125" style="329" customWidth="1"/>
    <col min="4871" max="4871" width="2.5703125" style="329" customWidth="1"/>
    <col min="4872" max="4872" width="2.7109375" style="329" customWidth="1"/>
    <col min="4873" max="4873" width="10.42578125" style="329" customWidth="1"/>
    <col min="4874" max="4874" width="13.42578125" style="329" customWidth="1"/>
    <col min="4875" max="4875" width="0.7109375" style="329" customWidth="1"/>
    <col min="4876" max="4876" width="2.42578125" style="329" customWidth="1"/>
    <col min="4877" max="4877" width="2.85546875" style="329" customWidth="1"/>
    <col min="4878" max="4878" width="2" style="329" customWidth="1"/>
    <col min="4879" max="4879" width="12.42578125" style="329" customWidth="1"/>
    <col min="4880" max="4880" width="3" style="329" customWidth="1"/>
    <col min="4881" max="4881" width="2" style="329" customWidth="1"/>
    <col min="4882" max="4882" width="13.5703125" style="329" customWidth="1"/>
    <col min="4883" max="4883" width="0.5703125" style="329" customWidth="1"/>
    <col min="4884" max="5120" width="9.140625" style="329"/>
    <col min="5121" max="5121" width="2.42578125" style="329" customWidth="1"/>
    <col min="5122" max="5122" width="1.85546875" style="329" customWidth="1"/>
    <col min="5123" max="5123" width="2.85546875" style="329" customWidth="1"/>
    <col min="5124" max="5124" width="6.7109375" style="329" customWidth="1"/>
    <col min="5125" max="5125" width="13.5703125" style="329" customWidth="1"/>
    <col min="5126" max="5126" width="0.5703125" style="329" customWidth="1"/>
    <col min="5127" max="5127" width="2.5703125" style="329" customWidth="1"/>
    <col min="5128" max="5128" width="2.7109375" style="329" customWidth="1"/>
    <col min="5129" max="5129" width="10.42578125" style="329" customWidth="1"/>
    <col min="5130" max="5130" width="13.42578125" style="329" customWidth="1"/>
    <col min="5131" max="5131" width="0.7109375" style="329" customWidth="1"/>
    <col min="5132" max="5132" width="2.42578125" style="329" customWidth="1"/>
    <col min="5133" max="5133" width="2.85546875" style="329" customWidth="1"/>
    <col min="5134" max="5134" width="2" style="329" customWidth="1"/>
    <col min="5135" max="5135" width="12.42578125" style="329" customWidth="1"/>
    <col min="5136" max="5136" width="3" style="329" customWidth="1"/>
    <col min="5137" max="5137" width="2" style="329" customWidth="1"/>
    <col min="5138" max="5138" width="13.5703125" style="329" customWidth="1"/>
    <col min="5139" max="5139" width="0.5703125" style="329" customWidth="1"/>
    <col min="5140" max="5376" width="9.140625" style="329"/>
    <col min="5377" max="5377" width="2.42578125" style="329" customWidth="1"/>
    <col min="5378" max="5378" width="1.85546875" style="329" customWidth="1"/>
    <col min="5379" max="5379" width="2.85546875" style="329" customWidth="1"/>
    <col min="5380" max="5380" width="6.7109375" style="329" customWidth="1"/>
    <col min="5381" max="5381" width="13.5703125" style="329" customWidth="1"/>
    <col min="5382" max="5382" width="0.5703125" style="329" customWidth="1"/>
    <col min="5383" max="5383" width="2.5703125" style="329" customWidth="1"/>
    <col min="5384" max="5384" width="2.7109375" style="329" customWidth="1"/>
    <col min="5385" max="5385" width="10.42578125" style="329" customWidth="1"/>
    <col min="5386" max="5386" width="13.42578125" style="329" customWidth="1"/>
    <col min="5387" max="5387" width="0.7109375" style="329" customWidth="1"/>
    <col min="5388" max="5388" width="2.42578125" style="329" customWidth="1"/>
    <col min="5389" max="5389" width="2.85546875" style="329" customWidth="1"/>
    <col min="5390" max="5390" width="2" style="329" customWidth="1"/>
    <col min="5391" max="5391" width="12.42578125" style="329" customWidth="1"/>
    <col min="5392" max="5392" width="3" style="329" customWidth="1"/>
    <col min="5393" max="5393" width="2" style="329" customWidth="1"/>
    <col min="5394" max="5394" width="13.5703125" style="329" customWidth="1"/>
    <col min="5395" max="5395" width="0.5703125" style="329" customWidth="1"/>
    <col min="5396" max="5632" width="9.140625" style="329"/>
    <col min="5633" max="5633" width="2.42578125" style="329" customWidth="1"/>
    <col min="5634" max="5634" width="1.85546875" style="329" customWidth="1"/>
    <col min="5635" max="5635" width="2.85546875" style="329" customWidth="1"/>
    <col min="5636" max="5636" width="6.7109375" style="329" customWidth="1"/>
    <col min="5637" max="5637" width="13.5703125" style="329" customWidth="1"/>
    <col min="5638" max="5638" width="0.5703125" style="329" customWidth="1"/>
    <col min="5639" max="5639" width="2.5703125" style="329" customWidth="1"/>
    <col min="5640" max="5640" width="2.7109375" style="329" customWidth="1"/>
    <col min="5641" max="5641" width="10.42578125" style="329" customWidth="1"/>
    <col min="5642" max="5642" width="13.42578125" style="329" customWidth="1"/>
    <col min="5643" max="5643" width="0.7109375" style="329" customWidth="1"/>
    <col min="5644" max="5644" width="2.42578125" style="329" customWidth="1"/>
    <col min="5645" max="5645" width="2.85546875" style="329" customWidth="1"/>
    <col min="5646" max="5646" width="2" style="329" customWidth="1"/>
    <col min="5647" max="5647" width="12.42578125" style="329" customWidth="1"/>
    <col min="5648" max="5648" width="3" style="329" customWidth="1"/>
    <col min="5649" max="5649" width="2" style="329" customWidth="1"/>
    <col min="5650" max="5650" width="13.5703125" style="329" customWidth="1"/>
    <col min="5651" max="5651" width="0.5703125" style="329" customWidth="1"/>
    <col min="5652" max="5888" width="9.140625" style="329"/>
    <col min="5889" max="5889" width="2.42578125" style="329" customWidth="1"/>
    <col min="5890" max="5890" width="1.85546875" style="329" customWidth="1"/>
    <col min="5891" max="5891" width="2.85546875" style="329" customWidth="1"/>
    <col min="5892" max="5892" width="6.7109375" style="329" customWidth="1"/>
    <col min="5893" max="5893" width="13.5703125" style="329" customWidth="1"/>
    <col min="5894" max="5894" width="0.5703125" style="329" customWidth="1"/>
    <col min="5895" max="5895" width="2.5703125" style="329" customWidth="1"/>
    <col min="5896" max="5896" width="2.7109375" style="329" customWidth="1"/>
    <col min="5897" max="5897" width="10.42578125" style="329" customWidth="1"/>
    <col min="5898" max="5898" width="13.42578125" style="329" customWidth="1"/>
    <col min="5899" max="5899" width="0.7109375" style="329" customWidth="1"/>
    <col min="5900" max="5900" width="2.42578125" style="329" customWidth="1"/>
    <col min="5901" max="5901" width="2.85546875" style="329" customWidth="1"/>
    <col min="5902" max="5902" width="2" style="329" customWidth="1"/>
    <col min="5903" max="5903" width="12.42578125" style="329" customWidth="1"/>
    <col min="5904" max="5904" width="3" style="329" customWidth="1"/>
    <col min="5905" max="5905" width="2" style="329" customWidth="1"/>
    <col min="5906" max="5906" width="13.5703125" style="329" customWidth="1"/>
    <col min="5907" max="5907" width="0.5703125" style="329" customWidth="1"/>
    <col min="5908" max="6144" width="9.140625" style="329"/>
    <col min="6145" max="6145" width="2.42578125" style="329" customWidth="1"/>
    <col min="6146" max="6146" width="1.85546875" style="329" customWidth="1"/>
    <col min="6147" max="6147" width="2.85546875" style="329" customWidth="1"/>
    <col min="6148" max="6148" width="6.7109375" style="329" customWidth="1"/>
    <col min="6149" max="6149" width="13.5703125" style="329" customWidth="1"/>
    <col min="6150" max="6150" width="0.5703125" style="329" customWidth="1"/>
    <col min="6151" max="6151" width="2.5703125" style="329" customWidth="1"/>
    <col min="6152" max="6152" width="2.7109375" style="329" customWidth="1"/>
    <col min="6153" max="6153" width="10.42578125" style="329" customWidth="1"/>
    <col min="6154" max="6154" width="13.42578125" style="329" customWidth="1"/>
    <col min="6155" max="6155" width="0.7109375" style="329" customWidth="1"/>
    <col min="6156" max="6156" width="2.42578125" style="329" customWidth="1"/>
    <col min="6157" max="6157" width="2.85546875" style="329" customWidth="1"/>
    <col min="6158" max="6158" width="2" style="329" customWidth="1"/>
    <col min="6159" max="6159" width="12.42578125" style="329" customWidth="1"/>
    <col min="6160" max="6160" width="3" style="329" customWidth="1"/>
    <col min="6161" max="6161" width="2" style="329" customWidth="1"/>
    <col min="6162" max="6162" width="13.5703125" style="329" customWidth="1"/>
    <col min="6163" max="6163" width="0.5703125" style="329" customWidth="1"/>
    <col min="6164" max="6400" width="9.140625" style="329"/>
    <col min="6401" max="6401" width="2.42578125" style="329" customWidth="1"/>
    <col min="6402" max="6402" width="1.85546875" style="329" customWidth="1"/>
    <col min="6403" max="6403" width="2.85546875" style="329" customWidth="1"/>
    <col min="6404" max="6404" width="6.7109375" style="329" customWidth="1"/>
    <col min="6405" max="6405" width="13.5703125" style="329" customWidth="1"/>
    <col min="6406" max="6406" width="0.5703125" style="329" customWidth="1"/>
    <col min="6407" max="6407" width="2.5703125" style="329" customWidth="1"/>
    <col min="6408" max="6408" width="2.7109375" style="329" customWidth="1"/>
    <col min="6409" max="6409" width="10.42578125" style="329" customWidth="1"/>
    <col min="6410" max="6410" width="13.42578125" style="329" customWidth="1"/>
    <col min="6411" max="6411" width="0.7109375" style="329" customWidth="1"/>
    <col min="6412" max="6412" width="2.42578125" style="329" customWidth="1"/>
    <col min="6413" max="6413" width="2.85546875" style="329" customWidth="1"/>
    <col min="6414" max="6414" width="2" style="329" customWidth="1"/>
    <col min="6415" max="6415" width="12.42578125" style="329" customWidth="1"/>
    <col min="6416" max="6416" width="3" style="329" customWidth="1"/>
    <col min="6417" max="6417" width="2" style="329" customWidth="1"/>
    <col min="6418" max="6418" width="13.5703125" style="329" customWidth="1"/>
    <col min="6419" max="6419" width="0.5703125" style="329" customWidth="1"/>
    <col min="6420" max="6656" width="9.140625" style="329"/>
    <col min="6657" max="6657" width="2.42578125" style="329" customWidth="1"/>
    <col min="6658" max="6658" width="1.85546875" style="329" customWidth="1"/>
    <col min="6659" max="6659" width="2.85546875" style="329" customWidth="1"/>
    <col min="6660" max="6660" width="6.7109375" style="329" customWidth="1"/>
    <col min="6661" max="6661" width="13.5703125" style="329" customWidth="1"/>
    <col min="6662" max="6662" width="0.5703125" style="329" customWidth="1"/>
    <col min="6663" max="6663" width="2.5703125" style="329" customWidth="1"/>
    <col min="6664" max="6664" width="2.7109375" style="329" customWidth="1"/>
    <col min="6665" max="6665" width="10.42578125" style="329" customWidth="1"/>
    <col min="6666" max="6666" width="13.42578125" style="329" customWidth="1"/>
    <col min="6667" max="6667" width="0.7109375" style="329" customWidth="1"/>
    <col min="6668" max="6668" width="2.42578125" style="329" customWidth="1"/>
    <col min="6669" max="6669" width="2.85546875" style="329" customWidth="1"/>
    <col min="6670" max="6670" width="2" style="329" customWidth="1"/>
    <col min="6671" max="6671" width="12.42578125" style="329" customWidth="1"/>
    <col min="6672" max="6672" width="3" style="329" customWidth="1"/>
    <col min="6673" max="6673" width="2" style="329" customWidth="1"/>
    <col min="6674" max="6674" width="13.5703125" style="329" customWidth="1"/>
    <col min="6675" max="6675" width="0.5703125" style="329" customWidth="1"/>
    <col min="6676" max="6912" width="9.140625" style="329"/>
    <col min="6913" max="6913" width="2.42578125" style="329" customWidth="1"/>
    <col min="6914" max="6914" width="1.85546875" style="329" customWidth="1"/>
    <col min="6915" max="6915" width="2.85546875" style="329" customWidth="1"/>
    <col min="6916" max="6916" width="6.7109375" style="329" customWidth="1"/>
    <col min="6917" max="6917" width="13.5703125" style="329" customWidth="1"/>
    <col min="6918" max="6918" width="0.5703125" style="329" customWidth="1"/>
    <col min="6919" max="6919" width="2.5703125" style="329" customWidth="1"/>
    <col min="6920" max="6920" width="2.7109375" style="329" customWidth="1"/>
    <col min="6921" max="6921" width="10.42578125" style="329" customWidth="1"/>
    <col min="6922" max="6922" width="13.42578125" style="329" customWidth="1"/>
    <col min="6923" max="6923" width="0.7109375" style="329" customWidth="1"/>
    <col min="6924" max="6924" width="2.42578125" style="329" customWidth="1"/>
    <col min="6925" max="6925" width="2.85546875" style="329" customWidth="1"/>
    <col min="6926" max="6926" width="2" style="329" customWidth="1"/>
    <col min="6927" max="6927" width="12.42578125" style="329" customWidth="1"/>
    <col min="6928" max="6928" width="3" style="329" customWidth="1"/>
    <col min="6929" max="6929" width="2" style="329" customWidth="1"/>
    <col min="6930" max="6930" width="13.5703125" style="329" customWidth="1"/>
    <col min="6931" max="6931" width="0.5703125" style="329" customWidth="1"/>
    <col min="6932" max="7168" width="9.140625" style="329"/>
    <col min="7169" max="7169" width="2.42578125" style="329" customWidth="1"/>
    <col min="7170" max="7170" width="1.85546875" style="329" customWidth="1"/>
    <col min="7171" max="7171" width="2.85546875" style="329" customWidth="1"/>
    <col min="7172" max="7172" width="6.7109375" style="329" customWidth="1"/>
    <col min="7173" max="7173" width="13.5703125" style="329" customWidth="1"/>
    <col min="7174" max="7174" width="0.5703125" style="329" customWidth="1"/>
    <col min="7175" max="7175" width="2.5703125" style="329" customWidth="1"/>
    <col min="7176" max="7176" width="2.7109375" style="329" customWidth="1"/>
    <col min="7177" max="7177" width="10.42578125" style="329" customWidth="1"/>
    <col min="7178" max="7178" width="13.42578125" style="329" customWidth="1"/>
    <col min="7179" max="7179" width="0.7109375" style="329" customWidth="1"/>
    <col min="7180" max="7180" width="2.42578125" style="329" customWidth="1"/>
    <col min="7181" max="7181" width="2.85546875" style="329" customWidth="1"/>
    <col min="7182" max="7182" width="2" style="329" customWidth="1"/>
    <col min="7183" max="7183" width="12.42578125" style="329" customWidth="1"/>
    <col min="7184" max="7184" width="3" style="329" customWidth="1"/>
    <col min="7185" max="7185" width="2" style="329" customWidth="1"/>
    <col min="7186" max="7186" width="13.5703125" style="329" customWidth="1"/>
    <col min="7187" max="7187" width="0.5703125" style="329" customWidth="1"/>
    <col min="7188" max="7424" width="9.140625" style="329"/>
    <col min="7425" max="7425" width="2.42578125" style="329" customWidth="1"/>
    <col min="7426" max="7426" width="1.85546875" style="329" customWidth="1"/>
    <col min="7427" max="7427" width="2.85546875" style="329" customWidth="1"/>
    <col min="7428" max="7428" width="6.7109375" style="329" customWidth="1"/>
    <col min="7429" max="7429" width="13.5703125" style="329" customWidth="1"/>
    <col min="7430" max="7430" width="0.5703125" style="329" customWidth="1"/>
    <col min="7431" max="7431" width="2.5703125" style="329" customWidth="1"/>
    <col min="7432" max="7432" width="2.7109375" style="329" customWidth="1"/>
    <col min="7433" max="7433" width="10.42578125" style="329" customWidth="1"/>
    <col min="7434" max="7434" width="13.42578125" style="329" customWidth="1"/>
    <col min="7435" max="7435" width="0.7109375" style="329" customWidth="1"/>
    <col min="7436" max="7436" width="2.42578125" style="329" customWidth="1"/>
    <col min="7437" max="7437" width="2.85546875" style="329" customWidth="1"/>
    <col min="7438" max="7438" width="2" style="329" customWidth="1"/>
    <col min="7439" max="7439" width="12.42578125" style="329" customWidth="1"/>
    <col min="7440" max="7440" width="3" style="329" customWidth="1"/>
    <col min="7441" max="7441" width="2" style="329" customWidth="1"/>
    <col min="7442" max="7442" width="13.5703125" style="329" customWidth="1"/>
    <col min="7443" max="7443" width="0.5703125" style="329" customWidth="1"/>
    <col min="7444" max="7680" width="9.140625" style="329"/>
    <col min="7681" max="7681" width="2.42578125" style="329" customWidth="1"/>
    <col min="7682" max="7682" width="1.85546875" style="329" customWidth="1"/>
    <col min="7683" max="7683" width="2.85546875" style="329" customWidth="1"/>
    <col min="7684" max="7684" width="6.7109375" style="329" customWidth="1"/>
    <col min="7685" max="7685" width="13.5703125" style="329" customWidth="1"/>
    <col min="7686" max="7686" width="0.5703125" style="329" customWidth="1"/>
    <col min="7687" max="7687" width="2.5703125" style="329" customWidth="1"/>
    <col min="7688" max="7688" width="2.7109375" style="329" customWidth="1"/>
    <col min="7689" max="7689" width="10.42578125" style="329" customWidth="1"/>
    <col min="7690" max="7690" width="13.42578125" style="329" customWidth="1"/>
    <col min="7691" max="7691" width="0.7109375" style="329" customWidth="1"/>
    <col min="7692" max="7692" width="2.42578125" style="329" customWidth="1"/>
    <col min="7693" max="7693" width="2.85546875" style="329" customWidth="1"/>
    <col min="7694" max="7694" width="2" style="329" customWidth="1"/>
    <col min="7695" max="7695" width="12.42578125" style="329" customWidth="1"/>
    <col min="7696" max="7696" width="3" style="329" customWidth="1"/>
    <col min="7697" max="7697" width="2" style="329" customWidth="1"/>
    <col min="7698" max="7698" width="13.5703125" style="329" customWidth="1"/>
    <col min="7699" max="7699" width="0.5703125" style="329" customWidth="1"/>
    <col min="7700" max="7936" width="9.140625" style="329"/>
    <col min="7937" max="7937" width="2.42578125" style="329" customWidth="1"/>
    <col min="7938" max="7938" width="1.85546875" style="329" customWidth="1"/>
    <col min="7939" max="7939" width="2.85546875" style="329" customWidth="1"/>
    <col min="7940" max="7940" width="6.7109375" style="329" customWidth="1"/>
    <col min="7941" max="7941" width="13.5703125" style="329" customWidth="1"/>
    <col min="7942" max="7942" width="0.5703125" style="329" customWidth="1"/>
    <col min="7943" max="7943" width="2.5703125" style="329" customWidth="1"/>
    <col min="7944" max="7944" width="2.7109375" style="329" customWidth="1"/>
    <col min="7945" max="7945" width="10.42578125" style="329" customWidth="1"/>
    <col min="7946" max="7946" width="13.42578125" style="329" customWidth="1"/>
    <col min="7947" max="7947" width="0.7109375" style="329" customWidth="1"/>
    <col min="7948" max="7948" width="2.42578125" style="329" customWidth="1"/>
    <col min="7949" max="7949" width="2.85546875" style="329" customWidth="1"/>
    <col min="7950" max="7950" width="2" style="329" customWidth="1"/>
    <col min="7951" max="7951" width="12.42578125" style="329" customWidth="1"/>
    <col min="7952" max="7952" width="3" style="329" customWidth="1"/>
    <col min="7953" max="7953" width="2" style="329" customWidth="1"/>
    <col min="7954" max="7954" width="13.5703125" style="329" customWidth="1"/>
    <col min="7955" max="7955" width="0.5703125" style="329" customWidth="1"/>
    <col min="7956" max="8192" width="9.140625" style="329"/>
    <col min="8193" max="8193" width="2.42578125" style="329" customWidth="1"/>
    <col min="8194" max="8194" width="1.85546875" style="329" customWidth="1"/>
    <col min="8195" max="8195" width="2.85546875" style="329" customWidth="1"/>
    <col min="8196" max="8196" width="6.7109375" style="329" customWidth="1"/>
    <col min="8197" max="8197" width="13.5703125" style="329" customWidth="1"/>
    <col min="8198" max="8198" width="0.5703125" style="329" customWidth="1"/>
    <col min="8199" max="8199" width="2.5703125" style="329" customWidth="1"/>
    <col min="8200" max="8200" width="2.7109375" style="329" customWidth="1"/>
    <col min="8201" max="8201" width="10.42578125" style="329" customWidth="1"/>
    <col min="8202" max="8202" width="13.42578125" style="329" customWidth="1"/>
    <col min="8203" max="8203" width="0.7109375" style="329" customWidth="1"/>
    <col min="8204" max="8204" width="2.42578125" style="329" customWidth="1"/>
    <col min="8205" max="8205" width="2.85546875" style="329" customWidth="1"/>
    <col min="8206" max="8206" width="2" style="329" customWidth="1"/>
    <col min="8207" max="8207" width="12.42578125" style="329" customWidth="1"/>
    <col min="8208" max="8208" width="3" style="329" customWidth="1"/>
    <col min="8209" max="8209" width="2" style="329" customWidth="1"/>
    <col min="8210" max="8210" width="13.5703125" style="329" customWidth="1"/>
    <col min="8211" max="8211" width="0.5703125" style="329" customWidth="1"/>
    <col min="8212" max="8448" width="9.140625" style="329"/>
    <col min="8449" max="8449" width="2.42578125" style="329" customWidth="1"/>
    <col min="8450" max="8450" width="1.85546875" style="329" customWidth="1"/>
    <col min="8451" max="8451" width="2.85546875" style="329" customWidth="1"/>
    <col min="8452" max="8452" width="6.7109375" style="329" customWidth="1"/>
    <col min="8453" max="8453" width="13.5703125" style="329" customWidth="1"/>
    <col min="8454" max="8454" width="0.5703125" style="329" customWidth="1"/>
    <col min="8455" max="8455" width="2.5703125" style="329" customWidth="1"/>
    <col min="8456" max="8456" width="2.7109375" style="329" customWidth="1"/>
    <col min="8457" max="8457" width="10.42578125" style="329" customWidth="1"/>
    <col min="8458" max="8458" width="13.42578125" style="329" customWidth="1"/>
    <col min="8459" max="8459" width="0.7109375" style="329" customWidth="1"/>
    <col min="8460" max="8460" width="2.42578125" style="329" customWidth="1"/>
    <col min="8461" max="8461" width="2.85546875" style="329" customWidth="1"/>
    <col min="8462" max="8462" width="2" style="329" customWidth="1"/>
    <col min="8463" max="8463" width="12.42578125" style="329" customWidth="1"/>
    <col min="8464" max="8464" width="3" style="329" customWidth="1"/>
    <col min="8465" max="8465" width="2" style="329" customWidth="1"/>
    <col min="8466" max="8466" width="13.5703125" style="329" customWidth="1"/>
    <col min="8467" max="8467" width="0.5703125" style="329" customWidth="1"/>
    <col min="8468" max="8704" width="9.140625" style="329"/>
    <col min="8705" max="8705" width="2.42578125" style="329" customWidth="1"/>
    <col min="8706" max="8706" width="1.85546875" style="329" customWidth="1"/>
    <col min="8707" max="8707" width="2.85546875" style="329" customWidth="1"/>
    <col min="8708" max="8708" width="6.7109375" style="329" customWidth="1"/>
    <col min="8709" max="8709" width="13.5703125" style="329" customWidth="1"/>
    <col min="8710" max="8710" width="0.5703125" style="329" customWidth="1"/>
    <col min="8711" max="8711" width="2.5703125" style="329" customWidth="1"/>
    <col min="8712" max="8712" width="2.7109375" style="329" customWidth="1"/>
    <col min="8713" max="8713" width="10.42578125" style="329" customWidth="1"/>
    <col min="8714" max="8714" width="13.42578125" style="329" customWidth="1"/>
    <col min="8715" max="8715" width="0.7109375" style="329" customWidth="1"/>
    <col min="8716" max="8716" width="2.42578125" style="329" customWidth="1"/>
    <col min="8717" max="8717" width="2.85546875" style="329" customWidth="1"/>
    <col min="8718" max="8718" width="2" style="329" customWidth="1"/>
    <col min="8719" max="8719" width="12.42578125" style="329" customWidth="1"/>
    <col min="8720" max="8720" width="3" style="329" customWidth="1"/>
    <col min="8721" max="8721" width="2" style="329" customWidth="1"/>
    <col min="8722" max="8722" width="13.5703125" style="329" customWidth="1"/>
    <col min="8723" max="8723" width="0.5703125" style="329" customWidth="1"/>
    <col min="8724" max="8960" width="9.140625" style="329"/>
    <col min="8961" max="8961" width="2.42578125" style="329" customWidth="1"/>
    <col min="8962" max="8962" width="1.85546875" style="329" customWidth="1"/>
    <col min="8963" max="8963" width="2.85546875" style="329" customWidth="1"/>
    <col min="8964" max="8964" width="6.7109375" style="329" customWidth="1"/>
    <col min="8965" max="8965" width="13.5703125" style="329" customWidth="1"/>
    <col min="8966" max="8966" width="0.5703125" style="329" customWidth="1"/>
    <col min="8967" max="8967" width="2.5703125" style="329" customWidth="1"/>
    <col min="8968" max="8968" width="2.7109375" style="329" customWidth="1"/>
    <col min="8969" max="8969" width="10.42578125" style="329" customWidth="1"/>
    <col min="8970" max="8970" width="13.42578125" style="329" customWidth="1"/>
    <col min="8971" max="8971" width="0.7109375" style="329" customWidth="1"/>
    <col min="8972" max="8972" width="2.42578125" style="329" customWidth="1"/>
    <col min="8973" max="8973" width="2.85546875" style="329" customWidth="1"/>
    <col min="8974" max="8974" width="2" style="329" customWidth="1"/>
    <col min="8975" max="8975" width="12.42578125" style="329" customWidth="1"/>
    <col min="8976" max="8976" width="3" style="329" customWidth="1"/>
    <col min="8977" max="8977" width="2" style="329" customWidth="1"/>
    <col min="8978" max="8978" width="13.5703125" style="329" customWidth="1"/>
    <col min="8979" max="8979" width="0.5703125" style="329" customWidth="1"/>
    <col min="8980" max="9216" width="9.140625" style="329"/>
    <col min="9217" max="9217" width="2.42578125" style="329" customWidth="1"/>
    <col min="9218" max="9218" width="1.85546875" style="329" customWidth="1"/>
    <col min="9219" max="9219" width="2.85546875" style="329" customWidth="1"/>
    <col min="9220" max="9220" width="6.7109375" style="329" customWidth="1"/>
    <col min="9221" max="9221" width="13.5703125" style="329" customWidth="1"/>
    <col min="9222" max="9222" width="0.5703125" style="329" customWidth="1"/>
    <col min="9223" max="9223" width="2.5703125" style="329" customWidth="1"/>
    <col min="9224" max="9224" width="2.7109375" style="329" customWidth="1"/>
    <col min="9225" max="9225" width="10.42578125" style="329" customWidth="1"/>
    <col min="9226" max="9226" width="13.42578125" style="329" customWidth="1"/>
    <col min="9227" max="9227" width="0.7109375" style="329" customWidth="1"/>
    <col min="9228" max="9228" width="2.42578125" style="329" customWidth="1"/>
    <col min="9229" max="9229" width="2.85546875" style="329" customWidth="1"/>
    <col min="9230" max="9230" width="2" style="329" customWidth="1"/>
    <col min="9231" max="9231" width="12.42578125" style="329" customWidth="1"/>
    <col min="9232" max="9232" width="3" style="329" customWidth="1"/>
    <col min="9233" max="9233" width="2" style="329" customWidth="1"/>
    <col min="9234" max="9234" width="13.5703125" style="329" customWidth="1"/>
    <col min="9235" max="9235" width="0.5703125" style="329" customWidth="1"/>
    <col min="9236" max="9472" width="9.140625" style="329"/>
    <col min="9473" max="9473" width="2.42578125" style="329" customWidth="1"/>
    <col min="9474" max="9474" width="1.85546875" style="329" customWidth="1"/>
    <col min="9475" max="9475" width="2.85546875" style="329" customWidth="1"/>
    <col min="9476" max="9476" width="6.7109375" style="329" customWidth="1"/>
    <col min="9477" max="9477" width="13.5703125" style="329" customWidth="1"/>
    <col min="9478" max="9478" width="0.5703125" style="329" customWidth="1"/>
    <col min="9479" max="9479" width="2.5703125" style="329" customWidth="1"/>
    <col min="9480" max="9480" width="2.7109375" style="329" customWidth="1"/>
    <col min="9481" max="9481" width="10.42578125" style="329" customWidth="1"/>
    <col min="9482" max="9482" width="13.42578125" style="329" customWidth="1"/>
    <col min="9483" max="9483" width="0.7109375" style="329" customWidth="1"/>
    <col min="9484" max="9484" width="2.42578125" style="329" customWidth="1"/>
    <col min="9485" max="9485" width="2.85546875" style="329" customWidth="1"/>
    <col min="9486" max="9486" width="2" style="329" customWidth="1"/>
    <col min="9487" max="9487" width="12.42578125" style="329" customWidth="1"/>
    <col min="9488" max="9488" width="3" style="329" customWidth="1"/>
    <col min="9489" max="9489" width="2" style="329" customWidth="1"/>
    <col min="9490" max="9490" width="13.5703125" style="329" customWidth="1"/>
    <col min="9491" max="9491" width="0.5703125" style="329" customWidth="1"/>
    <col min="9492" max="9728" width="9.140625" style="329"/>
    <col min="9729" max="9729" width="2.42578125" style="329" customWidth="1"/>
    <col min="9730" max="9730" width="1.85546875" style="329" customWidth="1"/>
    <col min="9731" max="9731" width="2.85546875" style="329" customWidth="1"/>
    <col min="9732" max="9732" width="6.7109375" style="329" customWidth="1"/>
    <col min="9733" max="9733" width="13.5703125" style="329" customWidth="1"/>
    <col min="9734" max="9734" width="0.5703125" style="329" customWidth="1"/>
    <col min="9735" max="9735" width="2.5703125" style="329" customWidth="1"/>
    <col min="9736" max="9736" width="2.7109375" style="329" customWidth="1"/>
    <col min="9737" max="9737" width="10.42578125" style="329" customWidth="1"/>
    <col min="9738" max="9738" width="13.42578125" style="329" customWidth="1"/>
    <col min="9739" max="9739" width="0.7109375" style="329" customWidth="1"/>
    <col min="9740" max="9740" width="2.42578125" style="329" customWidth="1"/>
    <col min="9741" max="9741" width="2.85546875" style="329" customWidth="1"/>
    <col min="9742" max="9742" width="2" style="329" customWidth="1"/>
    <col min="9743" max="9743" width="12.42578125" style="329" customWidth="1"/>
    <col min="9744" max="9744" width="3" style="329" customWidth="1"/>
    <col min="9745" max="9745" width="2" style="329" customWidth="1"/>
    <col min="9746" max="9746" width="13.5703125" style="329" customWidth="1"/>
    <col min="9747" max="9747" width="0.5703125" style="329" customWidth="1"/>
    <col min="9748" max="9984" width="9.140625" style="329"/>
    <col min="9985" max="9985" width="2.42578125" style="329" customWidth="1"/>
    <col min="9986" max="9986" width="1.85546875" style="329" customWidth="1"/>
    <col min="9987" max="9987" width="2.85546875" style="329" customWidth="1"/>
    <col min="9988" max="9988" width="6.7109375" style="329" customWidth="1"/>
    <col min="9989" max="9989" width="13.5703125" style="329" customWidth="1"/>
    <col min="9990" max="9990" width="0.5703125" style="329" customWidth="1"/>
    <col min="9991" max="9991" width="2.5703125" style="329" customWidth="1"/>
    <col min="9992" max="9992" width="2.7109375" style="329" customWidth="1"/>
    <col min="9993" max="9993" width="10.42578125" style="329" customWidth="1"/>
    <col min="9994" max="9994" width="13.42578125" style="329" customWidth="1"/>
    <col min="9995" max="9995" width="0.7109375" style="329" customWidth="1"/>
    <col min="9996" max="9996" width="2.42578125" style="329" customWidth="1"/>
    <col min="9997" max="9997" width="2.85546875" style="329" customWidth="1"/>
    <col min="9998" max="9998" width="2" style="329" customWidth="1"/>
    <col min="9999" max="9999" width="12.42578125" style="329" customWidth="1"/>
    <col min="10000" max="10000" width="3" style="329" customWidth="1"/>
    <col min="10001" max="10001" width="2" style="329" customWidth="1"/>
    <col min="10002" max="10002" width="13.5703125" style="329" customWidth="1"/>
    <col min="10003" max="10003" width="0.5703125" style="329" customWidth="1"/>
    <col min="10004" max="10240" width="9.140625" style="329"/>
    <col min="10241" max="10241" width="2.42578125" style="329" customWidth="1"/>
    <col min="10242" max="10242" width="1.85546875" style="329" customWidth="1"/>
    <col min="10243" max="10243" width="2.85546875" style="329" customWidth="1"/>
    <col min="10244" max="10244" width="6.7109375" style="329" customWidth="1"/>
    <col min="10245" max="10245" width="13.5703125" style="329" customWidth="1"/>
    <col min="10246" max="10246" width="0.5703125" style="329" customWidth="1"/>
    <col min="10247" max="10247" width="2.5703125" style="329" customWidth="1"/>
    <col min="10248" max="10248" width="2.7109375" style="329" customWidth="1"/>
    <col min="10249" max="10249" width="10.42578125" style="329" customWidth="1"/>
    <col min="10250" max="10250" width="13.42578125" style="329" customWidth="1"/>
    <col min="10251" max="10251" width="0.7109375" style="329" customWidth="1"/>
    <col min="10252" max="10252" width="2.42578125" style="329" customWidth="1"/>
    <col min="10253" max="10253" width="2.85546875" style="329" customWidth="1"/>
    <col min="10254" max="10254" width="2" style="329" customWidth="1"/>
    <col min="10255" max="10255" width="12.42578125" style="329" customWidth="1"/>
    <col min="10256" max="10256" width="3" style="329" customWidth="1"/>
    <col min="10257" max="10257" width="2" style="329" customWidth="1"/>
    <col min="10258" max="10258" width="13.5703125" style="329" customWidth="1"/>
    <col min="10259" max="10259" width="0.5703125" style="329" customWidth="1"/>
    <col min="10260" max="10496" width="9.140625" style="329"/>
    <col min="10497" max="10497" width="2.42578125" style="329" customWidth="1"/>
    <col min="10498" max="10498" width="1.85546875" style="329" customWidth="1"/>
    <col min="10499" max="10499" width="2.85546875" style="329" customWidth="1"/>
    <col min="10500" max="10500" width="6.7109375" style="329" customWidth="1"/>
    <col min="10501" max="10501" width="13.5703125" style="329" customWidth="1"/>
    <col min="10502" max="10502" width="0.5703125" style="329" customWidth="1"/>
    <col min="10503" max="10503" width="2.5703125" style="329" customWidth="1"/>
    <col min="10504" max="10504" width="2.7109375" style="329" customWidth="1"/>
    <col min="10505" max="10505" width="10.42578125" style="329" customWidth="1"/>
    <col min="10506" max="10506" width="13.42578125" style="329" customWidth="1"/>
    <col min="10507" max="10507" width="0.7109375" style="329" customWidth="1"/>
    <col min="10508" max="10508" width="2.42578125" style="329" customWidth="1"/>
    <col min="10509" max="10509" width="2.85546875" style="329" customWidth="1"/>
    <col min="10510" max="10510" width="2" style="329" customWidth="1"/>
    <col min="10511" max="10511" width="12.42578125" style="329" customWidth="1"/>
    <col min="10512" max="10512" width="3" style="329" customWidth="1"/>
    <col min="10513" max="10513" width="2" style="329" customWidth="1"/>
    <col min="10514" max="10514" width="13.5703125" style="329" customWidth="1"/>
    <col min="10515" max="10515" width="0.5703125" style="329" customWidth="1"/>
    <col min="10516" max="10752" width="9.140625" style="329"/>
    <col min="10753" max="10753" width="2.42578125" style="329" customWidth="1"/>
    <col min="10754" max="10754" width="1.85546875" style="329" customWidth="1"/>
    <col min="10755" max="10755" width="2.85546875" style="329" customWidth="1"/>
    <col min="10756" max="10756" width="6.7109375" style="329" customWidth="1"/>
    <col min="10757" max="10757" width="13.5703125" style="329" customWidth="1"/>
    <col min="10758" max="10758" width="0.5703125" style="329" customWidth="1"/>
    <col min="10759" max="10759" width="2.5703125" style="329" customWidth="1"/>
    <col min="10760" max="10760" width="2.7109375" style="329" customWidth="1"/>
    <col min="10761" max="10761" width="10.42578125" style="329" customWidth="1"/>
    <col min="10762" max="10762" width="13.42578125" style="329" customWidth="1"/>
    <col min="10763" max="10763" width="0.7109375" style="329" customWidth="1"/>
    <col min="10764" max="10764" width="2.42578125" style="329" customWidth="1"/>
    <col min="10765" max="10765" width="2.85546875" style="329" customWidth="1"/>
    <col min="10766" max="10766" width="2" style="329" customWidth="1"/>
    <col min="10767" max="10767" width="12.42578125" style="329" customWidth="1"/>
    <col min="10768" max="10768" width="3" style="329" customWidth="1"/>
    <col min="10769" max="10769" width="2" style="329" customWidth="1"/>
    <col min="10770" max="10770" width="13.5703125" style="329" customWidth="1"/>
    <col min="10771" max="10771" width="0.5703125" style="329" customWidth="1"/>
    <col min="10772" max="11008" width="9.140625" style="329"/>
    <col min="11009" max="11009" width="2.42578125" style="329" customWidth="1"/>
    <col min="11010" max="11010" width="1.85546875" style="329" customWidth="1"/>
    <col min="11011" max="11011" width="2.85546875" style="329" customWidth="1"/>
    <col min="11012" max="11012" width="6.7109375" style="329" customWidth="1"/>
    <col min="11013" max="11013" width="13.5703125" style="329" customWidth="1"/>
    <col min="11014" max="11014" width="0.5703125" style="329" customWidth="1"/>
    <col min="11015" max="11015" width="2.5703125" style="329" customWidth="1"/>
    <col min="11016" max="11016" width="2.7109375" style="329" customWidth="1"/>
    <col min="11017" max="11017" width="10.42578125" style="329" customWidth="1"/>
    <col min="11018" max="11018" width="13.42578125" style="329" customWidth="1"/>
    <col min="11019" max="11019" width="0.7109375" style="329" customWidth="1"/>
    <col min="11020" max="11020" width="2.42578125" style="329" customWidth="1"/>
    <col min="11021" max="11021" width="2.85546875" style="329" customWidth="1"/>
    <col min="11022" max="11022" width="2" style="329" customWidth="1"/>
    <col min="11023" max="11023" width="12.42578125" style="329" customWidth="1"/>
    <col min="11024" max="11024" width="3" style="329" customWidth="1"/>
    <col min="11025" max="11025" width="2" style="329" customWidth="1"/>
    <col min="11026" max="11026" width="13.5703125" style="329" customWidth="1"/>
    <col min="11027" max="11027" width="0.5703125" style="329" customWidth="1"/>
    <col min="11028" max="11264" width="9.140625" style="329"/>
    <col min="11265" max="11265" width="2.42578125" style="329" customWidth="1"/>
    <col min="11266" max="11266" width="1.85546875" style="329" customWidth="1"/>
    <col min="11267" max="11267" width="2.85546875" style="329" customWidth="1"/>
    <col min="11268" max="11268" width="6.7109375" style="329" customWidth="1"/>
    <col min="11269" max="11269" width="13.5703125" style="329" customWidth="1"/>
    <col min="11270" max="11270" width="0.5703125" style="329" customWidth="1"/>
    <col min="11271" max="11271" width="2.5703125" style="329" customWidth="1"/>
    <col min="11272" max="11272" width="2.7109375" style="329" customWidth="1"/>
    <col min="11273" max="11273" width="10.42578125" style="329" customWidth="1"/>
    <col min="11274" max="11274" width="13.42578125" style="329" customWidth="1"/>
    <col min="11275" max="11275" width="0.7109375" style="329" customWidth="1"/>
    <col min="11276" max="11276" width="2.42578125" style="329" customWidth="1"/>
    <col min="11277" max="11277" width="2.85546875" style="329" customWidth="1"/>
    <col min="11278" max="11278" width="2" style="329" customWidth="1"/>
    <col min="11279" max="11279" width="12.42578125" style="329" customWidth="1"/>
    <col min="11280" max="11280" width="3" style="329" customWidth="1"/>
    <col min="11281" max="11281" width="2" style="329" customWidth="1"/>
    <col min="11282" max="11282" width="13.5703125" style="329" customWidth="1"/>
    <col min="11283" max="11283" width="0.5703125" style="329" customWidth="1"/>
    <col min="11284" max="11520" width="9.140625" style="329"/>
    <col min="11521" max="11521" width="2.42578125" style="329" customWidth="1"/>
    <col min="11522" max="11522" width="1.85546875" style="329" customWidth="1"/>
    <col min="11523" max="11523" width="2.85546875" style="329" customWidth="1"/>
    <col min="11524" max="11524" width="6.7109375" style="329" customWidth="1"/>
    <col min="11525" max="11525" width="13.5703125" style="329" customWidth="1"/>
    <col min="11526" max="11526" width="0.5703125" style="329" customWidth="1"/>
    <col min="11527" max="11527" width="2.5703125" style="329" customWidth="1"/>
    <col min="11528" max="11528" width="2.7109375" style="329" customWidth="1"/>
    <col min="11529" max="11529" width="10.42578125" style="329" customWidth="1"/>
    <col min="11530" max="11530" width="13.42578125" style="329" customWidth="1"/>
    <col min="11531" max="11531" width="0.7109375" style="329" customWidth="1"/>
    <col min="11532" max="11532" width="2.42578125" style="329" customWidth="1"/>
    <col min="11533" max="11533" width="2.85546875" style="329" customWidth="1"/>
    <col min="11534" max="11534" width="2" style="329" customWidth="1"/>
    <col min="11535" max="11535" width="12.42578125" style="329" customWidth="1"/>
    <col min="11536" max="11536" width="3" style="329" customWidth="1"/>
    <col min="11537" max="11537" width="2" style="329" customWidth="1"/>
    <col min="11538" max="11538" width="13.5703125" style="329" customWidth="1"/>
    <col min="11539" max="11539" width="0.5703125" style="329" customWidth="1"/>
    <col min="11540" max="11776" width="9.140625" style="329"/>
    <col min="11777" max="11777" width="2.42578125" style="329" customWidth="1"/>
    <col min="11778" max="11778" width="1.85546875" style="329" customWidth="1"/>
    <col min="11779" max="11779" width="2.85546875" style="329" customWidth="1"/>
    <col min="11780" max="11780" width="6.7109375" style="329" customWidth="1"/>
    <col min="11781" max="11781" width="13.5703125" style="329" customWidth="1"/>
    <col min="11782" max="11782" width="0.5703125" style="329" customWidth="1"/>
    <col min="11783" max="11783" width="2.5703125" style="329" customWidth="1"/>
    <col min="11784" max="11784" width="2.7109375" style="329" customWidth="1"/>
    <col min="11785" max="11785" width="10.42578125" style="329" customWidth="1"/>
    <col min="11786" max="11786" width="13.42578125" style="329" customWidth="1"/>
    <col min="11787" max="11787" width="0.7109375" style="329" customWidth="1"/>
    <col min="11788" max="11788" width="2.42578125" style="329" customWidth="1"/>
    <col min="11789" max="11789" width="2.85546875" style="329" customWidth="1"/>
    <col min="11790" max="11790" width="2" style="329" customWidth="1"/>
    <col min="11791" max="11791" width="12.42578125" style="329" customWidth="1"/>
    <col min="11792" max="11792" width="3" style="329" customWidth="1"/>
    <col min="11793" max="11793" width="2" style="329" customWidth="1"/>
    <col min="11794" max="11794" width="13.5703125" style="329" customWidth="1"/>
    <col min="11795" max="11795" width="0.5703125" style="329" customWidth="1"/>
    <col min="11796" max="12032" width="9.140625" style="329"/>
    <col min="12033" max="12033" width="2.42578125" style="329" customWidth="1"/>
    <col min="12034" max="12034" width="1.85546875" style="329" customWidth="1"/>
    <col min="12035" max="12035" width="2.85546875" style="329" customWidth="1"/>
    <col min="12036" max="12036" width="6.7109375" style="329" customWidth="1"/>
    <col min="12037" max="12037" width="13.5703125" style="329" customWidth="1"/>
    <col min="12038" max="12038" width="0.5703125" style="329" customWidth="1"/>
    <col min="12039" max="12039" width="2.5703125" style="329" customWidth="1"/>
    <col min="12040" max="12040" width="2.7109375" style="329" customWidth="1"/>
    <col min="12041" max="12041" width="10.42578125" style="329" customWidth="1"/>
    <col min="12042" max="12042" width="13.42578125" style="329" customWidth="1"/>
    <col min="12043" max="12043" width="0.7109375" style="329" customWidth="1"/>
    <col min="12044" max="12044" width="2.42578125" style="329" customWidth="1"/>
    <col min="12045" max="12045" width="2.85546875" style="329" customWidth="1"/>
    <col min="12046" max="12046" width="2" style="329" customWidth="1"/>
    <col min="12047" max="12047" width="12.42578125" style="329" customWidth="1"/>
    <col min="12048" max="12048" width="3" style="329" customWidth="1"/>
    <col min="12049" max="12049" width="2" style="329" customWidth="1"/>
    <col min="12050" max="12050" width="13.5703125" style="329" customWidth="1"/>
    <col min="12051" max="12051" width="0.5703125" style="329" customWidth="1"/>
    <col min="12052" max="12288" width="9.140625" style="329"/>
    <col min="12289" max="12289" width="2.42578125" style="329" customWidth="1"/>
    <col min="12290" max="12290" width="1.85546875" style="329" customWidth="1"/>
    <col min="12291" max="12291" width="2.85546875" style="329" customWidth="1"/>
    <col min="12292" max="12292" width="6.7109375" style="329" customWidth="1"/>
    <col min="12293" max="12293" width="13.5703125" style="329" customWidth="1"/>
    <col min="12294" max="12294" width="0.5703125" style="329" customWidth="1"/>
    <col min="12295" max="12295" width="2.5703125" style="329" customWidth="1"/>
    <col min="12296" max="12296" width="2.7109375" style="329" customWidth="1"/>
    <col min="12297" max="12297" width="10.42578125" style="329" customWidth="1"/>
    <col min="12298" max="12298" width="13.42578125" style="329" customWidth="1"/>
    <col min="12299" max="12299" width="0.7109375" style="329" customWidth="1"/>
    <col min="12300" max="12300" width="2.42578125" style="329" customWidth="1"/>
    <col min="12301" max="12301" width="2.85546875" style="329" customWidth="1"/>
    <col min="12302" max="12302" width="2" style="329" customWidth="1"/>
    <col min="12303" max="12303" width="12.42578125" style="329" customWidth="1"/>
    <col min="12304" max="12304" width="3" style="329" customWidth="1"/>
    <col min="12305" max="12305" width="2" style="329" customWidth="1"/>
    <col min="12306" max="12306" width="13.5703125" style="329" customWidth="1"/>
    <col min="12307" max="12307" width="0.5703125" style="329" customWidth="1"/>
    <col min="12308" max="12544" width="9.140625" style="329"/>
    <col min="12545" max="12545" width="2.42578125" style="329" customWidth="1"/>
    <col min="12546" max="12546" width="1.85546875" style="329" customWidth="1"/>
    <col min="12547" max="12547" width="2.85546875" style="329" customWidth="1"/>
    <col min="12548" max="12548" width="6.7109375" style="329" customWidth="1"/>
    <col min="12549" max="12549" width="13.5703125" style="329" customWidth="1"/>
    <col min="12550" max="12550" width="0.5703125" style="329" customWidth="1"/>
    <col min="12551" max="12551" width="2.5703125" style="329" customWidth="1"/>
    <col min="12552" max="12552" width="2.7109375" style="329" customWidth="1"/>
    <col min="12553" max="12553" width="10.42578125" style="329" customWidth="1"/>
    <col min="12554" max="12554" width="13.42578125" style="329" customWidth="1"/>
    <col min="12555" max="12555" width="0.7109375" style="329" customWidth="1"/>
    <col min="12556" max="12556" width="2.42578125" style="329" customWidth="1"/>
    <col min="12557" max="12557" width="2.85546875" style="329" customWidth="1"/>
    <col min="12558" max="12558" width="2" style="329" customWidth="1"/>
    <col min="12559" max="12559" width="12.42578125" style="329" customWidth="1"/>
    <col min="12560" max="12560" width="3" style="329" customWidth="1"/>
    <col min="12561" max="12561" width="2" style="329" customWidth="1"/>
    <col min="12562" max="12562" width="13.5703125" style="329" customWidth="1"/>
    <col min="12563" max="12563" width="0.5703125" style="329" customWidth="1"/>
    <col min="12564" max="12800" width="9.140625" style="329"/>
    <col min="12801" max="12801" width="2.42578125" style="329" customWidth="1"/>
    <col min="12802" max="12802" width="1.85546875" style="329" customWidth="1"/>
    <col min="12803" max="12803" width="2.85546875" style="329" customWidth="1"/>
    <col min="12804" max="12804" width="6.7109375" style="329" customWidth="1"/>
    <col min="12805" max="12805" width="13.5703125" style="329" customWidth="1"/>
    <col min="12806" max="12806" width="0.5703125" style="329" customWidth="1"/>
    <col min="12807" max="12807" width="2.5703125" style="329" customWidth="1"/>
    <col min="12808" max="12808" width="2.7109375" style="329" customWidth="1"/>
    <col min="12809" max="12809" width="10.42578125" style="329" customWidth="1"/>
    <col min="12810" max="12810" width="13.42578125" style="329" customWidth="1"/>
    <col min="12811" max="12811" width="0.7109375" style="329" customWidth="1"/>
    <col min="12812" max="12812" width="2.42578125" style="329" customWidth="1"/>
    <col min="12813" max="12813" width="2.85546875" style="329" customWidth="1"/>
    <col min="12814" max="12814" width="2" style="329" customWidth="1"/>
    <col min="12815" max="12815" width="12.42578125" style="329" customWidth="1"/>
    <col min="12816" max="12816" width="3" style="329" customWidth="1"/>
    <col min="12817" max="12817" width="2" style="329" customWidth="1"/>
    <col min="12818" max="12818" width="13.5703125" style="329" customWidth="1"/>
    <col min="12819" max="12819" width="0.5703125" style="329" customWidth="1"/>
    <col min="12820" max="13056" width="9.140625" style="329"/>
    <col min="13057" max="13057" width="2.42578125" style="329" customWidth="1"/>
    <col min="13058" max="13058" width="1.85546875" style="329" customWidth="1"/>
    <col min="13059" max="13059" width="2.85546875" style="329" customWidth="1"/>
    <col min="13060" max="13060" width="6.7109375" style="329" customWidth="1"/>
    <col min="13061" max="13061" width="13.5703125" style="329" customWidth="1"/>
    <col min="13062" max="13062" width="0.5703125" style="329" customWidth="1"/>
    <col min="13063" max="13063" width="2.5703125" style="329" customWidth="1"/>
    <col min="13064" max="13064" width="2.7109375" style="329" customWidth="1"/>
    <col min="13065" max="13065" width="10.42578125" style="329" customWidth="1"/>
    <col min="13066" max="13066" width="13.42578125" style="329" customWidth="1"/>
    <col min="13067" max="13067" width="0.7109375" style="329" customWidth="1"/>
    <col min="13068" max="13068" width="2.42578125" style="329" customWidth="1"/>
    <col min="13069" max="13069" width="2.85546875" style="329" customWidth="1"/>
    <col min="13070" max="13070" width="2" style="329" customWidth="1"/>
    <col min="13071" max="13071" width="12.42578125" style="329" customWidth="1"/>
    <col min="13072" max="13072" width="3" style="329" customWidth="1"/>
    <col min="13073" max="13073" width="2" style="329" customWidth="1"/>
    <col min="13074" max="13074" width="13.5703125" style="329" customWidth="1"/>
    <col min="13075" max="13075" width="0.5703125" style="329" customWidth="1"/>
    <col min="13076" max="13312" width="9.140625" style="329"/>
    <col min="13313" max="13313" width="2.42578125" style="329" customWidth="1"/>
    <col min="13314" max="13314" width="1.85546875" style="329" customWidth="1"/>
    <col min="13315" max="13315" width="2.85546875" style="329" customWidth="1"/>
    <col min="13316" max="13316" width="6.7109375" style="329" customWidth="1"/>
    <col min="13317" max="13317" width="13.5703125" style="329" customWidth="1"/>
    <col min="13318" max="13318" width="0.5703125" style="329" customWidth="1"/>
    <col min="13319" max="13319" width="2.5703125" style="329" customWidth="1"/>
    <col min="13320" max="13320" width="2.7109375" style="329" customWidth="1"/>
    <col min="13321" max="13321" width="10.42578125" style="329" customWidth="1"/>
    <col min="13322" max="13322" width="13.42578125" style="329" customWidth="1"/>
    <col min="13323" max="13323" width="0.7109375" style="329" customWidth="1"/>
    <col min="13324" max="13324" width="2.42578125" style="329" customWidth="1"/>
    <col min="13325" max="13325" width="2.85546875" style="329" customWidth="1"/>
    <col min="13326" max="13326" width="2" style="329" customWidth="1"/>
    <col min="13327" max="13327" width="12.42578125" style="329" customWidth="1"/>
    <col min="13328" max="13328" width="3" style="329" customWidth="1"/>
    <col min="13329" max="13329" width="2" style="329" customWidth="1"/>
    <col min="13330" max="13330" width="13.5703125" style="329" customWidth="1"/>
    <col min="13331" max="13331" width="0.5703125" style="329" customWidth="1"/>
    <col min="13332" max="13568" width="9.140625" style="329"/>
    <col min="13569" max="13569" width="2.42578125" style="329" customWidth="1"/>
    <col min="13570" max="13570" width="1.85546875" style="329" customWidth="1"/>
    <col min="13571" max="13571" width="2.85546875" style="329" customWidth="1"/>
    <col min="13572" max="13572" width="6.7109375" style="329" customWidth="1"/>
    <col min="13573" max="13573" width="13.5703125" style="329" customWidth="1"/>
    <col min="13574" max="13574" width="0.5703125" style="329" customWidth="1"/>
    <col min="13575" max="13575" width="2.5703125" style="329" customWidth="1"/>
    <col min="13576" max="13576" width="2.7109375" style="329" customWidth="1"/>
    <col min="13577" max="13577" width="10.42578125" style="329" customWidth="1"/>
    <col min="13578" max="13578" width="13.42578125" style="329" customWidth="1"/>
    <col min="13579" max="13579" width="0.7109375" style="329" customWidth="1"/>
    <col min="13580" max="13580" width="2.42578125" style="329" customWidth="1"/>
    <col min="13581" max="13581" width="2.85546875" style="329" customWidth="1"/>
    <col min="13582" max="13582" width="2" style="329" customWidth="1"/>
    <col min="13583" max="13583" width="12.42578125" style="329" customWidth="1"/>
    <col min="13584" max="13584" width="3" style="329" customWidth="1"/>
    <col min="13585" max="13585" width="2" style="329" customWidth="1"/>
    <col min="13586" max="13586" width="13.5703125" style="329" customWidth="1"/>
    <col min="13587" max="13587" width="0.5703125" style="329" customWidth="1"/>
    <col min="13588" max="13824" width="9.140625" style="329"/>
    <col min="13825" max="13825" width="2.42578125" style="329" customWidth="1"/>
    <col min="13826" max="13826" width="1.85546875" style="329" customWidth="1"/>
    <col min="13827" max="13827" width="2.85546875" style="329" customWidth="1"/>
    <col min="13828" max="13828" width="6.7109375" style="329" customWidth="1"/>
    <col min="13829" max="13829" width="13.5703125" style="329" customWidth="1"/>
    <col min="13830" max="13830" width="0.5703125" style="329" customWidth="1"/>
    <col min="13831" max="13831" width="2.5703125" style="329" customWidth="1"/>
    <col min="13832" max="13832" width="2.7109375" style="329" customWidth="1"/>
    <col min="13833" max="13833" width="10.42578125" style="329" customWidth="1"/>
    <col min="13834" max="13834" width="13.42578125" style="329" customWidth="1"/>
    <col min="13835" max="13835" width="0.7109375" style="329" customWidth="1"/>
    <col min="13836" max="13836" width="2.42578125" style="329" customWidth="1"/>
    <col min="13837" max="13837" width="2.85546875" style="329" customWidth="1"/>
    <col min="13838" max="13838" width="2" style="329" customWidth="1"/>
    <col min="13839" max="13839" width="12.42578125" style="329" customWidth="1"/>
    <col min="13840" max="13840" width="3" style="329" customWidth="1"/>
    <col min="13841" max="13841" width="2" style="329" customWidth="1"/>
    <col min="13842" max="13842" width="13.5703125" style="329" customWidth="1"/>
    <col min="13843" max="13843" width="0.5703125" style="329" customWidth="1"/>
    <col min="13844" max="14080" width="9.140625" style="329"/>
    <col min="14081" max="14081" width="2.42578125" style="329" customWidth="1"/>
    <col min="14082" max="14082" width="1.85546875" style="329" customWidth="1"/>
    <col min="14083" max="14083" width="2.85546875" style="329" customWidth="1"/>
    <col min="14084" max="14084" width="6.7109375" style="329" customWidth="1"/>
    <col min="14085" max="14085" width="13.5703125" style="329" customWidth="1"/>
    <col min="14086" max="14086" width="0.5703125" style="329" customWidth="1"/>
    <col min="14087" max="14087" width="2.5703125" style="329" customWidth="1"/>
    <col min="14088" max="14088" width="2.7109375" style="329" customWidth="1"/>
    <col min="14089" max="14089" width="10.42578125" style="329" customWidth="1"/>
    <col min="14090" max="14090" width="13.42578125" style="329" customWidth="1"/>
    <col min="14091" max="14091" width="0.7109375" style="329" customWidth="1"/>
    <col min="14092" max="14092" width="2.42578125" style="329" customWidth="1"/>
    <col min="14093" max="14093" width="2.85546875" style="329" customWidth="1"/>
    <col min="14094" max="14094" width="2" style="329" customWidth="1"/>
    <col min="14095" max="14095" width="12.42578125" style="329" customWidth="1"/>
    <col min="14096" max="14096" width="3" style="329" customWidth="1"/>
    <col min="14097" max="14097" width="2" style="329" customWidth="1"/>
    <col min="14098" max="14098" width="13.5703125" style="329" customWidth="1"/>
    <col min="14099" max="14099" width="0.5703125" style="329" customWidth="1"/>
    <col min="14100" max="14336" width="9.140625" style="329"/>
    <col min="14337" max="14337" width="2.42578125" style="329" customWidth="1"/>
    <col min="14338" max="14338" width="1.85546875" style="329" customWidth="1"/>
    <col min="14339" max="14339" width="2.85546875" style="329" customWidth="1"/>
    <col min="14340" max="14340" width="6.7109375" style="329" customWidth="1"/>
    <col min="14341" max="14341" width="13.5703125" style="329" customWidth="1"/>
    <col min="14342" max="14342" width="0.5703125" style="329" customWidth="1"/>
    <col min="14343" max="14343" width="2.5703125" style="329" customWidth="1"/>
    <col min="14344" max="14344" width="2.7109375" style="329" customWidth="1"/>
    <col min="14345" max="14345" width="10.42578125" style="329" customWidth="1"/>
    <col min="14346" max="14346" width="13.42578125" style="329" customWidth="1"/>
    <col min="14347" max="14347" width="0.7109375" style="329" customWidth="1"/>
    <col min="14348" max="14348" width="2.42578125" style="329" customWidth="1"/>
    <col min="14349" max="14349" width="2.85546875" style="329" customWidth="1"/>
    <col min="14350" max="14350" width="2" style="329" customWidth="1"/>
    <col min="14351" max="14351" width="12.42578125" style="329" customWidth="1"/>
    <col min="14352" max="14352" width="3" style="329" customWidth="1"/>
    <col min="14353" max="14353" width="2" style="329" customWidth="1"/>
    <col min="14354" max="14354" width="13.5703125" style="329" customWidth="1"/>
    <col min="14355" max="14355" width="0.5703125" style="329" customWidth="1"/>
    <col min="14356" max="14592" width="9.140625" style="329"/>
    <col min="14593" max="14593" width="2.42578125" style="329" customWidth="1"/>
    <col min="14594" max="14594" width="1.85546875" style="329" customWidth="1"/>
    <col min="14595" max="14595" width="2.85546875" style="329" customWidth="1"/>
    <col min="14596" max="14596" width="6.7109375" style="329" customWidth="1"/>
    <col min="14597" max="14597" width="13.5703125" style="329" customWidth="1"/>
    <col min="14598" max="14598" width="0.5703125" style="329" customWidth="1"/>
    <col min="14599" max="14599" width="2.5703125" style="329" customWidth="1"/>
    <col min="14600" max="14600" width="2.7109375" style="329" customWidth="1"/>
    <col min="14601" max="14601" width="10.42578125" style="329" customWidth="1"/>
    <col min="14602" max="14602" width="13.42578125" style="329" customWidth="1"/>
    <col min="14603" max="14603" width="0.7109375" style="329" customWidth="1"/>
    <col min="14604" max="14604" width="2.42578125" style="329" customWidth="1"/>
    <col min="14605" max="14605" width="2.85546875" style="329" customWidth="1"/>
    <col min="14606" max="14606" width="2" style="329" customWidth="1"/>
    <col min="14607" max="14607" width="12.42578125" style="329" customWidth="1"/>
    <col min="14608" max="14608" width="3" style="329" customWidth="1"/>
    <col min="14609" max="14609" width="2" style="329" customWidth="1"/>
    <col min="14610" max="14610" width="13.5703125" style="329" customWidth="1"/>
    <col min="14611" max="14611" width="0.5703125" style="329" customWidth="1"/>
    <col min="14612" max="14848" width="9.140625" style="329"/>
    <col min="14849" max="14849" width="2.42578125" style="329" customWidth="1"/>
    <col min="14850" max="14850" width="1.85546875" style="329" customWidth="1"/>
    <col min="14851" max="14851" width="2.85546875" style="329" customWidth="1"/>
    <col min="14852" max="14852" width="6.7109375" style="329" customWidth="1"/>
    <col min="14853" max="14853" width="13.5703125" style="329" customWidth="1"/>
    <col min="14854" max="14854" width="0.5703125" style="329" customWidth="1"/>
    <col min="14855" max="14855" width="2.5703125" style="329" customWidth="1"/>
    <col min="14856" max="14856" width="2.7109375" style="329" customWidth="1"/>
    <col min="14857" max="14857" width="10.42578125" style="329" customWidth="1"/>
    <col min="14858" max="14858" width="13.42578125" style="329" customWidth="1"/>
    <col min="14859" max="14859" width="0.7109375" style="329" customWidth="1"/>
    <col min="14860" max="14860" width="2.42578125" style="329" customWidth="1"/>
    <col min="14861" max="14861" width="2.85546875" style="329" customWidth="1"/>
    <col min="14862" max="14862" width="2" style="329" customWidth="1"/>
    <col min="14863" max="14863" width="12.42578125" style="329" customWidth="1"/>
    <col min="14864" max="14864" width="3" style="329" customWidth="1"/>
    <col min="14865" max="14865" width="2" style="329" customWidth="1"/>
    <col min="14866" max="14866" width="13.5703125" style="329" customWidth="1"/>
    <col min="14867" max="14867" width="0.5703125" style="329" customWidth="1"/>
    <col min="14868" max="15104" width="9.140625" style="329"/>
    <col min="15105" max="15105" width="2.42578125" style="329" customWidth="1"/>
    <col min="15106" max="15106" width="1.85546875" style="329" customWidth="1"/>
    <col min="15107" max="15107" width="2.85546875" style="329" customWidth="1"/>
    <col min="15108" max="15108" width="6.7109375" style="329" customWidth="1"/>
    <col min="15109" max="15109" width="13.5703125" style="329" customWidth="1"/>
    <col min="15110" max="15110" width="0.5703125" style="329" customWidth="1"/>
    <col min="15111" max="15111" width="2.5703125" style="329" customWidth="1"/>
    <col min="15112" max="15112" width="2.7109375" style="329" customWidth="1"/>
    <col min="15113" max="15113" width="10.42578125" style="329" customWidth="1"/>
    <col min="15114" max="15114" width="13.42578125" style="329" customWidth="1"/>
    <col min="15115" max="15115" width="0.7109375" style="329" customWidth="1"/>
    <col min="15116" max="15116" width="2.42578125" style="329" customWidth="1"/>
    <col min="15117" max="15117" width="2.85546875" style="329" customWidth="1"/>
    <col min="15118" max="15118" width="2" style="329" customWidth="1"/>
    <col min="15119" max="15119" width="12.42578125" style="329" customWidth="1"/>
    <col min="15120" max="15120" width="3" style="329" customWidth="1"/>
    <col min="15121" max="15121" width="2" style="329" customWidth="1"/>
    <col min="15122" max="15122" width="13.5703125" style="329" customWidth="1"/>
    <col min="15123" max="15123" width="0.5703125" style="329" customWidth="1"/>
    <col min="15124" max="15360" width="9.140625" style="329"/>
    <col min="15361" max="15361" width="2.42578125" style="329" customWidth="1"/>
    <col min="15362" max="15362" width="1.85546875" style="329" customWidth="1"/>
    <col min="15363" max="15363" width="2.85546875" style="329" customWidth="1"/>
    <col min="15364" max="15364" width="6.7109375" style="329" customWidth="1"/>
    <col min="15365" max="15365" width="13.5703125" style="329" customWidth="1"/>
    <col min="15366" max="15366" width="0.5703125" style="329" customWidth="1"/>
    <col min="15367" max="15367" width="2.5703125" style="329" customWidth="1"/>
    <col min="15368" max="15368" width="2.7109375" style="329" customWidth="1"/>
    <col min="15369" max="15369" width="10.42578125" style="329" customWidth="1"/>
    <col min="15370" max="15370" width="13.42578125" style="329" customWidth="1"/>
    <col min="15371" max="15371" width="0.7109375" style="329" customWidth="1"/>
    <col min="15372" max="15372" width="2.42578125" style="329" customWidth="1"/>
    <col min="15373" max="15373" width="2.85546875" style="329" customWidth="1"/>
    <col min="15374" max="15374" width="2" style="329" customWidth="1"/>
    <col min="15375" max="15375" width="12.42578125" style="329" customWidth="1"/>
    <col min="15376" max="15376" width="3" style="329" customWidth="1"/>
    <col min="15377" max="15377" width="2" style="329" customWidth="1"/>
    <col min="15378" max="15378" width="13.5703125" style="329" customWidth="1"/>
    <col min="15379" max="15379" width="0.5703125" style="329" customWidth="1"/>
    <col min="15380" max="15616" width="9.140625" style="329"/>
    <col min="15617" max="15617" width="2.42578125" style="329" customWidth="1"/>
    <col min="15618" max="15618" width="1.85546875" style="329" customWidth="1"/>
    <col min="15619" max="15619" width="2.85546875" style="329" customWidth="1"/>
    <col min="15620" max="15620" width="6.7109375" style="329" customWidth="1"/>
    <col min="15621" max="15621" width="13.5703125" style="329" customWidth="1"/>
    <col min="15622" max="15622" width="0.5703125" style="329" customWidth="1"/>
    <col min="15623" max="15623" width="2.5703125" style="329" customWidth="1"/>
    <col min="15624" max="15624" width="2.7109375" style="329" customWidth="1"/>
    <col min="15625" max="15625" width="10.42578125" style="329" customWidth="1"/>
    <col min="15626" max="15626" width="13.42578125" style="329" customWidth="1"/>
    <col min="15627" max="15627" width="0.7109375" style="329" customWidth="1"/>
    <col min="15628" max="15628" width="2.42578125" style="329" customWidth="1"/>
    <col min="15629" max="15629" width="2.85546875" style="329" customWidth="1"/>
    <col min="15630" max="15630" width="2" style="329" customWidth="1"/>
    <col min="15631" max="15631" width="12.42578125" style="329" customWidth="1"/>
    <col min="15632" max="15632" width="3" style="329" customWidth="1"/>
    <col min="15633" max="15633" width="2" style="329" customWidth="1"/>
    <col min="15634" max="15634" width="13.5703125" style="329" customWidth="1"/>
    <col min="15635" max="15635" width="0.5703125" style="329" customWidth="1"/>
    <col min="15636" max="15872" width="9.140625" style="329"/>
    <col min="15873" max="15873" width="2.42578125" style="329" customWidth="1"/>
    <col min="15874" max="15874" width="1.85546875" style="329" customWidth="1"/>
    <col min="15875" max="15875" width="2.85546875" style="329" customWidth="1"/>
    <col min="15876" max="15876" width="6.7109375" style="329" customWidth="1"/>
    <col min="15877" max="15877" width="13.5703125" style="329" customWidth="1"/>
    <col min="15878" max="15878" width="0.5703125" style="329" customWidth="1"/>
    <col min="15879" max="15879" width="2.5703125" style="329" customWidth="1"/>
    <col min="15880" max="15880" width="2.7109375" style="329" customWidth="1"/>
    <col min="15881" max="15881" width="10.42578125" style="329" customWidth="1"/>
    <col min="15882" max="15882" width="13.42578125" style="329" customWidth="1"/>
    <col min="15883" max="15883" width="0.7109375" style="329" customWidth="1"/>
    <col min="15884" max="15884" width="2.42578125" style="329" customWidth="1"/>
    <col min="15885" max="15885" width="2.85546875" style="329" customWidth="1"/>
    <col min="15886" max="15886" width="2" style="329" customWidth="1"/>
    <col min="15887" max="15887" width="12.42578125" style="329" customWidth="1"/>
    <col min="15888" max="15888" width="3" style="329" customWidth="1"/>
    <col min="15889" max="15889" width="2" style="329" customWidth="1"/>
    <col min="15890" max="15890" width="13.5703125" style="329" customWidth="1"/>
    <col min="15891" max="15891" width="0.5703125" style="329" customWidth="1"/>
    <col min="15892" max="16128" width="9.140625" style="329"/>
    <col min="16129" max="16129" width="2.42578125" style="329" customWidth="1"/>
    <col min="16130" max="16130" width="1.85546875" style="329" customWidth="1"/>
    <col min="16131" max="16131" width="2.85546875" style="329" customWidth="1"/>
    <col min="16132" max="16132" width="6.7109375" style="329" customWidth="1"/>
    <col min="16133" max="16133" width="13.5703125" style="329" customWidth="1"/>
    <col min="16134" max="16134" width="0.5703125" style="329" customWidth="1"/>
    <col min="16135" max="16135" width="2.5703125" style="329" customWidth="1"/>
    <col min="16136" max="16136" width="2.7109375" style="329" customWidth="1"/>
    <col min="16137" max="16137" width="10.42578125" style="329" customWidth="1"/>
    <col min="16138" max="16138" width="13.42578125" style="329" customWidth="1"/>
    <col min="16139" max="16139" width="0.7109375" style="329" customWidth="1"/>
    <col min="16140" max="16140" width="2.42578125" style="329" customWidth="1"/>
    <col min="16141" max="16141" width="2.85546875" style="329" customWidth="1"/>
    <col min="16142" max="16142" width="2" style="329" customWidth="1"/>
    <col min="16143" max="16143" width="12.42578125" style="329" customWidth="1"/>
    <col min="16144" max="16144" width="3" style="329" customWidth="1"/>
    <col min="16145" max="16145" width="2" style="329" customWidth="1"/>
    <col min="16146" max="16146" width="13.5703125" style="329" customWidth="1"/>
    <col min="16147" max="16147" width="0.5703125" style="329" customWidth="1"/>
    <col min="16148" max="16384" width="9.140625" style="329"/>
  </cols>
  <sheetData>
    <row r="1" spans="1:19" ht="12.75" hidden="1" customHeight="1">
      <c r="A1" s="326"/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8"/>
    </row>
    <row r="2" spans="1:19" ht="23.25" customHeight="1">
      <c r="A2" s="326"/>
      <c r="B2" s="327"/>
      <c r="C2" s="327"/>
      <c r="D2" s="327"/>
      <c r="E2" s="327"/>
      <c r="F2" s="327"/>
      <c r="G2" s="617" t="s">
        <v>68</v>
      </c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8"/>
    </row>
    <row r="3" spans="1:19" ht="12" hidden="1" customHeight="1">
      <c r="A3" s="331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3"/>
    </row>
    <row r="4" spans="1:19" ht="8.25" customHeight="1">
      <c r="A4" s="334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6"/>
    </row>
    <row r="5" spans="1:19" ht="24" customHeight="1">
      <c r="A5" s="337"/>
      <c r="B5" s="338" t="s">
        <v>69</v>
      </c>
      <c r="C5" s="338"/>
      <c r="D5" s="338"/>
      <c r="E5" s="1181" t="s">
        <v>70</v>
      </c>
      <c r="F5" s="1182"/>
      <c r="G5" s="1182"/>
      <c r="H5" s="1182"/>
      <c r="I5" s="1182"/>
      <c r="J5" s="1183"/>
      <c r="K5" s="338"/>
      <c r="L5" s="338"/>
      <c r="M5" s="338"/>
      <c r="N5" s="338"/>
      <c r="O5" s="338" t="s">
        <v>71</v>
      </c>
      <c r="P5" s="618" t="s">
        <v>29</v>
      </c>
      <c r="Q5" s="619"/>
      <c r="R5" s="341"/>
      <c r="S5" s="342"/>
    </row>
    <row r="6" spans="1:19" ht="17.25" hidden="1" customHeight="1">
      <c r="A6" s="337"/>
      <c r="B6" s="338" t="s">
        <v>72</v>
      </c>
      <c r="C6" s="338"/>
      <c r="D6" s="338"/>
      <c r="E6" s="620" t="s">
        <v>73</v>
      </c>
      <c r="F6" s="338"/>
      <c r="G6" s="338"/>
      <c r="H6" s="338"/>
      <c r="I6" s="338"/>
      <c r="J6" s="344"/>
      <c r="K6" s="338"/>
      <c r="L6" s="338"/>
      <c r="M6" s="338"/>
      <c r="N6" s="338"/>
      <c r="O6" s="338"/>
      <c r="P6" s="621"/>
      <c r="Q6" s="622"/>
      <c r="R6" s="344"/>
      <c r="S6" s="342"/>
    </row>
    <row r="7" spans="1:19" ht="24" customHeight="1">
      <c r="A7" s="337"/>
      <c r="B7" s="338" t="s">
        <v>74</v>
      </c>
      <c r="C7" s="338"/>
      <c r="D7" s="338"/>
      <c r="E7" s="1184" t="s">
        <v>1963</v>
      </c>
      <c r="F7" s="1185"/>
      <c r="G7" s="1185"/>
      <c r="H7" s="1185"/>
      <c r="I7" s="1185"/>
      <c r="J7" s="1186"/>
      <c r="K7" s="338"/>
      <c r="L7" s="338"/>
      <c r="M7" s="338"/>
      <c r="N7" s="338"/>
      <c r="O7" s="338" t="s">
        <v>76</v>
      </c>
      <c r="P7" s="621" t="s">
        <v>77</v>
      </c>
      <c r="Q7" s="622"/>
      <c r="R7" s="344"/>
      <c r="S7" s="342"/>
    </row>
    <row r="8" spans="1:19" ht="17.25" hidden="1" customHeight="1">
      <c r="A8" s="337"/>
      <c r="B8" s="338" t="s">
        <v>78</v>
      </c>
      <c r="C8" s="338"/>
      <c r="D8" s="338"/>
      <c r="E8" s="620" t="s">
        <v>164</v>
      </c>
      <c r="F8" s="338"/>
      <c r="G8" s="338"/>
      <c r="H8" s="338"/>
      <c r="I8" s="338"/>
      <c r="J8" s="344"/>
      <c r="K8" s="338"/>
      <c r="L8" s="338"/>
      <c r="M8" s="338"/>
      <c r="N8" s="338"/>
      <c r="O8" s="338"/>
      <c r="P8" s="621"/>
      <c r="Q8" s="622"/>
      <c r="R8" s="344"/>
      <c r="S8" s="342"/>
    </row>
    <row r="9" spans="1:19" ht="24" customHeight="1">
      <c r="A9" s="337"/>
      <c r="B9" s="338" t="s">
        <v>80</v>
      </c>
      <c r="C9" s="338"/>
      <c r="D9" s="338"/>
      <c r="E9" s="1187"/>
      <c r="F9" s="1188"/>
      <c r="G9" s="1188"/>
      <c r="H9" s="1188"/>
      <c r="I9" s="1188"/>
      <c r="J9" s="1189"/>
      <c r="K9" s="338"/>
      <c r="L9" s="338"/>
      <c r="M9" s="338"/>
      <c r="N9" s="338"/>
      <c r="O9" s="338" t="s">
        <v>82</v>
      </c>
      <c r="P9" s="1190" t="s">
        <v>77</v>
      </c>
      <c r="Q9" s="1191"/>
      <c r="R9" s="1192"/>
      <c r="S9" s="342"/>
    </row>
    <row r="10" spans="1:19" ht="17.25" hidden="1" customHeight="1">
      <c r="A10" s="337"/>
      <c r="B10" s="338" t="s">
        <v>83</v>
      </c>
      <c r="C10" s="338"/>
      <c r="D10" s="338"/>
      <c r="E10" s="623" t="s">
        <v>29</v>
      </c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622"/>
      <c r="Q10" s="622"/>
      <c r="R10" s="338"/>
      <c r="S10" s="342"/>
    </row>
    <row r="11" spans="1:19" ht="17.25" hidden="1" customHeight="1">
      <c r="A11" s="337"/>
      <c r="B11" s="338" t="s">
        <v>84</v>
      </c>
      <c r="C11" s="338"/>
      <c r="D11" s="338"/>
      <c r="E11" s="623" t="s">
        <v>29</v>
      </c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622"/>
      <c r="Q11" s="622"/>
      <c r="R11" s="338"/>
      <c r="S11" s="342"/>
    </row>
    <row r="12" spans="1:19" ht="17.25" hidden="1" customHeight="1">
      <c r="A12" s="337"/>
      <c r="B12" s="338" t="s">
        <v>85</v>
      </c>
      <c r="C12" s="338"/>
      <c r="D12" s="338"/>
      <c r="E12" s="623" t="s">
        <v>29</v>
      </c>
      <c r="F12" s="338"/>
      <c r="G12" s="338"/>
      <c r="H12" s="338"/>
      <c r="I12" s="338"/>
      <c r="J12" s="338"/>
      <c r="K12" s="338"/>
      <c r="L12" s="338"/>
      <c r="M12" s="338"/>
      <c r="N12" s="338"/>
      <c r="O12" s="338"/>
      <c r="P12" s="622"/>
      <c r="Q12" s="622"/>
      <c r="R12" s="338"/>
      <c r="S12" s="342"/>
    </row>
    <row r="13" spans="1:19" ht="17.25" hidden="1" customHeight="1">
      <c r="A13" s="337"/>
      <c r="B13" s="338"/>
      <c r="C13" s="338"/>
      <c r="D13" s="338"/>
      <c r="E13" s="623" t="s">
        <v>29</v>
      </c>
      <c r="F13" s="338"/>
      <c r="G13" s="338"/>
      <c r="H13" s="338"/>
      <c r="I13" s="338"/>
      <c r="J13" s="338"/>
      <c r="K13" s="338"/>
      <c r="L13" s="338"/>
      <c r="M13" s="338"/>
      <c r="N13" s="338"/>
      <c r="O13" s="338"/>
      <c r="P13" s="622"/>
      <c r="Q13" s="622"/>
      <c r="R13" s="338"/>
      <c r="S13" s="342"/>
    </row>
    <row r="14" spans="1:19" ht="17.25" hidden="1" customHeight="1">
      <c r="A14" s="337"/>
      <c r="B14" s="338"/>
      <c r="C14" s="338"/>
      <c r="D14" s="338"/>
      <c r="E14" s="623" t="s">
        <v>29</v>
      </c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622"/>
      <c r="Q14" s="622"/>
      <c r="R14" s="338"/>
      <c r="S14" s="342"/>
    </row>
    <row r="15" spans="1:19" ht="17.25" hidden="1" customHeight="1">
      <c r="A15" s="337"/>
      <c r="B15" s="338"/>
      <c r="C15" s="338"/>
      <c r="D15" s="338"/>
      <c r="E15" s="623" t="s">
        <v>29</v>
      </c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622"/>
      <c r="Q15" s="622"/>
      <c r="R15" s="338"/>
      <c r="S15" s="342"/>
    </row>
    <row r="16" spans="1:19" ht="17.25" hidden="1" customHeight="1">
      <c r="A16" s="337"/>
      <c r="B16" s="338"/>
      <c r="C16" s="338"/>
      <c r="D16" s="338"/>
      <c r="E16" s="623" t="s">
        <v>29</v>
      </c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622"/>
      <c r="Q16" s="622"/>
      <c r="R16" s="338"/>
      <c r="S16" s="342"/>
    </row>
    <row r="17" spans="1:19" ht="17.25" hidden="1" customHeight="1">
      <c r="A17" s="337"/>
      <c r="B17" s="338"/>
      <c r="C17" s="338"/>
      <c r="D17" s="338"/>
      <c r="E17" s="623" t="s">
        <v>29</v>
      </c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622"/>
      <c r="Q17" s="622"/>
      <c r="R17" s="338"/>
      <c r="S17" s="342"/>
    </row>
    <row r="18" spans="1:19" ht="17.25" hidden="1" customHeight="1">
      <c r="A18" s="337"/>
      <c r="B18" s="338"/>
      <c r="C18" s="338"/>
      <c r="D18" s="338"/>
      <c r="E18" s="623" t="s">
        <v>29</v>
      </c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622"/>
      <c r="Q18" s="622"/>
      <c r="R18" s="338"/>
      <c r="S18" s="342"/>
    </row>
    <row r="19" spans="1:19" ht="17.25" hidden="1" customHeight="1">
      <c r="A19" s="337"/>
      <c r="B19" s="338"/>
      <c r="C19" s="338"/>
      <c r="D19" s="338"/>
      <c r="E19" s="623" t="s">
        <v>29</v>
      </c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622"/>
      <c r="Q19" s="622"/>
      <c r="R19" s="338"/>
      <c r="S19" s="342"/>
    </row>
    <row r="20" spans="1:19" ht="17.25" hidden="1" customHeight="1">
      <c r="A20" s="337"/>
      <c r="B20" s="338"/>
      <c r="C20" s="338"/>
      <c r="D20" s="338"/>
      <c r="E20" s="623" t="s">
        <v>29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622"/>
      <c r="Q20" s="622"/>
      <c r="R20" s="338"/>
      <c r="S20" s="342"/>
    </row>
    <row r="21" spans="1:19" ht="17.25" hidden="1" customHeight="1">
      <c r="A21" s="337"/>
      <c r="B21" s="338"/>
      <c r="C21" s="338"/>
      <c r="D21" s="338"/>
      <c r="E21" s="623" t="s">
        <v>29</v>
      </c>
      <c r="F21" s="338"/>
      <c r="G21" s="338"/>
      <c r="H21" s="338"/>
      <c r="I21" s="338"/>
      <c r="J21" s="338"/>
      <c r="K21" s="338"/>
      <c r="L21" s="338"/>
      <c r="M21" s="338"/>
      <c r="N21" s="338"/>
      <c r="O21" s="338"/>
      <c r="P21" s="622"/>
      <c r="Q21" s="622"/>
      <c r="R21" s="338"/>
      <c r="S21" s="342"/>
    </row>
    <row r="22" spans="1:19" ht="17.25" hidden="1" customHeight="1">
      <c r="A22" s="337"/>
      <c r="B22" s="338"/>
      <c r="C22" s="338"/>
      <c r="D22" s="338"/>
      <c r="E22" s="623" t="s">
        <v>29</v>
      </c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622"/>
      <c r="Q22" s="622"/>
      <c r="R22" s="338"/>
      <c r="S22" s="342"/>
    </row>
    <row r="23" spans="1:19" ht="17.25" hidden="1" customHeight="1">
      <c r="A23" s="337"/>
      <c r="B23" s="338"/>
      <c r="C23" s="338"/>
      <c r="D23" s="338"/>
      <c r="E23" s="623" t="s">
        <v>29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622"/>
      <c r="Q23" s="622"/>
      <c r="R23" s="338"/>
      <c r="S23" s="342"/>
    </row>
    <row r="24" spans="1:19" ht="17.25" hidden="1" customHeight="1">
      <c r="A24" s="337"/>
      <c r="B24" s="338"/>
      <c r="C24" s="338"/>
      <c r="D24" s="338"/>
      <c r="E24" s="623" t="s">
        <v>29</v>
      </c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622"/>
      <c r="Q24" s="622"/>
      <c r="R24" s="338"/>
      <c r="S24" s="342"/>
    </row>
    <row r="25" spans="1:19" ht="17.2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8"/>
      <c r="L25" s="338"/>
      <c r="M25" s="338"/>
      <c r="N25" s="338"/>
      <c r="O25" s="338" t="s">
        <v>86</v>
      </c>
      <c r="P25" s="338" t="s">
        <v>87</v>
      </c>
      <c r="Q25" s="338"/>
      <c r="R25" s="338"/>
      <c r="S25" s="342"/>
    </row>
    <row r="26" spans="1:19" ht="17.850000000000001" customHeight="1">
      <c r="A26" s="337"/>
      <c r="B26" s="338" t="s">
        <v>13</v>
      </c>
      <c r="C26" s="338"/>
      <c r="D26" s="338"/>
      <c r="E26" s="618" t="s">
        <v>29</v>
      </c>
      <c r="F26" s="348"/>
      <c r="G26" s="348"/>
      <c r="H26" s="348"/>
      <c r="I26" s="348"/>
      <c r="J26" s="341"/>
      <c r="K26" s="338"/>
      <c r="L26" s="338"/>
      <c r="M26" s="338"/>
      <c r="N26" s="338"/>
      <c r="O26" s="624" t="s">
        <v>77</v>
      </c>
      <c r="P26" s="625" t="s">
        <v>77</v>
      </c>
      <c r="Q26" s="626"/>
      <c r="R26" s="352"/>
      <c r="S26" s="342"/>
    </row>
    <row r="27" spans="1:19" ht="17.850000000000001" customHeight="1">
      <c r="A27" s="337"/>
      <c r="B27" s="338" t="s">
        <v>15</v>
      </c>
      <c r="C27" s="338"/>
      <c r="D27" s="338"/>
      <c r="E27" s="621" t="s">
        <v>77</v>
      </c>
      <c r="F27" s="338"/>
      <c r="G27" s="338"/>
      <c r="H27" s="338"/>
      <c r="I27" s="338"/>
      <c r="J27" s="344"/>
      <c r="K27" s="338"/>
      <c r="L27" s="338"/>
      <c r="M27" s="338"/>
      <c r="N27" s="338"/>
      <c r="O27" s="624" t="s">
        <v>77</v>
      </c>
      <c r="P27" s="625" t="s">
        <v>77</v>
      </c>
      <c r="Q27" s="626"/>
      <c r="R27" s="352"/>
      <c r="S27" s="342"/>
    </row>
    <row r="28" spans="1:19" ht="17.850000000000001" customHeight="1">
      <c r="A28" s="337"/>
      <c r="B28" s="338" t="s">
        <v>12</v>
      </c>
      <c r="C28" s="338"/>
      <c r="D28" s="338"/>
      <c r="E28" s="621" t="s">
        <v>29</v>
      </c>
      <c r="F28" s="338"/>
      <c r="G28" s="338"/>
      <c r="H28" s="338"/>
      <c r="I28" s="338"/>
      <c r="J28" s="344"/>
      <c r="K28" s="338"/>
      <c r="L28" s="338"/>
      <c r="M28" s="338"/>
      <c r="N28" s="338"/>
      <c r="O28" s="624" t="s">
        <v>77</v>
      </c>
      <c r="P28" s="625" t="s">
        <v>77</v>
      </c>
      <c r="Q28" s="626"/>
      <c r="R28" s="352"/>
      <c r="S28" s="342"/>
    </row>
    <row r="29" spans="1:19" ht="17.850000000000001" customHeight="1">
      <c r="A29" s="337"/>
      <c r="B29" s="338"/>
      <c r="C29" s="338"/>
      <c r="D29" s="338"/>
      <c r="E29" s="627" t="s">
        <v>77</v>
      </c>
      <c r="F29" s="354"/>
      <c r="G29" s="354"/>
      <c r="H29" s="354"/>
      <c r="I29" s="354"/>
      <c r="J29" s="355"/>
      <c r="K29" s="338"/>
      <c r="L29" s="338"/>
      <c r="M29" s="338"/>
      <c r="N29" s="338"/>
      <c r="O29" s="622"/>
      <c r="P29" s="622"/>
      <c r="Q29" s="622"/>
      <c r="R29" s="338"/>
      <c r="S29" s="342"/>
    </row>
    <row r="30" spans="1:19" ht="17.850000000000001" customHeight="1">
      <c r="A30" s="337"/>
      <c r="B30" s="338"/>
      <c r="C30" s="338"/>
      <c r="D30" s="338"/>
      <c r="E30" s="622" t="s">
        <v>88</v>
      </c>
      <c r="F30" s="338"/>
      <c r="G30" s="338" t="s">
        <v>89</v>
      </c>
      <c r="H30" s="338"/>
      <c r="I30" s="338"/>
      <c r="J30" s="338"/>
      <c r="K30" s="338"/>
      <c r="L30" s="338"/>
      <c r="M30" s="338"/>
      <c r="N30" s="338"/>
      <c r="O30" s="622" t="s">
        <v>90</v>
      </c>
      <c r="P30" s="622"/>
      <c r="Q30" s="622"/>
      <c r="R30" s="356"/>
      <c r="S30" s="342"/>
    </row>
    <row r="31" spans="1:19" ht="17.850000000000001" customHeight="1">
      <c r="A31" s="337"/>
      <c r="B31" s="338"/>
      <c r="C31" s="338"/>
      <c r="D31" s="338"/>
      <c r="E31" s="624" t="s">
        <v>77</v>
      </c>
      <c r="F31" s="338"/>
      <c r="G31" s="625" t="s">
        <v>77</v>
      </c>
      <c r="H31" s="357"/>
      <c r="I31" s="628"/>
      <c r="J31" s="338"/>
      <c r="K31" s="338"/>
      <c r="L31" s="338"/>
      <c r="M31" s="338"/>
      <c r="N31" s="338"/>
      <c r="O31" s="629"/>
      <c r="P31" s="622"/>
      <c r="Q31" s="622"/>
      <c r="R31" s="630"/>
      <c r="S31" s="342"/>
    </row>
    <row r="32" spans="1:19" ht="8.25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3"/>
    </row>
    <row r="33" spans="1:19" ht="20.25" customHeight="1">
      <c r="A33" s="364"/>
      <c r="B33" s="365"/>
      <c r="C33" s="365"/>
      <c r="D33" s="365"/>
      <c r="E33" s="366" t="s">
        <v>91</v>
      </c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7"/>
    </row>
    <row r="34" spans="1:19" ht="20.25" customHeight="1">
      <c r="A34" s="368" t="s">
        <v>92</v>
      </c>
      <c r="B34" s="369"/>
      <c r="C34" s="369"/>
      <c r="D34" s="370"/>
      <c r="E34" s="371" t="s">
        <v>93</v>
      </c>
      <c r="F34" s="370"/>
      <c r="G34" s="371" t="s">
        <v>94</v>
      </c>
      <c r="H34" s="369"/>
      <c r="I34" s="370"/>
      <c r="J34" s="371" t="s">
        <v>95</v>
      </c>
      <c r="K34" s="369"/>
      <c r="L34" s="371" t="s">
        <v>96</v>
      </c>
      <c r="M34" s="369"/>
      <c r="N34" s="369"/>
      <c r="O34" s="370"/>
      <c r="P34" s="371" t="s">
        <v>97</v>
      </c>
      <c r="Q34" s="369"/>
      <c r="R34" s="369"/>
      <c r="S34" s="372"/>
    </row>
    <row r="35" spans="1:19" ht="20.25" customHeight="1">
      <c r="A35" s="373"/>
      <c r="B35" s="374"/>
      <c r="C35" s="374"/>
      <c r="D35" s="631"/>
      <c r="E35" s="632"/>
      <c r="F35" s="377"/>
      <c r="G35" s="378"/>
      <c r="H35" s="374"/>
      <c r="I35" s="631"/>
      <c r="J35" s="632"/>
      <c r="K35" s="633"/>
      <c r="L35" s="378"/>
      <c r="M35" s="374"/>
      <c r="N35" s="374"/>
      <c r="O35" s="631"/>
      <c r="P35" s="378"/>
      <c r="Q35" s="374"/>
      <c r="R35" s="634"/>
      <c r="S35" s="381"/>
    </row>
    <row r="36" spans="1:19" ht="20.25" customHeight="1">
      <c r="A36" s="364"/>
      <c r="B36" s="365"/>
      <c r="C36" s="365"/>
      <c r="D36" s="365"/>
      <c r="E36" s="366" t="s">
        <v>98</v>
      </c>
      <c r="F36" s="365"/>
      <c r="G36" s="365"/>
      <c r="H36" s="365"/>
      <c r="I36" s="365"/>
      <c r="J36" s="382" t="s">
        <v>16</v>
      </c>
      <c r="K36" s="365"/>
      <c r="L36" s="365"/>
      <c r="M36" s="365"/>
      <c r="N36" s="365"/>
      <c r="O36" s="365"/>
      <c r="P36" s="365"/>
      <c r="Q36" s="365"/>
      <c r="R36" s="365"/>
      <c r="S36" s="367"/>
    </row>
    <row r="37" spans="1:19" ht="20.25" customHeight="1">
      <c r="A37" s="383" t="s">
        <v>99</v>
      </c>
      <c r="B37" s="384"/>
      <c r="C37" s="385" t="s">
        <v>100</v>
      </c>
      <c r="D37" s="386"/>
      <c r="E37" s="386"/>
      <c r="F37" s="387"/>
      <c r="G37" s="383" t="s">
        <v>101</v>
      </c>
      <c r="H37" s="388"/>
      <c r="I37" s="385" t="s">
        <v>102</v>
      </c>
      <c r="J37" s="386"/>
      <c r="K37" s="386"/>
      <c r="L37" s="383" t="s">
        <v>103</v>
      </c>
      <c r="M37" s="388"/>
      <c r="N37" s="385" t="s">
        <v>104</v>
      </c>
      <c r="O37" s="386"/>
      <c r="P37" s="386"/>
      <c r="Q37" s="386"/>
      <c r="R37" s="386"/>
      <c r="S37" s="387"/>
    </row>
    <row r="38" spans="1:19" ht="20.25" customHeight="1">
      <c r="A38" s="389">
        <v>1</v>
      </c>
      <c r="B38" s="390"/>
      <c r="C38" s="341"/>
      <c r="D38" s="391"/>
      <c r="E38" s="635"/>
      <c r="F38" s="393"/>
      <c r="G38" s="389">
        <v>8</v>
      </c>
      <c r="H38" s="394" t="s">
        <v>105</v>
      </c>
      <c r="I38" s="352"/>
      <c r="J38" s="395"/>
      <c r="K38" s="396"/>
      <c r="L38" s="389">
        <v>13</v>
      </c>
      <c r="M38" s="625" t="s">
        <v>106</v>
      </c>
      <c r="N38" s="357"/>
      <c r="O38" s="357"/>
      <c r="P38" s="636" t="str">
        <f>M48</f>
        <v>20</v>
      </c>
      <c r="Q38" s="637" t="s">
        <v>107</v>
      </c>
      <c r="R38" s="635"/>
      <c r="S38" s="399"/>
    </row>
    <row r="39" spans="1:19" ht="20.25" customHeight="1">
      <c r="A39" s="389">
        <v>2</v>
      </c>
      <c r="B39" s="400"/>
      <c r="C39" s="355"/>
      <c r="D39" s="391"/>
      <c r="E39" s="635"/>
      <c r="F39" s="393"/>
      <c r="G39" s="389">
        <v>9</v>
      </c>
      <c r="H39" s="338" t="s">
        <v>108</v>
      </c>
      <c r="I39" s="391"/>
      <c r="J39" s="395"/>
      <c r="K39" s="396"/>
      <c r="L39" s="389">
        <v>14</v>
      </c>
      <c r="M39" s="625" t="s">
        <v>109</v>
      </c>
      <c r="N39" s="357"/>
      <c r="O39" s="357"/>
      <c r="P39" s="636" t="str">
        <f>M48</f>
        <v>20</v>
      </c>
      <c r="Q39" s="637" t="s">
        <v>107</v>
      </c>
      <c r="R39" s="635"/>
      <c r="S39" s="399"/>
    </row>
    <row r="40" spans="1:19" ht="20.25" customHeight="1">
      <c r="A40" s="389">
        <v>3</v>
      </c>
      <c r="B40" s="390"/>
      <c r="C40" s="341"/>
      <c r="D40" s="391"/>
      <c r="E40" s="635"/>
      <c r="F40" s="393"/>
      <c r="G40" s="389">
        <v>10</v>
      </c>
      <c r="H40" s="394" t="s">
        <v>110</v>
      </c>
      <c r="I40" s="352"/>
      <c r="J40" s="395"/>
      <c r="K40" s="396"/>
      <c r="L40" s="389">
        <v>15</v>
      </c>
      <c r="M40" s="625" t="s">
        <v>111</v>
      </c>
      <c r="N40" s="357"/>
      <c r="O40" s="357"/>
      <c r="P40" s="636" t="str">
        <f>M48</f>
        <v>20</v>
      </c>
      <c r="Q40" s="637" t="s">
        <v>107</v>
      </c>
      <c r="R40" s="635"/>
      <c r="S40" s="399"/>
    </row>
    <row r="41" spans="1:19" ht="20.25" customHeight="1">
      <c r="A41" s="389">
        <v>4</v>
      </c>
      <c r="B41" s="400"/>
      <c r="C41" s="355"/>
      <c r="D41" s="391"/>
      <c r="E41" s="635"/>
      <c r="F41" s="393"/>
      <c r="G41" s="389">
        <v>11</v>
      </c>
      <c r="H41" s="394"/>
      <c r="I41" s="352"/>
      <c r="J41" s="395"/>
      <c r="K41" s="396"/>
      <c r="L41" s="389">
        <v>16</v>
      </c>
      <c r="M41" s="625" t="s">
        <v>112</v>
      </c>
      <c r="N41" s="357"/>
      <c r="O41" s="357"/>
      <c r="P41" s="636" t="str">
        <f>M48</f>
        <v>20</v>
      </c>
      <c r="Q41" s="637" t="s">
        <v>107</v>
      </c>
      <c r="R41" s="635"/>
      <c r="S41" s="399"/>
    </row>
    <row r="42" spans="1:19" ht="20.25" customHeight="1">
      <c r="A42" s="389">
        <v>5</v>
      </c>
      <c r="B42" s="390"/>
      <c r="C42" s="341"/>
      <c r="D42" s="391"/>
      <c r="E42" s="635"/>
      <c r="F42" s="393"/>
      <c r="G42" s="401"/>
      <c r="H42" s="357"/>
      <c r="I42" s="352"/>
      <c r="J42" s="402"/>
      <c r="K42" s="396"/>
      <c r="L42" s="389">
        <v>17</v>
      </c>
      <c r="M42" s="625" t="s">
        <v>113</v>
      </c>
      <c r="N42" s="357"/>
      <c r="O42" s="357"/>
      <c r="P42" s="636" t="str">
        <f>M48</f>
        <v>20</v>
      </c>
      <c r="Q42" s="637" t="s">
        <v>107</v>
      </c>
      <c r="R42" s="635"/>
      <c r="S42" s="399"/>
    </row>
    <row r="43" spans="1:19" ht="20.25" customHeight="1">
      <c r="A43" s="389">
        <v>6</v>
      </c>
      <c r="B43" s="400"/>
      <c r="C43" s="355"/>
      <c r="D43" s="391"/>
      <c r="E43" s="635"/>
      <c r="F43" s="393"/>
      <c r="G43" s="401"/>
      <c r="H43" s="357"/>
      <c r="I43" s="352"/>
      <c r="J43" s="402"/>
      <c r="K43" s="396"/>
      <c r="L43" s="389">
        <v>18</v>
      </c>
      <c r="M43" s="394" t="s">
        <v>114</v>
      </c>
      <c r="N43" s="357"/>
      <c r="O43" s="357"/>
      <c r="P43" s="357"/>
      <c r="Q43" s="357"/>
      <c r="R43" s="635"/>
      <c r="S43" s="399"/>
    </row>
    <row r="44" spans="1:19" ht="20.25" customHeight="1">
      <c r="A44" s="389">
        <v>7</v>
      </c>
      <c r="B44" s="403" t="s">
        <v>115</v>
      </c>
      <c r="C44" s="357"/>
      <c r="D44" s="352"/>
      <c r="E44" s="638"/>
      <c r="F44" s="405"/>
      <c r="G44" s="389">
        <v>12</v>
      </c>
      <c r="H44" s="403" t="s">
        <v>116</v>
      </c>
      <c r="I44" s="352"/>
      <c r="J44" s="406"/>
      <c r="K44" s="407"/>
      <c r="L44" s="389">
        <v>19</v>
      </c>
      <c r="M44" s="403" t="s">
        <v>117</v>
      </c>
      <c r="N44" s="357"/>
      <c r="O44" s="357"/>
      <c r="P44" s="357"/>
      <c r="Q44" s="399"/>
      <c r="R44" s="638"/>
      <c r="S44" s="367"/>
    </row>
    <row r="45" spans="1:19" ht="20.25" customHeight="1">
      <c r="A45" s="408">
        <v>20</v>
      </c>
      <c r="B45" s="409" t="s">
        <v>118</v>
      </c>
      <c r="C45" s="410"/>
      <c r="D45" s="411"/>
      <c r="E45" s="639"/>
      <c r="F45" s="413"/>
      <c r="G45" s="408">
        <v>21</v>
      </c>
      <c r="H45" s="409" t="s">
        <v>119</v>
      </c>
      <c r="I45" s="411"/>
      <c r="J45" s="640"/>
      <c r="K45" s="641" t="str">
        <f>M48</f>
        <v>20</v>
      </c>
      <c r="L45" s="408">
        <v>22</v>
      </c>
      <c r="M45" s="409" t="s">
        <v>120</v>
      </c>
      <c r="N45" s="410"/>
      <c r="O45" s="362"/>
      <c r="P45" s="362"/>
      <c r="Q45" s="362"/>
      <c r="R45" s="639"/>
      <c r="S45" s="363"/>
    </row>
    <row r="46" spans="1:19" ht="20.25" customHeight="1">
      <c r="A46" s="416" t="s">
        <v>15</v>
      </c>
      <c r="B46" s="335"/>
      <c r="C46" s="335"/>
      <c r="D46" s="335"/>
      <c r="E46" s="335"/>
      <c r="F46" s="417"/>
      <c r="G46" s="418"/>
      <c r="H46" s="335"/>
      <c r="I46" s="335"/>
      <c r="J46" s="335"/>
      <c r="K46" s="335"/>
      <c r="L46" s="419" t="s">
        <v>121</v>
      </c>
      <c r="M46" s="370"/>
      <c r="N46" s="385" t="s">
        <v>122</v>
      </c>
      <c r="O46" s="369"/>
      <c r="P46" s="369"/>
      <c r="Q46" s="369"/>
      <c r="R46" s="369"/>
      <c r="S46" s="372"/>
    </row>
    <row r="47" spans="1:19" ht="20.25" customHeight="1">
      <c r="A47" s="337"/>
      <c r="B47" s="338"/>
      <c r="C47" s="338"/>
      <c r="D47" s="338"/>
      <c r="E47" s="338"/>
      <c r="F47" s="344"/>
      <c r="G47" s="420"/>
      <c r="H47" s="338"/>
      <c r="I47" s="338"/>
      <c r="J47" s="338"/>
      <c r="K47" s="338"/>
      <c r="L47" s="389">
        <v>23</v>
      </c>
      <c r="M47" s="394" t="s">
        <v>123</v>
      </c>
      <c r="N47" s="357"/>
      <c r="O47" s="357"/>
      <c r="P47" s="357"/>
      <c r="Q47" s="399"/>
      <c r="R47" s="638"/>
      <c r="S47" s="421"/>
    </row>
    <row r="48" spans="1:19" ht="20.25" customHeight="1">
      <c r="A48" s="422" t="s">
        <v>124</v>
      </c>
      <c r="B48" s="354"/>
      <c r="C48" s="354"/>
      <c r="D48" s="354"/>
      <c r="E48" s="354"/>
      <c r="F48" s="355"/>
      <c r="G48" s="423" t="s">
        <v>10</v>
      </c>
      <c r="H48" s="354"/>
      <c r="I48" s="354"/>
      <c r="J48" s="354"/>
      <c r="K48" s="354"/>
      <c r="L48" s="389">
        <v>24</v>
      </c>
      <c r="M48" s="642" t="s">
        <v>41</v>
      </c>
      <c r="N48" s="352" t="s">
        <v>107</v>
      </c>
      <c r="O48" s="643"/>
      <c r="P48" s="354" t="s">
        <v>25</v>
      </c>
      <c r="Q48" s="354"/>
      <c r="R48" s="644"/>
      <c r="S48" s="427"/>
    </row>
    <row r="49" spans="1:19" ht="20.25" customHeight="1" thickBot="1">
      <c r="A49" s="428" t="s">
        <v>13</v>
      </c>
      <c r="B49" s="348"/>
      <c r="C49" s="348"/>
      <c r="D49" s="348"/>
      <c r="E49" s="348"/>
      <c r="F49" s="341"/>
      <c r="G49" s="429"/>
      <c r="H49" s="348"/>
      <c r="I49" s="348"/>
      <c r="J49" s="348"/>
      <c r="K49" s="348"/>
      <c r="L49" s="389">
        <v>25</v>
      </c>
      <c r="M49" s="642" t="s">
        <v>41</v>
      </c>
      <c r="N49" s="352" t="s">
        <v>107</v>
      </c>
      <c r="O49" s="643"/>
      <c r="P49" s="357" t="s">
        <v>25</v>
      </c>
      <c r="Q49" s="357"/>
      <c r="R49" s="635"/>
      <c r="S49" s="430"/>
    </row>
    <row r="50" spans="1:19" ht="20.25" customHeight="1" thickBot="1">
      <c r="A50" s="337"/>
      <c r="B50" s="338"/>
      <c r="C50" s="338"/>
      <c r="D50" s="338"/>
      <c r="E50" s="338"/>
      <c r="F50" s="344"/>
      <c r="G50" s="420"/>
      <c r="H50" s="338"/>
      <c r="I50" s="338"/>
      <c r="J50" s="338"/>
      <c r="K50" s="338"/>
      <c r="L50" s="408">
        <v>26</v>
      </c>
      <c r="M50" s="431" t="s">
        <v>125</v>
      </c>
      <c r="N50" s="410"/>
      <c r="O50" s="410"/>
      <c r="P50" s="410"/>
      <c r="Q50" s="362"/>
      <c r="R50" s="645"/>
      <c r="S50" s="433"/>
    </row>
    <row r="51" spans="1:19" ht="20.25" customHeight="1">
      <c r="A51" s="422" t="s">
        <v>126</v>
      </c>
      <c r="B51" s="354"/>
      <c r="C51" s="354"/>
      <c r="D51" s="354"/>
      <c r="E51" s="354"/>
      <c r="F51" s="355"/>
      <c r="G51" s="423" t="s">
        <v>10</v>
      </c>
      <c r="H51" s="354"/>
      <c r="I51" s="354"/>
      <c r="J51" s="354"/>
      <c r="K51" s="354"/>
      <c r="L51" s="419" t="s">
        <v>127</v>
      </c>
      <c r="M51" s="370"/>
      <c r="N51" s="385" t="s">
        <v>128</v>
      </c>
      <c r="O51" s="369"/>
      <c r="P51" s="369"/>
      <c r="Q51" s="369"/>
      <c r="R51" s="434"/>
      <c r="S51" s="372"/>
    </row>
    <row r="52" spans="1:19" ht="20.25" customHeight="1">
      <c r="A52" s="428" t="s">
        <v>12</v>
      </c>
      <c r="B52" s="348"/>
      <c r="C52" s="348"/>
      <c r="D52" s="348"/>
      <c r="E52" s="348"/>
      <c r="F52" s="341"/>
      <c r="G52" s="429"/>
      <c r="H52" s="348"/>
      <c r="I52" s="348"/>
      <c r="J52" s="348"/>
      <c r="K52" s="348"/>
      <c r="L52" s="389">
        <v>27</v>
      </c>
      <c r="M52" s="394" t="s">
        <v>129</v>
      </c>
      <c r="N52" s="357"/>
      <c r="O52" s="357"/>
      <c r="P52" s="357"/>
      <c r="Q52" s="352"/>
      <c r="R52" s="635"/>
      <c r="S52" s="399"/>
    </row>
    <row r="53" spans="1:19" ht="20.25" customHeight="1">
      <c r="A53" s="337"/>
      <c r="B53" s="338"/>
      <c r="C53" s="338"/>
      <c r="D53" s="338"/>
      <c r="E53" s="338"/>
      <c r="F53" s="344"/>
      <c r="G53" s="420"/>
      <c r="H53" s="338"/>
      <c r="I53" s="338"/>
      <c r="J53" s="338"/>
      <c r="K53" s="338"/>
      <c r="L53" s="389">
        <v>28</v>
      </c>
      <c r="M53" s="394" t="s">
        <v>130</v>
      </c>
      <c r="N53" s="357"/>
      <c r="O53" s="357"/>
      <c r="P53" s="357"/>
      <c r="Q53" s="352"/>
      <c r="R53" s="635"/>
      <c r="S53" s="399"/>
    </row>
    <row r="54" spans="1:19" ht="20.25" customHeight="1">
      <c r="A54" s="435" t="s">
        <v>124</v>
      </c>
      <c r="B54" s="362"/>
      <c r="C54" s="362"/>
      <c r="D54" s="362"/>
      <c r="E54" s="362"/>
      <c r="F54" s="436"/>
      <c r="G54" s="437" t="s">
        <v>10</v>
      </c>
      <c r="H54" s="362"/>
      <c r="I54" s="362"/>
      <c r="J54" s="362"/>
      <c r="K54" s="362"/>
      <c r="L54" s="408">
        <v>29</v>
      </c>
      <c r="M54" s="409" t="s">
        <v>131</v>
      </c>
      <c r="N54" s="410"/>
      <c r="O54" s="410"/>
      <c r="P54" s="410"/>
      <c r="Q54" s="411"/>
      <c r="R54" s="632"/>
      <c r="S54" s="438"/>
    </row>
  </sheetData>
  <mergeCells count="4">
    <mergeCell ref="E5:J5"/>
    <mergeCell ref="E7:J7"/>
    <mergeCell ref="E9:J9"/>
    <mergeCell ref="P9:R9"/>
  </mergeCells>
  <pageMargins left="0.59055118110236227" right="0.39370078740157483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M24" sqref="M24"/>
    </sheetView>
  </sheetViews>
  <sheetFormatPr defaultRowHeight="12.75"/>
  <cols>
    <col min="1" max="2" width="9.140625" style="442"/>
    <col min="3" max="3" width="17.7109375" style="442" customWidth="1"/>
    <col min="4" max="4" width="4.7109375" style="442" customWidth="1"/>
    <col min="5" max="6" width="9.140625" style="442"/>
    <col min="7" max="7" width="14" style="442" customWidth="1"/>
    <col min="8" max="258" width="9.140625" style="442"/>
    <col min="259" max="259" width="17.7109375" style="442" customWidth="1"/>
    <col min="260" max="260" width="4.7109375" style="442" customWidth="1"/>
    <col min="261" max="262" width="9.140625" style="442"/>
    <col min="263" max="263" width="14" style="442" customWidth="1"/>
    <col min="264" max="514" width="9.140625" style="442"/>
    <col min="515" max="515" width="17.7109375" style="442" customWidth="1"/>
    <col min="516" max="516" width="4.7109375" style="442" customWidth="1"/>
    <col min="517" max="518" width="9.140625" style="442"/>
    <col min="519" max="519" width="14" style="442" customWidth="1"/>
    <col min="520" max="770" width="9.140625" style="442"/>
    <col min="771" max="771" width="17.7109375" style="442" customWidth="1"/>
    <col min="772" max="772" width="4.7109375" style="442" customWidth="1"/>
    <col min="773" max="774" width="9.140625" style="442"/>
    <col min="775" max="775" width="14" style="442" customWidth="1"/>
    <col min="776" max="1026" width="9.140625" style="442"/>
    <col min="1027" max="1027" width="17.7109375" style="442" customWidth="1"/>
    <col min="1028" max="1028" width="4.7109375" style="442" customWidth="1"/>
    <col min="1029" max="1030" width="9.140625" style="442"/>
    <col min="1031" max="1031" width="14" style="442" customWidth="1"/>
    <col min="1032" max="1282" width="9.140625" style="442"/>
    <col min="1283" max="1283" width="17.7109375" style="442" customWidth="1"/>
    <col min="1284" max="1284" width="4.7109375" style="442" customWidth="1"/>
    <col min="1285" max="1286" width="9.140625" style="442"/>
    <col min="1287" max="1287" width="14" style="442" customWidth="1"/>
    <col min="1288" max="1538" width="9.140625" style="442"/>
    <col min="1539" max="1539" width="17.7109375" style="442" customWidth="1"/>
    <col min="1540" max="1540" width="4.7109375" style="442" customWidth="1"/>
    <col min="1541" max="1542" width="9.140625" style="442"/>
    <col min="1543" max="1543" width="14" style="442" customWidth="1"/>
    <col min="1544" max="1794" width="9.140625" style="442"/>
    <col min="1795" max="1795" width="17.7109375" style="442" customWidth="1"/>
    <col min="1796" max="1796" width="4.7109375" style="442" customWidth="1"/>
    <col min="1797" max="1798" width="9.140625" style="442"/>
    <col min="1799" max="1799" width="14" style="442" customWidth="1"/>
    <col min="1800" max="2050" width="9.140625" style="442"/>
    <col min="2051" max="2051" width="17.7109375" style="442" customWidth="1"/>
    <col min="2052" max="2052" width="4.7109375" style="442" customWidth="1"/>
    <col min="2053" max="2054" width="9.140625" style="442"/>
    <col min="2055" max="2055" width="14" style="442" customWidth="1"/>
    <col min="2056" max="2306" width="9.140625" style="442"/>
    <col min="2307" max="2307" width="17.7109375" style="442" customWidth="1"/>
    <col min="2308" max="2308" width="4.7109375" style="442" customWidth="1"/>
    <col min="2309" max="2310" width="9.140625" style="442"/>
    <col min="2311" max="2311" width="14" style="442" customWidth="1"/>
    <col min="2312" max="2562" width="9.140625" style="442"/>
    <col min="2563" max="2563" width="17.7109375" style="442" customWidth="1"/>
    <col min="2564" max="2564" width="4.7109375" style="442" customWidth="1"/>
    <col min="2565" max="2566" width="9.140625" style="442"/>
    <col min="2567" max="2567" width="14" style="442" customWidth="1"/>
    <col min="2568" max="2818" width="9.140625" style="442"/>
    <col min="2819" max="2819" width="17.7109375" style="442" customWidth="1"/>
    <col min="2820" max="2820" width="4.7109375" style="442" customWidth="1"/>
    <col min="2821" max="2822" width="9.140625" style="442"/>
    <col min="2823" max="2823" width="14" style="442" customWidth="1"/>
    <col min="2824" max="3074" width="9.140625" style="442"/>
    <col min="3075" max="3075" width="17.7109375" style="442" customWidth="1"/>
    <col min="3076" max="3076" width="4.7109375" style="442" customWidth="1"/>
    <col min="3077" max="3078" width="9.140625" style="442"/>
    <col min="3079" max="3079" width="14" style="442" customWidth="1"/>
    <col min="3080" max="3330" width="9.140625" style="442"/>
    <col min="3331" max="3331" width="17.7109375" style="442" customWidth="1"/>
    <col min="3332" max="3332" width="4.7109375" style="442" customWidth="1"/>
    <col min="3333" max="3334" width="9.140625" style="442"/>
    <col min="3335" max="3335" width="14" style="442" customWidth="1"/>
    <col min="3336" max="3586" width="9.140625" style="442"/>
    <col min="3587" max="3587" width="17.7109375" style="442" customWidth="1"/>
    <col min="3588" max="3588" width="4.7109375" style="442" customWidth="1"/>
    <col min="3589" max="3590" width="9.140625" style="442"/>
    <col min="3591" max="3591" width="14" style="442" customWidth="1"/>
    <col min="3592" max="3842" width="9.140625" style="442"/>
    <col min="3843" max="3843" width="17.7109375" style="442" customWidth="1"/>
    <col min="3844" max="3844" width="4.7109375" style="442" customWidth="1"/>
    <col min="3845" max="3846" width="9.140625" style="442"/>
    <col min="3847" max="3847" width="14" style="442" customWidth="1"/>
    <col min="3848" max="4098" width="9.140625" style="442"/>
    <col min="4099" max="4099" width="17.7109375" style="442" customWidth="1"/>
    <col min="4100" max="4100" width="4.7109375" style="442" customWidth="1"/>
    <col min="4101" max="4102" width="9.140625" style="442"/>
    <col min="4103" max="4103" width="14" style="442" customWidth="1"/>
    <col min="4104" max="4354" width="9.140625" style="442"/>
    <col min="4355" max="4355" width="17.7109375" style="442" customWidth="1"/>
    <col min="4356" max="4356" width="4.7109375" style="442" customWidth="1"/>
    <col min="4357" max="4358" width="9.140625" style="442"/>
    <col min="4359" max="4359" width="14" style="442" customWidth="1"/>
    <col min="4360" max="4610" width="9.140625" style="442"/>
    <col min="4611" max="4611" width="17.7109375" style="442" customWidth="1"/>
    <col min="4612" max="4612" width="4.7109375" style="442" customWidth="1"/>
    <col min="4613" max="4614" width="9.140625" style="442"/>
    <col min="4615" max="4615" width="14" style="442" customWidth="1"/>
    <col min="4616" max="4866" width="9.140625" style="442"/>
    <col min="4867" max="4867" width="17.7109375" style="442" customWidth="1"/>
    <col min="4868" max="4868" width="4.7109375" style="442" customWidth="1"/>
    <col min="4869" max="4870" width="9.140625" style="442"/>
    <col min="4871" max="4871" width="14" style="442" customWidth="1"/>
    <col min="4872" max="5122" width="9.140625" style="442"/>
    <col min="5123" max="5123" width="17.7109375" style="442" customWidth="1"/>
    <col min="5124" max="5124" width="4.7109375" style="442" customWidth="1"/>
    <col min="5125" max="5126" width="9.140625" style="442"/>
    <col min="5127" max="5127" width="14" style="442" customWidth="1"/>
    <col min="5128" max="5378" width="9.140625" style="442"/>
    <col min="5379" max="5379" width="17.7109375" style="442" customWidth="1"/>
    <col min="5380" max="5380" width="4.7109375" style="442" customWidth="1"/>
    <col min="5381" max="5382" width="9.140625" style="442"/>
    <col min="5383" max="5383" width="14" style="442" customWidth="1"/>
    <col min="5384" max="5634" width="9.140625" style="442"/>
    <col min="5635" max="5635" width="17.7109375" style="442" customWidth="1"/>
    <col min="5636" max="5636" width="4.7109375" style="442" customWidth="1"/>
    <col min="5637" max="5638" width="9.140625" style="442"/>
    <col min="5639" max="5639" width="14" style="442" customWidth="1"/>
    <col min="5640" max="5890" width="9.140625" style="442"/>
    <col min="5891" max="5891" width="17.7109375" style="442" customWidth="1"/>
    <col min="5892" max="5892" width="4.7109375" style="442" customWidth="1"/>
    <col min="5893" max="5894" width="9.140625" style="442"/>
    <col min="5895" max="5895" width="14" style="442" customWidth="1"/>
    <col min="5896" max="6146" width="9.140625" style="442"/>
    <col min="6147" max="6147" width="17.7109375" style="442" customWidth="1"/>
    <col min="6148" max="6148" width="4.7109375" style="442" customWidth="1"/>
    <col min="6149" max="6150" width="9.140625" style="442"/>
    <col min="6151" max="6151" width="14" style="442" customWidth="1"/>
    <col min="6152" max="6402" width="9.140625" style="442"/>
    <col min="6403" max="6403" width="17.7109375" style="442" customWidth="1"/>
    <col min="6404" max="6404" width="4.7109375" style="442" customWidth="1"/>
    <col min="6405" max="6406" width="9.140625" style="442"/>
    <col min="6407" max="6407" width="14" style="442" customWidth="1"/>
    <col min="6408" max="6658" width="9.140625" style="442"/>
    <col min="6659" max="6659" width="17.7109375" style="442" customWidth="1"/>
    <col min="6660" max="6660" width="4.7109375" style="442" customWidth="1"/>
    <col min="6661" max="6662" width="9.140625" style="442"/>
    <col min="6663" max="6663" width="14" style="442" customWidth="1"/>
    <col min="6664" max="6914" width="9.140625" style="442"/>
    <col min="6915" max="6915" width="17.7109375" style="442" customWidth="1"/>
    <col min="6916" max="6916" width="4.7109375" style="442" customWidth="1"/>
    <col min="6917" max="6918" width="9.140625" style="442"/>
    <col min="6919" max="6919" width="14" style="442" customWidth="1"/>
    <col min="6920" max="7170" width="9.140625" style="442"/>
    <col min="7171" max="7171" width="17.7109375" style="442" customWidth="1"/>
    <col min="7172" max="7172" width="4.7109375" style="442" customWidth="1"/>
    <col min="7173" max="7174" width="9.140625" style="442"/>
    <col min="7175" max="7175" width="14" style="442" customWidth="1"/>
    <col min="7176" max="7426" width="9.140625" style="442"/>
    <col min="7427" max="7427" width="17.7109375" style="442" customWidth="1"/>
    <col min="7428" max="7428" width="4.7109375" style="442" customWidth="1"/>
    <col min="7429" max="7430" width="9.140625" style="442"/>
    <col min="7431" max="7431" width="14" style="442" customWidth="1"/>
    <col min="7432" max="7682" width="9.140625" style="442"/>
    <col min="7683" max="7683" width="17.7109375" style="442" customWidth="1"/>
    <col min="7684" max="7684" width="4.7109375" style="442" customWidth="1"/>
    <col min="7685" max="7686" width="9.140625" style="442"/>
    <col min="7687" max="7687" width="14" style="442" customWidth="1"/>
    <col min="7688" max="7938" width="9.140625" style="442"/>
    <col min="7939" max="7939" width="17.7109375" style="442" customWidth="1"/>
    <col min="7940" max="7940" width="4.7109375" style="442" customWidth="1"/>
    <col min="7941" max="7942" width="9.140625" style="442"/>
    <col min="7943" max="7943" width="14" style="442" customWidth="1"/>
    <col min="7944" max="8194" width="9.140625" style="442"/>
    <col min="8195" max="8195" width="17.7109375" style="442" customWidth="1"/>
    <col min="8196" max="8196" width="4.7109375" style="442" customWidth="1"/>
    <col min="8197" max="8198" width="9.140625" style="442"/>
    <col min="8199" max="8199" width="14" style="442" customWidth="1"/>
    <col min="8200" max="8450" width="9.140625" style="442"/>
    <col min="8451" max="8451" width="17.7109375" style="442" customWidth="1"/>
    <col min="8452" max="8452" width="4.7109375" style="442" customWidth="1"/>
    <col min="8453" max="8454" width="9.140625" style="442"/>
    <col min="8455" max="8455" width="14" style="442" customWidth="1"/>
    <col min="8456" max="8706" width="9.140625" style="442"/>
    <col min="8707" max="8707" width="17.7109375" style="442" customWidth="1"/>
    <col min="8708" max="8708" width="4.7109375" style="442" customWidth="1"/>
    <col min="8709" max="8710" width="9.140625" style="442"/>
    <col min="8711" max="8711" width="14" style="442" customWidth="1"/>
    <col min="8712" max="8962" width="9.140625" style="442"/>
    <col min="8963" max="8963" width="17.7109375" style="442" customWidth="1"/>
    <col min="8964" max="8964" width="4.7109375" style="442" customWidth="1"/>
    <col min="8965" max="8966" width="9.140625" style="442"/>
    <col min="8967" max="8967" width="14" style="442" customWidth="1"/>
    <col min="8968" max="9218" width="9.140625" style="442"/>
    <col min="9219" max="9219" width="17.7109375" style="442" customWidth="1"/>
    <col min="9220" max="9220" width="4.7109375" style="442" customWidth="1"/>
    <col min="9221" max="9222" width="9.140625" style="442"/>
    <col min="9223" max="9223" width="14" style="442" customWidth="1"/>
    <col min="9224" max="9474" width="9.140625" style="442"/>
    <col min="9475" max="9475" width="17.7109375" style="442" customWidth="1"/>
    <col min="9476" max="9476" width="4.7109375" style="442" customWidth="1"/>
    <col min="9477" max="9478" width="9.140625" style="442"/>
    <col min="9479" max="9479" width="14" style="442" customWidth="1"/>
    <col min="9480" max="9730" width="9.140625" style="442"/>
    <col min="9731" max="9731" width="17.7109375" style="442" customWidth="1"/>
    <col min="9732" max="9732" width="4.7109375" style="442" customWidth="1"/>
    <col min="9733" max="9734" width="9.140625" style="442"/>
    <col min="9735" max="9735" width="14" style="442" customWidth="1"/>
    <col min="9736" max="9986" width="9.140625" style="442"/>
    <col min="9987" max="9987" width="17.7109375" style="442" customWidth="1"/>
    <col min="9988" max="9988" width="4.7109375" style="442" customWidth="1"/>
    <col min="9989" max="9990" width="9.140625" style="442"/>
    <col min="9991" max="9991" width="14" style="442" customWidth="1"/>
    <col min="9992" max="10242" width="9.140625" style="442"/>
    <col min="10243" max="10243" width="17.7109375" style="442" customWidth="1"/>
    <col min="10244" max="10244" width="4.7109375" style="442" customWidth="1"/>
    <col min="10245" max="10246" width="9.140625" style="442"/>
    <col min="10247" max="10247" width="14" style="442" customWidth="1"/>
    <col min="10248" max="10498" width="9.140625" style="442"/>
    <col min="10499" max="10499" width="17.7109375" style="442" customWidth="1"/>
    <col min="10500" max="10500" width="4.7109375" style="442" customWidth="1"/>
    <col min="10501" max="10502" width="9.140625" style="442"/>
    <col min="10503" max="10503" width="14" style="442" customWidth="1"/>
    <col min="10504" max="10754" width="9.140625" style="442"/>
    <col min="10755" max="10755" width="17.7109375" style="442" customWidth="1"/>
    <col min="10756" max="10756" width="4.7109375" style="442" customWidth="1"/>
    <col min="10757" max="10758" width="9.140625" style="442"/>
    <col min="10759" max="10759" width="14" style="442" customWidth="1"/>
    <col min="10760" max="11010" width="9.140625" style="442"/>
    <col min="11011" max="11011" width="17.7109375" style="442" customWidth="1"/>
    <col min="11012" max="11012" width="4.7109375" style="442" customWidth="1"/>
    <col min="11013" max="11014" width="9.140625" style="442"/>
    <col min="11015" max="11015" width="14" style="442" customWidth="1"/>
    <col min="11016" max="11266" width="9.140625" style="442"/>
    <col min="11267" max="11267" width="17.7109375" style="442" customWidth="1"/>
    <col min="11268" max="11268" width="4.7109375" style="442" customWidth="1"/>
    <col min="11269" max="11270" width="9.140625" style="442"/>
    <col min="11271" max="11271" width="14" style="442" customWidth="1"/>
    <col min="11272" max="11522" width="9.140625" style="442"/>
    <col min="11523" max="11523" width="17.7109375" style="442" customWidth="1"/>
    <col min="11524" max="11524" width="4.7109375" style="442" customWidth="1"/>
    <col min="11525" max="11526" width="9.140625" style="442"/>
    <col min="11527" max="11527" width="14" style="442" customWidth="1"/>
    <col min="11528" max="11778" width="9.140625" style="442"/>
    <col min="11779" max="11779" width="17.7109375" style="442" customWidth="1"/>
    <col min="11780" max="11780" width="4.7109375" style="442" customWidth="1"/>
    <col min="11781" max="11782" width="9.140625" style="442"/>
    <col min="11783" max="11783" width="14" style="442" customWidth="1"/>
    <col min="11784" max="12034" width="9.140625" style="442"/>
    <col min="12035" max="12035" width="17.7109375" style="442" customWidth="1"/>
    <col min="12036" max="12036" width="4.7109375" style="442" customWidth="1"/>
    <col min="12037" max="12038" width="9.140625" style="442"/>
    <col min="12039" max="12039" width="14" style="442" customWidth="1"/>
    <col min="12040" max="12290" width="9.140625" style="442"/>
    <col min="12291" max="12291" width="17.7109375" style="442" customWidth="1"/>
    <col min="12292" max="12292" width="4.7109375" style="442" customWidth="1"/>
    <col min="12293" max="12294" width="9.140625" style="442"/>
    <col min="12295" max="12295" width="14" style="442" customWidth="1"/>
    <col min="12296" max="12546" width="9.140625" style="442"/>
    <col min="12547" max="12547" width="17.7109375" style="442" customWidth="1"/>
    <col min="12548" max="12548" width="4.7109375" style="442" customWidth="1"/>
    <col min="12549" max="12550" width="9.140625" style="442"/>
    <col min="12551" max="12551" width="14" style="442" customWidth="1"/>
    <col min="12552" max="12802" width="9.140625" style="442"/>
    <col min="12803" max="12803" width="17.7109375" style="442" customWidth="1"/>
    <col min="12804" max="12804" width="4.7109375" style="442" customWidth="1"/>
    <col min="12805" max="12806" width="9.140625" style="442"/>
    <col min="12807" max="12807" width="14" style="442" customWidth="1"/>
    <col min="12808" max="13058" width="9.140625" style="442"/>
    <col min="13059" max="13059" width="17.7109375" style="442" customWidth="1"/>
    <col min="13060" max="13060" width="4.7109375" style="442" customWidth="1"/>
    <col min="13061" max="13062" width="9.140625" style="442"/>
    <col min="13063" max="13063" width="14" style="442" customWidth="1"/>
    <col min="13064" max="13314" width="9.140625" style="442"/>
    <col min="13315" max="13315" width="17.7109375" style="442" customWidth="1"/>
    <col min="13316" max="13316" width="4.7109375" style="442" customWidth="1"/>
    <col min="13317" max="13318" width="9.140625" style="442"/>
    <col min="13319" max="13319" width="14" style="442" customWidth="1"/>
    <col min="13320" max="13570" width="9.140625" style="442"/>
    <col min="13571" max="13571" width="17.7109375" style="442" customWidth="1"/>
    <col min="13572" max="13572" width="4.7109375" style="442" customWidth="1"/>
    <col min="13573" max="13574" width="9.140625" style="442"/>
    <col min="13575" max="13575" width="14" style="442" customWidth="1"/>
    <col min="13576" max="13826" width="9.140625" style="442"/>
    <col min="13827" max="13827" width="17.7109375" style="442" customWidth="1"/>
    <col min="13828" max="13828" width="4.7109375" style="442" customWidth="1"/>
    <col min="13829" max="13830" width="9.140625" style="442"/>
    <col min="13831" max="13831" width="14" style="442" customWidth="1"/>
    <col min="13832" max="14082" width="9.140625" style="442"/>
    <col min="14083" max="14083" width="17.7109375" style="442" customWidth="1"/>
    <col min="14084" max="14084" width="4.7109375" style="442" customWidth="1"/>
    <col min="14085" max="14086" width="9.140625" style="442"/>
    <col min="14087" max="14087" width="14" style="442" customWidth="1"/>
    <col min="14088" max="14338" width="9.140625" style="442"/>
    <col min="14339" max="14339" width="17.7109375" style="442" customWidth="1"/>
    <col min="14340" max="14340" width="4.7109375" style="442" customWidth="1"/>
    <col min="14341" max="14342" width="9.140625" style="442"/>
    <col min="14343" max="14343" width="14" style="442" customWidth="1"/>
    <col min="14344" max="14594" width="9.140625" style="442"/>
    <col min="14595" max="14595" width="17.7109375" style="442" customWidth="1"/>
    <col min="14596" max="14596" width="4.7109375" style="442" customWidth="1"/>
    <col min="14597" max="14598" width="9.140625" style="442"/>
    <col min="14599" max="14599" width="14" style="442" customWidth="1"/>
    <col min="14600" max="14850" width="9.140625" style="442"/>
    <col min="14851" max="14851" width="17.7109375" style="442" customWidth="1"/>
    <col min="14852" max="14852" width="4.7109375" style="442" customWidth="1"/>
    <col min="14853" max="14854" width="9.140625" style="442"/>
    <col min="14855" max="14855" width="14" style="442" customWidth="1"/>
    <col min="14856" max="15106" width="9.140625" style="442"/>
    <col min="15107" max="15107" width="17.7109375" style="442" customWidth="1"/>
    <col min="15108" max="15108" width="4.7109375" style="442" customWidth="1"/>
    <col min="15109" max="15110" width="9.140625" style="442"/>
    <col min="15111" max="15111" width="14" style="442" customWidth="1"/>
    <col min="15112" max="15362" width="9.140625" style="442"/>
    <col min="15363" max="15363" width="17.7109375" style="442" customWidth="1"/>
    <col min="15364" max="15364" width="4.7109375" style="442" customWidth="1"/>
    <col min="15365" max="15366" width="9.140625" style="442"/>
    <col min="15367" max="15367" width="14" style="442" customWidth="1"/>
    <col min="15368" max="15618" width="9.140625" style="442"/>
    <col min="15619" max="15619" width="17.7109375" style="442" customWidth="1"/>
    <col min="15620" max="15620" width="4.7109375" style="442" customWidth="1"/>
    <col min="15621" max="15622" width="9.140625" style="442"/>
    <col min="15623" max="15623" width="14" style="442" customWidth="1"/>
    <col min="15624" max="15874" width="9.140625" style="442"/>
    <col min="15875" max="15875" width="17.7109375" style="442" customWidth="1"/>
    <col min="15876" max="15876" width="4.7109375" style="442" customWidth="1"/>
    <col min="15877" max="15878" width="9.140625" style="442"/>
    <col min="15879" max="15879" width="14" style="442" customWidth="1"/>
    <col min="15880" max="16130" width="9.140625" style="442"/>
    <col min="16131" max="16131" width="17.7109375" style="442" customWidth="1"/>
    <col min="16132" max="16132" width="4.7109375" style="442" customWidth="1"/>
    <col min="16133" max="16134" width="9.140625" style="442"/>
    <col min="16135" max="16135" width="14" style="442" customWidth="1"/>
    <col min="16136" max="16384" width="9.140625" style="442"/>
  </cols>
  <sheetData>
    <row r="1" spans="1:8" ht="15" customHeight="1">
      <c r="A1" s="439" t="s">
        <v>906</v>
      </c>
      <c r="B1" s="439" t="s">
        <v>907</v>
      </c>
      <c r="C1" s="439"/>
      <c r="D1" s="439"/>
      <c r="E1" s="439"/>
      <c r="F1" s="439"/>
      <c r="G1" s="440"/>
      <c r="H1" s="441"/>
    </row>
    <row r="2" spans="1:8" ht="15" customHeight="1">
      <c r="A2" s="439" t="s">
        <v>908</v>
      </c>
      <c r="B2" s="439" t="s">
        <v>1963</v>
      </c>
      <c r="C2" s="439"/>
      <c r="F2" s="440"/>
      <c r="G2" s="440"/>
      <c r="H2" s="441"/>
    </row>
    <row r="3" spans="1:8" ht="15" customHeight="1">
      <c r="A3" s="439" t="s">
        <v>909</v>
      </c>
      <c r="B3" s="439" t="s">
        <v>910</v>
      </c>
      <c r="C3" s="439"/>
      <c r="D3" s="902"/>
      <c r="E3" s="440"/>
      <c r="F3" s="440"/>
      <c r="G3" s="440"/>
      <c r="H3" s="441"/>
    </row>
    <row r="4" spans="1:8" ht="15" customHeight="1">
      <c r="D4" s="440"/>
      <c r="E4" s="440"/>
      <c r="F4" s="440"/>
      <c r="G4" s="440"/>
      <c r="H4" s="441"/>
    </row>
    <row r="5" spans="1:8" ht="15" customHeight="1">
      <c r="A5" s="902"/>
      <c r="B5" s="902"/>
      <c r="C5" s="440"/>
      <c r="D5" s="440"/>
      <c r="E5" s="440"/>
      <c r="F5" s="440"/>
      <c r="G5" s="440"/>
      <c r="H5" s="441"/>
    </row>
    <row r="6" spans="1:8" ht="15" customHeight="1">
      <c r="A6" s="440"/>
      <c r="B6" s="440"/>
      <c r="C6" s="440"/>
      <c r="D6" s="440"/>
      <c r="E6" s="440"/>
      <c r="F6" s="440"/>
      <c r="G6" s="440"/>
      <c r="H6" s="441"/>
    </row>
    <row r="7" spans="1:8" ht="15" customHeight="1">
      <c r="A7" s="440"/>
      <c r="B7" s="440"/>
      <c r="C7" s="440"/>
      <c r="D7" s="440"/>
      <c r="E7" s="440"/>
      <c r="F7" s="440"/>
      <c r="G7" s="440"/>
      <c r="H7" s="441"/>
    </row>
    <row r="8" spans="1:8" ht="15" customHeight="1">
      <c r="A8" s="440"/>
      <c r="B8" s="440"/>
      <c r="C8" s="440"/>
      <c r="D8" s="440"/>
      <c r="E8" s="440"/>
      <c r="F8" s="440"/>
      <c r="G8" s="440"/>
      <c r="H8" s="441"/>
    </row>
    <row r="9" spans="1:8" ht="15" customHeight="1">
      <c r="A9" s="440"/>
      <c r="B9" s="440"/>
      <c r="C9" s="440"/>
      <c r="D9" s="440"/>
      <c r="E9" s="440"/>
      <c r="F9" s="440"/>
      <c r="G9" s="440"/>
      <c r="H9" s="441"/>
    </row>
    <row r="10" spans="1:8" ht="15" customHeight="1">
      <c r="A10" s="440"/>
      <c r="B10" s="440"/>
      <c r="C10" s="440"/>
      <c r="D10" s="440"/>
      <c r="E10" s="440"/>
      <c r="F10" s="440"/>
      <c r="G10" s="440"/>
      <c r="H10" s="441"/>
    </row>
    <row r="11" spans="1:8" ht="15" customHeight="1">
      <c r="A11" s="440"/>
      <c r="B11" s="440"/>
      <c r="C11" s="440"/>
      <c r="D11" s="440"/>
      <c r="E11" s="440"/>
      <c r="F11" s="440"/>
      <c r="G11" s="440"/>
      <c r="H11" s="441"/>
    </row>
    <row r="12" spans="1:8" ht="15" customHeight="1">
      <c r="A12" s="440"/>
      <c r="B12" s="440"/>
      <c r="C12" s="440"/>
      <c r="D12" s="440"/>
      <c r="E12" s="440"/>
      <c r="F12" s="440"/>
      <c r="G12" s="440"/>
      <c r="H12" s="441"/>
    </row>
    <row r="13" spans="1:8" ht="15" customHeight="1">
      <c r="A13" s="440"/>
      <c r="B13" s="440"/>
      <c r="C13" s="440"/>
      <c r="D13" s="440"/>
      <c r="E13" s="440"/>
      <c r="F13" s="440"/>
      <c r="G13" s="440"/>
      <c r="H13" s="441"/>
    </row>
    <row r="14" spans="1:8" ht="15" customHeight="1">
      <c r="F14" s="1168" t="s">
        <v>911</v>
      </c>
      <c r="G14" s="1168"/>
    </row>
    <row r="15" spans="1:8" ht="15" customHeight="1">
      <c r="C15" s="440"/>
      <c r="D15" s="440"/>
      <c r="F15" s="443" t="s">
        <v>912</v>
      </c>
      <c r="G15" s="443" t="s">
        <v>913</v>
      </c>
      <c r="H15" s="441"/>
    </row>
    <row r="16" spans="1:8" ht="15" customHeight="1">
      <c r="A16" s="439" t="s">
        <v>914</v>
      </c>
      <c r="B16" s="439"/>
      <c r="C16" s="439"/>
      <c r="D16" s="439" t="s">
        <v>915</v>
      </c>
      <c r="E16" s="439"/>
      <c r="F16" s="444" t="s">
        <v>916</v>
      </c>
      <c r="G16" s="445"/>
      <c r="H16" s="441"/>
    </row>
    <row r="17" spans="1:8" ht="15" customHeight="1">
      <c r="A17" s="439" t="s">
        <v>917</v>
      </c>
      <c r="B17" s="439"/>
      <c r="C17" s="439"/>
      <c r="D17" s="439"/>
      <c r="E17" s="439"/>
      <c r="F17" s="445"/>
      <c r="G17" s="445" t="s">
        <v>916</v>
      </c>
      <c r="H17" s="441"/>
    </row>
    <row r="18" spans="1:8" ht="15" customHeight="1">
      <c r="A18" s="446" t="s">
        <v>918</v>
      </c>
      <c r="B18" s="446"/>
      <c r="C18" s="446"/>
      <c r="D18" s="446"/>
      <c r="E18" s="446"/>
      <c r="F18" s="447"/>
      <c r="G18" s="447" t="s">
        <v>916</v>
      </c>
      <c r="H18" s="448"/>
    </row>
    <row r="19" spans="1:8" ht="15" customHeight="1">
      <c r="A19" s="439" t="s">
        <v>919</v>
      </c>
      <c r="B19" s="439"/>
      <c r="C19" s="439"/>
      <c r="D19" s="439"/>
      <c r="E19" s="439"/>
      <c r="F19" s="449"/>
      <c r="G19" s="445"/>
      <c r="H19" s="441"/>
    </row>
    <row r="20" spans="1:8" ht="15" customHeight="1">
      <c r="A20" s="440"/>
      <c r="B20" s="440"/>
      <c r="C20" s="440"/>
      <c r="D20" s="440"/>
      <c r="E20" s="440"/>
      <c r="F20" s="440"/>
      <c r="G20" s="440"/>
      <c r="H20" s="441"/>
    </row>
    <row r="21" spans="1:8" ht="15" customHeight="1">
      <c r="A21" s="439" t="s">
        <v>920</v>
      </c>
      <c r="B21" s="440"/>
      <c r="C21" s="440"/>
      <c r="D21" s="440"/>
      <c r="E21" s="440"/>
      <c r="F21" s="449"/>
      <c r="G21" s="440"/>
      <c r="H21" s="441"/>
    </row>
    <row r="22" spans="1:8" ht="15" customHeight="1">
      <c r="A22" s="440"/>
      <c r="B22" s="440"/>
      <c r="C22" s="440"/>
      <c r="D22" s="440"/>
      <c r="E22" s="440"/>
      <c r="F22" s="440"/>
      <c r="G22" s="440"/>
      <c r="H22" s="441"/>
    </row>
    <row r="23" spans="1:8" ht="15" customHeight="1">
      <c r="A23" s="440"/>
      <c r="B23" s="440"/>
      <c r="C23" s="440"/>
      <c r="D23" s="440"/>
      <c r="E23" s="440"/>
      <c r="F23" s="440"/>
      <c r="G23" s="440"/>
      <c r="H23" s="441"/>
    </row>
    <row r="24" spans="1:8" ht="15" customHeight="1">
      <c r="A24" s="440"/>
      <c r="B24" s="440"/>
      <c r="C24" s="440"/>
      <c r="D24" s="440"/>
      <c r="E24" s="440"/>
      <c r="F24" s="440"/>
      <c r="G24" s="440"/>
      <c r="H24" s="441"/>
    </row>
    <row r="25" spans="1:8" ht="15" customHeight="1">
      <c r="A25" s="440"/>
      <c r="B25" s="440"/>
      <c r="C25" s="440"/>
      <c r="D25" s="440"/>
      <c r="E25" s="440"/>
      <c r="F25" s="440"/>
      <c r="G25" s="440"/>
      <c r="H25" s="441"/>
    </row>
    <row r="26" spans="1:8" ht="15" customHeight="1">
      <c r="A26" s="440"/>
      <c r="B26" s="440"/>
      <c r="C26" s="440"/>
      <c r="D26" s="440"/>
      <c r="E26" s="440"/>
      <c r="F26" s="440"/>
      <c r="G26" s="440"/>
      <c r="H26" s="441"/>
    </row>
    <row r="27" spans="1:8" ht="15" customHeight="1">
      <c r="A27" s="440"/>
      <c r="B27" s="440"/>
      <c r="C27" s="440"/>
      <c r="D27" s="440"/>
      <c r="E27" s="440"/>
      <c r="F27" s="440"/>
      <c r="G27" s="440"/>
      <c r="H27" s="441"/>
    </row>
    <row r="28" spans="1:8" ht="15" customHeight="1">
      <c r="A28" s="440"/>
      <c r="B28" s="440"/>
      <c r="C28" s="440"/>
      <c r="D28" s="440"/>
      <c r="E28" s="440"/>
      <c r="F28" s="440"/>
      <c r="G28" s="440"/>
      <c r="H28" s="441"/>
    </row>
    <row r="29" spans="1:8" ht="15" customHeight="1">
      <c r="A29" s="440"/>
      <c r="B29" s="440"/>
      <c r="C29" s="440"/>
      <c r="D29" s="440"/>
      <c r="E29" s="440"/>
      <c r="F29" s="440"/>
      <c r="G29" s="440"/>
      <c r="H29" s="441"/>
    </row>
    <row r="30" spans="1:8" ht="15" customHeight="1">
      <c r="H30" s="441"/>
    </row>
    <row r="31" spans="1:8" ht="15" customHeight="1">
      <c r="A31" s="450"/>
      <c r="B31" s="902"/>
      <c r="C31" s="440"/>
      <c r="D31" s="440"/>
      <c r="E31" s="440"/>
      <c r="F31" s="440"/>
      <c r="G31" s="440"/>
      <c r="H31" s="441"/>
    </row>
    <row r="32" spans="1:8" ht="15" customHeight="1">
      <c r="A32" s="451"/>
      <c r="B32" s="450"/>
      <c r="C32" s="439"/>
      <c r="D32" s="444"/>
      <c r="E32" s="452"/>
      <c r="F32" s="445"/>
      <c r="G32" s="445"/>
      <c r="H32" s="441"/>
    </row>
    <row r="33" spans="1:8" ht="15" customHeight="1">
      <c r="A33" s="439"/>
      <c r="B33" s="439"/>
      <c r="C33" s="439"/>
      <c r="D33" s="444"/>
      <c r="E33" s="452"/>
      <c r="F33" s="445"/>
      <c r="G33" s="445"/>
      <c r="H33" s="441"/>
    </row>
    <row r="34" spans="1:8" ht="15" customHeight="1">
      <c r="A34" s="439"/>
      <c r="B34" s="439"/>
      <c r="C34" s="439"/>
      <c r="D34" s="439"/>
      <c r="E34" s="439"/>
      <c r="F34" s="439"/>
      <c r="G34" s="445"/>
      <c r="H34" s="441"/>
    </row>
    <row r="35" spans="1:8" ht="15" customHeight="1">
      <c r="A35" s="441"/>
      <c r="B35" s="441"/>
      <c r="C35" s="441"/>
      <c r="D35" s="441"/>
      <c r="E35" s="441"/>
      <c r="F35" s="441"/>
      <c r="G35" s="453"/>
      <c r="H35" s="441"/>
    </row>
    <row r="36" spans="1:8" ht="15" customHeight="1">
      <c r="A36" s="441"/>
      <c r="B36" s="441"/>
      <c r="C36" s="441"/>
      <c r="D36" s="448"/>
      <c r="E36" s="454"/>
      <c r="F36" s="441"/>
      <c r="G36" s="448"/>
      <c r="H36" s="441"/>
    </row>
    <row r="37" spans="1:8" ht="15" customHeight="1">
      <c r="A37" s="441"/>
      <c r="B37" s="441"/>
      <c r="C37" s="441"/>
      <c r="D37" s="448"/>
      <c r="E37" s="454"/>
      <c r="F37" s="441"/>
      <c r="G37" s="448"/>
      <c r="H37" s="441"/>
    </row>
    <row r="38" spans="1:8" ht="15" customHeight="1">
      <c r="H38" s="441"/>
    </row>
    <row r="39" spans="1:8" ht="15" customHeight="1">
      <c r="H39" s="454"/>
    </row>
    <row r="40" spans="1:8" ht="15" customHeight="1">
      <c r="H40" s="454"/>
    </row>
    <row r="48" spans="1:8" ht="15" customHeight="1"/>
    <row r="49" spans="8:8" ht="15" customHeight="1">
      <c r="H49" s="455"/>
    </row>
    <row r="50" spans="8:8" ht="15" customHeight="1">
      <c r="H50" s="455"/>
    </row>
    <row r="51" spans="8:8" ht="15" customHeight="1">
      <c r="H51" s="455"/>
    </row>
    <row r="52" spans="8:8" ht="15" customHeight="1"/>
    <row r="53" spans="8:8" ht="15" customHeight="1"/>
    <row r="54" spans="8:8" ht="15" customHeight="1"/>
  </sheetData>
  <mergeCells count="1">
    <mergeCell ref="F14:G14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20" zoomScaleNormal="100" workbookViewId="0">
      <selection activeCell="F62" sqref="F62"/>
    </sheetView>
  </sheetViews>
  <sheetFormatPr defaultRowHeight="12.75"/>
  <cols>
    <col min="1" max="1" width="3" style="442" customWidth="1"/>
    <col min="2" max="2" width="12.140625" style="442" customWidth="1"/>
    <col min="3" max="3" width="52.7109375" style="442" customWidth="1"/>
    <col min="4" max="4" width="4.7109375" style="442" customWidth="1"/>
    <col min="5" max="5" width="3.28515625" style="442" customWidth="1"/>
    <col min="6" max="6" width="9.42578125" style="442" customWidth="1"/>
    <col min="7" max="7" width="8" style="442" customWidth="1"/>
    <col min="8" max="256" width="9.140625" style="442"/>
    <col min="257" max="257" width="3" style="442" customWidth="1"/>
    <col min="258" max="258" width="12.140625" style="442" customWidth="1"/>
    <col min="259" max="259" width="52.7109375" style="442" customWidth="1"/>
    <col min="260" max="260" width="4.7109375" style="442" customWidth="1"/>
    <col min="261" max="261" width="3.28515625" style="442" customWidth="1"/>
    <col min="262" max="262" width="9.42578125" style="442" customWidth="1"/>
    <col min="263" max="263" width="8" style="442" customWidth="1"/>
    <col min="264" max="512" width="9.140625" style="442"/>
    <col min="513" max="513" width="3" style="442" customWidth="1"/>
    <col min="514" max="514" width="12.140625" style="442" customWidth="1"/>
    <col min="515" max="515" width="52.7109375" style="442" customWidth="1"/>
    <col min="516" max="516" width="4.7109375" style="442" customWidth="1"/>
    <col min="517" max="517" width="3.28515625" style="442" customWidth="1"/>
    <col min="518" max="518" width="9.42578125" style="442" customWidth="1"/>
    <col min="519" max="519" width="8" style="442" customWidth="1"/>
    <col min="520" max="768" width="9.140625" style="442"/>
    <col min="769" max="769" width="3" style="442" customWidth="1"/>
    <col min="770" max="770" width="12.140625" style="442" customWidth="1"/>
    <col min="771" max="771" width="52.7109375" style="442" customWidth="1"/>
    <col min="772" max="772" width="4.7109375" style="442" customWidth="1"/>
    <col min="773" max="773" width="3.28515625" style="442" customWidth="1"/>
    <col min="774" max="774" width="9.42578125" style="442" customWidth="1"/>
    <col min="775" max="775" width="8" style="442" customWidth="1"/>
    <col min="776" max="1024" width="9.140625" style="442"/>
    <col min="1025" max="1025" width="3" style="442" customWidth="1"/>
    <col min="1026" max="1026" width="12.140625" style="442" customWidth="1"/>
    <col min="1027" max="1027" width="52.7109375" style="442" customWidth="1"/>
    <col min="1028" max="1028" width="4.7109375" style="442" customWidth="1"/>
    <col min="1029" max="1029" width="3.28515625" style="442" customWidth="1"/>
    <col min="1030" max="1030" width="9.42578125" style="442" customWidth="1"/>
    <col min="1031" max="1031" width="8" style="442" customWidth="1"/>
    <col min="1032" max="1280" width="9.140625" style="442"/>
    <col min="1281" max="1281" width="3" style="442" customWidth="1"/>
    <col min="1282" max="1282" width="12.140625" style="442" customWidth="1"/>
    <col min="1283" max="1283" width="52.7109375" style="442" customWidth="1"/>
    <col min="1284" max="1284" width="4.7109375" style="442" customWidth="1"/>
    <col min="1285" max="1285" width="3.28515625" style="442" customWidth="1"/>
    <col min="1286" max="1286" width="9.42578125" style="442" customWidth="1"/>
    <col min="1287" max="1287" width="8" style="442" customWidth="1"/>
    <col min="1288" max="1536" width="9.140625" style="442"/>
    <col min="1537" max="1537" width="3" style="442" customWidth="1"/>
    <col min="1538" max="1538" width="12.140625" style="442" customWidth="1"/>
    <col min="1539" max="1539" width="52.7109375" style="442" customWidth="1"/>
    <col min="1540" max="1540" width="4.7109375" style="442" customWidth="1"/>
    <col min="1541" max="1541" width="3.28515625" style="442" customWidth="1"/>
    <col min="1542" max="1542" width="9.42578125" style="442" customWidth="1"/>
    <col min="1543" max="1543" width="8" style="442" customWidth="1"/>
    <col min="1544" max="1792" width="9.140625" style="442"/>
    <col min="1793" max="1793" width="3" style="442" customWidth="1"/>
    <col min="1794" max="1794" width="12.140625" style="442" customWidth="1"/>
    <col min="1795" max="1795" width="52.7109375" style="442" customWidth="1"/>
    <col min="1796" max="1796" width="4.7109375" style="442" customWidth="1"/>
    <col min="1797" max="1797" width="3.28515625" style="442" customWidth="1"/>
    <col min="1798" max="1798" width="9.42578125" style="442" customWidth="1"/>
    <col min="1799" max="1799" width="8" style="442" customWidth="1"/>
    <col min="1800" max="2048" width="9.140625" style="442"/>
    <col min="2049" max="2049" width="3" style="442" customWidth="1"/>
    <col min="2050" max="2050" width="12.140625" style="442" customWidth="1"/>
    <col min="2051" max="2051" width="52.7109375" style="442" customWidth="1"/>
    <col min="2052" max="2052" width="4.7109375" style="442" customWidth="1"/>
    <col min="2053" max="2053" width="3.28515625" style="442" customWidth="1"/>
    <col min="2054" max="2054" width="9.42578125" style="442" customWidth="1"/>
    <col min="2055" max="2055" width="8" style="442" customWidth="1"/>
    <col min="2056" max="2304" width="9.140625" style="442"/>
    <col min="2305" max="2305" width="3" style="442" customWidth="1"/>
    <col min="2306" max="2306" width="12.140625" style="442" customWidth="1"/>
    <col min="2307" max="2307" width="52.7109375" style="442" customWidth="1"/>
    <col min="2308" max="2308" width="4.7109375" style="442" customWidth="1"/>
    <col min="2309" max="2309" width="3.28515625" style="442" customWidth="1"/>
    <col min="2310" max="2310" width="9.42578125" style="442" customWidth="1"/>
    <col min="2311" max="2311" width="8" style="442" customWidth="1"/>
    <col min="2312" max="2560" width="9.140625" style="442"/>
    <col min="2561" max="2561" width="3" style="442" customWidth="1"/>
    <col min="2562" max="2562" width="12.140625" style="442" customWidth="1"/>
    <col min="2563" max="2563" width="52.7109375" style="442" customWidth="1"/>
    <col min="2564" max="2564" width="4.7109375" style="442" customWidth="1"/>
    <col min="2565" max="2565" width="3.28515625" style="442" customWidth="1"/>
    <col min="2566" max="2566" width="9.42578125" style="442" customWidth="1"/>
    <col min="2567" max="2567" width="8" style="442" customWidth="1"/>
    <col min="2568" max="2816" width="9.140625" style="442"/>
    <col min="2817" max="2817" width="3" style="442" customWidth="1"/>
    <col min="2818" max="2818" width="12.140625" style="442" customWidth="1"/>
    <col min="2819" max="2819" width="52.7109375" style="442" customWidth="1"/>
    <col min="2820" max="2820" width="4.7109375" style="442" customWidth="1"/>
    <col min="2821" max="2821" width="3.28515625" style="442" customWidth="1"/>
    <col min="2822" max="2822" width="9.42578125" style="442" customWidth="1"/>
    <col min="2823" max="2823" width="8" style="442" customWidth="1"/>
    <col min="2824" max="3072" width="9.140625" style="442"/>
    <col min="3073" max="3073" width="3" style="442" customWidth="1"/>
    <col min="3074" max="3074" width="12.140625" style="442" customWidth="1"/>
    <col min="3075" max="3075" width="52.7109375" style="442" customWidth="1"/>
    <col min="3076" max="3076" width="4.7109375" style="442" customWidth="1"/>
    <col min="3077" max="3077" width="3.28515625" style="442" customWidth="1"/>
    <col min="3078" max="3078" width="9.42578125" style="442" customWidth="1"/>
    <col min="3079" max="3079" width="8" style="442" customWidth="1"/>
    <col min="3080" max="3328" width="9.140625" style="442"/>
    <col min="3329" max="3329" width="3" style="442" customWidth="1"/>
    <col min="3330" max="3330" width="12.140625" style="442" customWidth="1"/>
    <col min="3331" max="3331" width="52.7109375" style="442" customWidth="1"/>
    <col min="3332" max="3332" width="4.7109375" style="442" customWidth="1"/>
    <col min="3333" max="3333" width="3.28515625" style="442" customWidth="1"/>
    <col min="3334" max="3334" width="9.42578125" style="442" customWidth="1"/>
    <col min="3335" max="3335" width="8" style="442" customWidth="1"/>
    <col min="3336" max="3584" width="9.140625" style="442"/>
    <col min="3585" max="3585" width="3" style="442" customWidth="1"/>
    <col min="3586" max="3586" width="12.140625" style="442" customWidth="1"/>
    <col min="3587" max="3587" width="52.7109375" style="442" customWidth="1"/>
    <col min="3588" max="3588" width="4.7109375" style="442" customWidth="1"/>
    <col min="3589" max="3589" width="3.28515625" style="442" customWidth="1"/>
    <col min="3590" max="3590" width="9.42578125" style="442" customWidth="1"/>
    <col min="3591" max="3591" width="8" style="442" customWidth="1"/>
    <col min="3592" max="3840" width="9.140625" style="442"/>
    <col min="3841" max="3841" width="3" style="442" customWidth="1"/>
    <col min="3842" max="3842" width="12.140625" style="442" customWidth="1"/>
    <col min="3843" max="3843" width="52.7109375" style="442" customWidth="1"/>
    <col min="3844" max="3844" width="4.7109375" style="442" customWidth="1"/>
    <col min="3845" max="3845" width="3.28515625" style="442" customWidth="1"/>
    <col min="3846" max="3846" width="9.42578125" style="442" customWidth="1"/>
    <col min="3847" max="3847" width="8" style="442" customWidth="1"/>
    <col min="3848" max="4096" width="9.140625" style="442"/>
    <col min="4097" max="4097" width="3" style="442" customWidth="1"/>
    <col min="4098" max="4098" width="12.140625" style="442" customWidth="1"/>
    <col min="4099" max="4099" width="52.7109375" style="442" customWidth="1"/>
    <col min="4100" max="4100" width="4.7109375" style="442" customWidth="1"/>
    <col min="4101" max="4101" width="3.28515625" style="442" customWidth="1"/>
    <col min="4102" max="4102" width="9.42578125" style="442" customWidth="1"/>
    <col min="4103" max="4103" width="8" style="442" customWidth="1"/>
    <col min="4104" max="4352" width="9.140625" style="442"/>
    <col min="4353" max="4353" width="3" style="442" customWidth="1"/>
    <col min="4354" max="4354" width="12.140625" style="442" customWidth="1"/>
    <col min="4355" max="4355" width="52.7109375" style="442" customWidth="1"/>
    <col min="4356" max="4356" width="4.7109375" style="442" customWidth="1"/>
    <col min="4357" max="4357" width="3.28515625" style="442" customWidth="1"/>
    <col min="4358" max="4358" width="9.42578125" style="442" customWidth="1"/>
    <col min="4359" max="4359" width="8" style="442" customWidth="1"/>
    <col min="4360" max="4608" width="9.140625" style="442"/>
    <col min="4609" max="4609" width="3" style="442" customWidth="1"/>
    <col min="4610" max="4610" width="12.140625" style="442" customWidth="1"/>
    <col min="4611" max="4611" width="52.7109375" style="442" customWidth="1"/>
    <col min="4612" max="4612" width="4.7109375" style="442" customWidth="1"/>
    <col min="4613" max="4613" width="3.28515625" style="442" customWidth="1"/>
    <col min="4614" max="4614" width="9.42578125" style="442" customWidth="1"/>
    <col min="4615" max="4615" width="8" style="442" customWidth="1"/>
    <col min="4616" max="4864" width="9.140625" style="442"/>
    <col min="4865" max="4865" width="3" style="442" customWidth="1"/>
    <col min="4866" max="4866" width="12.140625" style="442" customWidth="1"/>
    <col min="4867" max="4867" width="52.7109375" style="442" customWidth="1"/>
    <col min="4868" max="4868" width="4.7109375" style="442" customWidth="1"/>
    <col min="4869" max="4869" width="3.28515625" style="442" customWidth="1"/>
    <col min="4870" max="4870" width="9.42578125" style="442" customWidth="1"/>
    <col min="4871" max="4871" width="8" style="442" customWidth="1"/>
    <col min="4872" max="5120" width="9.140625" style="442"/>
    <col min="5121" max="5121" width="3" style="442" customWidth="1"/>
    <col min="5122" max="5122" width="12.140625" style="442" customWidth="1"/>
    <col min="5123" max="5123" width="52.7109375" style="442" customWidth="1"/>
    <col min="5124" max="5124" width="4.7109375" style="442" customWidth="1"/>
    <col min="5125" max="5125" width="3.28515625" style="442" customWidth="1"/>
    <col min="5126" max="5126" width="9.42578125" style="442" customWidth="1"/>
    <col min="5127" max="5127" width="8" style="442" customWidth="1"/>
    <col min="5128" max="5376" width="9.140625" style="442"/>
    <col min="5377" max="5377" width="3" style="442" customWidth="1"/>
    <col min="5378" max="5378" width="12.140625" style="442" customWidth="1"/>
    <col min="5379" max="5379" width="52.7109375" style="442" customWidth="1"/>
    <col min="5380" max="5380" width="4.7109375" style="442" customWidth="1"/>
    <col min="5381" max="5381" width="3.28515625" style="442" customWidth="1"/>
    <col min="5382" max="5382" width="9.42578125" style="442" customWidth="1"/>
    <col min="5383" max="5383" width="8" style="442" customWidth="1"/>
    <col min="5384" max="5632" width="9.140625" style="442"/>
    <col min="5633" max="5633" width="3" style="442" customWidth="1"/>
    <col min="5634" max="5634" width="12.140625" style="442" customWidth="1"/>
    <col min="5635" max="5635" width="52.7109375" style="442" customWidth="1"/>
    <col min="5636" max="5636" width="4.7109375" style="442" customWidth="1"/>
    <col min="5637" max="5637" width="3.28515625" style="442" customWidth="1"/>
    <col min="5638" max="5638" width="9.42578125" style="442" customWidth="1"/>
    <col min="5639" max="5639" width="8" style="442" customWidth="1"/>
    <col min="5640" max="5888" width="9.140625" style="442"/>
    <col min="5889" max="5889" width="3" style="442" customWidth="1"/>
    <col min="5890" max="5890" width="12.140625" style="442" customWidth="1"/>
    <col min="5891" max="5891" width="52.7109375" style="442" customWidth="1"/>
    <col min="5892" max="5892" width="4.7109375" style="442" customWidth="1"/>
    <col min="5893" max="5893" width="3.28515625" style="442" customWidth="1"/>
    <col min="5894" max="5894" width="9.42578125" style="442" customWidth="1"/>
    <col min="5895" max="5895" width="8" style="442" customWidth="1"/>
    <col min="5896" max="6144" width="9.140625" style="442"/>
    <col min="6145" max="6145" width="3" style="442" customWidth="1"/>
    <col min="6146" max="6146" width="12.140625" style="442" customWidth="1"/>
    <col min="6147" max="6147" width="52.7109375" style="442" customWidth="1"/>
    <col min="6148" max="6148" width="4.7109375" style="442" customWidth="1"/>
    <col min="6149" max="6149" width="3.28515625" style="442" customWidth="1"/>
    <col min="6150" max="6150" width="9.42578125" style="442" customWidth="1"/>
    <col min="6151" max="6151" width="8" style="442" customWidth="1"/>
    <col min="6152" max="6400" width="9.140625" style="442"/>
    <col min="6401" max="6401" width="3" style="442" customWidth="1"/>
    <col min="6402" max="6402" width="12.140625" style="442" customWidth="1"/>
    <col min="6403" max="6403" width="52.7109375" style="442" customWidth="1"/>
    <col min="6404" max="6404" width="4.7109375" style="442" customWidth="1"/>
    <col min="6405" max="6405" width="3.28515625" style="442" customWidth="1"/>
    <col min="6406" max="6406" width="9.42578125" style="442" customWidth="1"/>
    <col min="6407" max="6407" width="8" style="442" customWidth="1"/>
    <col min="6408" max="6656" width="9.140625" style="442"/>
    <col min="6657" max="6657" width="3" style="442" customWidth="1"/>
    <col min="6658" max="6658" width="12.140625" style="442" customWidth="1"/>
    <col min="6659" max="6659" width="52.7109375" style="442" customWidth="1"/>
    <col min="6660" max="6660" width="4.7109375" style="442" customWidth="1"/>
    <col min="6661" max="6661" width="3.28515625" style="442" customWidth="1"/>
    <col min="6662" max="6662" width="9.42578125" style="442" customWidth="1"/>
    <col min="6663" max="6663" width="8" style="442" customWidth="1"/>
    <col min="6664" max="6912" width="9.140625" style="442"/>
    <col min="6913" max="6913" width="3" style="442" customWidth="1"/>
    <col min="6914" max="6914" width="12.140625" style="442" customWidth="1"/>
    <col min="6915" max="6915" width="52.7109375" style="442" customWidth="1"/>
    <col min="6916" max="6916" width="4.7109375" style="442" customWidth="1"/>
    <col min="6917" max="6917" width="3.28515625" style="442" customWidth="1"/>
    <col min="6918" max="6918" width="9.42578125" style="442" customWidth="1"/>
    <col min="6919" max="6919" width="8" style="442" customWidth="1"/>
    <col min="6920" max="7168" width="9.140625" style="442"/>
    <col min="7169" max="7169" width="3" style="442" customWidth="1"/>
    <col min="7170" max="7170" width="12.140625" style="442" customWidth="1"/>
    <col min="7171" max="7171" width="52.7109375" style="442" customWidth="1"/>
    <col min="7172" max="7172" width="4.7109375" style="442" customWidth="1"/>
    <col min="7173" max="7173" width="3.28515625" style="442" customWidth="1"/>
    <col min="7174" max="7174" width="9.42578125" style="442" customWidth="1"/>
    <col min="7175" max="7175" width="8" style="442" customWidth="1"/>
    <col min="7176" max="7424" width="9.140625" style="442"/>
    <col min="7425" max="7425" width="3" style="442" customWidth="1"/>
    <col min="7426" max="7426" width="12.140625" style="442" customWidth="1"/>
    <col min="7427" max="7427" width="52.7109375" style="442" customWidth="1"/>
    <col min="7428" max="7428" width="4.7109375" style="442" customWidth="1"/>
    <col min="7429" max="7429" width="3.28515625" style="442" customWidth="1"/>
    <col min="7430" max="7430" width="9.42578125" style="442" customWidth="1"/>
    <col min="7431" max="7431" width="8" style="442" customWidth="1"/>
    <col min="7432" max="7680" width="9.140625" style="442"/>
    <col min="7681" max="7681" width="3" style="442" customWidth="1"/>
    <col min="7682" max="7682" width="12.140625" style="442" customWidth="1"/>
    <col min="7683" max="7683" width="52.7109375" style="442" customWidth="1"/>
    <col min="7684" max="7684" width="4.7109375" style="442" customWidth="1"/>
    <col min="7685" max="7685" width="3.28515625" style="442" customWidth="1"/>
    <col min="7686" max="7686" width="9.42578125" style="442" customWidth="1"/>
    <col min="7687" max="7687" width="8" style="442" customWidth="1"/>
    <col min="7688" max="7936" width="9.140625" style="442"/>
    <col min="7937" max="7937" width="3" style="442" customWidth="1"/>
    <col min="7938" max="7938" width="12.140625" style="442" customWidth="1"/>
    <col min="7939" max="7939" width="52.7109375" style="442" customWidth="1"/>
    <col min="7940" max="7940" width="4.7109375" style="442" customWidth="1"/>
    <col min="7941" max="7941" width="3.28515625" style="442" customWidth="1"/>
    <col min="7942" max="7942" width="9.42578125" style="442" customWidth="1"/>
    <col min="7943" max="7943" width="8" style="442" customWidth="1"/>
    <col min="7944" max="8192" width="9.140625" style="442"/>
    <col min="8193" max="8193" width="3" style="442" customWidth="1"/>
    <col min="8194" max="8194" width="12.140625" style="442" customWidth="1"/>
    <col min="8195" max="8195" width="52.7109375" style="442" customWidth="1"/>
    <col min="8196" max="8196" width="4.7109375" style="442" customWidth="1"/>
    <col min="8197" max="8197" width="3.28515625" style="442" customWidth="1"/>
    <col min="8198" max="8198" width="9.42578125" style="442" customWidth="1"/>
    <col min="8199" max="8199" width="8" style="442" customWidth="1"/>
    <col min="8200" max="8448" width="9.140625" style="442"/>
    <col min="8449" max="8449" width="3" style="442" customWidth="1"/>
    <col min="8450" max="8450" width="12.140625" style="442" customWidth="1"/>
    <col min="8451" max="8451" width="52.7109375" style="442" customWidth="1"/>
    <col min="8452" max="8452" width="4.7109375" style="442" customWidth="1"/>
    <col min="8453" max="8453" width="3.28515625" style="442" customWidth="1"/>
    <col min="8454" max="8454" width="9.42578125" style="442" customWidth="1"/>
    <col min="8455" max="8455" width="8" style="442" customWidth="1"/>
    <col min="8456" max="8704" width="9.140625" style="442"/>
    <col min="8705" max="8705" width="3" style="442" customWidth="1"/>
    <col min="8706" max="8706" width="12.140625" style="442" customWidth="1"/>
    <col min="8707" max="8707" width="52.7109375" style="442" customWidth="1"/>
    <col min="8708" max="8708" width="4.7109375" style="442" customWidth="1"/>
    <col min="8709" max="8709" width="3.28515625" style="442" customWidth="1"/>
    <col min="8710" max="8710" width="9.42578125" style="442" customWidth="1"/>
    <col min="8711" max="8711" width="8" style="442" customWidth="1"/>
    <col min="8712" max="8960" width="9.140625" style="442"/>
    <col min="8961" max="8961" width="3" style="442" customWidth="1"/>
    <col min="8962" max="8962" width="12.140625" style="442" customWidth="1"/>
    <col min="8963" max="8963" width="52.7109375" style="442" customWidth="1"/>
    <col min="8964" max="8964" width="4.7109375" style="442" customWidth="1"/>
    <col min="8965" max="8965" width="3.28515625" style="442" customWidth="1"/>
    <col min="8966" max="8966" width="9.42578125" style="442" customWidth="1"/>
    <col min="8967" max="8967" width="8" style="442" customWidth="1"/>
    <col min="8968" max="9216" width="9.140625" style="442"/>
    <col min="9217" max="9217" width="3" style="442" customWidth="1"/>
    <col min="9218" max="9218" width="12.140625" style="442" customWidth="1"/>
    <col min="9219" max="9219" width="52.7109375" style="442" customWidth="1"/>
    <col min="9220" max="9220" width="4.7109375" style="442" customWidth="1"/>
    <col min="9221" max="9221" width="3.28515625" style="442" customWidth="1"/>
    <col min="9222" max="9222" width="9.42578125" style="442" customWidth="1"/>
    <col min="9223" max="9223" width="8" style="442" customWidth="1"/>
    <col min="9224" max="9472" width="9.140625" style="442"/>
    <col min="9473" max="9473" width="3" style="442" customWidth="1"/>
    <col min="9474" max="9474" width="12.140625" style="442" customWidth="1"/>
    <col min="9475" max="9475" width="52.7109375" style="442" customWidth="1"/>
    <col min="9476" max="9476" width="4.7109375" style="442" customWidth="1"/>
    <col min="9477" max="9477" width="3.28515625" style="442" customWidth="1"/>
    <col min="9478" max="9478" width="9.42578125" style="442" customWidth="1"/>
    <col min="9479" max="9479" width="8" style="442" customWidth="1"/>
    <col min="9480" max="9728" width="9.140625" style="442"/>
    <col min="9729" max="9729" width="3" style="442" customWidth="1"/>
    <col min="9730" max="9730" width="12.140625" style="442" customWidth="1"/>
    <col min="9731" max="9731" width="52.7109375" style="442" customWidth="1"/>
    <col min="9732" max="9732" width="4.7109375" style="442" customWidth="1"/>
    <col min="9733" max="9733" width="3.28515625" style="442" customWidth="1"/>
    <col min="9734" max="9734" width="9.42578125" style="442" customWidth="1"/>
    <col min="9735" max="9735" width="8" style="442" customWidth="1"/>
    <col min="9736" max="9984" width="9.140625" style="442"/>
    <col min="9985" max="9985" width="3" style="442" customWidth="1"/>
    <col min="9986" max="9986" width="12.140625" style="442" customWidth="1"/>
    <col min="9987" max="9987" width="52.7109375" style="442" customWidth="1"/>
    <col min="9988" max="9988" width="4.7109375" style="442" customWidth="1"/>
    <col min="9989" max="9989" width="3.28515625" style="442" customWidth="1"/>
    <col min="9990" max="9990" width="9.42578125" style="442" customWidth="1"/>
    <col min="9991" max="9991" width="8" style="442" customWidth="1"/>
    <col min="9992" max="10240" width="9.140625" style="442"/>
    <col min="10241" max="10241" width="3" style="442" customWidth="1"/>
    <col min="10242" max="10242" width="12.140625" style="442" customWidth="1"/>
    <col min="10243" max="10243" width="52.7109375" style="442" customWidth="1"/>
    <col min="10244" max="10244" width="4.7109375" style="442" customWidth="1"/>
    <col min="10245" max="10245" width="3.28515625" style="442" customWidth="1"/>
    <col min="10246" max="10246" width="9.42578125" style="442" customWidth="1"/>
    <col min="10247" max="10247" width="8" style="442" customWidth="1"/>
    <col min="10248" max="10496" width="9.140625" style="442"/>
    <col min="10497" max="10497" width="3" style="442" customWidth="1"/>
    <col min="10498" max="10498" width="12.140625" style="442" customWidth="1"/>
    <col min="10499" max="10499" width="52.7109375" style="442" customWidth="1"/>
    <col min="10500" max="10500" width="4.7109375" style="442" customWidth="1"/>
    <col min="10501" max="10501" width="3.28515625" style="442" customWidth="1"/>
    <col min="10502" max="10502" width="9.42578125" style="442" customWidth="1"/>
    <col min="10503" max="10503" width="8" style="442" customWidth="1"/>
    <col min="10504" max="10752" width="9.140625" style="442"/>
    <col min="10753" max="10753" width="3" style="442" customWidth="1"/>
    <col min="10754" max="10754" width="12.140625" style="442" customWidth="1"/>
    <col min="10755" max="10755" width="52.7109375" style="442" customWidth="1"/>
    <col min="10756" max="10756" width="4.7109375" style="442" customWidth="1"/>
    <col min="10757" max="10757" width="3.28515625" style="442" customWidth="1"/>
    <col min="10758" max="10758" width="9.42578125" style="442" customWidth="1"/>
    <col min="10759" max="10759" width="8" style="442" customWidth="1"/>
    <col min="10760" max="11008" width="9.140625" style="442"/>
    <col min="11009" max="11009" width="3" style="442" customWidth="1"/>
    <col min="11010" max="11010" width="12.140625" style="442" customWidth="1"/>
    <col min="11011" max="11011" width="52.7109375" style="442" customWidth="1"/>
    <col min="11012" max="11012" width="4.7109375" style="442" customWidth="1"/>
    <col min="11013" max="11013" width="3.28515625" style="442" customWidth="1"/>
    <col min="11014" max="11014" width="9.42578125" style="442" customWidth="1"/>
    <col min="11015" max="11015" width="8" style="442" customWidth="1"/>
    <col min="11016" max="11264" width="9.140625" style="442"/>
    <col min="11265" max="11265" width="3" style="442" customWidth="1"/>
    <col min="11266" max="11266" width="12.140625" style="442" customWidth="1"/>
    <col min="11267" max="11267" width="52.7109375" style="442" customWidth="1"/>
    <col min="11268" max="11268" width="4.7109375" style="442" customWidth="1"/>
    <col min="11269" max="11269" width="3.28515625" style="442" customWidth="1"/>
    <col min="11270" max="11270" width="9.42578125" style="442" customWidth="1"/>
    <col min="11271" max="11271" width="8" style="442" customWidth="1"/>
    <col min="11272" max="11520" width="9.140625" style="442"/>
    <col min="11521" max="11521" width="3" style="442" customWidth="1"/>
    <col min="11522" max="11522" width="12.140625" style="442" customWidth="1"/>
    <col min="11523" max="11523" width="52.7109375" style="442" customWidth="1"/>
    <col min="11524" max="11524" width="4.7109375" style="442" customWidth="1"/>
    <col min="11525" max="11525" width="3.28515625" style="442" customWidth="1"/>
    <col min="11526" max="11526" width="9.42578125" style="442" customWidth="1"/>
    <col min="11527" max="11527" width="8" style="442" customWidth="1"/>
    <col min="11528" max="11776" width="9.140625" style="442"/>
    <col min="11777" max="11777" width="3" style="442" customWidth="1"/>
    <col min="11778" max="11778" width="12.140625" style="442" customWidth="1"/>
    <col min="11779" max="11779" width="52.7109375" style="442" customWidth="1"/>
    <col min="11780" max="11780" width="4.7109375" style="442" customWidth="1"/>
    <col min="11781" max="11781" width="3.28515625" style="442" customWidth="1"/>
    <col min="11782" max="11782" width="9.42578125" style="442" customWidth="1"/>
    <col min="11783" max="11783" width="8" style="442" customWidth="1"/>
    <col min="11784" max="12032" width="9.140625" style="442"/>
    <col min="12033" max="12033" width="3" style="442" customWidth="1"/>
    <col min="12034" max="12034" width="12.140625" style="442" customWidth="1"/>
    <col min="12035" max="12035" width="52.7109375" style="442" customWidth="1"/>
    <col min="12036" max="12036" width="4.7109375" style="442" customWidth="1"/>
    <col min="12037" max="12037" width="3.28515625" style="442" customWidth="1"/>
    <col min="12038" max="12038" width="9.42578125" style="442" customWidth="1"/>
    <col min="12039" max="12039" width="8" style="442" customWidth="1"/>
    <col min="12040" max="12288" width="9.140625" style="442"/>
    <col min="12289" max="12289" width="3" style="442" customWidth="1"/>
    <col min="12290" max="12290" width="12.140625" style="442" customWidth="1"/>
    <col min="12291" max="12291" width="52.7109375" style="442" customWidth="1"/>
    <col min="12292" max="12292" width="4.7109375" style="442" customWidth="1"/>
    <col min="12293" max="12293" width="3.28515625" style="442" customWidth="1"/>
    <col min="12294" max="12294" width="9.42578125" style="442" customWidth="1"/>
    <col min="12295" max="12295" width="8" style="442" customWidth="1"/>
    <col min="12296" max="12544" width="9.140625" style="442"/>
    <col min="12545" max="12545" width="3" style="442" customWidth="1"/>
    <col min="12546" max="12546" width="12.140625" style="442" customWidth="1"/>
    <col min="12547" max="12547" width="52.7109375" style="442" customWidth="1"/>
    <col min="12548" max="12548" width="4.7109375" style="442" customWidth="1"/>
    <col min="12549" max="12549" width="3.28515625" style="442" customWidth="1"/>
    <col min="12550" max="12550" width="9.42578125" style="442" customWidth="1"/>
    <col min="12551" max="12551" width="8" style="442" customWidth="1"/>
    <col min="12552" max="12800" width="9.140625" style="442"/>
    <col min="12801" max="12801" width="3" style="442" customWidth="1"/>
    <col min="12802" max="12802" width="12.140625" style="442" customWidth="1"/>
    <col min="12803" max="12803" width="52.7109375" style="442" customWidth="1"/>
    <col min="12804" max="12804" width="4.7109375" style="442" customWidth="1"/>
    <col min="12805" max="12805" width="3.28515625" style="442" customWidth="1"/>
    <col min="12806" max="12806" width="9.42578125" style="442" customWidth="1"/>
    <col min="12807" max="12807" width="8" style="442" customWidth="1"/>
    <col min="12808" max="13056" width="9.140625" style="442"/>
    <col min="13057" max="13057" width="3" style="442" customWidth="1"/>
    <col min="13058" max="13058" width="12.140625" style="442" customWidth="1"/>
    <col min="13059" max="13059" width="52.7109375" style="442" customWidth="1"/>
    <col min="13060" max="13060" width="4.7109375" style="442" customWidth="1"/>
    <col min="13061" max="13061" width="3.28515625" style="442" customWidth="1"/>
    <col min="13062" max="13062" width="9.42578125" style="442" customWidth="1"/>
    <col min="13063" max="13063" width="8" style="442" customWidth="1"/>
    <col min="13064" max="13312" width="9.140625" style="442"/>
    <col min="13313" max="13313" width="3" style="442" customWidth="1"/>
    <col min="13314" max="13314" width="12.140625" style="442" customWidth="1"/>
    <col min="13315" max="13315" width="52.7109375" style="442" customWidth="1"/>
    <col min="13316" max="13316" width="4.7109375" style="442" customWidth="1"/>
    <col min="13317" max="13317" width="3.28515625" style="442" customWidth="1"/>
    <col min="13318" max="13318" width="9.42578125" style="442" customWidth="1"/>
    <col min="13319" max="13319" width="8" style="442" customWidth="1"/>
    <col min="13320" max="13568" width="9.140625" style="442"/>
    <col min="13569" max="13569" width="3" style="442" customWidth="1"/>
    <col min="13570" max="13570" width="12.140625" style="442" customWidth="1"/>
    <col min="13571" max="13571" width="52.7109375" style="442" customWidth="1"/>
    <col min="13572" max="13572" width="4.7109375" style="442" customWidth="1"/>
    <col min="13573" max="13573" width="3.28515625" style="442" customWidth="1"/>
    <col min="13574" max="13574" width="9.42578125" style="442" customWidth="1"/>
    <col min="13575" max="13575" width="8" style="442" customWidth="1"/>
    <col min="13576" max="13824" width="9.140625" style="442"/>
    <col min="13825" max="13825" width="3" style="442" customWidth="1"/>
    <col min="13826" max="13826" width="12.140625" style="442" customWidth="1"/>
    <col min="13827" max="13827" width="52.7109375" style="442" customWidth="1"/>
    <col min="13828" max="13828" width="4.7109375" style="442" customWidth="1"/>
    <col min="13829" max="13829" width="3.28515625" style="442" customWidth="1"/>
    <col min="13830" max="13830" width="9.42578125" style="442" customWidth="1"/>
    <col min="13831" max="13831" width="8" style="442" customWidth="1"/>
    <col min="13832" max="14080" width="9.140625" style="442"/>
    <col min="14081" max="14081" width="3" style="442" customWidth="1"/>
    <col min="14082" max="14082" width="12.140625" style="442" customWidth="1"/>
    <col min="14083" max="14083" width="52.7109375" style="442" customWidth="1"/>
    <col min="14084" max="14084" width="4.7109375" style="442" customWidth="1"/>
    <col min="14085" max="14085" width="3.28515625" style="442" customWidth="1"/>
    <col min="14086" max="14086" width="9.42578125" style="442" customWidth="1"/>
    <col min="14087" max="14087" width="8" style="442" customWidth="1"/>
    <col min="14088" max="14336" width="9.140625" style="442"/>
    <col min="14337" max="14337" width="3" style="442" customWidth="1"/>
    <col min="14338" max="14338" width="12.140625" style="442" customWidth="1"/>
    <col min="14339" max="14339" width="52.7109375" style="442" customWidth="1"/>
    <col min="14340" max="14340" width="4.7109375" style="442" customWidth="1"/>
    <col min="14341" max="14341" width="3.28515625" style="442" customWidth="1"/>
    <col min="14342" max="14342" width="9.42578125" style="442" customWidth="1"/>
    <col min="14343" max="14343" width="8" style="442" customWidth="1"/>
    <col min="14344" max="14592" width="9.140625" style="442"/>
    <col min="14593" max="14593" width="3" style="442" customWidth="1"/>
    <col min="14594" max="14594" width="12.140625" style="442" customWidth="1"/>
    <col min="14595" max="14595" width="52.7109375" style="442" customWidth="1"/>
    <col min="14596" max="14596" width="4.7109375" style="442" customWidth="1"/>
    <col min="14597" max="14597" width="3.28515625" style="442" customWidth="1"/>
    <col min="14598" max="14598" width="9.42578125" style="442" customWidth="1"/>
    <col min="14599" max="14599" width="8" style="442" customWidth="1"/>
    <col min="14600" max="14848" width="9.140625" style="442"/>
    <col min="14849" max="14849" width="3" style="442" customWidth="1"/>
    <col min="14850" max="14850" width="12.140625" style="442" customWidth="1"/>
    <col min="14851" max="14851" width="52.7109375" style="442" customWidth="1"/>
    <col min="14852" max="14852" width="4.7109375" style="442" customWidth="1"/>
    <col min="14853" max="14853" width="3.28515625" style="442" customWidth="1"/>
    <col min="14854" max="14854" width="9.42578125" style="442" customWidth="1"/>
    <col min="14855" max="14855" width="8" style="442" customWidth="1"/>
    <col min="14856" max="15104" width="9.140625" style="442"/>
    <col min="15105" max="15105" width="3" style="442" customWidth="1"/>
    <col min="15106" max="15106" width="12.140625" style="442" customWidth="1"/>
    <col min="15107" max="15107" width="52.7109375" style="442" customWidth="1"/>
    <col min="15108" max="15108" width="4.7109375" style="442" customWidth="1"/>
    <col min="15109" max="15109" width="3.28515625" style="442" customWidth="1"/>
    <col min="15110" max="15110" width="9.42578125" style="442" customWidth="1"/>
    <col min="15111" max="15111" width="8" style="442" customWidth="1"/>
    <col min="15112" max="15360" width="9.140625" style="442"/>
    <col min="15361" max="15361" width="3" style="442" customWidth="1"/>
    <col min="15362" max="15362" width="12.140625" style="442" customWidth="1"/>
    <col min="15363" max="15363" width="52.7109375" style="442" customWidth="1"/>
    <col min="15364" max="15364" width="4.7109375" style="442" customWidth="1"/>
    <col min="15365" max="15365" width="3.28515625" style="442" customWidth="1"/>
    <col min="15366" max="15366" width="9.42578125" style="442" customWidth="1"/>
    <col min="15367" max="15367" width="8" style="442" customWidth="1"/>
    <col min="15368" max="15616" width="9.140625" style="442"/>
    <col min="15617" max="15617" width="3" style="442" customWidth="1"/>
    <col min="15618" max="15618" width="12.140625" style="442" customWidth="1"/>
    <col min="15619" max="15619" width="52.7109375" style="442" customWidth="1"/>
    <col min="15620" max="15620" width="4.7109375" style="442" customWidth="1"/>
    <col min="15621" max="15621" width="3.28515625" style="442" customWidth="1"/>
    <col min="15622" max="15622" width="9.42578125" style="442" customWidth="1"/>
    <col min="15623" max="15623" width="8" style="442" customWidth="1"/>
    <col min="15624" max="15872" width="9.140625" style="442"/>
    <col min="15873" max="15873" width="3" style="442" customWidth="1"/>
    <col min="15874" max="15874" width="12.140625" style="442" customWidth="1"/>
    <col min="15875" max="15875" width="52.7109375" style="442" customWidth="1"/>
    <col min="15876" max="15876" width="4.7109375" style="442" customWidth="1"/>
    <col min="15877" max="15877" width="3.28515625" style="442" customWidth="1"/>
    <col min="15878" max="15878" width="9.42578125" style="442" customWidth="1"/>
    <col min="15879" max="15879" width="8" style="442" customWidth="1"/>
    <col min="15880" max="16128" width="9.140625" style="442"/>
    <col min="16129" max="16129" width="3" style="442" customWidth="1"/>
    <col min="16130" max="16130" width="12.140625" style="442" customWidth="1"/>
    <col min="16131" max="16131" width="52.7109375" style="442" customWidth="1"/>
    <col min="16132" max="16132" width="4.7109375" style="442" customWidth="1"/>
    <col min="16133" max="16133" width="3.28515625" style="442" customWidth="1"/>
    <col min="16134" max="16134" width="9.42578125" style="442" customWidth="1"/>
    <col min="16135" max="16135" width="8" style="442" customWidth="1"/>
    <col min="16136" max="16384" width="9.140625" style="442"/>
  </cols>
  <sheetData>
    <row r="1" spans="1:7">
      <c r="A1" s="456" t="s">
        <v>921</v>
      </c>
      <c r="B1" s="456"/>
      <c r="C1" s="456"/>
      <c r="D1" s="457"/>
      <c r="E1" s="457"/>
      <c r="F1" s="458"/>
      <c r="G1" s="457"/>
    </row>
    <row r="2" spans="1:7">
      <c r="A2" s="456" t="s">
        <v>1964</v>
      </c>
      <c r="B2" s="456"/>
      <c r="C2" s="456"/>
      <c r="D2" s="457"/>
      <c r="E2" s="457"/>
      <c r="F2" s="458"/>
      <c r="G2" s="457"/>
    </row>
    <row r="3" spans="1:7">
      <c r="A3" s="456" t="s">
        <v>923</v>
      </c>
      <c r="B3" s="456"/>
      <c r="C3" s="439"/>
    </row>
    <row r="6" spans="1:7">
      <c r="A6" s="459" t="s">
        <v>924</v>
      </c>
      <c r="B6" s="459"/>
      <c r="C6" s="460"/>
      <c r="D6" s="460"/>
      <c r="E6" s="460"/>
      <c r="F6" s="461"/>
      <c r="G6" s="460"/>
    </row>
    <row r="7" spans="1:7">
      <c r="A7" s="462" t="s">
        <v>925</v>
      </c>
      <c r="B7" s="462" t="s">
        <v>926</v>
      </c>
      <c r="C7" s="462" t="s">
        <v>927</v>
      </c>
      <c r="D7" s="462" t="s">
        <v>928</v>
      </c>
      <c r="E7" s="462" t="s">
        <v>145</v>
      </c>
      <c r="F7" s="463" t="s">
        <v>929</v>
      </c>
      <c r="G7" s="464" t="s">
        <v>930</v>
      </c>
    </row>
    <row r="8" spans="1:7">
      <c r="A8" s="465">
        <v>1</v>
      </c>
      <c r="B8" s="460" t="s">
        <v>1965</v>
      </c>
      <c r="C8" s="460" t="s">
        <v>1966</v>
      </c>
      <c r="D8" s="460">
        <v>6</v>
      </c>
      <c r="E8" s="460" t="s">
        <v>220</v>
      </c>
      <c r="F8" s="461"/>
      <c r="G8" s="466"/>
    </row>
    <row r="9" spans="1:7">
      <c r="A9" s="465">
        <v>2</v>
      </c>
      <c r="B9" s="460" t="s">
        <v>991</v>
      </c>
      <c r="C9" s="460" t="s">
        <v>992</v>
      </c>
      <c r="D9" s="460">
        <v>7</v>
      </c>
      <c r="E9" s="460" t="s">
        <v>220</v>
      </c>
      <c r="F9" s="461"/>
      <c r="G9" s="466"/>
    </row>
    <row r="10" spans="1:7">
      <c r="A10" s="465">
        <v>3</v>
      </c>
      <c r="B10" s="460" t="s">
        <v>1967</v>
      </c>
      <c r="C10" s="460" t="s">
        <v>1968</v>
      </c>
      <c r="D10" s="460">
        <v>2</v>
      </c>
      <c r="E10" s="460" t="s">
        <v>220</v>
      </c>
      <c r="F10" s="461"/>
      <c r="G10" s="466"/>
    </row>
    <row r="11" spans="1:7">
      <c r="A11" s="465">
        <v>4</v>
      </c>
      <c r="B11" s="460" t="s">
        <v>1028</v>
      </c>
      <c r="C11" s="460" t="s">
        <v>1969</v>
      </c>
      <c r="D11" s="460">
        <v>3</v>
      </c>
      <c r="E11" s="460" t="s">
        <v>220</v>
      </c>
      <c r="F11" s="461"/>
      <c r="G11" s="466"/>
    </row>
    <row r="12" spans="1:7">
      <c r="A12" s="465">
        <v>5</v>
      </c>
      <c r="B12" s="460" t="s">
        <v>1037</v>
      </c>
      <c r="C12" s="460" t="s">
        <v>1038</v>
      </c>
      <c r="D12" s="460">
        <v>3</v>
      </c>
      <c r="E12" s="460" t="s">
        <v>220</v>
      </c>
      <c r="F12" s="461"/>
      <c r="G12" s="466"/>
    </row>
    <row r="13" spans="1:7">
      <c r="A13" s="465">
        <v>6</v>
      </c>
      <c r="B13" s="460" t="s">
        <v>1970</v>
      </c>
      <c r="C13" s="460" t="s">
        <v>1971</v>
      </c>
      <c r="D13" s="460">
        <v>1</v>
      </c>
      <c r="E13" s="460" t="s">
        <v>231</v>
      </c>
      <c r="F13" s="461"/>
      <c r="G13" s="466"/>
    </row>
    <row r="14" spans="1:7">
      <c r="A14" s="467">
        <v>7</v>
      </c>
      <c r="B14" s="460" t="s">
        <v>1972</v>
      </c>
      <c r="C14" s="460" t="s">
        <v>1973</v>
      </c>
      <c r="D14" s="460">
        <v>1</v>
      </c>
      <c r="E14" s="460" t="s">
        <v>231</v>
      </c>
      <c r="F14" s="461"/>
      <c r="G14" s="466"/>
    </row>
    <row r="15" spans="1:7">
      <c r="A15" s="467">
        <v>8</v>
      </c>
      <c r="B15" s="460" t="s">
        <v>1974</v>
      </c>
      <c r="C15" s="460" t="s">
        <v>1975</v>
      </c>
      <c r="D15" s="460">
        <v>3</v>
      </c>
      <c r="E15" s="460" t="s">
        <v>231</v>
      </c>
      <c r="F15" s="461"/>
      <c r="G15" s="466"/>
    </row>
    <row r="16" spans="1:7">
      <c r="A16" s="470">
        <v>9</v>
      </c>
      <c r="B16" s="462" t="s">
        <v>1976</v>
      </c>
      <c r="C16" s="462" t="s">
        <v>1977</v>
      </c>
      <c r="D16" s="462">
        <v>4</v>
      </c>
      <c r="E16" s="462" t="s">
        <v>231</v>
      </c>
      <c r="F16" s="463"/>
      <c r="G16" s="471"/>
    </row>
    <row r="17" spans="1:7">
      <c r="A17" s="468"/>
      <c r="B17" s="468" t="s">
        <v>1075</v>
      </c>
      <c r="C17" s="468"/>
      <c r="D17" s="468"/>
      <c r="E17" s="468"/>
      <c r="F17" s="468"/>
      <c r="G17" s="461"/>
    </row>
    <row r="18" spans="1:7">
      <c r="A18" s="468"/>
      <c r="B18" s="468" t="s">
        <v>1978</v>
      </c>
      <c r="C18" s="468"/>
      <c r="D18" s="468">
        <v>5</v>
      </c>
      <c r="E18" s="468" t="s">
        <v>107</v>
      </c>
      <c r="F18" s="468"/>
      <c r="G18" s="461"/>
    </row>
    <row r="19" spans="1:7">
      <c r="A19" s="472"/>
      <c r="B19" s="462" t="s">
        <v>1077</v>
      </c>
      <c r="C19" s="462"/>
      <c r="D19" s="462">
        <v>3</v>
      </c>
      <c r="E19" s="462" t="s">
        <v>107</v>
      </c>
      <c r="F19" s="473"/>
      <c r="G19" s="463"/>
    </row>
    <row r="20" spans="1:7">
      <c r="A20" s="474"/>
      <c r="B20" s="475" t="s">
        <v>139</v>
      </c>
      <c r="C20" s="475"/>
      <c r="D20" s="475"/>
      <c r="E20" s="475"/>
      <c r="F20" s="476"/>
      <c r="G20" s="477"/>
    </row>
    <row r="21" spans="1:7">
      <c r="A21" s="468"/>
      <c r="B21" s="468"/>
      <c r="C21" s="468"/>
      <c r="D21" s="468"/>
      <c r="E21" s="468"/>
      <c r="F21" s="468"/>
      <c r="G21" s="468"/>
    </row>
    <row r="22" spans="1:7">
      <c r="A22" s="468"/>
      <c r="G22" s="468"/>
    </row>
    <row r="23" spans="1:7">
      <c r="A23" s="459" t="s">
        <v>1078</v>
      </c>
      <c r="B23" s="468"/>
      <c r="C23" s="468"/>
      <c r="D23" s="468"/>
      <c r="E23" s="468"/>
      <c r="F23" s="468"/>
      <c r="G23" s="468"/>
    </row>
    <row r="24" spans="1:7">
      <c r="A24" s="462" t="s">
        <v>925</v>
      </c>
      <c r="B24" s="462" t="s">
        <v>926</v>
      </c>
      <c r="C24" s="462" t="s">
        <v>927</v>
      </c>
      <c r="D24" s="462" t="s">
        <v>928</v>
      </c>
      <c r="E24" s="462" t="s">
        <v>145</v>
      </c>
      <c r="F24" s="463" t="s">
        <v>929</v>
      </c>
      <c r="G24" s="464" t="s">
        <v>930</v>
      </c>
    </row>
    <row r="25" spans="1:7">
      <c r="A25" s="465">
        <v>1</v>
      </c>
      <c r="B25" s="465">
        <v>210010023</v>
      </c>
      <c r="C25" s="460" t="s">
        <v>1979</v>
      </c>
      <c r="D25" s="460">
        <v>2</v>
      </c>
      <c r="E25" s="460" t="s">
        <v>220</v>
      </c>
      <c r="F25" s="461"/>
      <c r="G25" s="466"/>
    </row>
    <row r="26" spans="1:7">
      <c r="A26" s="465">
        <v>2</v>
      </c>
      <c r="B26" s="465">
        <v>210010123</v>
      </c>
      <c r="C26" s="460" t="s">
        <v>1980</v>
      </c>
      <c r="D26" s="460">
        <v>3</v>
      </c>
      <c r="E26" s="460" t="s">
        <v>220</v>
      </c>
      <c r="F26" s="461"/>
      <c r="G26" s="466"/>
    </row>
    <row r="27" spans="1:7">
      <c r="A27" s="467">
        <v>3</v>
      </c>
      <c r="B27" s="465">
        <v>210040552</v>
      </c>
      <c r="C27" s="460" t="s">
        <v>1981</v>
      </c>
      <c r="D27" s="460">
        <v>4</v>
      </c>
      <c r="E27" s="460" t="s">
        <v>231</v>
      </c>
      <c r="F27" s="461"/>
      <c r="G27" s="466"/>
    </row>
    <row r="28" spans="1:7">
      <c r="A28" s="467">
        <v>4</v>
      </c>
      <c r="B28" s="465">
        <v>210100004</v>
      </c>
      <c r="C28" s="460" t="s">
        <v>1090</v>
      </c>
      <c r="D28" s="460">
        <v>12</v>
      </c>
      <c r="E28" s="460" t="s">
        <v>231</v>
      </c>
      <c r="F28" s="461"/>
      <c r="G28" s="466"/>
    </row>
    <row r="29" spans="1:7">
      <c r="A29" s="467">
        <v>5</v>
      </c>
      <c r="B29" s="465">
        <v>210193043</v>
      </c>
      <c r="C29" s="460" t="s">
        <v>1982</v>
      </c>
      <c r="D29" s="460">
        <v>1</v>
      </c>
      <c r="E29" s="460" t="s">
        <v>231</v>
      </c>
      <c r="F29" s="461"/>
      <c r="G29" s="466"/>
    </row>
    <row r="30" spans="1:7">
      <c r="A30" s="467">
        <v>6</v>
      </c>
      <c r="B30" s="465">
        <v>210193053</v>
      </c>
      <c r="C30" s="460" t="s">
        <v>1983</v>
      </c>
      <c r="D30" s="460">
        <v>1</v>
      </c>
      <c r="E30" s="460" t="s">
        <v>231</v>
      </c>
      <c r="F30" s="461"/>
      <c r="G30" s="466"/>
    </row>
    <row r="31" spans="1:7">
      <c r="A31" s="467">
        <v>7</v>
      </c>
      <c r="B31" s="465">
        <v>210902114</v>
      </c>
      <c r="C31" s="460" t="s">
        <v>1984</v>
      </c>
      <c r="D31" s="460">
        <v>6</v>
      </c>
      <c r="E31" s="460" t="s">
        <v>220</v>
      </c>
      <c r="F31" s="461"/>
      <c r="G31" s="466"/>
    </row>
    <row r="32" spans="1:7">
      <c r="A32" s="467">
        <v>8</v>
      </c>
      <c r="B32" s="465">
        <v>210902141</v>
      </c>
      <c r="C32" s="460" t="s">
        <v>1132</v>
      </c>
      <c r="D32" s="460">
        <v>7</v>
      </c>
      <c r="E32" s="460" t="s">
        <v>220</v>
      </c>
      <c r="F32" s="461"/>
      <c r="G32" s="466"/>
    </row>
    <row r="33" spans="1:7">
      <c r="A33" s="467">
        <v>9</v>
      </c>
      <c r="B33" s="465">
        <v>213290150</v>
      </c>
      <c r="C33" s="460" t="s">
        <v>1985</v>
      </c>
      <c r="D33" s="460">
        <v>3</v>
      </c>
      <c r="E33" s="460" t="s">
        <v>406</v>
      </c>
      <c r="F33" s="461"/>
      <c r="G33" s="466"/>
    </row>
    <row r="34" spans="1:7">
      <c r="A34" s="470">
        <v>10</v>
      </c>
      <c r="B34" s="472">
        <v>213291000</v>
      </c>
      <c r="C34" s="462" t="s">
        <v>1138</v>
      </c>
      <c r="D34" s="462">
        <v>5</v>
      </c>
      <c r="E34" s="462" t="s">
        <v>406</v>
      </c>
      <c r="F34" s="463"/>
      <c r="G34" s="471"/>
    </row>
    <row r="35" spans="1:7">
      <c r="A35" s="468"/>
      <c r="B35" s="460" t="s">
        <v>1075</v>
      </c>
      <c r="C35" s="460"/>
      <c r="D35" s="460"/>
      <c r="E35" s="460"/>
      <c r="F35" s="461"/>
      <c r="G35" s="461"/>
    </row>
    <row r="36" spans="1:7">
      <c r="A36" s="468"/>
      <c r="B36" s="460" t="s">
        <v>1139</v>
      </c>
      <c r="C36" s="468"/>
      <c r="D36" s="460">
        <v>2</v>
      </c>
      <c r="E36" s="460" t="s">
        <v>107</v>
      </c>
      <c r="F36" s="468"/>
      <c r="G36" s="461"/>
    </row>
    <row r="37" spans="1:7">
      <c r="A37" s="473"/>
      <c r="B37" s="462" t="s">
        <v>139</v>
      </c>
      <c r="C37" s="462"/>
      <c r="D37" s="462"/>
      <c r="E37" s="462"/>
      <c r="F37" s="473"/>
      <c r="G37" s="463"/>
    </row>
    <row r="38" spans="1:7">
      <c r="A38" s="468"/>
      <c r="B38" s="460"/>
      <c r="C38" s="460"/>
      <c r="D38" s="460"/>
      <c r="E38" s="460"/>
      <c r="F38" s="468"/>
      <c r="G38" s="461"/>
    </row>
    <row r="39" spans="1:7">
      <c r="A39" s="459"/>
      <c r="B39" s="468"/>
      <c r="C39" s="468"/>
      <c r="D39" s="468"/>
      <c r="E39" s="468"/>
      <c r="F39" s="468"/>
      <c r="G39" s="468"/>
    </row>
    <row r="40" spans="1:7">
      <c r="A40" s="459" t="s">
        <v>1140</v>
      </c>
      <c r="B40" s="468"/>
      <c r="C40" s="468"/>
      <c r="D40" s="468"/>
      <c r="E40" s="468"/>
      <c r="F40" s="468"/>
      <c r="G40" s="468"/>
    </row>
    <row r="41" spans="1:7">
      <c r="A41" s="462" t="s">
        <v>925</v>
      </c>
      <c r="B41" s="462" t="s">
        <v>926</v>
      </c>
      <c r="C41" s="462" t="s">
        <v>927</v>
      </c>
      <c r="D41" s="462" t="s">
        <v>928</v>
      </c>
      <c r="E41" s="462" t="s">
        <v>145</v>
      </c>
      <c r="F41" s="463" t="s">
        <v>929</v>
      </c>
      <c r="G41" s="464" t="s">
        <v>930</v>
      </c>
    </row>
    <row r="42" spans="1:7">
      <c r="A42" s="465">
        <v>1</v>
      </c>
      <c r="B42" s="465">
        <v>460200164</v>
      </c>
      <c r="C42" s="460" t="s">
        <v>1986</v>
      </c>
      <c r="D42" s="460">
        <v>3</v>
      </c>
      <c r="E42" s="460" t="s">
        <v>220</v>
      </c>
      <c r="F42" s="461"/>
      <c r="G42" s="466"/>
    </row>
    <row r="43" spans="1:7">
      <c r="A43" s="465">
        <v>2</v>
      </c>
      <c r="B43" s="465">
        <v>460490011</v>
      </c>
      <c r="C43" s="460" t="s">
        <v>1144</v>
      </c>
      <c r="D43" s="460">
        <v>33</v>
      </c>
      <c r="E43" s="460" t="s">
        <v>220</v>
      </c>
      <c r="F43" s="461"/>
      <c r="G43" s="466"/>
    </row>
    <row r="44" spans="1:7">
      <c r="A44" s="465">
        <v>3</v>
      </c>
      <c r="B44" s="465">
        <v>460560164</v>
      </c>
      <c r="C44" s="460" t="s">
        <v>1987</v>
      </c>
      <c r="D44" s="460">
        <v>3</v>
      </c>
      <c r="E44" s="460" t="s">
        <v>220</v>
      </c>
      <c r="F44" s="461"/>
      <c r="G44" s="466"/>
    </row>
    <row r="45" spans="1:7">
      <c r="A45" s="472">
        <v>4</v>
      </c>
      <c r="B45" s="472">
        <v>460620014</v>
      </c>
      <c r="C45" s="462" t="s">
        <v>1988</v>
      </c>
      <c r="D45" s="462">
        <v>2</v>
      </c>
      <c r="E45" s="462" t="s">
        <v>193</v>
      </c>
      <c r="F45" s="463"/>
      <c r="G45" s="471"/>
    </row>
    <row r="46" spans="1:7">
      <c r="A46" s="473"/>
      <c r="B46" s="462" t="s">
        <v>1075</v>
      </c>
      <c r="C46" s="462"/>
      <c r="D46" s="462"/>
      <c r="E46" s="462"/>
      <c r="F46" s="463"/>
      <c r="G46" s="463"/>
    </row>
    <row r="47" spans="1:7">
      <c r="A47" s="483"/>
      <c r="B47" s="483"/>
      <c r="C47" s="456"/>
      <c r="D47" s="456"/>
      <c r="E47" s="456"/>
      <c r="F47" s="449"/>
      <c r="G47" s="449"/>
    </row>
    <row r="48" spans="1:7">
      <c r="A48" s="483"/>
      <c r="B48" s="483"/>
      <c r="C48" s="456"/>
      <c r="D48" s="456"/>
      <c r="E48" s="456"/>
      <c r="F48" s="449"/>
      <c r="G48" s="449"/>
    </row>
    <row r="49" spans="1:7">
      <c r="A49" s="483"/>
      <c r="B49" s="483"/>
      <c r="C49" s="456"/>
      <c r="D49" s="456"/>
      <c r="E49" s="456"/>
      <c r="F49" s="449"/>
      <c r="G49" s="449"/>
    </row>
    <row r="50" spans="1:7">
      <c r="A50" s="483"/>
      <c r="B50" s="483"/>
      <c r="C50" s="456"/>
      <c r="D50" s="456"/>
      <c r="E50" s="456"/>
      <c r="F50" s="449"/>
      <c r="G50" s="449"/>
    </row>
    <row r="51" spans="1:7">
      <c r="A51" s="483"/>
      <c r="B51" s="483"/>
      <c r="C51" s="456"/>
      <c r="D51" s="456"/>
      <c r="E51" s="456"/>
      <c r="F51" s="449"/>
      <c r="G51" s="449"/>
    </row>
    <row r="52" spans="1:7">
      <c r="A52" s="483"/>
      <c r="B52" s="483"/>
      <c r="C52" s="456"/>
      <c r="D52" s="456"/>
      <c r="E52" s="456"/>
      <c r="F52" s="449"/>
      <c r="G52" s="449"/>
    </row>
    <row r="53" spans="1:7">
      <c r="A53" s="483"/>
      <c r="B53" s="483"/>
      <c r="C53" s="456"/>
      <c r="D53" s="456"/>
      <c r="E53" s="456"/>
      <c r="F53" s="449"/>
      <c r="G53" s="449"/>
    </row>
    <row r="54" spans="1:7">
      <c r="A54" s="483"/>
      <c r="B54" s="483"/>
      <c r="C54" s="456"/>
      <c r="D54" s="456"/>
      <c r="E54" s="456"/>
      <c r="F54" s="449"/>
      <c r="G54" s="449"/>
    </row>
    <row r="55" spans="1:7">
      <c r="A55" s="483"/>
      <c r="B55" s="483"/>
      <c r="C55" s="456"/>
      <c r="D55" s="456"/>
      <c r="E55" s="456"/>
      <c r="F55" s="449"/>
      <c r="G55" s="449"/>
    </row>
    <row r="56" spans="1:7">
      <c r="A56" s="483"/>
      <c r="B56" s="483"/>
      <c r="C56" s="456"/>
      <c r="D56" s="456"/>
      <c r="E56" s="456"/>
      <c r="F56" s="449"/>
      <c r="G56" s="449"/>
    </row>
    <row r="57" spans="1:7">
      <c r="A57" s="483"/>
      <c r="B57" s="483"/>
      <c r="C57" s="456"/>
      <c r="D57" s="456"/>
      <c r="E57" s="456"/>
      <c r="F57" s="449"/>
      <c r="G57" s="449"/>
    </row>
    <row r="58" spans="1:7">
      <c r="A58" s="483"/>
      <c r="B58" s="483"/>
      <c r="C58" s="456"/>
      <c r="D58" s="456"/>
      <c r="E58" s="456"/>
      <c r="F58" s="449"/>
      <c r="G58" s="449"/>
    </row>
    <row r="59" spans="1:7">
      <c r="A59" s="483"/>
      <c r="B59" s="483"/>
      <c r="C59" s="456"/>
      <c r="D59" s="456"/>
      <c r="E59" s="456"/>
      <c r="F59" s="449"/>
      <c r="G59" s="449"/>
    </row>
    <row r="60" spans="1:7">
      <c r="A60" s="483"/>
      <c r="B60" s="483"/>
      <c r="C60" s="456"/>
      <c r="D60" s="456"/>
      <c r="E60" s="456"/>
      <c r="F60" s="449"/>
      <c r="G60" s="449"/>
    </row>
    <row r="61" spans="1:7">
      <c r="A61" s="483"/>
      <c r="B61" s="483"/>
      <c r="C61" s="456"/>
      <c r="D61" s="456"/>
      <c r="E61" s="456"/>
      <c r="F61" s="449"/>
      <c r="G61" s="449"/>
    </row>
    <row r="62" spans="1:7">
      <c r="A62" s="483"/>
      <c r="B62" s="483"/>
      <c r="C62" s="456"/>
      <c r="D62" s="456"/>
      <c r="E62" s="456"/>
      <c r="F62" s="449"/>
      <c r="G62" s="449"/>
    </row>
    <row r="63" spans="1:7">
      <c r="A63" s="483"/>
      <c r="B63" s="483"/>
      <c r="C63" s="456"/>
      <c r="D63" s="456"/>
      <c r="E63" s="456"/>
      <c r="F63" s="449"/>
      <c r="G63" s="449"/>
    </row>
    <row r="64" spans="1:7">
      <c r="A64" s="483"/>
      <c r="B64" s="483"/>
      <c r="C64" s="456"/>
      <c r="D64" s="456"/>
      <c r="E64" s="456"/>
      <c r="F64" s="449"/>
      <c r="G64" s="449"/>
    </row>
    <row r="65" spans="1:7">
      <c r="A65" s="483"/>
      <c r="B65" s="483"/>
      <c r="C65" s="456"/>
      <c r="D65" s="456"/>
      <c r="E65" s="456"/>
      <c r="F65" s="449"/>
      <c r="G65" s="449"/>
    </row>
    <row r="66" spans="1:7">
      <c r="A66" s="483"/>
      <c r="B66" s="483"/>
      <c r="C66" s="456"/>
      <c r="D66" s="456"/>
      <c r="E66" s="456"/>
      <c r="F66" s="449"/>
      <c r="G66" s="449"/>
    </row>
    <row r="67" spans="1:7">
      <c r="A67" s="483"/>
      <c r="B67" s="483"/>
      <c r="C67" s="456"/>
      <c r="D67" s="456"/>
      <c r="E67" s="456"/>
      <c r="F67" s="449"/>
      <c r="G67" s="449"/>
    </row>
    <row r="68" spans="1:7">
      <c r="A68" s="483"/>
      <c r="B68" s="483"/>
      <c r="C68" s="456"/>
      <c r="D68" s="456"/>
      <c r="E68" s="456"/>
      <c r="F68" s="449"/>
      <c r="G68" s="449"/>
    </row>
    <row r="69" spans="1:7">
      <c r="A69" s="483"/>
      <c r="B69" s="483"/>
      <c r="C69" s="456"/>
      <c r="D69" s="456"/>
      <c r="E69" s="456"/>
      <c r="F69" s="449"/>
      <c r="G69" s="449"/>
    </row>
    <row r="70" spans="1:7">
      <c r="A70" s="483"/>
      <c r="B70" s="483"/>
      <c r="C70" s="456"/>
      <c r="D70" s="456"/>
      <c r="E70" s="456"/>
      <c r="F70" s="449"/>
      <c r="G70" s="449"/>
    </row>
    <row r="71" spans="1:7">
      <c r="A71" s="483"/>
      <c r="B71" s="483"/>
      <c r="C71" s="456"/>
      <c r="D71" s="456"/>
      <c r="E71" s="456"/>
      <c r="F71" s="449"/>
      <c r="G71" s="449"/>
    </row>
    <row r="72" spans="1:7">
      <c r="A72" s="483"/>
      <c r="B72" s="483"/>
      <c r="C72" s="456"/>
      <c r="D72" s="456"/>
      <c r="E72" s="456"/>
      <c r="F72" s="449"/>
      <c r="G72" s="449"/>
    </row>
    <row r="73" spans="1:7">
      <c r="A73" s="483"/>
      <c r="B73" s="483"/>
      <c r="C73" s="456"/>
      <c r="D73" s="456"/>
      <c r="E73" s="456"/>
      <c r="F73" s="449"/>
      <c r="G73" s="449"/>
    </row>
    <row r="74" spans="1:7">
      <c r="A74" s="483"/>
      <c r="B74" s="483"/>
      <c r="C74" s="456"/>
      <c r="D74" s="456"/>
      <c r="E74" s="456"/>
      <c r="F74" s="449"/>
      <c r="G74" s="449"/>
    </row>
    <row r="75" spans="1:7">
      <c r="A75" s="483"/>
      <c r="B75" s="483"/>
      <c r="C75" s="456"/>
      <c r="D75" s="456"/>
      <c r="E75" s="456"/>
      <c r="F75" s="449"/>
      <c r="G75" s="449"/>
    </row>
    <row r="76" spans="1:7">
      <c r="A76" s="483"/>
      <c r="B76" s="483"/>
      <c r="C76" s="456"/>
      <c r="D76" s="456"/>
      <c r="E76" s="456"/>
      <c r="F76" s="449"/>
      <c r="G76" s="449"/>
    </row>
    <row r="77" spans="1:7">
      <c r="A77" s="483"/>
      <c r="B77" s="483"/>
      <c r="C77" s="456"/>
      <c r="D77" s="456"/>
      <c r="E77" s="456"/>
      <c r="F77" s="449"/>
      <c r="G77" s="449"/>
    </row>
    <row r="78" spans="1:7">
      <c r="A78" s="483"/>
      <c r="B78" s="483"/>
      <c r="C78" s="456"/>
      <c r="D78" s="456"/>
      <c r="E78" s="456"/>
      <c r="F78" s="449"/>
      <c r="G78" s="449"/>
    </row>
    <row r="79" spans="1:7">
      <c r="A79" s="483"/>
      <c r="B79" s="483"/>
      <c r="C79" s="456"/>
      <c r="D79" s="456"/>
      <c r="E79" s="456"/>
      <c r="F79" s="449"/>
      <c r="G79" s="449"/>
    </row>
    <row r="80" spans="1:7">
      <c r="A80" s="483"/>
      <c r="B80" s="483"/>
      <c r="C80" s="456"/>
      <c r="D80" s="456"/>
      <c r="E80" s="456"/>
      <c r="F80" s="449"/>
      <c r="G80" s="449"/>
    </row>
    <row r="81" spans="1:7">
      <c r="A81" s="480"/>
      <c r="B81" s="483"/>
      <c r="C81" s="456"/>
      <c r="D81" s="456"/>
      <c r="E81" s="456"/>
      <c r="F81" s="449"/>
      <c r="G81" s="449"/>
    </row>
    <row r="82" spans="1:7">
      <c r="A82" s="480"/>
      <c r="B82" s="483"/>
      <c r="C82" s="456"/>
      <c r="D82" s="456"/>
      <c r="E82" s="456"/>
      <c r="F82" s="449"/>
      <c r="G82" s="449"/>
    </row>
    <row r="83" spans="1:7">
      <c r="A83" s="480"/>
      <c r="B83" s="483"/>
      <c r="C83" s="456"/>
      <c r="D83" s="456"/>
      <c r="E83" s="456"/>
      <c r="F83" s="449"/>
      <c r="G83" s="449"/>
    </row>
    <row r="84" spans="1:7">
      <c r="A84" s="483"/>
      <c r="B84" s="483"/>
      <c r="C84" s="456"/>
      <c r="D84" s="456"/>
      <c r="E84" s="456"/>
      <c r="F84" s="449"/>
      <c r="G84" s="449"/>
    </row>
    <row r="85" spans="1:7">
      <c r="A85" s="483"/>
      <c r="B85" s="456"/>
      <c r="C85" s="456"/>
      <c r="D85" s="456"/>
      <c r="E85" s="456"/>
      <c r="F85" s="449"/>
      <c r="G85" s="449"/>
    </row>
    <row r="86" spans="1:7">
      <c r="A86" s="456"/>
      <c r="B86" s="483"/>
      <c r="C86" s="456"/>
      <c r="D86" s="456"/>
      <c r="E86" s="456"/>
      <c r="F86" s="449"/>
      <c r="G86" s="449"/>
    </row>
    <row r="89" spans="1:7">
      <c r="A89" s="481"/>
    </row>
    <row r="90" spans="1:7">
      <c r="A90" s="456"/>
      <c r="B90" s="456"/>
      <c r="C90" s="456"/>
      <c r="D90" s="449"/>
      <c r="E90" s="456"/>
      <c r="F90" s="445"/>
      <c r="G90" s="482"/>
    </row>
    <row r="91" spans="1:7">
      <c r="A91" s="483"/>
      <c r="B91" s="485"/>
      <c r="C91" s="456"/>
      <c r="D91" s="449"/>
      <c r="E91" s="456"/>
      <c r="F91" s="449"/>
      <c r="G91" s="449"/>
    </row>
    <row r="92" spans="1:7">
      <c r="A92" s="483"/>
      <c r="B92" s="483"/>
      <c r="C92" s="456"/>
      <c r="D92" s="449"/>
      <c r="E92" s="456"/>
      <c r="F92" s="449"/>
      <c r="G92" s="449"/>
    </row>
    <row r="93" spans="1:7">
      <c r="A93" s="483"/>
      <c r="B93" s="483"/>
      <c r="C93" s="456"/>
      <c r="D93" s="449"/>
      <c r="E93" s="456"/>
      <c r="F93" s="449"/>
      <c r="G93" s="449"/>
    </row>
    <row r="94" spans="1:7">
      <c r="A94" s="483"/>
      <c r="B94" s="485"/>
      <c r="C94" s="486"/>
      <c r="D94" s="449"/>
      <c r="E94" s="456"/>
      <c r="F94" s="449"/>
      <c r="G94" s="449"/>
    </row>
    <row r="95" spans="1:7">
      <c r="A95" s="483"/>
      <c r="B95" s="483"/>
      <c r="C95" s="456"/>
      <c r="D95" s="449"/>
      <c r="E95" s="456"/>
      <c r="F95" s="449"/>
      <c r="G95" s="449"/>
    </row>
    <row r="96" spans="1:7">
      <c r="A96" s="483"/>
      <c r="B96" s="483"/>
      <c r="C96" s="456"/>
      <c r="D96" s="449"/>
      <c r="E96" s="456"/>
      <c r="F96" s="449"/>
      <c r="G96" s="449"/>
    </row>
    <row r="97" spans="1:7">
      <c r="A97" s="483"/>
      <c r="B97" s="483"/>
      <c r="C97" s="456"/>
      <c r="D97" s="449"/>
      <c r="E97" s="456"/>
      <c r="F97" s="449"/>
      <c r="G97" s="449"/>
    </row>
    <row r="98" spans="1:7">
      <c r="A98" s="456"/>
      <c r="B98" s="456"/>
      <c r="C98" s="456"/>
      <c r="D98" s="456"/>
      <c r="E98" s="456"/>
      <c r="F98" s="449"/>
      <c r="G98" s="449"/>
    </row>
  </sheetData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pane ySplit="13" topLeftCell="A14" activePane="bottomLeft" state="frozen"/>
      <selection activeCell="O31" sqref="O31"/>
      <selection pane="bottomLeft" activeCell="L41" sqref="L41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169" t="s">
        <v>132</v>
      </c>
      <c r="B1" s="170"/>
      <c r="C1" s="170"/>
      <c r="D1" s="170"/>
      <c r="E1" s="170"/>
    </row>
    <row r="2" spans="1:5">
      <c r="A2" s="172" t="s">
        <v>37</v>
      </c>
      <c r="B2" s="173" t="str">
        <f>'SO 01 asr-rek. kl'!E5</f>
        <v>Drienov OOPZ -Rekonštrukcia a prístavba objektu</v>
      </c>
      <c r="C2" s="174"/>
      <c r="D2" s="174"/>
      <c r="E2" s="174"/>
    </row>
    <row r="3" spans="1:5">
      <c r="A3" s="172" t="s">
        <v>36</v>
      </c>
      <c r="B3" s="173" t="str">
        <f>'SO 01 asr-rek. kl'!E7</f>
        <v xml:space="preserve">SO 01 OO PZ - rekonštrukcia </v>
      </c>
      <c r="C3" s="175"/>
      <c r="D3" s="176"/>
      <c r="E3" s="177"/>
    </row>
    <row r="4" spans="1:5">
      <c r="A4" s="172" t="s">
        <v>133</v>
      </c>
      <c r="B4" s="173" t="str">
        <f>'SO 01 asr-rek. kl'!E9</f>
        <v>ASR - Architektonické a stavebné riešenie</v>
      </c>
      <c r="C4" s="175"/>
      <c r="D4" s="176"/>
      <c r="E4" s="177"/>
    </row>
    <row r="5" spans="1:5">
      <c r="A5" s="178"/>
      <c r="B5" s="173"/>
      <c r="C5" s="175"/>
      <c r="D5" s="179"/>
      <c r="E5" s="177"/>
    </row>
    <row r="6" spans="1:5" ht="6" customHeight="1">
      <c r="A6" s="178"/>
      <c r="B6" s="173"/>
      <c r="C6" s="175"/>
      <c r="D6" s="179"/>
      <c r="E6" s="177"/>
    </row>
    <row r="7" spans="1:5">
      <c r="A7" s="180"/>
      <c r="B7" s="173"/>
      <c r="C7" s="175"/>
      <c r="D7" s="179"/>
      <c r="E7" s="177"/>
    </row>
    <row r="8" spans="1:5">
      <c r="A8" s="180"/>
      <c r="B8" s="173"/>
      <c r="C8" s="175"/>
      <c r="D8" s="179"/>
      <c r="E8" s="177"/>
    </row>
    <row r="9" spans="1:5">
      <c r="A9" s="180"/>
      <c r="B9" s="173"/>
      <c r="C9" s="175"/>
      <c r="D9" s="179"/>
      <c r="E9" s="177"/>
    </row>
    <row r="10" spans="1:5" ht="6" customHeight="1">
      <c r="A10" s="170"/>
      <c r="B10" s="170"/>
      <c r="C10" s="170"/>
      <c r="D10" s="170"/>
      <c r="E10" s="170"/>
    </row>
    <row r="11" spans="1:5">
      <c r="A11" s="181" t="s">
        <v>134</v>
      </c>
      <c r="B11" s="182" t="s">
        <v>135</v>
      </c>
      <c r="C11" s="183" t="s">
        <v>136</v>
      </c>
      <c r="D11" s="184" t="s">
        <v>137</v>
      </c>
      <c r="E11" s="183" t="s">
        <v>138</v>
      </c>
    </row>
    <row r="12" spans="1:5">
      <c r="A12" s="185">
        <v>1</v>
      </c>
      <c r="B12" s="186">
        <v>2</v>
      </c>
      <c r="C12" s="187">
        <v>3</v>
      </c>
      <c r="D12" s="188">
        <v>4</v>
      </c>
      <c r="E12" s="187">
        <v>5</v>
      </c>
    </row>
    <row r="13" spans="1:5" ht="4.5" customHeight="1">
      <c r="A13" s="189"/>
      <c r="B13" s="189"/>
      <c r="C13" s="189"/>
      <c r="D13" s="189"/>
      <c r="E13" s="189"/>
    </row>
    <row r="14" spans="1:5" s="191" customFormat="1" ht="11.25">
      <c r="A14" s="190" t="str">
        <f>'SO 01 asr-rek. rozpocet'!D14</f>
        <v>HSV</v>
      </c>
      <c r="B14" s="191" t="str">
        <f>'SO 01 asr-rek. rozpocet'!E14</f>
        <v>Práce a dodávky HSV</v>
      </c>
      <c r="C14" s="192"/>
      <c r="D14" s="193">
        <f>'SO 01 asr-rek. rozpocet'!K14</f>
        <v>144.73769632</v>
      </c>
      <c r="E14" s="193">
        <f>'SO 01 asr-rek. rozpocet'!M14</f>
        <v>104.50922399999999</v>
      </c>
    </row>
    <row r="15" spans="1:5" s="195" customFormat="1" ht="11.25">
      <c r="A15" s="194" t="str">
        <f>'SO 01 asr-rek. rozpocet'!D15</f>
        <v>1</v>
      </c>
      <c r="B15" s="195" t="str">
        <f>'SO 01 asr-rek. rozpocet'!E15</f>
        <v>Zemné práce</v>
      </c>
      <c r="C15" s="196"/>
      <c r="D15" s="197">
        <f>'SO 01 asr-rek. rozpocet'!K15</f>
        <v>22.756</v>
      </c>
      <c r="E15" s="197">
        <f>'SO 01 asr-rek. rozpocet'!M15</f>
        <v>0</v>
      </c>
    </row>
    <row r="16" spans="1:5" s="195" customFormat="1" ht="11.25">
      <c r="A16" s="194" t="str">
        <f>'SO 01 asr-rek. rozpocet'!D28</f>
        <v>2</v>
      </c>
      <c r="B16" s="195" t="str">
        <f>'SO 01 asr-rek. rozpocet'!E28</f>
        <v>Zakladanie</v>
      </c>
      <c r="C16" s="196"/>
      <c r="D16" s="197">
        <f>'SO 01 asr-rek. rozpocet'!K28</f>
        <v>6.5171872799999999</v>
      </c>
      <c r="E16" s="197">
        <f>'SO 01 asr-rek. rozpocet'!M28</f>
        <v>0</v>
      </c>
    </row>
    <row r="17" spans="1:5" s="195" customFormat="1" ht="11.25">
      <c r="A17" s="194" t="str">
        <f>'SO 01 asr-rek. rozpocet'!D34</f>
        <v>3</v>
      </c>
      <c r="B17" s="195" t="str">
        <f>'SO 01 asr-rek. rozpocet'!E34</f>
        <v>Zvislé a kompletné konštrukcie</v>
      </c>
      <c r="C17" s="196"/>
      <c r="D17" s="197">
        <f>'SO 01 asr-rek. rozpocet'!K34</f>
        <v>32.620906539999993</v>
      </c>
      <c r="E17" s="197">
        <f>'SO 01 asr-rek. rozpocet'!M34</f>
        <v>0</v>
      </c>
    </row>
    <row r="18" spans="1:5" s="195" customFormat="1" ht="11.25">
      <c r="A18" s="194" t="str">
        <f>'SO 01 asr-rek. rozpocet'!D47</f>
        <v>4</v>
      </c>
      <c r="B18" s="195" t="str">
        <f>'SO 01 asr-rek. rozpocet'!E47</f>
        <v>Vodorovné konštrukcie</v>
      </c>
      <c r="C18" s="196"/>
      <c r="D18" s="197">
        <f>'SO 01 asr-rek. rozpocet'!K47</f>
        <v>18.469736739999995</v>
      </c>
      <c r="E18" s="197">
        <f>'SO 01 asr-rek. rozpocet'!M47</f>
        <v>0</v>
      </c>
    </row>
    <row r="19" spans="1:5" s="195" customFormat="1" ht="11.25">
      <c r="A19" s="194" t="str">
        <f>'SO 01 asr-rek. rozpocet'!D67</f>
        <v>6</v>
      </c>
      <c r="B19" s="195" t="str">
        <f>'SO 01 asr-rek. rozpocet'!E67</f>
        <v>Úpravy povrchov, podlahy, osadenie</v>
      </c>
      <c r="C19" s="196"/>
      <c r="D19" s="197">
        <f>'SO 01 asr-rek. rozpocet'!K67</f>
        <v>40.12679279999999</v>
      </c>
      <c r="E19" s="197">
        <f>'SO 01 asr-rek. rozpocet'!M67</f>
        <v>0</v>
      </c>
    </row>
    <row r="20" spans="1:5" s="195" customFormat="1" ht="11.25">
      <c r="A20" s="194" t="str">
        <f>'SO 01 asr-rek. rozpocet'!D96</f>
        <v>9</v>
      </c>
      <c r="B20" s="195" t="str">
        <f>'SO 01 asr-rek. rozpocet'!E96</f>
        <v>Ostatné konštrukcie a práce-búranie</v>
      </c>
      <c r="C20" s="196"/>
      <c r="D20" s="197">
        <f>'SO 01 asr-rek. rozpocet'!K96</f>
        <v>24.247072960000001</v>
      </c>
      <c r="E20" s="197">
        <f>'SO 01 asr-rek. rozpocet'!M96</f>
        <v>104.50922399999999</v>
      </c>
    </row>
    <row r="21" spans="1:5" s="195" customFormat="1" ht="11.25">
      <c r="A21" s="194" t="str">
        <f>'SO 01 asr-rek. rozpocet'!D138</f>
        <v>99</v>
      </c>
      <c r="B21" s="195" t="str">
        <f>'SO 01 asr-rek. rozpocet'!E138</f>
        <v>Presun hmôt HSV</v>
      </c>
      <c r="C21" s="196"/>
      <c r="D21" s="197">
        <f>'SO 01 asr-rek. rozpocet'!K138</f>
        <v>0</v>
      </c>
      <c r="E21" s="197">
        <f>'SO 01 asr-rek. rozpocet'!M138</f>
        <v>0</v>
      </c>
    </row>
    <row r="22" spans="1:5" s="191" customFormat="1" ht="11.25">
      <c r="A22" s="190" t="str">
        <f>'SO 01 asr-rek. rozpocet'!D140</f>
        <v>PSV</v>
      </c>
      <c r="B22" s="191" t="str">
        <f>'SO 01 asr-rek. rozpocet'!E140</f>
        <v>Práce a dodávky PSV</v>
      </c>
      <c r="C22" s="192"/>
      <c r="D22" s="193">
        <f>'SO 01 asr-rek. rozpocet'!K140</f>
        <v>18.051645919999999</v>
      </c>
      <c r="E22" s="193">
        <f>'SO 01 asr-rek. rozpocet'!M140</f>
        <v>9.9682181500000002</v>
      </c>
    </row>
    <row r="23" spans="1:5" s="195" customFormat="1" ht="11.25">
      <c r="A23" s="194" t="str">
        <f>'SO 01 asr-rek. rozpocet'!D141</f>
        <v>711</v>
      </c>
      <c r="B23" s="195" t="str">
        <f>'SO 01 asr-rek. rozpocet'!E141</f>
        <v>Izolácie proti vode a vlhkosti</v>
      </c>
      <c r="C23" s="196"/>
      <c r="D23" s="197">
        <f>'SO 01 asr-rek. rozpocet'!K141</f>
        <v>0.34639309000000001</v>
      </c>
      <c r="E23" s="197">
        <f>'SO 01 asr-rek. rozpocet'!M141</f>
        <v>0</v>
      </c>
    </row>
    <row r="24" spans="1:5" s="195" customFormat="1" ht="11.25">
      <c r="A24" s="194" t="str">
        <f>'SO 01 asr-rek. rozpocet'!D155</f>
        <v>712</v>
      </c>
      <c r="B24" s="195" t="str">
        <f>'SO 01 asr-rek. rozpocet'!E155</f>
        <v>Izolácie striech</v>
      </c>
      <c r="C24" s="196"/>
      <c r="D24" s="197">
        <f>'SO 01 asr-rek. rozpocet'!K155</f>
        <v>2.5568400000000002E-2</v>
      </c>
      <c r="E24" s="197">
        <f>'SO 01 asr-rek. rozpocet'!M155</f>
        <v>0</v>
      </c>
    </row>
    <row r="25" spans="1:5" s="195" customFormat="1" ht="11.25">
      <c r="A25" s="194" t="str">
        <f>'SO 01 asr-rek. rozpocet'!D159</f>
        <v>713</v>
      </c>
      <c r="B25" s="195" t="str">
        <f>'SO 01 asr-rek. rozpocet'!E159</f>
        <v>Izolácie tepelné</v>
      </c>
      <c r="C25" s="196"/>
      <c r="D25" s="197">
        <f>'SO 01 asr-rek. rozpocet'!K159</f>
        <v>2.2436290799999998</v>
      </c>
      <c r="E25" s="197">
        <f>'SO 01 asr-rek. rozpocet'!M159</f>
        <v>0</v>
      </c>
    </row>
    <row r="26" spans="1:5" s="195" customFormat="1" ht="11.25">
      <c r="A26" s="194" t="str">
        <f>'SO 01 asr-rek. rozpocet'!D172</f>
        <v>762</v>
      </c>
      <c r="B26" s="195" t="str">
        <f>'SO 01 asr-rek. rozpocet'!E172</f>
        <v>Konštrukcie tesárske</v>
      </c>
      <c r="C26" s="196"/>
      <c r="D26" s="197">
        <f>'SO 01 asr-rek. rozpocet'!K172</f>
        <v>6.8063113399999997</v>
      </c>
      <c r="E26" s="197">
        <f>'SO 01 asr-rek. rozpocet'!M172</f>
        <v>9.0607980000000001</v>
      </c>
    </row>
    <row r="27" spans="1:5" s="195" customFormat="1" ht="11.25">
      <c r="A27" s="194" t="str">
        <f>'SO 01 asr-rek. rozpocet'!D186</f>
        <v>763</v>
      </c>
      <c r="B27" s="195" t="str">
        <f>'SO 01 asr-rek. rozpocet'!E186</f>
        <v>Konštrukcie - drevostavby</v>
      </c>
      <c r="C27" s="196"/>
      <c r="D27" s="197">
        <f>'SO 01 asr-rek. rozpocet'!K186</f>
        <v>0.92580798000000009</v>
      </c>
      <c r="E27" s="197">
        <f>'SO 01 asr-rek. rozpocet'!M186</f>
        <v>0</v>
      </c>
    </row>
    <row r="28" spans="1:5" s="195" customFormat="1" ht="11.25">
      <c r="A28" s="194" t="str">
        <f>'SO 01 asr-rek. rozpocet'!D189</f>
        <v>764</v>
      </c>
      <c r="B28" s="195" t="str">
        <f>'SO 01 asr-rek. rozpocet'!E189</f>
        <v>Konštrukcie klampiarske</v>
      </c>
      <c r="C28" s="196"/>
      <c r="D28" s="197">
        <f>'SO 01 asr-rek. rozpocet'!K189</f>
        <v>1.44489852</v>
      </c>
      <c r="E28" s="197">
        <f>'SO 01 asr-rek. rozpocet'!M189</f>
        <v>0.78802015000000003</v>
      </c>
    </row>
    <row r="29" spans="1:5" s="195" customFormat="1" ht="11.25">
      <c r="A29" s="194" t="str">
        <f>'SO 01 asr-rek. rozpocet'!D211</f>
        <v>766</v>
      </c>
      <c r="B29" s="195" t="str">
        <f>'SO 01 asr-rek. rozpocet'!E211</f>
        <v>Konštrukcie stolárske</v>
      </c>
      <c r="C29" s="196"/>
      <c r="D29" s="197">
        <f>'SO 01 asr-rek. rozpocet'!K211</f>
        <v>1.70398564</v>
      </c>
      <c r="E29" s="197">
        <f>'SO 01 asr-rek. rozpocet'!M211</f>
        <v>0</v>
      </c>
    </row>
    <row r="30" spans="1:5" s="195" customFormat="1" ht="11.25">
      <c r="A30" s="194" t="str">
        <f>'SO 01 asr-rek. rozpocet'!D238</f>
        <v>767</v>
      </c>
      <c r="B30" s="195" t="str">
        <f>'SO 01 asr-rek. rozpocet'!E238</f>
        <v>Konštrukcie doplnkové kovové</v>
      </c>
      <c r="C30" s="196"/>
      <c r="D30" s="197">
        <f>'SO 01 asr-rek. rozpocet'!K238</f>
        <v>0.77149140000000005</v>
      </c>
      <c r="E30" s="197">
        <f>'SO 01 asr-rek. rozpocet'!M238</f>
        <v>0</v>
      </c>
    </row>
    <row r="31" spans="1:5" s="195" customFormat="1" ht="11.25">
      <c r="A31" s="194" t="str">
        <f>'SO 01 asr-rek. rozpocet'!D247</f>
        <v>769</v>
      </c>
      <c r="B31" s="195" t="str">
        <f>'SO 01 asr-rek. rozpocet'!E247</f>
        <v>Montáž vzduchotechnických zariadení</v>
      </c>
      <c r="C31" s="196"/>
      <c r="D31" s="197">
        <f>'SO 01 asr-rek. rozpocet'!K247</f>
        <v>3.636E-4</v>
      </c>
      <c r="E31" s="197">
        <f>'SO 01 asr-rek. rozpocet'!M247</f>
        <v>0</v>
      </c>
    </row>
    <row r="32" spans="1:5" s="195" customFormat="1" ht="11.25">
      <c r="A32" s="194" t="str">
        <f>'SO 01 asr-rek. rozpocet'!D255</f>
        <v>771</v>
      </c>
      <c r="B32" s="195" t="str">
        <f>'SO 01 asr-rek. rozpocet'!E255</f>
        <v>Podlahy z dlaždíc</v>
      </c>
      <c r="C32" s="196"/>
      <c r="D32" s="197">
        <f>'SO 01 asr-rek. rozpocet'!K255</f>
        <v>1.7741796499999998</v>
      </c>
      <c r="E32" s="197">
        <f>'SO 01 asr-rek. rozpocet'!M255</f>
        <v>0</v>
      </c>
    </row>
    <row r="33" spans="1:5" s="195" customFormat="1" ht="11.25">
      <c r="A33" s="194" t="str">
        <f>'SO 01 asr-rek. rozpocet'!D263</f>
        <v>776</v>
      </c>
      <c r="B33" s="195" t="str">
        <f>'SO 01 asr-rek. rozpocet'!E263</f>
        <v>Podlahy povlakové</v>
      </c>
      <c r="C33" s="196"/>
      <c r="D33" s="197">
        <f>'SO 01 asr-rek. rozpocet'!K263</f>
        <v>0.55876799999999993</v>
      </c>
      <c r="E33" s="197">
        <f>'SO 01 asr-rek. rozpocet'!M263</f>
        <v>0.11940000000000001</v>
      </c>
    </row>
    <row r="34" spans="1:5" s="195" customFormat="1" ht="11.25">
      <c r="A34" s="194" t="str">
        <f>'SO 01 asr-rek. rozpocet'!D269</f>
        <v>781</v>
      </c>
      <c r="B34" s="195" t="str">
        <f>'SO 01 asr-rek. rozpocet'!E269</f>
        <v>Dokončovacie práce a obklady</v>
      </c>
      <c r="C34" s="196"/>
      <c r="D34" s="197">
        <f>'SO 01 asr-rek. rozpocet'!K269</f>
        <v>1.0058982000000001</v>
      </c>
      <c r="E34" s="197">
        <f>'SO 01 asr-rek. rozpocet'!M269</f>
        <v>0</v>
      </c>
    </row>
    <row r="35" spans="1:5" s="195" customFormat="1" ht="11.25">
      <c r="A35" s="194" t="str">
        <f>'SO 01 asr-rek. rozpocet'!D274</f>
        <v>783</v>
      </c>
      <c r="B35" s="195" t="str">
        <f>'SO 01 asr-rek. rozpocet'!E274</f>
        <v>Dokončovacie práce - nátery</v>
      </c>
      <c r="C35" s="196"/>
      <c r="D35" s="197">
        <f>'SO 01 asr-rek. rozpocet'!K274</f>
        <v>0.14660181999999999</v>
      </c>
      <c r="E35" s="197">
        <f>'SO 01 asr-rek. rozpocet'!M274</f>
        <v>0</v>
      </c>
    </row>
    <row r="36" spans="1:5" s="195" customFormat="1" ht="11.25">
      <c r="A36" s="194" t="str">
        <f>'SO 01 asr-rek. rozpocet'!D282</f>
        <v>784</v>
      </c>
      <c r="B36" s="195" t="str">
        <f>'SO 01 asr-rek. rozpocet'!E282</f>
        <v>Dokončovacie práce - maľby</v>
      </c>
      <c r="C36" s="196"/>
      <c r="D36" s="197">
        <f>'SO 01 asr-rek. rozpocet'!K282</f>
        <v>0.29774920000000005</v>
      </c>
      <c r="E36" s="197">
        <f>'SO 01 asr-rek. rozpocet'!M282</f>
        <v>0</v>
      </c>
    </row>
    <row r="37" spans="1:5" s="198" customFormat="1" ht="11.25">
      <c r="B37" s="198" t="s">
        <v>139</v>
      </c>
      <c r="C37" s="199"/>
      <c r="D37" s="200">
        <f>'SO 01 asr-rek. rozpocet'!K285</f>
        <v>162.78934224</v>
      </c>
      <c r="E37" s="200">
        <f>'SO 01 asr-rek. rozpocet'!M285</f>
        <v>114.47744214999999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4" fitToHeight="999" orientation="portrait" errors="blank" horizontalDpi="8189" verticalDpi="8189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showGridLines="0" topLeftCell="A28" workbookViewId="0">
      <selection activeCell="AD41" sqref="AD41"/>
    </sheetView>
  </sheetViews>
  <sheetFormatPr defaultRowHeight="12.75" customHeight="1"/>
  <cols>
    <col min="1" max="1" width="2.42578125" style="713" customWidth="1"/>
    <col min="2" max="2" width="1.85546875" style="713" customWidth="1"/>
    <col min="3" max="3" width="2.85546875" style="713" customWidth="1"/>
    <col min="4" max="4" width="6.7109375" style="713" customWidth="1"/>
    <col min="5" max="5" width="13.5703125" style="713" customWidth="1"/>
    <col min="6" max="6" width="0.5703125" style="713" customWidth="1"/>
    <col min="7" max="7" width="2.5703125" style="713" customWidth="1"/>
    <col min="8" max="8" width="2.7109375" style="713" customWidth="1"/>
    <col min="9" max="9" width="10.42578125" style="713" customWidth="1"/>
    <col min="10" max="10" width="13.42578125" style="713" customWidth="1"/>
    <col min="11" max="11" width="0.7109375" style="713" customWidth="1"/>
    <col min="12" max="12" width="2.42578125" style="713" customWidth="1"/>
    <col min="13" max="13" width="2.85546875" style="713" customWidth="1"/>
    <col min="14" max="14" width="2" style="713" customWidth="1"/>
    <col min="15" max="15" width="12.42578125" style="713" customWidth="1"/>
    <col min="16" max="16" width="3" style="713" customWidth="1"/>
    <col min="17" max="17" width="2" style="713" customWidth="1"/>
    <col min="18" max="18" width="13.5703125" style="713" customWidth="1"/>
    <col min="19" max="19" width="0.5703125" style="713" customWidth="1"/>
    <col min="20" max="256" width="9.140625" style="713"/>
    <col min="257" max="257" width="2.42578125" style="713" customWidth="1"/>
    <col min="258" max="258" width="1.85546875" style="713" customWidth="1"/>
    <col min="259" max="259" width="2.85546875" style="713" customWidth="1"/>
    <col min="260" max="260" width="6.7109375" style="713" customWidth="1"/>
    <col min="261" max="261" width="13.5703125" style="713" customWidth="1"/>
    <col min="262" max="262" width="0.5703125" style="713" customWidth="1"/>
    <col min="263" max="263" width="2.5703125" style="713" customWidth="1"/>
    <col min="264" max="264" width="2.7109375" style="713" customWidth="1"/>
    <col min="265" max="265" width="10.42578125" style="713" customWidth="1"/>
    <col min="266" max="266" width="13.42578125" style="713" customWidth="1"/>
    <col min="267" max="267" width="0.7109375" style="713" customWidth="1"/>
    <col min="268" max="268" width="2.42578125" style="713" customWidth="1"/>
    <col min="269" max="269" width="2.85546875" style="713" customWidth="1"/>
    <col min="270" max="270" width="2" style="713" customWidth="1"/>
    <col min="271" max="271" width="12.42578125" style="713" customWidth="1"/>
    <col min="272" max="272" width="3" style="713" customWidth="1"/>
    <col min="273" max="273" width="2" style="713" customWidth="1"/>
    <col min="274" max="274" width="13.5703125" style="713" customWidth="1"/>
    <col min="275" max="275" width="0.5703125" style="713" customWidth="1"/>
    <col min="276" max="512" width="9.140625" style="713"/>
    <col min="513" max="513" width="2.42578125" style="713" customWidth="1"/>
    <col min="514" max="514" width="1.85546875" style="713" customWidth="1"/>
    <col min="515" max="515" width="2.85546875" style="713" customWidth="1"/>
    <col min="516" max="516" width="6.7109375" style="713" customWidth="1"/>
    <col min="517" max="517" width="13.5703125" style="713" customWidth="1"/>
    <col min="518" max="518" width="0.5703125" style="713" customWidth="1"/>
    <col min="519" max="519" width="2.5703125" style="713" customWidth="1"/>
    <col min="520" max="520" width="2.7109375" style="713" customWidth="1"/>
    <col min="521" max="521" width="10.42578125" style="713" customWidth="1"/>
    <col min="522" max="522" width="13.42578125" style="713" customWidth="1"/>
    <col min="523" max="523" width="0.7109375" style="713" customWidth="1"/>
    <col min="524" max="524" width="2.42578125" style="713" customWidth="1"/>
    <col min="525" max="525" width="2.85546875" style="713" customWidth="1"/>
    <col min="526" max="526" width="2" style="713" customWidth="1"/>
    <col min="527" max="527" width="12.42578125" style="713" customWidth="1"/>
    <col min="528" max="528" width="3" style="713" customWidth="1"/>
    <col min="529" max="529" width="2" style="713" customWidth="1"/>
    <col min="530" max="530" width="13.5703125" style="713" customWidth="1"/>
    <col min="531" max="531" width="0.5703125" style="713" customWidth="1"/>
    <col min="532" max="768" width="9.140625" style="713"/>
    <col min="769" max="769" width="2.42578125" style="713" customWidth="1"/>
    <col min="770" max="770" width="1.85546875" style="713" customWidth="1"/>
    <col min="771" max="771" width="2.85546875" style="713" customWidth="1"/>
    <col min="772" max="772" width="6.7109375" style="713" customWidth="1"/>
    <col min="773" max="773" width="13.5703125" style="713" customWidth="1"/>
    <col min="774" max="774" width="0.5703125" style="713" customWidth="1"/>
    <col min="775" max="775" width="2.5703125" style="713" customWidth="1"/>
    <col min="776" max="776" width="2.7109375" style="713" customWidth="1"/>
    <col min="777" max="777" width="10.42578125" style="713" customWidth="1"/>
    <col min="778" max="778" width="13.42578125" style="713" customWidth="1"/>
    <col min="779" max="779" width="0.7109375" style="713" customWidth="1"/>
    <col min="780" max="780" width="2.42578125" style="713" customWidth="1"/>
    <col min="781" max="781" width="2.85546875" style="713" customWidth="1"/>
    <col min="782" max="782" width="2" style="713" customWidth="1"/>
    <col min="783" max="783" width="12.42578125" style="713" customWidth="1"/>
    <col min="784" max="784" width="3" style="713" customWidth="1"/>
    <col min="785" max="785" width="2" style="713" customWidth="1"/>
    <col min="786" max="786" width="13.5703125" style="713" customWidth="1"/>
    <col min="787" max="787" width="0.5703125" style="713" customWidth="1"/>
    <col min="788" max="1024" width="9.140625" style="713"/>
    <col min="1025" max="1025" width="2.42578125" style="713" customWidth="1"/>
    <col min="1026" max="1026" width="1.85546875" style="713" customWidth="1"/>
    <col min="1027" max="1027" width="2.85546875" style="713" customWidth="1"/>
    <col min="1028" max="1028" width="6.7109375" style="713" customWidth="1"/>
    <col min="1029" max="1029" width="13.5703125" style="713" customWidth="1"/>
    <col min="1030" max="1030" width="0.5703125" style="713" customWidth="1"/>
    <col min="1031" max="1031" width="2.5703125" style="713" customWidth="1"/>
    <col min="1032" max="1032" width="2.7109375" style="713" customWidth="1"/>
    <col min="1033" max="1033" width="10.42578125" style="713" customWidth="1"/>
    <col min="1034" max="1034" width="13.42578125" style="713" customWidth="1"/>
    <col min="1035" max="1035" width="0.7109375" style="713" customWidth="1"/>
    <col min="1036" max="1036" width="2.42578125" style="713" customWidth="1"/>
    <col min="1037" max="1037" width="2.85546875" style="713" customWidth="1"/>
    <col min="1038" max="1038" width="2" style="713" customWidth="1"/>
    <col min="1039" max="1039" width="12.42578125" style="713" customWidth="1"/>
    <col min="1040" max="1040" width="3" style="713" customWidth="1"/>
    <col min="1041" max="1041" width="2" style="713" customWidth="1"/>
    <col min="1042" max="1042" width="13.5703125" style="713" customWidth="1"/>
    <col min="1043" max="1043" width="0.5703125" style="713" customWidth="1"/>
    <col min="1044" max="1280" width="9.140625" style="713"/>
    <col min="1281" max="1281" width="2.42578125" style="713" customWidth="1"/>
    <col min="1282" max="1282" width="1.85546875" style="713" customWidth="1"/>
    <col min="1283" max="1283" width="2.85546875" style="713" customWidth="1"/>
    <col min="1284" max="1284" width="6.7109375" style="713" customWidth="1"/>
    <col min="1285" max="1285" width="13.5703125" style="713" customWidth="1"/>
    <col min="1286" max="1286" width="0.5703125" style="713" customWidth="1"/>
    <col min="1287" max="1287" width="2.5703125" style="713" customWidth="1"/>
    <col min="1288" max="1288" width="2.7109375" style="713" customWidth="1"/>
    <col min="1289" max="1289" width="10.42578125" style="713" customWidth="1"/>
    <col min="1290" max="1290" width="13.42578125" style="713" customWidth="1"/>
    <col min="1291" max="1291" width="0.7109375" style="713" customWidth="1"/>
    <col min="1292" max="1292" width="2.42578125" style="713" customWidth="1"/>
    <col min="1293" max="1293" width="2.85546875" style="713" customWidth="1"/>
    <col min="1294" max="1294" width="2" style="713" customWidth="1"/>
    <col min="1295" max="1295" width="12.42578125" style="713" customWidth="1"/>
    <col min="1296" max="1296" width="3" style="713" customWidth="1"/>
    <col min="1297" max="1297" width="2" style="713" customWidth="1"/>
    <col min="1298" max="1298" width="13.5703125" style="713" customWidth="1"/>
    <col min="1299" max="1299" width="0.5703125" style="713" customWidth="1"/>
    <col min="1300" max="1536" width="9.140625" style="713"/>
    <col min="1537" max="1537" width="2.42578125" style="713" customWidth="1"/>
    <col min="1538" max="1538" width="1.85546875" style="713" customWidth="1"/>
    <col min="1539" max="1539" width="2.85546875" style="713" customWidth="1"/>
    <col min="1540" max="1540" width="6.7109375" style="713" customWidth="1"/>
    <col min="1541" max="1541" width="13.5703125" style="713" customWidth="1"/>
    <col min="1542" max="1542" width="0.5703125" style="713" customWidth="1"/>
    <col min="1543" max="1543" width="2.5703125" style="713" customWidth="1"/>
    <col min="1544" max="1544" width="2.7109375" style="713" customWidth="1"/>
    <col min="1545" max="1545" width="10.42578125" style="713" customWidth="1"/>
    <col min="1546" max="1546" width="13.42578125" style="713" customWidth="1"/>
    <col min="1547" max="1547" width="0.7109375" style="713" customWidth="1"/>
    <col min="1548" max="1548" width="2.42578125" style="713" customWidth="1"/>
    <col min="1549" max="1549" width="2.85546875" style="713" customWidth="1"/>
    <col min="1550" max="1550" width="2" style="713" customWidth="1"/>
    <col min="1551" max="1551" width="12.42578125" style="713" customWidth="1"/>
    <col min="1552" max="1552" width="3" style="713" customWidth="1"/>
    <col min="1553" max="1553" width="2" style="713" customWidth="1"/>
    <col min="1554" max="1554" width="13.5703125" style="713" customWidth="1"/>
    <col min="1555" max="1555" width="0.5703125" style="713" customWidth="1"/>
    <col min="1556" max="1792" width="9.140625" style="713"/>
    <col min="1793" max="1793" width="2.42578125" style="713" customWidth="1"/>
    <col min="1794" max="1794" width="1.85546875" style="713" customWidth="1"/>
    <col min="1795" max="1795" width="2.85546875" style="713" customWidth="1"/>
    <col min="1796" max="1796" width="6.7109375" style="713" customWidth="1"/>
    <col min="1797" max="1797" width="13.5703125" style="713" customWidth="1"/>
    <col min="1798" max="1798" width="0.5703125" style="713" customWidth="1"/>
    <col min="1799" max="1799" width="2.5703125" style="713" customWidth="1"/>
    <col min="1800" max="1800" width="2.7109375" style="713" customWidth="1"/>
    <col min="1801" max="1801" width="10.42578125" style="713" customWidth="1"/>
    <col min="1802" max="1802" width="13.42578125" style="713" customWidth="1"/>
    <col min="1803" max="1803" width="0.7109375" style="713" customWidth="1"/>
    <col min="1804" max="1804" width="2.42578125" style="713" customWidth="1"/>
    <col min="1805" max="1805" width="2.85546875" style="713" customWidth="1"/>
    <col min="1806" max="1806" width="2" style="713" customWidth="1"/>
    <col min="1807" max="1807" width="12.42578125" style="713" customWidth="1"/>
    <col min="1808" max="1808" width="3" style="713" customWidth="1"/>
    <col min="1809" max="1809" width="2" style="713" customWidth="1"/>
    <col min="1810" max="1810" width="13.5703125" style="713" customWidth="1"/>
    <col min="1811" max="1811" width="0.5703125" style="713" customWidth="1"/>
    <col min="1812" max="2048" width="9.140625" style="713"/>
    <col min="2049" max="2049" width="2.42578125" style="713" customWidth="1"/>
    <col min="2050" max="2050" width="1.85546875" style="713" customWidth="1"/>
    <col min="2051" max="2051" width="2.85546875" style="713" customWidth="1"/>
    <col min="2052" max="2052" width="6.7109375" style="713" customWidth="1"/>
    <col min="2053" max="2053" width="13.5703125" style="713" customWidth="1"/>
    <col min="2054" max="2054" width="0.5703125" style="713" customWidth="1"/>
    <col min="2055" max="2055" width="2.5703125" style="713" customWidth="1"/>
    <col min="2056" max="2056" width="2.7109375" style="713" customWidth="1"/>
    <col min="2057" max="2057" width="10.42578125" style="713" customWidth="1"/>
    <col min="2058" max="2058" width="13.42578125" style="713" customWidth="1"/>
    <col min="2059" max="2059" width="0.7109375" style="713" customWidth="1"/>
    <col min="2060" max="2060" width="2.42578125" style="713" customWidth="1"/>
    <col min="2061" max="2061" width="2.85546875" style="713" customWidth="1"/>
    <col min="2062" max="2062" width="2" style="713" customWidth="1"/>
    <col min="2063" max="2063" width="12.42578125" style="713" customWidth="1"/>
    <col min="2064" max="2064" width="3" style="713" customWidth="1"/>
    <col min="2065" max="2065" width="2" style="713" customWidth="1"/>
    <col min="2066" max="2066" width="13.5703125" style="713" customWidth="1"/>
    <col min="2067" max="2067" width="0.5703125" style="713" customWidth="1"/>
    <col min="2068" max="2304" width="9.140625" style="713"/>
    <col min="2305" max="2305" width="2.42578125" style="713" customWidth="1"/>
    <col min="2306" max="2306" width="1.85546875" style="713" customWidth="1"/>
    <col min="2307" max="2307" width="2.85546875" style="713" customWidth="1"/>
    <col min="2308" max="2308" width="6.7109375" style="713" customWidth="1"/>
    <col min="2309" max="2309" width="13.5703125" style="713" customWidth="1"/>
    <col min="2310" max="2310" width="0.5703125" style="713" customWidth="1"/>
    <col min="2311" max="2311" width="2.5703125" style="713" customWidth="1"/>
    <col min="2312" max="2312" width="2.7109375" style="713" customWidth="1"/>
    <col min="2313" max="2313" width="10.42578125" style="713" customWidth="1"/>
    <col min="2314" max="2314" width="13.42578125" style="713" customWidth="1"/>
    <col min="2315" max="2315" width="0.7109375" style="713" customWidth="1"/>
    <col min="2316" max="2316" width="2.42578125" style="713" customWidth="1"/>
    <col min="2317" max="2317" width="2.85546875" style="713" customWidth="1"/>
    <col min="2318" max="2318" width="2" style="713" customWidth="1"/>
    <col min="2319" max="2319" width="12.42578125" style="713" customWidth="1"/>
    <col min="2320" max="2320" width="3" style="713" customWidth="1"/>
    <col min="2321" max="2321" width="2" style="713" customWidth="1"/>
    <col min="2322" max="2322" width="13.5703125" style="713" customWidth="1"/>
    <col min="2323" max="2323" width="0.5703125" style="713" customWidth="1"/>
    <col min="2324" max="2560" width="9.140625" style="713"/>
    <col min="2561" max="2561" width="2.42578125" style="713" customWidth="1"/>
    <col min="2562" max="2562" width="1.85546875" style="713" customWidth="1"/>
    <col min="2563" max="2563" width="2.85546875" style="713" customWidth="1"/>
    <col min="2564" max="2564" width="6.7109375" style="713" customWidth="1"/>
    <col min="2565" max="2565" width="13.5703125" style="713" customWidth="1"/>
    <col min="2566" max="2566" width="0.5703125" style="713" customWidth="1"/>
    <col min="2567" max="2567" width="2.5703125" style="713" customWidth="1"/>
    <col min="2568" max="2568" width="2.7109375" style="713" customWidth="1"/>
    <col min="2569" max="2569" width="10.42578125" style="713" customWidth="1"/>
    <col min="2570" max="2570" width="13.42578125" style="713" customWidth="1"/>
    <col min="2571" max="2571" width="0.7109375" style="713" customWidth="1"/>
    <col min="2572" max="2572" width="2.42578125" style="713" customWidth="1"/>
    <col min="2573" max="2573" width="2.85546875" style="713" customWidth="1"/>
    <col min="2574" max="2574" width="2" style="713" customWidth="1"/>
    <col min="2575" max="2575" width="12.42578125" style="713" customWidth="1"/>
    <col min="2576" max="2576" width="3" style="713" customWidth="1"/>
    <col min="2577" max="2577" width="2" style="713" customWidth="1"/>
    <col min="2578" max="2578" width="13.5703125" style="713" customWidth="1"/>
    <col min="2579" max="2579" width="0.5703125" style="713" customWidth="1"/>
    <col min="2580" max="2816" width="9.140625" style="713"/>
    <col min="2817" max="2817" width="2.42578125" style="713" customWidth="1"/>
    <col min="2818" max="2818" width="1.85546875" style="713" customWidth="1"/>
    <col min="2819" max="2819" width="2.85546875" style="713" customWidth="1"/>
    <col min="2820" max="2820" width="6.7109375" style="713" customWidth="1"/>
    <col min="2821" max="2821" width="13.5703125" style="713" customWidth="1"/>
    <col min="2822" max="2822" width="0.5703125" style="713" customWidth="1"/>
    <col min="2823" max="2823" width="2.5703125" style="713" customWidth="1"/>
    <col min="2824" max="2824" width="2.7109375" style="713" customWidth="1"/>
    <col min="2825" max="2825" width="10.42578125" style="713" customWidth="1"/>
    <col min="2826" max="2826" width="13.42578125" style="713" customWidth="1"/>
    <col min="2827" max="2827" width="0.7109375" style="713" customWidth="1"/>
    <col min="2828" max="2828" width="2.42578125" style="713" customWidth="1"/>
    <col min="2829" max="2829" width="2.85546875" style="713" customWidth="1"/>
    <col min="2830" max="2830" width="2" style="713" customWidth="1"/>
    <col min="2831" max="2831" width="12.42578125" style="713" customWidth="1"/>
    <col min="2832" max="2832" width="3" style="713" customWidth="1"/>
    <col min="2833" max="2833" width="2" style="713" customWidth="1"/>
    <col min="2834" max="2834" width="13.5703125" style="713" customWidth="1"/>
    <col min="2835" max="2835" width="0.5703125" style="713" customWidth="1"/>
    <col min="2836" max="3072" width="9.140625" style="713"/>
    <col min="3073" max="3073" width="2.42578125" style="713" customWidth="1"/>
    <col min="3074" max="3074" width="1.85546875" style="713" customWidth="1"/>
    <col min="3075" max="3075" width="2.85546875" style="713" customWidth="1"/>
    <col min="3076" max="3076" width="6.7109375" style="713" customWidth="1"/>
    <col min="3077" max="3077" width="13.5703125" style="713" customWidth="1"/>
    <col min="3078" max="3078" width="0.5703125" style="713" customWidth="1"/>
    <col min="3079" max="3079" width="2.5703125" style="713" customWidth="1"/>
    <col min="3080" max="3080" width="2.7109375" style="713" customWidth="1"/>
    <col min="3081" max="3081" width="10.42578125" style="713" customWidth="1"/>
    <col min="3082" max="3082" width="13.42578125" style="713" customWidth="1"/>
    <col min="3083" max="3083" width="0.7109375" style="713" customWidth="1"/>
    <col min="3084" max="3084" width="2.42578125" style="713" customWidth="1"/>
    <col min="3085" max="3085" width="2.85546875" style="713" customWidth="1"/>
    <col min="3086" max="3086" width="2" style="713" customWidth="1"/>
    <col min="3087" max="3087" width="12.42578125" style="713" customWidth="1"/>
    <col min="3088" max="3088" width="3" style="713" customWidth="1"/>
    <col min="3089" max="3089" width="2" style="713" customWidth="1"/>
    <col min="3090" max="3090" width="13.5703125" style="713" customWidth="1"/>
    <col min="3091" max="3091" width="0.5703125" style="713" customWidth="1"/>
    <col min="3092" max="3328" width="9.140625" style="713"/>
    <col min="3329" max="3329" width="2.42578125" style="713" customWidth="1"/>
    <col min="3330" max="3330" width="1.85546875" style="713" customWidth="1"/>
    <col min="3331" max="3331" width="2.85546875" style="713" customWidth="1"/>
    <col min="3332" max="3332" width="6.7109375" style="713" customWidth="1"/>
    <col min="3333" max="3333" width="13.5703125" style="713" customWidth="1"/>
    <col min="3334" max="3334" width="0.5703125" style="713" customWidth="1"/>
    <col min="3335" max="3335" width="2.5703125" style="713" customWidth="1"/>
    <col min="3336" max="3336" width="2.7109375" style="713" customWidth="1"/>
    <col min="3337" max="3337" width="10.42578125" style="713" customWidth="1"/>
    <col min="3338" max="3338" width="13.42578125" style="713" customWidth="1"/>
    <col min="3339" max="3339" width="0.7109375" style="713" customWidth="1"/>
    <col min="3340" max="3340" width="2.42578125" style="713" customWidth="1"/>
    <col min="3341" max="3341" width="2.85546875" style="713" customWidth="1"/>
    <col min="3342" max="3342" width="2" style="713" customWidth="1"/>
    <col min="3343" max="3343" width="12.42578125" style="713" customWidth="1"/>
    <col min="3344" max="3344" width="3" style="713" customWidth="1"/>
    <col min="3345" max="3345" width="2" style="713" customWidth="1"/>
    <col min="3346" max="3346" width="13.5703125" style="713" customWidth="1"/>
    <col min="3347" max="3347" width="0.5703125" style="713" customWidth="1"/>
    <col min="3348" max="3584" width="9.140625" style="713"/>
    <col min="3585" max="3585" width="2.42578125" style="713" customWidth="1"/>
    <col min="3586" max="3586" width="1.85546875" style="713" customWidth="1"/>
    <col min="3587" max="3587" width="2.85546875" style="713" customWidth="1"/>
    <col min="3588" max="3588" width="6.7109375" style="713" customWidth="1"/>
    <col min="3589" max="3589" width="13.5703125" style="713" customWidth="1"/>
    <col min="3590" max="3590" width="0.5703125" style="713" customWidth="1"/>
    <col min="3591" max="3591" width="2.5703125" style="713" customWidth="1"/>
    <col min="3592" max="3592" width="2.7109375" style="713" customWidth="1"/>
    <col min="3593" max="3593" width="10.42578125" style="713" customWidth="1"/>
    <col min="3594" max="3594" width="13.42578125" style="713" customWidth="1"/>
    <col min="3595" max="3595" width="0.7109375" style="713" customWidth="1"/>
    <col min="3596" max="3596" width="2.42578125" style="713" customWidth="1"/>
    <col min="3597" max="3597" width="2.85546875" style="713" customWidth="1"/>
    <col min="3598" max="3598" width="2" style="713" customWidth="1"/>
    <col min="3599" max="3599" width="12.42578125" style="713" customWidth="1"/>
    <col min="3600" max="3600" width="3" style="713" customWidth="1"/>
    <col min="3601" max="3601" width="2" style="713" customWidth="1"/>
    <col min="3602" max="3602" width="13.5703125" style="713" customWidth="1"/>
    <col min="3603" max="3603" width="0.5703125" style="713" customWidth="1"/>
    <col min="3604" max="3840" width="9.140625" style="713"/>
    <col min="3841" max="3841" width="2.42578125" style="713" customWidth="1"/>
    <col min="3842" max="3842" width="1.85546875" style="713" customWidth="1"/>
    <col min="3843" max="3843" width="2.85546875" style="713" customWidth="1"/>
    <col min="3844" max="3844" width="6.7109375" style="713" customWidth="1"/>
    <col min="3845" max="3845" width="13.5703125" style="713" customWidth="1"/>
    <col min="3846" max="3846" width="0.5703125" style="713" customWidth="1"/>
    <col min="3847" max="3847" width="2.5703125" style="713" customWidth="1"/>
    <col min="3848" max="3848" width="2.7109375" style="713" customWidth="1"/>
    <col min="3849" max="3849" width="10.42578125" style="713" customWidth="1"/>
    <col min="3850" max="3850" width="13.42578125" style="713" customWidth="1"/>
    <col min="3851" max="3851" width="0.7109375" style="713" customWidth="1"/>
    <col min="3852" max="3852" width="2.42578125" style="713" customWidth="1"/>
    <col min="3853" max="3853" width="2.85546875" style="713" customWidth="1"/>
    <col min="3854" max="3854" width="2" style="713" customWidth="1"/>
    <col min="3855" max="3855" width="12.42578125" style="713" customWidth="1"/>
    <col min="3856" max="3856" width="3" style="713" customWidth="1"/>
    <col min="3857" max="3857" width="2" style="713" customWidth="1"/>
    <col min="3858" max="3858" width="13.5703125" style="713" customWidth="1"/>
    <col min="3859" max="3859" width="0.5703125" style="713" customWidth="1"/>
    <col min="3860" max="4096" width="9.140625" style="713"/>
    <col min="4097" max="4097" width="2.42578125" style="713" customWidth="1"/>
    <col min="4098" max="4098" width="1.85546875" style="713" customWidth="1"/>
    <col min="4099" max="4099" width="2.85546875" style="713" customWidth="1"/>
    <col min="4100" max="4100" width="6.7109375" style="713" customWidth="1"/>
    <col min="4101" max="4101" width="13.5703125" style="713" customWidth="1"/>
    <col min="4102" max="4102" width="0.5703125" style="713" customWidth="1"/>
    <col min="4103" max="4103" width="2.5703125" style="713" customWidth="1"/>
    <col min="4104" max="4104" width="2.7109375" style="713" customWidth="1"/>
    <col min="4105" max="4105" width="10.42578125" style="713" customWidth="1"/>
    <col min="4106" max="4106" width="13.42578125" style="713" customWidth="1"/>
    <col min="4107" max="4107" width="0.7109375" style="713" customWidth="1"/>
    <col min="4108" max="4108" width="2.42578125" style="713" customWidth="1"/>
    <col min="4109" max="4109" width="2.85546875" style="713" customWidth="1"/>
    <col min="4110" max="4110" width="2" style="713" customWidth="1"/>
    <col min="4111" max="4111" width="12.42578125" style="713" customWidth="1"/>
    <col min="4112" max="4112" width="3" style="713" customWidth="1"/>
    <col min="4113" max="4113" width="2" style="713" customWidth="1"/>
    <col min="4114" max="4114" width="13.5703125" style="713" customWidth="1"/>
    <col min="4115" max="4115" width="0.5703125" style="713" customWidth="1"/>
    <col min="4116" max="4352" width="9.140625" style="713"/>
    <col min="4353" max="4353" width="2.42578125" style="713" customWidth="1"/>
    <col min="4354" max="4354" width="1.85546875" style="713" customWidth="1"/>
    <col min="4355" max="4355" width="2.85546875" style="713" customWidth="1"/>
    <col min="4356" max="4356" width="6.7109375" style="713" customWidth="1"/>
    <col min="4357" max="4357" width="13.5703125" style="713" customWidth="1"/>
    <col min="4358" max="4358" width="0.5703125" style="713" customWidth="1"/>
    <col min="4359" max="4359" width="2.5703125" style="713" customWidth="1"/>
    <col min="4360" max="4360" width="2.7109375" style="713" customWidth="1"/>
    <col min="4361" max="4361" width="10.42578125" style="713" customWidth="1"/>
    <col min="4362" max="4362" width="13.42578125" style="713" customWidth="1"/>
    <col min="4363" max="4363" width="0.7109375" style="713" customWidth="1"/>
    <col min="4364" max="4364" width="2.42578125" style="713" customWidth="1"/>
    <col min="4365" max="4365" width="2.85546875" style="713" customWidth="1"/>
    <col min="4366" max="4366" width="2" style="713" customWidth="1"/>
    <col min="4367" max="4367" width="12.42578125" style="713" customWidth="1"/>
    <col min="4368" max="4368" width="3" style="713" customWidth="1"/>
    <col min="4369" max="4369" width="2" style="713" customWidth="1"/>
    <col min="4370" max="4370" width="13.5703125" style="713" customWidth="1"/>
    <col min="4371" max="4371" width="0.5703125" style="713" customWidth="1"/>
    <col min="4372" max="4608" width="9.140625" style="713"/>
    <col min="4609" max="4609" width="2.42578125" style="713" customWidth="1"/>
    <col min="4610" max="4610" width="1.85546875" style="713" customWidth="1"/>
    <col min="4611" max="4611" width="2.85546875" style="713" customWidth="1"/>
    <col min="4612" max="4612" width="6.7109375" style="713" customWidth="1"/>
    <col min="4613" max="4613" width="13.5703125" style="713" customWidth="1"/>
    <col min="4614" max="4614" width="0.5703125" style="713" customWidth="1"/>
    <col min="4615" max="4615" width="2.5703125" style="713" customWidth="1"/>
    <col min="4616" max="4616" width="2.7109375" style="713" customWidth="1"/>
    <col min="4617" max="4617" width="10.42578125" style="713" customWidth="1"/>
    <col min="4618" max="4618" width="13.42578125" style="713" customWidth="1"/>
    <col min="4619" max="4619" width="0.7109375" style="713" customWidth="1"/>
    <col min="4620" max="4620" width="2.42578125" style="713" customWidth="1"/>
    <col min="4621" max="4621" width="2.85546875" style="713" customWidth="1"/>
    <col min="4622" max="4622" width="2" style="713" customWidth="1"/>
    <col min="4623" max="4623" width="12.42578125" style="713" customWidth="1"/>
    <col min="4624" max="4624" width="3" style="713" customWidth="1"/>
    <col min="4625" max="4625" width="2" style="713" customWidth="1"/>
    <col min="4626" max="4626" width="13.5703125" style="713" customWidth="1"/>
    <col min="4627" max="4627" width="0.5703125" style="713" customWidth="1"/>
    <col min="4628" max="4864" width="9.140625" style="713"/>
    <col min="4865" max="4865" width="2.42578125" style="713" customWidth="1"/>
    <col min="4866" max="4866" width="1.85546875" style="713" customWidth="1"/>
    <col min="4867" max="4867" width="2.85546875" style="713" customWidth="1"/>
    <col min="4868" max="4868" width="6.7109375" style="713" customWidth="1"/>
    <col min="4869" max="4869" width="13.5703125" style="713" customWidth="1"/>
    <col min="4870" max="4870" width="0.5703125" style="713" customWidth="1"/>
    <col min="4871" max="4871" width="2.5703125" style="713" customWidth="1"/>
    <col min="4872" max="4872" width="2.7109375" style="713" customWidth="1"/>
    <col min="4873" max="4873" width="10.42578125" style="713" customWidth="1"/>
    <col min="4874" max="4874" width="13.42578125" style="713" customWidth="1"/>
    <col min="4875" max="4875" width="0.7109375" style="713" customWidth="1"/>
    <col min="4876" max="4876" width="2.42578125" style="713" customWidth="1"/>
    <col min="4877" max="4877" width="2.85546875" style="713" customWidth="1"/>
    <col min="4878" max="4878" width="2" style="713" customWidth="1"/>
    <col min="4879" max="4879" width="12.42578125" style="713" customWidth="1"/>
    <col min="4880" max="4880" width="3" style="713" customWidth="1"/>
    <col min="4881" max="4881" width="2" style="713" customWidth="1"/>
    <col min="4882" max="4882" width="13.5703125" style="713" customWidth="1"/>
    <col min="4883" max="4883" width="0.5703125" style="713" customWidth="1"/>
    <col min="4884" max="5120" width="9.140625" style="713"/>
    <col min="5121" max="5121" width="2.42578125" style="713" customWidth="1"/>
    <col min="5122" max="5122" width="1.85546875" style="713" customWidth="1"/>
    <col min="5123" max="5123" width="2.85546875" style="713" customWidth="1"/>
    <col min="5124" max="5124" width="6.7109375" style="713" customWidth="1"/>
    <col min="5125" max="5125" width="13.5703125" style="713" customWidth="1"/>
    <col min="5126" max="5126" width="0.5703125" style="713" customWidth="1"/>
    <col min="5127" max="5127" width="2.5703125" style="713" customWidth="1"/>
    <col min="5128" max="5128" width="2.7109375" style="713" customWidth="1"/>
    <col min="5129" max="5129" width="10.42578125" style="713" customWidth="1"/>
    <col min="5130" max="5130" width="13.42578125" style="713" customWidth="1"/>
    <col min="5131" max="5131" width="0.7109375" style="713" customWidth="1"/>
    <col min="5132" max="5132" width="2.42578125" style="713" customWidth="1"/>
    <col min="5133" max="5133" width="2.85546875" style="713" customWidth="1"/>
    <col min="5134" max="5134" width="2" style="713" customWidth="1"/>
    <col min="5135" max="5135" width="12.42578125" style="713" customWidth="1"/>
    <col min="5136" max="5136" width="3" style="713" customWidth="1"/>
    <col min="5137" max="5137" width="2" style="713" customWidth="1"/>
    <col min="5138" max="5138" width="13.5703125" style="713" customWidth="1"/>
    <col min="5139" max="5139" width="0.5703125" style="713" customWidth="1"/>
    <col min="5140" max="5376" width="9.140625" style="713"/>
    <col min="5377" max="5377" width="2.42578125" style="713" customWidth="1"/>
    <col min="5378" max="5378" width="1.85546875" style="713" customWidth="1"/>
    <col min="5379" max="5379" width="2.85546875" style="713" customWidth="1"/>
    <col min="5380" max="5380" width="6.7109375" style="713" customWidth="1"/>
    <col min="5381" max="5381" width="13.5703125" style="713" customWidth="1"/>
    <col min="5382" max="5382" width="0.5703125" style="713" customWidth="1"/>
    <col min="5383" max="5383" width="2.5703125" style="713" customWidth="1"/>
    <col min="5384" max="5384" width="2.7109375" style="713" customWidth="1"/>
    <col min="5385" max="5385" width="10.42578125" style="713" customWidth="1"/>
    <col min="5386" max="5386" width="13.42578125" style="713" customWidth="1"/>
    <col min="5387" max="5387" width="0.7109375" style="713" customWidth="1"/>
    <col min="5388" max="5388" width="2.42578125" style="713" customWidth="1"/>
    <col min="5389" max="5389" width="2.85546875" style="713" customWidth="1"/>
    <col min="5390" max="5390" width="2" style="713" customWidth="1"/>
    <col min="5391" max="5391" width="12.42578125" style="713" customWidth="1"/>
    <col min="5392" max="5392" width="3" style="713" customWidth="1"/>
    <col min="5393" max="5393" width="2" style="713" customWidth="1"/>
    <col min="5394" max="5394" width="13.5703125" style="713" customWidth="1"/>
    <col min="5395" max="5395" width="0.5703125" style="713" customWidth="1"/>
    <col min="5396" max="5632" width="9.140625" style="713"/>
    <col min="5633" max="5633" width="2.42578125" style="713" customWidth="1"/>
    <col min="5634" max="5634" width="1.85546875" style="713" customWidth="1"/>
    <col min="5635" max="5635" width="2.85546875" style="713" customWidth="1"/>
    <col min="5636" max="5636" width="6.7109375" style="713" customWidth="1"/>
    <col min="5637" max="5637" width="13.5703125" style="713" customWidth="1"/>
    <col min="5638" max="5638" width="0.5703125" style="713" customWidth="1"/>
    <col min="5639" max="5639" width="2.5703125" style="713" customWidth="1"/>
    <col min="5640" max="5640" width="2.7109375" style="713" customWidth="1"/>
    <col min="5641" max="5641" width="10.42578125" style="713" customWidth="1"/>
    <col min="5642" max="5642" width="13.42578125" style="713" customWidth="1"/>
    <col min="5643" max="5643" width="0.7109375" style="713" customWidth="1"/>
    <col min="5644" max="5644" width="2.42578125" style="713" customWidth="1"/>
    <col min="5645" max="5645" width="2.85546875" style="713" customWidth="1"/>
    <col min="5646" max="5646" width="2" style="713" customWidth="1"/>
    <col min="5647" max="5647" width="12.42578125" style="713" customWidth="1"/>
    <col min="5648" max="5648" width="3" style="713" customWidth="1"/>
    <col min="5649" max="5649" width="2" style="713" customWidth="1"/>
    <col min="5650" max="5650" width="13.5703125" style="713" customWidth="1"/>
    <col min="5651" max="5651" width="0.5703125" style="713" customWidth="1"/>
    <col min="5652" max="5888" width="9.140625" style="713"/>
    <col min="5889" max="5889" width="2.42578125" style="713" customWidth="1"/>
    <col min="5890" max="5890" width="1.85546875" style="713" customWidth="1"/>
    <col min="5891" max="5891" width="2.85546875" style="713" customWidth="1"/>
    <col min="5892" max="5892" width="6.7109375" style="713" customWidth="1"/>
    <col min="5893" max="5893" width="13.5703125" style="713" customWidth="1"/>
    <col min="5894" max="5894" width="0.5703125" style="713" customWidth="1"/>
    <col min="5895" max="5895" width="2.5703125" style="713" customWidth="1"/>
    <col min="5896" max="5896" width="2.7109375" style="713" customWidth="1"/>
    <col min="5897" max="5897" width="10.42578125" style="713" customWidth="1"/>
    <col min="5898" max="5898" width="13.42578125" style="713" customWidth="1"/>
    <col min="5899" max="5899" width="0.7109375" style="713" customWidth="1"/>
    <col min="5900" max="5900" width="2.42578125" style="713" customWidth="1"/>
    <col min="5901" max="5901" width="2.85546875" style="713" customWidth="1"/>
    <col min="5902" max="5902" width="2" style="713" customWidth="1"/>
    <col min="5903" max="5903" width="12.42578125" style="713" customWidth="1"/>
    <col min="5904" max="5904" width="3" style="713" customWidth="1"/>
    <col min="5905" max="5905" width="2" style="713" customWidth="1"/>
    <col min="5906" max="5906" width="13.5703125" style="713" customWidth="1"/>
    <col min="5907" max="5907" width="0.5703125" style="713" customWidth="1"/>
    <col min="5908" max="6144" width="9.140625" style="713"/>
    <col min="6145" max="6145" width="2.42578125" style="713" customWidth="1"/>
    <col min="6146" max="6146" width="1.85546875" style="713" customWidth="1"/>
    <col min="6147" max="6147" width="2.85546875" style="713" customWidth="1"/>
    <col min="6148" max="6148" width="6.7109375" style="713" customWidth="1"/>
    <col min="6149" max="6149" width="13.5703125" style="713" customWidth="1"/>
    <col min="6150" max="6150" width="0.5703125" style="713" customWidth="1"/>
    <col min="6151" max="6151" width="2.5703125" style="713" customWidth="1"/>
    <col min="6152" max="6152" width="2.7109375" style="713" customWidth="1"/>
    <col min="6153" max="6153" width="10.42578125" style="713" customWidth="1"/>
    <col min="6154" max="6154" width="13.42578125" style="713" customWidth="1"/>
    <col min="6155" max="6155" width="0.7109375" style="713" customWidth="1"/>
    <col min="6156" max="6156" width="2.42578125" style="713" customWidth="1"/>
    <col min="6157" max="6157" width="2.85546875" style="713" customWidth="1"/>
    <col min="6158" max="6158" width="2" style="713" customWidth="1"/>
    <col min="6159" max="6159" width="12.42578125" style="713" customWidth="1"/>
    <col min="6160" max="6160" width="3" style="713" customWidth="1"/>
    <col min="6161" max="6161" width="2" style="713" customWidth="1"/>
    <col min="6162" max="6162" width="13.5703125" style="713" customWidth="1"/>
    <col min="6163" max="6163" width="0.5703125" style="713" customWidth="1"/>
    <col min="6164" max="6400" width="9.140625" style="713"/>
    <col min="6401" max="6401" width="2.42578125" style="713" customWidth="1"/>
    <col min="6402" max="6402" width="1.85546875" style="713" customWidth="1"/>
    <col min="6403" max="6403" width="2.85546875" style="713" customWidth="1"/>
    <col min="6404" max="6404" width="6.7109375" style="713" customWidth="1"/>
    <col min="6405" max="6405" width="13.5703125" style="713" customWidth="1"/>
    <col min="6406" max="6406" width="0.5703125" style="713" customWidth="1"/>
    <col min="6407" max="6407" width="2.5703125" style="713" customWidth="1"/>
    <col min="6408" max="6408" width="2.7109375" style="713" customWidth="1"/>
    <col min="6409" max="6409" width="10.42578125" style="713" customWidth="1"/>
    <col min="6410" max="6410" width="13.42578125" style="713" customWidth="1"/>
    <col min="6411" max="6411" width="0.7109375" style="713" customWidth="1"/>
    <col min="6412" max="6412" width="2.42578125" style="713" customWidth="1"/>
    <col min="6413" max="6413" width="2.85546875" style="713" customWidth="1"/>
    <col min="6414" max="6414" width="2" style="713" customWidth="1"/>
    <col min="6415" max="6415" width="12.42578125" style="713" customWidth="1"/>
    <col min="6416" max="6416" width="3" style="713" customWidth="1"/>
    <col min="6417" max="6417" width="2" style="713" customWidth="1"/>
    <col min="6418" max="6418" width="13.5703125" style="713" customWidth="1"/>
    <col min="6419" max="6419" width="0.5703125" style="713" customWidth="1"/>
    <col min="6420" max="6656" width="9.140625" style="713"/>
    <col min="6657" max="6657" width="2.42578125" style="713" customWidth="1"/>
    <col min="6658" max="6658" width="1.85546875" style="713" customWidth="1"/>
    <col min="6659" max="6659" width="2.85546875" style="713" customWidth="1"/>
    <col min="6660" max="6660" width="6.7109375" style="713" customWidth="1"/>
    <col min="6661" max="6661" width="13.5703125" style="713" customWidth="1"/>
    <col min="6662" max="6662" width="0.5703125" style="713" customWidth="1"/>
    <col min="6663" max="6663" width="2.5703125" style="713" customWidth="1"/>
    <col min="6664" max="6664" width="2.7109375" style="713" customWidth="1"/>
    <col min="6665" max="6665" width="10.42578125" style="713" customWidth="1"/>
    <col min="6666" max="6666" width="13.42578125" style="713" customWidth="1"/>
    <col min="6667" max="6667" width="0.7109375" style="713" customWidth="1"/>
    <col min="6668" max="6668" width="2.42578125" style="713" customWidth="1"/>
    <col min="6669" max="6669" width="2.85546875" style="713" customWidth="1"/>
    <col min="6670" max="6670" width="2" style="713" customWidth="1"/>
    <col min="6671" max="6671" width="12.42578125" style="713" customWidth="1"/>
    <col min="6672" max="6672" width="3" style="713" customWidth="1"/>
    <col min="6673" max="6673" width="2" style="713" customWidth="1"/>
    <col min="6674" max="6674" width="13.5703125" style="713" customWidth="1"/>
    <col min="6675" max="6675" width="0.5703125" style="713" customWidth="1"/>
    <col min="6676" max="6912" width="9.140625" style="713"/>
    <col min="6913" max="6913" width="2.42578125" style="713" customWidth="1"/>
    <col min="6914" max="6914" width="1.85546875" style="713" customWidth="1"/>
    <col min="6915" max="6915" width="2.85546875" style="713" customWidth="1"/>
    <col min="6916" max="6916" width="6.7109375" style="713" customWidth="1"/>
    <col min="6917" max="6917" width="13.5703125" style="713" customWidth="1"/>
    <col min="6918" max="6918" width="0.5703125" style="713" customWidth="1"/>
    <col min="6919" max="6919" width="2.5703125" style="713" customWidth="1"/>
    <col min="6920" max="6920" width="2.7109375" style="713" customWidth="1"/>
    <col min="6921" max="6921" width="10.42578125" style="713" customWidth="1"/>
    <col min="6922" max="6922" width="13.42578125" style="713" customWidth="1"/>
    <col min="6923" max="6923" width="0.7109375" style="713" customWidth="1"/>
    <col min="6924" max="6924" width="2.42578125" style="713" customWidth="1"/>
    <col min="6925" max="6925" width="2.85546875" style="713" customWidth="1"/>
    <col min="6926" max="6926" width="2" style="713" customWidth="1"/>
    <col min="6927" max="6927" width="12.42578125" style="713" customWidth="1"/>
    <col min="6928" max="6928" width="3" style="713" customWidth="1"/>
    <col min="6929" max="6929" width="2" style="713" customWidth="1"/>
    <col min="6930" max="6930" width="13.5703125" style="713" customWidth="1"/>
    <col min="6931" max="6931" width="0.5703125" style="713" customWidth="1"/>
    <col min="6932" max="7168" width="9.140625" style="713"/>
    <col min="7169" max="7169" width="2.42578125" style="713" customWidth="1"/>
    <col min="7170" max="7170" width="1.85546875" style="713" customWidth="1"/>
    <col min="7171" max="7171" width="2.85546875" style="713" customWidth="1"/>
    <col min="7172" max="7172" width="6.7109375" style="713" customWidth="1"/>
    <col min="7173" max="7173" width="13.5703125" style="713" customWidth="1"/>
    <col min="7174" max="7174" width="0.5703125" style="713" customWidth="1"/>
    <col min="7175" max="7175" width="2.5703125" style="713" customWidth="1"/>
    <col min="7176" max="7176" width="2.7109375" style="713" customWidth="1"/>
    <col min="7177" max="7177" width="10.42578125" style="713" customWidth="1"/>
    <col min="7178" max="7178" width="13.42578125" style="713" customWidth="1"/>
    <col min="7179" max="7179" width="0.7109375" style="713" customWidth="1"/>
    <col min="7180" max="7180" width="2.42578125" style="713" customWidth="1"/>
    <col min="7181" max="7181" width="2.85546875" style="713" customWidth="1"/>
    <col min="7182" max="7182" width="2" style="713" customWidth="1"/>
    <col min="7183" max="7183" width="12.42578125" style="713" customWidth="1"/>
    <col min="7184" max="7184" width="3" style="713" customWidth="1"/>
    <col min="7185" max="7185" width="2" style="713" customWidth="1"/>
    <col min="7186" max="7186" width="13.5703125" style="713" customWidth="1"/>
    <col min="7187" max="7187" width="0.5703125" style="713" customWidth="1"/>
    <col min="7188" max="7424" width="9.140625" style="713"/>
    <col min="7425" max="7425" width="2.42578125" style="713" customWidth="1"/>
    <col min="7426" max="7426" width="1.85546875" style="713" customWidth="1"/>
    <col min="7427" max="7427" width="2.85546875" style="713" customWidth="1"/>
    <col min="7428" max="7428" width="6.7109375" style="713" customWidth="1"/>
    <col min="7429" max="7429" width="13.5703125" style="713" customWidth="1"/>
    <col min="7430" max="7430" width="0.5703125" style="713" customWidth="1"/>
    <col min="7431" max="7431" width="2.5703125" style="713" customWidth="1"/>
    <col min="7432" max="7432" width="2.7109375" style="713" customWidth="1"/>
    <col min="7433" max="7433" width="10.42578125" style="713" customWidth="1"/>
    <col min="7434" max="7434" width="13.42578125" style="713" customWidth="1"/>
    <col min="7435" max="7435" width="0.7109375" style="713" customWidth="1"/>
    <col min="7436" max="7436" width="2.42578125" style="713" customWidth="1"/>
    <col min="7437" max="7437" width="2.85546875" style="713" customWidth="1"/>
    <col min="7438" max="7438" width="2" style="713" customWidth="1"/>
    <col min="7439" max="7439" width="12.42578125" style="713" customWidth="1"/>
    <col min="7440" max="7440" width="3" style="713" customWidth="1"/>
    <col min="7441" max="7441" width="2" style="713" customWidth="1"/>
    <col min="7442" max="7442" width="13.5703125" style="713" customWidth="1"/>
    <col min="7443" max="7443" width="0.5703125" style="713" customWidth="1"/>
    <col min="7444" max="7680" width="9.140625" style="713"/>
    <col min="7681" max="7681" width="2.42578125" style="713" customWidth="1"/>
    <col min="7682" max="7682" width="1.85546875" style="713" customWidth="1"/>
    <col min="7683" max="7683" width="2.85546875" style="713" customWidth="1"/>
    <col min="7684" max="7684" width="6.7109375" style="713" customWidth="1"/>
    <col min="7685" max="7685" width="13.5703125" style="713" customWidth="1"/>
    <col min="7686" max="7686" width="0.5703125" style="713" customWidth="1"/>
    <col min="7687" max="7687" width="2.5703125" style="713" customWidth="1"/>
    <col min="7688" max="7688" width="2.7109375" style="713" customWidth="1"/>
    <col min="7689" max="7689" width="10.42578125" style="713" customWidth="1"/>
    <col min="7690" max="7690" width="13.42578125" style="713" customWidth="1"/>
    <col min="7691" max="7691" width="0.7109375" style="713" customWidth="1"/>
    <col min="7692" max="7692" width="2.42578125" style="713" customWidth="1"/>
    <col min="7693" max="7693" width="2.85546875" style="713" customWidth="1"/>
    <col min="7694" max="7694" width="2" style="713" customWidth="1"/>
    <col min="7695" max="7695" width="12.42578125" style="713" customWidth="1"/>
    <col min="7696" max="7696" width="3" style="713" customWidth="1"/>
    <col min="7697" max="7697" width="2" style="713" customWidth="1"/>
    <col min="7698" max="7698" width="13.5703125" style="713" customWidth="1"/>
    <col min="7699" max="7699" width="0.5703125" style="713" customWidth="1"/>
    <col min="7700" max="7936" width="9.140625" style="713"/>
    <col min="7937" max="7937" width="2.42578125" style="713" customWidth="1"/>
    <col min="7938" max="7938" width="1.85546875" style="713" customWidth="1"/>
    <col min="7939" max="7939" width="2.85546875" style="713" customWidth="1"/>
    <col min="7940" max="7940" width="6.7109375" style="713" customWidth="1"/>
    <col min="7941" max="7941" width="13.5703125" style="713" customWidth="1"/>
    <col min="7942" max="7942" width="0.5703125" style="713" customWidth="1"/>
    <col min="7943" max="7943" width="2.5703125" style="713" customWidth="1"/>
    <col min="7944" max="7944" width="2.7109375" style="713" customWidth="1"/>
    <col min="7945" max="7945" width="10.42578125" style="713" customWidth="1"/>
    <col min="7946" max="7946" width="13.42578125" style="713" customWidth="1"/>
    <col min="7947" max="7947" width="0.7109375" style="713" customWidth="1"/>
    <col min="7948" max="7948" width="2.42578125" style="713" customWidth="1"/>
    <col min="7949" max="7949" width="2.85546875" style="713" customWidth="1"/>
    <col min="7950" max="7950" width="2" style="713" customWidth="1"/>
    <col min="7951" max="7951" width="12.42578125" style="713" customWidth="1"/>
    <col min="7952" max="7952" width="3" style="713" customWidth="1"/>
    <col min="7953" max="7953" width="2" style="713" customWidth="1"/>
    <col min="7954" max="7954" width="13.5703125" style="713" customWidth="1"/>
    <col min="7955" max="7955" width="0.5703125" style="713" customWidth="1"/>
    <col min="7956" max="8192" width="9.140625" style="713"/>
    <col min="8193" max="8193" width="2.42578125" style="713" customWidth="1"/>
    <col min="8194" max="8194" width="1.85546875" style="713" customWidth="1"/>
    <col min="8195" max="8195" width="2.85546875" style="713" customWidth="1"/>
    <col min="8196" max="8196" width="6.7109375" style="713" customWidth="1"/>
    <col min="8197" max="8197" width="13.5703125" style="713" customWidth="1"/>
    <col min="8198" max="8198" width="0.5703125" style="713" customWidth="1"/>
    <col min="8199" max="8199" width="2.5703125" style="713" customWidth="1"/>
    <col min="8200" max="8200" width="2.7109375" style="713" customWidth="1"/>
    <col min="8201" max="8201" width="10.42578125" style="713" customWidth="1"/>
    <col min="8202" max="8202" width="13.42578125" style="713" customWidth="1"/>
    <col min="8203" max="8203" width="0.7109375" style="713" customWidth="1"/>
    <col min="8204" max="8204" width="2.42578125" style="713" customWidth="1"/>
    <col min="8205" max="8205" width="2.85546875" style="713" customWidth="1"/>
    <col min="8206" max="8206" width="2" style="713" customWidth="1"/>
    <col min="8207" max="8207" width="12.42578125" style="713" customWidth="1"/>
    <col min="8208" max="8208" width="3" style="713" customWidth="1"/>
    <col min="8209" max="8209" width="2" style="713" customWidth="1"/>
    <col min="8210" max="8210" width="13.5703125" style="713" customWidth="1"/>
    <col min="8211" max="8211" width="0.5703125" style="713" customWidth="1"/>
    <col min="8212" max="8448" width="9.140625" style="713"/>
    <col min="8449" max="8449" width="2.42578125" style="713" customWidth="1"/>
    <col min="8450" max="8450" width="1.85546875" style="713" customWidth="1"/>
    <col min="8451" max="8451" width="2.85546875" style="713" customWidth="1"/>
    <col min="8452" max="8452" width="6.7109375" style="713" customWidth="1"/>
    <col min="8453" max="8453" width="13.5703125" style="713" customWidth="1"/>
    <col min="8454" max="8454" width="0.5703125" style="713" customWidth="1"/>
    <col min="8455" max="8455" width="2.5703125" style="713" customWidth="1"/>
    <col min="8456" max="8456" width="2.7109375" style="713" customWidth="1"/>
    <col min="8457" max="8457" width="10.42578125" style="713" customWidth="1"/>
    <col min="8458" max="8458" width="13.42578125" style="713" customWidth="1"/>
    <col min="8459" max="8459" width="0.7109375" style="713" customWidth="1"/>
    <col min="8460" max="8460" width="2.42578125" style="713" customWidth="1"/>
    <col min="8461" max="8461" width="2.85546875" style="713" customWidth="1"/>
    <col min="8462" max="8462" width="2" style="713" customWidth="1"/>
    <col min="8463" max="8463" width="12.42578125" style="713" customWidth="1"/>
    <col min="8464" max="8464" width="3" style="713" customWidth="1"/>
    <col min="8465" max="8465" width="2" style="713" customWidth="1"/>
    <col min="8466" max="8466" width="13.5703125" style="713" customWidth="1"/>
    <col min="8467" max="8467" width="0.5703125" style="713" customWidth="1"/>
    <col min="8468" max="8704" width="9.140625" style="713"/>
    <col min="8705" max="8705" width="2.42578125" style="713" customWidth="1"/>
    <col min="8706" max="8706" width="1.85546875" style="713" customWidth="1"/>
    <col min="8707" max="8707" width="2.85546875" style="713" customWidth="1"/>
    <col min="8708" max="8708" width="6.7109375" style="713" customWidth="1"/>
    <col min="8709" max="8709" width="13.5703125" style="713" customWidth="1"/>
    <col min="8710" max="8710" width="0.5703125" style="713" customWidth="1"/>
    <col min="8711" max="8711" width="2.5703125" style="713" customWidth="1"/>
    <col min="8712" max="8712" width="2.7109375" style="713" customWidth="1"/>
    <col min="8713" max="8713" width="10.42578125" style="713" customWidth="1"/>
    <col min="8714" max="8714" width="13.42578125" style="713" customWidth="1"/>
    <col min="8715" max="8715" width="0.7109375" style="713" customWidth="1"/>
    <col min="8716" max="8716" width="2.42578125" style="713" customWidth="1"/>
    <col min="8717" max="8717" width="2.85546875" style="713" customWidth="1"/>
    <col min="8718" max="8718" width="2" style="713" customWidth="1"/>
    <col min="8719" max="8719" width="12.42578125" style="713" customWidth="1"/>
    <col min="8720" max="8720" width="3" style="713" customWidth="1"/>
    <col min="8721" max="8721" width="2" style="713" customWidth="1"/>
    <col min="8722" max="8722" width="13.5703125" style="713" customWidth="1"/>
    <col min="8723" max="8723" width="0.5703125" style="713" customWidth="1"/>
    <col min="8724" max="8960" width="9.140625" style="713"/>
    <col min="8961" max="8961" width="2.42578125" style="713" customWidth="1"/>
    <col min="8962" max="8962" width="1.85546875" style="713" customWidth="1"/>
    <col min="8963" max="8963" width="2.85546875" style="713" customWidth="1"/>
    <col min="8964" max="8964" width="6.7109375" style="713" customWidth="1"/>
    <col min="8965" max="8965" width="13.5703125" style="713" customWidth="1"/>
    <col min="8966" max="8966" width="0.5703125" style="713" customWidth="1"/>
    <col min="8967" max="8967" width="2.5703125" style="713" customWidth="1"/>
    <col min="8968" max="8968" width="2.7109375" style="713" customWidth="1"/>
    <col min="8969" max="8969" width="10.42578125" style="713" customWidth="1"/>
    <col min="8970" max="8970" width="13.42578125" style="713" customWidth="1"/>
    <col min="8971" max="8971" width="0.7109375" style="713" customWidth="1"/>
    <col min="8972" max="8972" width="2.42578125" style="713" customWidth="1"/>
    <col min="8973" max="8973" width="2.85546875" style="713" customWidth="1"/>
    <col min="8974" max="8974" width="2" style="713" customWidth="1"/>
    <col min="8975" max="8975" width="12.42578125" style="713" customWidth="1"/>
    <col min="8976" max="8976" width="3" style="713" customWidth="1"/>
    <col min="8977" max="8977" width="2" style="713" customWidth="1"/>
    <col min="8978" max="8978" width="13.5703125" style="713" customWidth="1"/>
    <col min="8979" max="8979" width="0.5703125" style="713" customWidth="1"/>
    <col min="8980" max="9216" width="9.140625" style="713"/>
    <col min="9217" max="9217" width="2.42578125" style="713" customWidth="1"/>
    <col min="9218" max="9218" width="1.85546875" style="713" customWidth="1"/>
    <col min="9219" max="9219" width="2.85546875" style="713" customWidth="1"/>
    <col min="9220" max="9220" width="6.7109375" style="713" customWidth="1"/>
    <col min="9221" max="9221" width="13.5703125" style="713" customWidth="1"/>
    <col min="9222" max="9222" width="0.5703125" style="713" customWidth="1"/>
    <col min="9223" max="9223" width="2.5703125" style="713" customWidth="1"/>
    <col min="9224" max="9224" width="2.7109375" style="713" customWidth="1"/>
    <col min="9225" max="9225" width="10.42578125" style="713" customWidth="1"/>
    <col min="9226" max="9226" width="13.42578125" style="713" customWidth="1"/>
    <col min="9227" max="9227" width="0.7109375" style="713" customWidth="1"/>
    <col min="9228" max="9228" width="2.42578125" style="713" customWidth="1"/>
    <col min="9229" max="9229" width="2.85546875" style="713" customWidth="1"/>
    <col min="9230" max="9230" width="2" style="713" customWidth="1"/>
    <col min="9231" max="9231" width="12.42578125" style="713" customWidth="1"/>
    <col min="9232" max="9232" width="3" style="713" customWidth="1"/>
    <col min="9233" max="9233" width="2" style="713" customWidth="1"/>
    <col min="9234" max="9234" width="13.5703125" style="713" customWidth="1"/>
    <col min="9235" max="9235" width="0.5703125" style="713" customWidth="1"/>
    <col min="9236" max="9472" width="9.140625" style="713"/>
    <col min="9473" max="9473" width="2.42578125" style="713" customWidth="1"/>
    <col min="9474" max="9474" width="1.85546875" style="713" customWidth="1"/>
    <col min="9475" max="9475" width="2.85546875" style="713" customWidth="1"/>
    <col min="9476" max="9476" width="6.7109375" style="713" customWidth="1"/>
    <col min="9477" max="9477" width="13.5703125" style="713" customWidth="1"/>
    <col min="9478" max="9478" width="0.5703125" style="713" customWidth="1"/>
    <col min="9479" max="9479" width="2.5703125" style="713" customWidth="1"/>
    <col min="9480" max="9480" width="2.7109375" style="713" customWidth="1"/>
    <col min="9481" max="9481" width="10.42578125" style="713" customWidth="1"/>
    <col min="9482" max="9482" width="13.42578125" style="713" customWidth="1"/>
    <col min="9483" max="9483" width="0.7109375" style="713" customWidth="1"/>
    <col min="9484" max="9484" width="2.42578125" style="713" customWidth="1"/>
    <col min="9485" max="9485" width="2.85546875" style="713" customWidth="1"/>
    <col min="9486" max="9486" width="2" style="713" customWidth="1"/>
    <col min="9487" max="9487" width="12.42578125" style="713" customWidth="1"/>
    <col min="9488" max="9488" width="3" style="713" customWidth="1"/>
    <col min="9489" max="9489" width="2" style="713" customWidth="1"/>
    <col min="9490" max="9490" width="13.5703125" style="713" customWidth="1"/>
    <col min="9491" max="9491" width="0.5703125" style="713" customWidth="1"/>
    <col min="9492" max="9728" width="9.140625" style="713"/>
    <col min="9729" max="9729" width="2.42578125" style="713" customWidth="1"/>
    <col min="9730" max="9730" width="1.85546875" style="713" customWidth="1"/>
    <col min="9731" max="9731" width="2.85546875" style="713" customWidth="1"/>
    <col min="9732" max="9732" width="6.7109375" style="713" customWidth="1"/>
    <col min="9733" max="9733" width="13.5703125" style="713" customWidth="1"/>
    <col min="9734" max="9734" width="0.5703125" style="713" customWidth="1"/>
    <col min="9735" max="9735" width="2.5703125" style="713" customWidth="1"/>
    <col min="9736" max="9736" width="2.7109375" style="713" customWidth="1"/>
    <col min="9737" max="9737" width="10.42578125" style="713" customWidth="1"/>
    <col min="9738" max="9738" width="13.42578125" style="713" customWidth="1"/>
    <col min="9739" max="9739" width="0.7109375" style="713" customWidth="1"/>
    <col min="9740" max="9740" width="2.42578125" style="713" customWidth="1"/>
    <col min="9741" max="9741" width="2.85546875" style="713" customWidth="1"/>
    <col min="9742" max="9742" width="2" style="713" customWidth="1"/>
    <col min="9743" max="9743" width="12.42578125" style="713" customWidth="1"/>
    <col min="9744" max="9744" width="3" style="713" customWidth="1"/>
    <col min="9745" max="9745" width="2" style="713" customWidth="1"/>
    <col min="9746" max="9746" width="13.5703125" style="713" customWidth="1"/>
    <col min="9747" max="9747" width="0.5703125" style="713" customWidth="1"/>
    <col min="9748" max="9984" width="9.140625" style="713"/>
    <col min="9985" max="9985" width="2.42578125" style="713" customWidth="1"/>
    <col min="9986" max="9986" width="1.85546875" style="713" customWidth="1"/>
    <col min="9987" max="9987" width="2.85546875" style="713" customWidth="1"/>
    <col min="9988" max="9988" width="6.7109375" style="713" customWidth="1"/>
    <col min="9989" max="9989" width="13.5703125" style="713" customWidth="1"/>
    <col min="9990" max="9990" width="0.5703125" style="713" customWidth="1"/>
    <col min="9991" max="9991" width="2.5703125" style="713" customWidth="1"/>
    <col min="9992" max="9992" width="2.7109375" style="713" customWidth="1"/>
    <col min="9993" max="9993" width="10.42578125" style="713" customWidth="1"/>
    <col min="9994" max="9994" width="13.42578125" style="713" customWidth="1"/>
    <col min="9995" max="9995" width="0.7109375" style="713" customWidth="1"/>
    <col min="9996" max="9996" width="2.42578125" style="713" customWidth="1"/>
    <col min="9997" max="9997" width="2.85546875" style="713" customWidth="1"/>
    <col min="9998" max="9998" width="2" style="713" customWidth="1"/>
    <col min="9999" max="9999" width="12.42578125" style="713" customWidth="1"/>
    <col min="10000" max="10000" width="3" style="713" customWidth="1"/>
    <col min="10001" max="10001" width="2" style="713" customWidth="1"/>
    <col min="10002" max="10002" width="13.5703125" style="713" customWidth="1"/>
    <col min="10003" max="10003" width="0.5703125" style="713" customWidth="1"/>
    <col min="10004" max="10240" width="9.140625" style="713"/>
    <col min="10241" max="10241" width="2.42578125" style="713" customWidth="1"/>
    <col min="10242" max="10242" width="1.85546875" style="713" customWidth="1"/>
    <col min="10243" max="10243" width="2.85546875" style="713" customWidth="1"/>
    <col min="10244" max="10244" width="6.7109375" style="713" customWidth="1"/>
    <col min="10245" max="10245" width="13.5703125" style="713" customWidth="1"/>
    <col min="10246" max="10246" width="0.5703125" style="713" customWidth="1"/>
    <col min="10247" max="10247" width="2.5703125" style="713" customWidth="1"/>
    <col min="10248" max="10248" width="2.7109375" style="713" customWidth="1"/>
    <col min="10249" max="10249" width="10.42578125" style="713" customWidth="1"/>
    <col min="10250" max="10250" width="13.42578125" style="713" customWidth="1"/>
    <col min="10251" max="10251" width="0.7109375" style="713" customWidth="1"/>
    <col min="10252" max="10252" width="2.42578125" style="713" customWidth="1"/>
    <col min="10253" max="10253" width="2.85546875" style="713" customWidth="1"/>
    <col min="10254" max="10254" width="2" style="713" customWidth="1"/>
    <col min="10255" max="10255" width="12.42578125" style="713" customWidth="1"/>
    <col min="10256" max="10256" width="3" style="713" customWidth="1"/>
    <col min="10257" max="10257" width="2" style="713" customWidth="1"/>
    <col min="10258" max="10258" width="13.5703125" style="713" customWidth="1"/>
    <col min="10259" max="10259" width="0.5703125" style="713" customWidth="1"/>
    <col min="10260" max="10496" width="9.140625" style="713"/>
    <col min="10497" max="10497" width="2.42578125" style="713" customWidth="1"/>
    <col min="10498" max="10498" width="1.85546875" style="713" customWidth="1"/>
    <col min="10499" max="10499" width="2.85546875" style="713" customWidth="1"/>
    <col min="10500" max="10500" width="6.7109375" style="713" customWidth="1"/>
    <col min="10501" max="10501" width="13.5703125" style="713" customWidth="1"/>
    <col min="10502" max="10502" width="0.5703125" style="713" customWidth="1"/>
    <col min="10503" max="10503" width="2.5703125" style="713" customWidth="1"/>
    <col min="10504" max="10504" width="2.7109375" style="713" customWidth="1"/>
    <col min="10505" max="10505" width="10.42578125" style="713" customWidth="1"/>
    <col min="10506" max="10506" width="13.42578125" style="713" customWidth="1"/>
    <col min="10507" max="10507" width="0.7109375" style="713" customWidth="1"/>
    <col min="10508" max="10508" width="2.42578125" style="713" customWidth="1"/>
    <col min="10509" max="10509" width="2.85546875" style="713" customWidth="1"/>
    <col min="10510" max="10510" width="2" style="713" customWidth="1"/>
    <col min="10511" max="10511" width="12.42578125" style="713" customWidth="1"/>
    <col min="10512" max="10512" width="3" style="713" customWidth="1"/>
    <col min="10513" max="10513" width="2" style="713" customWidth="1"/>
    <col min="10514" max="10514" width="13.5703125" style="713" customWidth="1"/>
    <col min="10515" max="10515" width="0.5703125" style="713" customWidth="1"/>
    <col min="10516" max="10752" width="9.140625" style="713"/>
    <col min="10753" max="10753" width="2.42578125" style="713" customWidth="1"/>
    <col min="10754" max="10754" width="1.85546875" style="713" customWidth="1"/>
    <col min="10755" max="10755" width="2.85546875" style="713" customWidth="1"/>
    <col min="10756" max="10756" width="6.7109375" style="713" customWidth="1"/>
    <col min="10757" max="10757" width="13.5703125" style="713" customWidth="1"/>
    <col min="10758" max="10758" width="0.5703125" style="713" customWidth="1"/>
    <col min="10759" max="10759" width="2.5703125" style="713" customWidth="1"/>
    <col min="10760" max="10760" width="2.7109375" style="713" customWidth="1"/>
    <col min="10761" max="10761" width="10.42578125" style="713" customWidth="1"/>
    <col min="10762" max="10762" width="13.42578125" style="713" customWidth="1"/>
    <col min="10763" max="10763" width="0.7109375" style="713" customWidth="1"/>
    <col min="10764" max="10764" width="2.42578125" style="713" customWidth="1"/>
    <col min="10765" max="10765" width="2.85546875" style="713" customWidth="1"/>
    <col min="10766" max="10766" width="2" style="713" customWidth="1"/>
    <col min="10767" max="10767" width="12.42578125" style="713" customWidth="1"/>
    <col min="10768" max="10768" width="3" style="713" customWidth="1"/>
    <col min="10769" max="10769" width="2" style="713" customWidth="1"/>
    <col min="10770" max="10770" width="13.5703125" style="713" customWidth="1"/>
    <col min="10771" max="10771" width="0.5703125" style="713" customWidth="1"/>
    <col min="10772" max="11008" width="9.140625" style="713"/>
    <col min="11009" max="11009" width="2.42578125" style="713" customWidth="1"/>
    <col min="11010" max="11010" width="1.85546875" style="713" customWidth="1"/>
    <col min="11011" max="11011" width="2.85546875" style="713" customWidth="1"/>
    <col min="11012" max="11012" width="6.7109375" style="713" customWidth="1"/>
    <col min="11013" max="11013" width="13.5703125" style="713" customWidth="1"/>
    <col min="11014" max="11014" width="0.5703125" style="713" customWidth="1"/>
    <col min="11015" max="11015" width="2.5703125" style="713" customWidth="1"/>
    <col min="11016" max="11016" width="2.7109375" style="713" customWidth="1"/>
    <col min="11017" max="11017" width="10.42578125" style="713" customWidth="1"/>
    <col min="11018" max="11018" width="13.42578125" style="713" customWidth="1"/>
    <col min="11019" max="11019" width="0.7109375" style="713" customWidth="1"/>
    <col min="11020" max="11020" width="2.42578125" style="713" customWidth="1"/>
    <col min="11021" max="11021" width="2.85546875" style="713" customWidth="1"/>
    <col min="11022" max="11022" width="2" style="713" customWidth="1"/>
    <col min="11023" max="11023" width="12.42578125" style="713" customWidth="1"/>
    <col min="11024" max="11024" width="3" style="713" customWidth="1"/>
    <col min="11025" max="11025" width="2" style="713" customWidth="1"/>
    <col min="11026" max="11026" width="13.5703125" style="713" customWidth="1"/>
    <col min="11027" max="11027" width="0.5703125" style="713" customWidth="1"/>
    <col min="11028" max="11264" width="9.140625" style="713"/>
    <col min="11265" max="11265" width="2.42578125" style="713" customWidth="1"/>
    <col min="11266" max="11266" width="1.85546875" style="713" customWidth="1"/>
    <col min="11267" max="11267" width="2.85546875" style="713" customWidth="1"/>
    <col min="11268" max="11268" width="6.7109375" style="713" customWidth="1"/>
    <col min="11269" max="11269" width="13.5703125" style="713" customWidth="1"/>
    <col min="11270" max="11270" width="0.5703125" style="713" customWidth="1"/>
    <col min="11271" max="11271" width="2.5703125" style="713" customWidth="1"/>
    <col min="11272" max="11272" width="2.7109375" style="713" customWidth="1"/>
    <col min="11273" max="11273" width="10.42578125" style="713" customWidth="1"/>
    <col min="11274" max="11274" width="13.42578125" style="713" customWidth="1"/>
    <col min="11275" max="11275" width="0.7109375" style="713" customWidth="1"/>
    <col min="11276" max="11276" width="2.42578125" style="713" customWidth="1"/>
    <col min="11277" max="11277" width="2.85546875" style="713" customWidth="1"/>
    <col min="11278" max="11278" width="2" style="713" customWidth="1"/>
    <col min="11279" max="11279" width="12.42578125" style="713" customWidth="1"/>
    <col min="11280" max="11280" width="3" style="713" customWidth="1"/>
    <col min="11281" max="11281" width="2" style="713" customWidth="1"/>
    <col min="11282" max="11282" width="13.5703125" style="713" customWidth="1"/>
    <col min="11283" max="11283" width="0.5703125" style="713" customWidth="1"/>
    <col min="11284" max="11520" width="9.140625" style="713"/>
    <col min="11521" max="11521" width="2.42578125" style="713" customWidth="1"/>
    <col min="11522" max="11522" width="1.85546875" style="713" customWidth="1"/>
    <col min="11523" max="11523" width="2.85546875" style="713" customWidth="1"/>
    <col min="11524" max="11524" width="6.7109375" style="713" customWidth="1"/>
    <col min="11525" max="11525" width="13.5703125" style="713" customWidth="1"/>
    <col min="11526" max="11526" width="0.5703125" style="713" customWidth="1"/>
    <col min="11527" max="11527" width="2.5703125" style="713" customWidth="1"/>
    <col min="11528" max="11528" width="2.7109375" style="713" customWidth="1"/>
    <col min="11529" max="11529" width="10.42578125" style="713" customWidth="1"/>
    <col min="11530" max="11530" width="13.42578125" style="713" customWidth="1"/>
    <col min="11531" max="11531" width="0.7109375" style="713" customWidth="1"/>
    <col min="11532" max="11532" width="2.42578125" style="713" customWidth="1"/>
    <col min="11533" max="11533" width="2.85546875" style="713" customWidth="1"/>
    <col min="11534" max="11534" width="2" style="713" customWidth="1"/>
    <col min="11535" max="11535" width="12.42578125" style="713" customWidth="1"/>
    <col min="11536" max="11536" width="3" style="713" customWidth="1"/>
    <col min="11537" max="11537" width="2" style="713" customWidth="1"/>
    <col min="11538" max="11538" width="13.5703125" style="713" customWidth="1"/>
    <col min="11539" max="11539" width="0.5703125" style="713" customWidth="1"/>
    <col min="11540" max="11776" width="9.140625" style="713"/>
    <col min="11777" max="11777" width="2.42578125" style="713" customWidth="1"/>
    <col min="11778" max="11778" width="1.85546875" style="713" customWidth="1"/>
    <col min="11779" max="11779" width="2.85546875" style="713" customWidth="1"/>
    <col min="11780" max="11780" width="6.7109375" style="713" customWidth="1"/>
    <col min="11781" max="11781" width="13.5703125" style="713" customWidth="1"/>
    <col min="11782" max="11782" width="0.5703125" style="713" customWidth="1"/>
    <col min="11783" max="11783" width="2.5703125" style="713" customWidth="1"/>
    <col min="11784" max="11784" width="2.7109375" style="713" customWidth="1"/>
    <col min="11785" max="11785" width="10.42578125" style="713" customWidth="1"/>
    <col min="11786" max="11786" width="13.42578125" style="713" customWidth="1"/>
    <col min="11787" max="11787" width="0.7109375" style="713" customWidth="1"/>
    <col min="11788" max="11788" width="2.42578125" style="713" customWidth="1"/>
    <col min="11789" max="11789" width="2.85546875" style="713" customWidth="1"/>
    <col min="11790" max="11790" width="2" style="713" customWidth="1"/>
    <col min="11791" max="11791" width="12.42578125" style="713" customWidth="1"/>
    <col min="11792" max="11792" width="3" style="713" customWidth="1"/>
    <col min="11793" max="11793" width="2" style="713" customWidth="1"/>
    <col min="11794" max="11794" width="13.5703125" style="713" customWidth="1"/>
    <col min="11795" max="11795" width="0.5703125" style="713" customWidth="1"/>
    <col min="11796" max="12032" width="9.140625" style="713"/>
    <col min="12033" max="12033" width="2.42578125" style="713" customWidth="1"/>
    <col min="12034" max="12034" width="1.85546875" style="713" customWidth="1"/>
    <col min="12035" max="12035" width="2.85546875" style="713" customWidth="1"/>
    <col min="12036" max="12036" width="6.7109375" style="713" customWidth="1"/>
    <col min="12037" max="12037" width="13.5703125" style="713" customWidth="1"/>
    <col min="12038" max="12038" width="0.5703125" style="713" customWidth="1"/>
    <col min="12039" max="12039" width="2.5703125" style="713" customWidth="1"/>
    <col min="12040" max="12040" width="2.7109375" style="713" customWidth="1"/>
    <col min="12041" max="12041" width="10.42578125" style="713" customWidth="1"/>
    <col min="12042" max="12042" width="13.42578125" style="713" customWidth="1"/>
    <col min="12043" max="12043" width="0.7109375" style="713" customWidth="1"/>
    <col min="12044" max="12044" width="2.42578125" style="713" customWidth="1"/>
    <col min="12045" max="12045" width="2.85546875" style="713" customWidth="1"/>
    <col min="12046" max="12046" width="2" style="713" customWidth="1"/>
    <col min="12047" max="12047" width="12.42578125" style="713" customWidth="1"/>
    <col min="12048" max="12048" width="3" style="713" customWidth="1"/>
    <col min="12049" max="12049" width="2" style="713" customWidth="1"/>
    <col min="12050" max="12050" width="13.5703125" style="713" customWidth="1"/>
    <col min="12051" max="12051" width="0.5703125" style="713" customWidth="1"/>
    <col min="12052" max="12288" width="9.140625" style="713"/>
    <col min="12289" max="12289" width="2.42578125" style="713" customWidth="1"/>
    <col min="12290" max="12290" width="1.85546875" style="713" customWidth="1"/>
    <col min="12291" max="12291" width="2.85546875" style="713" customWidth="1"/>
    <col min="12292" max="12292" width="6.7109375" style="713" customWidth="1"/>
    <col min="12293" max="12293" width="13.5703125" style="713" customWidth="1"/>
    <col min="12294" max="12294" width="0.5703125" style="713" customWidth="1"/>
    <col min="12295" max="12295" width="2.5703125" style="713" customWidth="1"/>
    <col min="12296" max="12296" width="2.7109375" style="713" customWidth="1"/>
    <col min="12297" max="12297" width="10.42578125" style="713" customWidth="1"/>
    <col min="12298" max="12298" width="13.42578125" style="713" customWidth="1"/>
    <col min="12299" max="12299" width="0.7109375" style="713" customWidth="1"/>
    <col min="12300" max="12300" width="2.42578125" style="713" customWidth="1"/>
    <col min="12301" max="12301" width="2.85546875" style="713" customWidth="1"/>
    <col min="12302" max="12302" width="2" style="713" customWidth="1"/>
    <col min="12303" max="12303" width="12.42578125" style="713" customWidth="1"/>
    <col min="12304" max="12304" width="3" style="713" customWidth="1"/>
    <col min="12305" max="12305" width="2" style="713" customWidth="1"/>
    <col min="12306" max="12306" width="13.5703125" style="713" customWidth="1"/>
    <col min="12307" max="12307" width="0.5703125" style="713" customWidth="1"/>
    <col min="12308" max="12544" width="9.140625" style="713"/>
    <col min="12545" max="12545" width="2.42578125" style="713" customWidth="1"/>
    <col min="12546" max="12546" width="1.85546875" style="713" customWidth="1"/>
    <col min="12547" max="12547" width="2.85546875" style="713" customWidth="1"/>
    <col min="12548" max="12548" width="6.7109375" style="713" customWidth="1"/>
    <col min="12549" max="12549" width="13.5703125" style="713" customWidth="1"/>
    <col min="12550" max="12550" width="0.5703125" style="713" customWidth="1"/>
    <col min="12551" max="12551" width="2.5703125" style="713" customWidth="1"/>
    <col min="12552" max="12552" width="2.7109375" style="713" customWidth="1"/>
    <col min="12553" max="12553" width="10.42578125" style="713" customWidth="1"/>
    <col min="12554" max="12554" width="13.42578125" style="713" customWidth="1"/>
    <col min="12555" max="12555" width="0.7109375" style="713" customWidth="1"/>
    <col min="12556" max="12556" width="2.42578125" style="713" customWidth="1"/>
    <col min="12557" max="12557" width="2.85546875" style="713" customWidth="1"/>
    <col min="12558" max="12558" width="2" style="713" customWidth="1"/>
    <col min="12559" max="12559" width="12.42578125" style="713" customWidth="1"/>
    <col min="12560" max="12560" width="3" style="713" customWidth="1"/>
    <col min="12561" max="12561" width="2" style="713" customWidth="1"/>
    <col min="12562" max="12562" width="13.5703125" style="713" customWidth="1"/>
    <col min="12563" max="12563" width="0.5703125" style="713" customWidth="1"/>
    <col min="12564" max="12800" width="9.140625" style="713"/>
    <col min="12801" max="12801" width="2.42578125" style="713" customWidth="1"/>
    <col min="12802" max="12802" width="1.85546875" style="713" customWidth="1"/>
    <col min="12803" max="12803" width="2.85546875" style="713" customWidth="1"/>
    <col min="12804" max="12804" width="6.7109375" style="713" customWidth="1"/>
    <col min="12805" max="12805" width="13.5703125" style="713" customWidth="1"/>
    <col min="12806" max="12806" width="0.5703125" style="713" customWidth="1"/>
    <col min="12807" max="12807" width="2.5703125" style="713" customWidth="1"/>
    <col min="12808" max="12808" width="2.7109375" style="713" customWidth="1"/>
    <col min="12809" max="12809" width="10.42578125" style="713" customWidth="1"/>
    <col min="12810" max="12810" width="13.42578125" style="713" customWidth="1"/>
    <col min="12811" max="12811" width="0.7109375" style="713" customWidth="1"/>
    <col min="12812" max="12812" width="2.42578125" style="713" customWidth="1"/>
    <col min="12813" max="12813" width="2.85546875" style="713" customWidth="1"/>
    <col min="12814" max="12814" width="2" style="713" customWidth="1"/>
    <col min="12815" max="12815" width="12.42578125" style="713" customWidth="1"/>
    <col min="12816" max="12816" width="3" style="713" customWidth="1"/>
    <col min="12817" max="12817" width="2" style="713" customWidth="1"/>
    <col min="12818" max="12818" width="13.5703125" style="713" customWidth="1"/>
    <col min="12819" max="12819" width="0.5703125" style="713" customWidth="1"/>
    <col min="12820" max="13056" width="9.140625" style="713"/>
    <col min="13057" max="13057" width="2.42578125" style="713" customWidth="1"/>
    <col min="13058" max="13058" width="1.85546875" style="713" customWidth="1"/>
    <col min="13059" max="13059" width="2.85546875" style="713" customWidth="1"/>
    <col min="13060" max="13060" width="6.7109375" style="713" customWidth="1"/>
    <col min="13061" max="13061" width="13.5703125" style="713" customWidth="1"/>
    <col min="13062" max="13062" width="0.5703125" style="713" customWidth="1"/>
    <col min="13063" max="13063" width="2.5703125" style="713" customWidth="1"/>
    <col min="13064" max="13064" width="2.7109375" style="713" customWidth="1"/>
    <col min="13065" max="13065" width="10.42578125" style="713" customWidth="1"/>
    <col min="13066" max="13066" width="13.42578125" style="713" customWidth="1"/>
    <col min="13067" max="13067" width="0.7109375" style="713" customWidth="1"/>
    <col min="13068" max="13068" width="2.42578125" style="713" customWidth="1"/>
    <col min="13069" max="13069" width="2.85546875" style="713" customWidth="1"/>
    <col min="13070" max="13070" width="2" style="713" customWidth="1"/>
    <col min="13071" max="13071" width="12.42578125" style="713" customWidth="1"/>
    <col min="13072" max="13072" width="3" style="713" customWidth="1"/>
    <col min="13073" max="13073" width="2" style="713" customWidth="1"/>
    <col min="13074" max="13074" width="13.5703125" style="713" customWidth="1"/>
    <col min="13075" max="13075" width="0.5703125" style="713" customWidth="1"/>
    <col min="13076" max="13312" width="9.140625" style="713"/>
    <col min="13313" max="13313" width="2.42578125" style="713" customWidth="1"/>
    <col min="13314" max="13314" width="1.85546875" style="713" customWidth="1"/>
    <col min="13315" max="13315" width="2.85546875" style="713" customWidth="1"/>
    <col min="13316" max="13316" width="6.7109375" style="713" customWidth="1"/>
    <col min="13317" max="13317" width="13.5703125" style="713" customWidth="1"/>
    <col min="13318" max="13318" width="0.5703125" style="713" customWidth="1"/>
    <col min="13319" max="13319" width="2.5703125" style="713" customWidth="1"/>
    <col min="13320" max="13320" width="2.7109375" style="713" customWidth="1"/>
    <col min="13321" max="13321" width="10.42578125" style="713" customWidth="1"/>
    <col min="13322" max="13322" width="13.42578125" style="713" customWidth="1"/>
    <col min="13323" max="13323" width="0.7109375" style="713" customWidth="1"/>
    <col min="13324" max="13324" width="2.42578125" style="713" customWidth="1"/>
    <col min="13325" max="13325" width="2.85546875" style="713" customWidth="1"/>
    <col min="13326" max="13326" width="2" style="713" customWidth="1"/>
    <col min="13327" max="13327" width="12.42578125" style="713" customWidth="1"/>
    <col min="13328" max="13328" width="3" style="713" customWidth="1"/>
    <col min="13329" max="13329" width="2" style="713" customWidth="1"/>
    <col min="13330" max="13330" width="13.5703125" style="713" customWidth="1"/>
    <col min="13331" max="13331" width="0.5703125" style="713" customWidth="1"/>
    <col min="13332" max="13568" width="9.140625" style="713"/>
    <col min="13569" max="13569" width="2.42578125" style="713" customWidth="1"/>
    <col min="13570" max="13570" width="1.85546875" style="713" customWidth="1"/>
    <col min="13571" max="13571" width="2.85546875" style="713" customWidth="1"/>
    <col min="13572" max="13572" width="6.7109375" style="713" customWidth="1"/>
    <col min="13573" max="13573" width="13.5703125" style="713" customWidth="1"/>
    <col min="13574" max="13574" width="0.5703125" style="713" customWidth="1"/>
    <col min="13575" max="13575" width="2.5703125" style="713" customWidth="1"/>
    <col min="13576" max="13576" width="2.7109375" style="713" customWidth="1"/>
    <col min="13577" max="13577" width="10.42578125" style="713" customWidth="1"/>
    <col min="13578" max="13578" width="13.42578125" style="713" customWidth="1"/>
    <col min="13579" max="13579" width="0.7109375" style="713" customWidth="1"/>
    <col min="13580" max="13580" width="2.42578125" style="713" customWidth="1"/>
    <col min="13581" max="13581" width="2.85546875" style="713" customWidth="1"/>
    <col min="13582" max="13582" width="2" style="713" customWidth="1"/>
    <col min="13583" max="13583" width="12.42578125" style="713" customWidth="1"/>
    <col min="13584" max="13584" width="3" style="713" customWidth="1"/>
    <col min="13585" max="13585" width="2" style="713" customWidth="1"/>
    <col min="13586" max="13586" width="13.5703125" style="713" customWidth="1"/>
    <col min="13587" max="13587" width="0.5703125" style="713" customWidth="1"/>
    <col min="13588" max="13824" width="9.140625" style="713"/>
    <col min="13825" max="13825" width="2.42578125" style="713" customWidth="1"/>
    <col min="13826" max="13826" width="1.85546875" style="713" customWidth="1"/>
    <col min="13827" max="13827" width="2.85546875" style="713" customWidth="1"/>
    <col min="13828" max="13828" width="6.7109375" style="713" customWidth="1"/>
    <col min="13829" max="13829" width="13.5703125" style="713" customWidth="1"/>
    <col min="13830" max="13830" width="0.5703125" style="713" customWidth="1"/>
    <col min="13831" max="13831" width="2.5703125" style="713" customWidth="1"/>
    <col min="13832" max="13832" width="2.7109375" style="713" customWidth="1"/>
    <col min="13833" max="13833" width="10.42578125" style="713" customWidth="1"/>
    <col min="13834" max="13834" width="13.42578125" style="713" customWidth="1"/>
    <col min="13835" max="13835" width="0.7109375" style="713" customWidth="1"/>
    <col min="13836" max="13836" width="2.42578125" style="713" customWidth="1"/>
    <col min="13837" max="13837" width="2.85546875" style="713" customWidth="1"/>
    <col min="13838" max="13838" width="2" style="713" customWidth="1"/>
    <col min="13839" max="13839" width="12.42578125" style="713" customWidth="1"/>
    <col min="13840" max="13840" width="3" style="713" customWidth="1"/>
    <col min="13841" max="13841" width="2" style="713" customWidth="1"/>
    <col min="13842" max="13842" width="13.5703125" style="713" customWidth="1"/>
    <col min="13843" max="13843" width="0.5703125" style="713" customWidth="1"/>
    <col min="13844" max="14080" width="9.140625" style="713"/>
    <col min="14081" max="14081" width="2.42578125" style="713" customWidth="1"/>
    <col min="14082" max="14082" width="1.85546875" style="713" customWidth="1"/>
    <col min="14083" max="14083" width="2.85546875" style="713" customWidth="1"/>
    <col min="14084" max="14084" width="6.7109375" style="713" customWidth="1"/>
    <col min="14085" max="14085" width="13.5703125" style="713" customWidth="1"/>
    <col min="14086" max="14086" width="0.5703125" style="713" customWidth="1"/>
    <col min="14087" max="14087" width="2.5703125" style="713" customWidth="1"/>
    <col min="14088" max="14088" width="2.7109375" style="713" customWidth="1"/>
    <col min="14089" max="14089" width="10.42578125" style="713" customWidth="1"/>
    <col min="14090" max="14090" width="13.42578125" style="713" customWidth="1"/>
    <col min="14091" max="14091" width="0.7109375" style="713" customWidth="1"/>
    <col min="14092" max="14092" width="2.42578125" style="713" customWidth="1"/>
    <col min="14093" max="14093" width="2.85546875" style="713" customWidth="1"/>
    <col min="14094" max="14094" width="2" style="713" customWidth="1"/>
    <col min="14095" max="14095" width="12.42578125" style="713" customWidth="1"/>
    <col min="14096" max="14096" width="3" style="713" customWidth="1"/>
    <col min="14097" max="14097" width="2" style="713" customWidth="1"/>
    <col min="14098" max="14098" width="13.5703125" style="713" customWidth="1"/>
    <col min="14099" max="14099" width="0.5703125" style="713" customWidth="1"/>
    <col min="14100" max="14336" width="9.140625" style="713"/>
    <col min="14337" max="14337" width="2.42578125" style="713" customWidth="1"/>
    <col min="14338" max="14338" width="1.85546875" style="713" customWidth="1"/>
    <col min="14339" max="14339" width="2.85546875" style="713" customWidth="1"/>
    <col min="14340" max="14340" width="6.7109375" style="713" customWidth="1"/>
    <col min="14341" max="14341" width="13.5703125" style="713" customWidth="1"/>
    <col min="14342" max="14342" width="0.5703125" style="713" customWidth="1"/>
    <col min="14343" max="14343" width="2.5703125" style="713" customWidth="1"/>
    <col min="14344" max="14344" width="2.7109375" style="713" customWidth="1"/>
    <col min="14345" max="14345" width="10.42578125" style="713" customWidth="1"/>
    <col min="14346" max="14346" width="13.42578125" style="713" customWidth="1"/>
    <col min="14347" max="14347" width="0.7109375" style="713" customWidth="1"/>
    <col min="14348" max="14348" width="2.42578125" style="713" customWidth="1"/>
    <col min="14349" max="14349" width="2.85546875" style="713" customWidth="1"/>
    <col min="14350" max="14350" width="2" style="713" customWidth="1"/>
    <col min="14351" max="14351" width="12.42578125" style="713" customWidth="1"/>
    <col min="14352" max="14352" width="3" style="713" customWidth="1"/>
    <col min="14353" max="14353" width="2" style="713" customWidth="1"/>
    <col min="14354" max="14354" width="13.5703125" style="713" customWidth="1"/>
    <col min="14355" max="14355" width="0.5703125" style="713" customWidth="1"/>
    <col min="14356" max="14592" width="9.140625" style="713"/>
    <col min="14593" max="14593" width="2.42578125" style="713" customWidth="1"/>
    <col min="14594" max="14594" width="1.85546875" style="713" customWidth="1"/>
    <col min="14595" max="14595" width="2.85546875" style="713" customWidth="1"/>
    <col min="14596" max="14596" width="6.7109375" style="713" customWidth="1"/>
    <col min="14597" max="14597" width="13.5703125" style="713" customWidth="1"/>
    <col min="14598" max="14598" width="0.5703125" style="713" customWidth="1"/>
    <col min="14599" max="14599" width="2.5703125" style="713" customWidth="1"/>
    <col min="14600" max="14600" width="2.7109375" style="713" customWidth="1"/>
    <col min="14601" max="14601" width="10.42578125" style="713" customWidth="1"/>
    <col min="14602" max="14602" width="13.42578125" style="713" customWidth="1"/>
    <col min="14603" max="14603" width="0.7109375" style="713" customWidth="1"/>
    <col min="14604" max="14604" width="2.42578125" style="713" customWidth="1"/>
    <col min="14605" max="14605" width="2.85546875" style="713" customWidth="1"/>
    <col min="14606" max="14606" width="2" style="713" customWidth="1"/>
    <col min="14607" max="14607" width="12.42578125" style="713" customWidth="1"/>
    <col min="14608" max="14608" width="3" style="713" customWidth="1"/>
    <col min="14609" max="14609" width="2" style="713" customWidth="1"/>
    <col min="14610" max="14610" width="13.5703125" style="713" customWidth="1"/>
    <col min="14611" max="14611" width="0.5703125" style="713" customWidth="1"/>
    <col min="14612" max="14848" width="9.140625" style="713"/>
    <col min="14849" max="14849" width="2.42578125" style="713" customWidth="1"/>
    <col min="14850" max="14850" width="1.85546875" style="713" customWidth="1"/>
    <col min="14851" max="14851" width="2.85546875" style="713" customWidth="1"/>
    <col min="14852" max="14852" width="6.7109375" style="713" customWidth="1"/>
    <col min="14853" max="14853" width="13.5703125" style="713" customWidth="1"/>
    <col min="14854" max="14854" width="0.5703125" style="713" customWidth="1"/>
    <col min="14855" max="14855" width="2.5703125" style="713" customWidth="1"/>
    <col min="14856" max="14856" width="2.7109375" style="713" customWidth="1"/>
    <col min="14857" max="14857" width="10.42578125" style="713" customWidth="1"/>
    <col min="14858" max="14858" width="13.42578125" style="713" customWidth="1"/>
    <col min="14859" max="14859" width="0.7109375" style="713" customWidth="1"/>
    <col min="14860" max="14860" width="2.42578125" style="713" customWidth="1"/>
    <col min="14861" max="14861" width="2.85546875" style="713" customWidth="1"/>
    <col min="14862" max="14862" width="2" style="713" customWidth="1"/>
    <col min="14863" max="14863" width="12.42578125" style="713" customWidth="1"/>
    <col min="14864" max="14864" width="3" style="713" customWidth="1"/>
    <col min="14865" max="14865" width="2" style="713" customWidth="1"/>
    <col min="14866" max="14866" width="13.5703125" style="713" customWidth="1"/>
    <col min="14867" max="14867" width="0.5703125" style="713" customWidth="1"/>
    <col min="14868" max="15104" width="9.140625" style="713"/>
    <col min="15105" max="15105" width="2.42578125" style="713" customWidth="1"/>
    <col min="15106" max="15106" width="1.85546875" style="713" customWidth="1"/>
    <col min="15107" max="15107" width="2.85546875" style="713" customWidth="1"/>
    <col min="15108" max="15108" width="6.7109375" style="713" customWidth="1"/>
    <col min="15109" max="15109" width="13.5703125" style="713" customWidth="1"/>
    <col min="15110" max="15110" width="0.5703125" style="713" customWidth="1"/>
    <col min="15111" max="15111" width="2.5703125" style="713" customWidth="1"/>
    <col min="15112" max="15112" width="2.7109375" style="713" customWidth="1"/>
    <col min="15113" max="15113" width="10.42578125" style="713" customWidth="1"/>
    <col min="15114" max="15114" width="13.42578125" style="713" customWidth="1"/>
    <col min="15115" max="15115" width="0.7109375" style="713" customWidth="1"/>
    <col min="15116" max="15116" width="2.42578125" style="713" customWidth="1"/>
    <col min="15117" max="15117" width="2.85546875" style="713" customWidth="1"/>
    <col min="15118" max="15118" width="2" style="713" customWidth="1"/>
    <col min="15119" max="15119" width="12.42578125" style="713" customWidth="1"/>
    <col min="15120" max="15120" width="3" style="713" customWidth="1"/>
    <col min="15121" max="15121" width="2" style="713" customWidth="1"/>
    <col min="15122" max="15122" width="13.5703125" style="713" customWidth="1"/>
    <col min="15123" max="15123" width="0.5703125" style="713" customWidth="1"/>
    <col min="15124" max="15360" width="9.140625" style="713"/>
    <col min="15361" max="15361" width="2.42578125" style="713" customWidth="1"/>
    <col min="15362" max="15362" width="1.85546875" style="713" customWidth="1"/>
    <col min="15363" max="15363" width="2.85546875" style="713" customWidth="1"/>
    <col min="15364" max="15364" width="6.7109375" style="713" customWidth="1"/>
    <col min="15365" max="15365" width="13.5703125" style="713" customWidth="1"/>
    <col min="15366" max="15366" width="0.5703125" style="713" customWidth="1"/>
    <col min="15367" max="15367" width="2.5703125" style="713" customWidth="1"/>
    <col min="15368" max="15368" width="2.7109375" style="713" customWidth="1"/>
    <col min="15369" max="15369" width="10.42578125" style="713" customWidth="1"/>
    <col min="15370" max="15370" width="13.42578125" style="713" customWidth="1"/>
    <col min="15371" max="15371" width="0.7109375" style="713" customWidth="1"/>
    <col min="15372" max="15372" width="2.42578125" style="713" customWidth="1"/>
    <col min="15373" max="15373" width="2.85546875" style="713" customWidth="1"/>
    <col min="15374" max="15374" width="2" style="713" customWidth="1"/>
    <col min="15375" max="15375" width="12.42578125" style="713" customWidth="1"/>
    <col min="15376" max="15376" width="3" style="713" customWidth="1"/>
    <col min="15377" max="15377" width="2" style="713" customWidth="1"/>
    <col min="15378" max="15378" width="13.5703125" style="713" customWidth="1"/>
    <col min="15379" max="15379" width="0.5703125" style="713" customWidth="1"/>
    <col min="15380" max="15616" width="9.140625" style="713"/>
    <col min="15617" max="15617" width="2.42578125" style="713" customWidth="1"/>
    <col min="15618" max="15618" width="1.85546875" style="713" customWidth="1"/>
    <col min="15619" max="15619" width="2.85546875" style="713" customWidth="1"/>
    <col min="15620" max="15620" width="6.7109375" style="713" customWidth="1"/>
    <col min="15621" max="15621" width="13.5703125" style="713" customWidth="1"/>
    <col min="15622" max="15622" width="0.5703125" style="713" customWidth="1"/>
    <col min="15623" max="15623" width="2.5703125" style="713" customWidth="1"/>
    <col min="15624" max="15624" width="2.7109375" style="713" customWidth="1"/>
    <col min="15625" max="15625" width="10.42578125" style="713" customWidth="1"/>
    <col min="15626" max="15626" width="13.42578125" style="713" customWidth="1"/>
    <col min="15627" max="15627" width="0.7109375" style="713" customWidth="1"/>
    <col min="15628" max="15628" width="2.42578125" style="713" customWidth="1"/>
    <col min="15629" max="15629" width="2.85546875" style="713" customWidth="1"/>
    <col min="15630" max="15630" width="2" style="713" customWidth="1"/>
    <col min="15631" max="15631" width="12.42578125" style="713" customWidth="1"/>
    <col min="15632" max="15632" width="3" style="713" customWidth="1"/>
    <col min="15633" max="15633" width="2" style="713" customWidth="1"/>
    <col min="15634" max="15634" width="13.5703125" style="713" customWidth="1"/>
    <col min="15635" max="15635" width="0.5703125" style="713" customWidth="1"/>
    <col min="15636" max="15872" width="9.140625" style="713"/>
    <col min="15873" max="15873" width="2.42578125" style="713" customWidth="1"/>
    <col min="15874" max="15874" width="1.85546875" style="713" customWidth="1"/>
    <col min="15875" max="15875" width="2.85546875" style="713" customWidth="1"/>
    <col min="15876" max="15876" width="6.7109375" style="713" customWidth="1"/>
    <col min="15877" max="15877" width="13.5703125" style="713" customWidth="1"/>
    <col min="15878" max="15878" width="0.5703125" style="713" customWidth="1"/>
    <col min="15879" max="15879" width="2.5703125" style="713" customWidth="1"/>
    <col min="15880" max="15880" width="2.7109375" style="713" customWidth="1"/>
    <col min="15881" max="15881" width="10.42578125" style="713" customWidth="1"/>
    <col min="15882" max="15882" width="13.42578125" style="713" customWidth="1"/>
    <col min="15883" max="15883" width="0.7109375" style="713" customWidth="1"/>
    <col min="15884" max="15884" width="2.42578125" style="713" customWidth="1"/>
    <col min="15885" max="15885" width="2.85546875" style="713" customWidth="1"/>
    <col min="15886" max="15886" width="2" style="713" customWidth="1"/>
    <col min="15887" max="15887" width="12.42578125" style="713" customWidth="1"/>
    <col min="15888" max="15888" width="3" style="713" customWidth="1"/>
    <col min="15889" max="15889" width="2" style="713" customWidth="1"/>
    <col min="15890" max="15890" width="13.5703125" style="713" customWidth="1"/>
    <col min="15891" max="15891" width="0.5703125" style="713" customWidth="1"/>
    <col min="15892" max="16128" width="9.140625" style="713"/>
    <col min="16129" max="16129" width="2.42578125" style="713" customWidth="1"/>
    <col min="16130" max="16130" width="1.85546875" style="713" customWidth="1"/>
    <col min="16131" max="16131" width="2.85546875" style="713" customWidth="1"/>
    <col min="16132" max="16132" width="6.7109375" style="713" customWidth="1"/>
    <col min="16133" max="16133" width="13.5703125" style="713" customWidth="1"/>
    <col min="16134" max="16134" width="0.5703125" style="713" customWidth="1"/>
    <col min="16135" max="16135" width="2.5703125" style="713" customWidth="1"/>
    <col min="16136" max="16136" width="2.7109375" style="713" customWidth="1"/>
    <col min="16137" max="16137" width="10.42578125" style="713" customWidth="1"/>
    <col min="16138" max="16138" width="13.42578125" style="713" customWidth="1"/>
    <col min="16139" max="16139" width="0.7109375" style="713" customWidth="1"/>
    <col min="16140" max="16140" width="2.42578125" style="713" customWidth="1"/>
    <col min="16141" max="16141" width="2.85546875" style="713" customWidth="1"/>
    <col min="16142" max="16142" width="2" style="713" customWidth="1"/>
    <col min="16143" max="16143" width="12.42578125" style="713" customWidth="1"/>
    <col min="16144" max="16144" width="3" style="713" customWidth="1"/>
    <col min="16145" max="16145" width="2" style="713" customWidth="1"/>
    <col min="16146" max="16146" width="13.5703125" style="713" customWidth="1"/>
    <col min="16147" max="16147" width="0.5703125" style="713" customWidth="1"/>
    <col min="16148" max="16384" width="9.140625" style="713"/>
  </cols>
  <sheetData>
    <row r="1" spans="1:19" ht="12" customHeight="1">
      <c r="A1" s="710"/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2"/>
    </row>
    <row r="2" spans="1:19" ht="23.25" customHeight="1">
      <c r="A2" s="714"/>
      <c r="B2" s="715"/>
      <c r="C2" s="715"/>
      <c r="D2" s="715"/>
      <c r="E2" s="715"/>
      <c r="F2" s="715"/>
      <c r="G2" s="903" t="s">
        <v>68</v>
      </c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7"/>
    </row>
    <row r="3" spans="1:19" ht="12" customHeight="1">
      <c r="A3" s="718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20"/>
    </row>
    <row r="4" spans="1:19" ht="8.25" customHeight="1">
      <c r="A4" s="721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3"/>
    </row>
    <row r="5" spans="1:19" ht="17.25" customHeight="1">
      <c r="A5" s="724"/>
      <c r="B5" s="725" t="s">
        <v>69</v>
      </c>
      <c r="C5" s="725"/>
      <c r="D5" s="725"/>
      <c r="E5" s="726" t="s">
        <v>1383</v>
      </c>
      <c r="F5" s="727"/>
      <c r="G5" s="727"/>
      <c r="H5" s="727"/>
      <c r="I5" s="727"/>
      <c r="J5" s="728"/>
      <c r="K5" s="725"/>
      <c r="L5" s="725"/>
      <c r="M5" s="725"/>
      <c r="N5" s="725"/>
      <c r="O5" s="725" t="s">
        <v>71</v>
      </c>
      <c r="P5" s="726" t="s">
        <v>29</v>
      </c>
      <c r="Q5" s="729"/>
      <c r="R5" s="728"/>
      <c r="S5" s="730"/>
    </row>
    <row r="6" spans="1:19" ht="17.25" hidden="1" customHeight="1">
      <c r="A6" s="724"/>
      <c r="B6" s="725" t="s">
        <v>72</v>
      </c>
      <c r="C6" s="725"/>
      <c r="D6" s="725"/>
      <c r="E6" s="731" t="s">
        <v>1989</v>
      </c>
      <c r="F6" s="725"/>
      <c r="G6" s="725"/>
      <c r="H6" s="725"/>
      <c r="I6" s="725"/>
      <c r="J6" s="732"/>
      <c r="K6" s="725"/>
      <c r="L6" s="725"/>
      <c r="M6" s="725"/>
      <c r="N6" s="725"/>
      <c r="O6" s="725"/>
      <c r="P6" s="733"/>
      <c r="Q6" s="734"/>
      <c r="R6" s="732"/>
      <c r="S6" s="730"/>
    </row>
    <row r="7" spans="1:19" ht="15.75" customHeight="1">
      <c r="A7" s="724"/>
      <c r="B7" s="725" t="s">
        <v>74</v>
      </c>
      <c r="C7" s="725"/>
      <c r="D7" s="725"/>
      <c r="E7" s="735" t="s">
        <v>1990</v>
      </c>
      <c r="F7" s="725"/>
      <c r="G7" s="725"/>
      <c r="H7" s="725"/>
      <c r="I7" s="725"/>
      <c r="J7" s="732"/>
      <c r="K7" s="725"/>
      <c r="L7" s="725"/>
      <c r="M7" s="725"/>
      <c r="N7" s="725"/>
      <c r="O7" s="725" t="s">
        <v>76</v>
      </c>
      <c r="P7" s="731"/>
      <c r="Q7" s="734"/>
      <c r="R7" s="732"/>
      <c r="S7" s="730"/>
    </row>
    <row r="8" spans="1:19" ht="17.25" hidden="1" customHeight="1">
      <c r="A8" s="724"/>
      <c r="B8" s="725" t="s">
        <v>78</v>
      </c>
      <c r="C8" s="725"/>
      <c r="D8" s="725"/>
      <c r="E8" s="735" t="s">
        <v>29</v>
      </c>
      <c r="F8" s="725"/>
      <c r="G8" s="725"/>
      <c r="H8" s="725"/>
      <c r="I8" s="725"/>
      <c r="J8" s="732"/>
      <c r="K8" s="725"/>
      <c r="L8" s="725"/>
      <c r="M8" s="725"/>
      <c r="N8" s="725"/>
      <c r="O8" s="725"/>
      <c r="P8" s="733"/>
      <c r="Q8" s="734"/>
      <c r="R8" s="732"/>
      <c r="S8" s="730"/>
    </row>
    <row r="9" spans="1:19" ht="15.75" customHeight="1">
      <c r="A9" s="724"/>
      <c r="B9" s="725" t="s">
        <v>80</v>
      </c>
      <c r="C9" s="725"/>
      <c r="D9" s="725"/>
      <c r="E9" s="736" t="s">
        <v>29</v>
      </c>
      <c r="F9" s="737"/>
      <c r="G9" s="737"/>
      <c r="H9" s="737"/>
      <c r="I9" s="737"/>
      <c r="J9" s="738"/>
      <c r="K9" s="725"/>
      <c r="L9" s="725"/>
      <c r="M9" s="725"/>
      <c r="N9" s="725"/>
      <c r="O9" s="725" t="s">
        <v>82</v>
      </c>
      <c r="P9" s="739"/>
      <c r="Q9" s="740"/>
      <c r="R9" s="738"/>
      <c r="S9" s="730"/>
    </row>
    <row r="10" spans="1:19" ht="17.25" hidden="1" customHeight="1">
      <c r="A10" s="724"/>
      <c r="B10" s="725" t="s">
        <v>83</v>
      </c>
      <c r="C10" s="725"/>
      <c r="D10" s="725"/>
      <c r="E10" s="741" t="s">
        <v>29</v>
      </c>
      <c r="F10" s="725"/>
      <c r="G10" s="725"/>
      <c r="H10" s="725"/>
      <c r="I10" s="725"/>
      <c r="J10" s="725"/>
      <c r="K10" s="725"/>
      <c r="L10" s="725"/>
      <c r="M10" s="725"/>
      <c r="N10" s="725"/>
      <c r="O10" s="725"/>
      <c r="P10" s="734"/>
      <c r="Q10" s="734"/>
      <c r="R10" s="725"/>
      <c r="S10" s="730"/>
    </row>
    <row r="11" spans="1:19" ht="17.25" hidden="1" customHeight="1">
      <c r="A11" s="724"/>
      <c r="B11" s="725" t="s">
        <v>84</v>
      </c>
      <c r="C11" s="725"/>
      <c r="D11" s="725"/>
      <c r="E11" s="741" t="s">
        <v>29</v>
      </c>
      <c r="F11" s="725"/>
      <c r="G11" s="725"/>
      <c r="H11" s="725"/>
      <c r="I11" s="725"/>
      <c r="J11" s="725"/>
      <c r="K11" s="725"/>
      <c r="L11" s="725"/>
      <c r="M11" s="725"/>
      <c r="N11" s="725"/>
      <c r="O11" s="725"/>
      <c r="P11" s="734"/>
      <c r="Q11" s="734"/>
      <c r="R11" s="725"/>
      <c r="S11" s="730"/>
    </row>
    <row r="12" spans="1:19" ht="17.25" hidden="1" customHeight="1">
      <c r="A12" s="724"/>
      <c r="B12" s="725" t="s">
        <v>85</v>
      </c>
      <c r="C12" s="725"/>
      <c r="D12" s="725"/>
      <c r="E12" s="741" t="s">
        <v>29</v>
      </c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34"/>
      <c r="Q12" s="734"/>
      <c r="R12" s="725"/>
      <c r="S12" s="730"/>
    </row>
    <row r="13" spans="1:19" ht="17.25" hidden="1" customHeight="1">
      <c r="A13" s="724"/>
      <c r="B13" s="725"/>
      <c r="C13" s="725"/>
      <c r="D13" s="725"/>
      <c r="E13" s="741" t="s">
        <v>29</v>
      </c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34"/>
      <c r="Q13" s="734"/>
      <c r="R13" s="725"/>
      <c r="S13" s="730"/>
    </row>
    <row r="14" spans="1:19" ht="17.25" hidden="1" customHeight="1">
      <c r="A14" s="724"/>
      <c r="B14" s="725"/>
      <c r="C14" s="725"/>
      <c r="D14" s="725"/>
      <c r="E14" s="741" t="s">
        <v>29</v>
      </c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34"/>
      <c r="Q14" s="734"/>
      <c r="R14" s="725"/>
      <c r="S14" s="730"/>
    </row>
    <row r="15" spans="1:19" ht="17.25" hidden="1" customHeight="1">
      <c r="A15" s="724"/>
      <c r="B15" s="725"/>
      <c r="C15" s="725"/>
      <c r="D15" s="725"/>
      <c r="E15" s="741" t="s">
        <v>29</v>
      </c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34"/>
      <c r="Q15" s="734"/>
      <c r="R15" s="725"/>
      <c r="S15" s="730"/>
    </row>
    <row r="16" spans="1:19" ht="17.25" hidden="1" customHeight="1">
      <c r="A16" s="724"/>
      <c r="B16" s="725"/>
      <c r="C16" s="725"/>
      <c r="D16" s="725"/>
      <c r="E16" s="741" t="s">
        <v>29</v>
      </c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34"/>
      <c r="Q16" s="734"/>
      <c r="R16" s="725"/>
      <c r="S16" s="730"/>
    </row>
    <row r="17" spans="1:19" ht="17.25" hidden="1" customHeight="1">
      <c r="A17" s="724"/>
      <c r="B17" s="725"/>
      <c r="C17" s="725"/>
      <c r="D17" s="725"/>
      <c r="E17" s="741" t="s">
        <v>29</v>
      </c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34"/>
      <c r="Q17" s="734"/>
      <c r="R17" s="725"/>
      <c r="S17" s="730"/>
    </row>
    <row r="18" spans="1:19" ht="17.25" hidden="1" customHeight="1">
      <c r="A18" s="724"/>
      <c r="B18" s="725"/>
      <c r="C18" s="725"/>
      <c r="D18" s="725"/>
      <c r="E18" s="741" t="s">
        <v>29</v>
      </c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34"/>
      <c r="Q18" s="734"/>
      <c r="R18" s="725"/>
      <c r="S18" s="730"/>
    </row>
    <row r="19" spans="1:19" ht="17.25" hidden="1" customHeight="1">
      <c r="A19" s="724"/>
      <c r="B19" s="725"/>
      <c r="C19" s="725"/>
      <c r="D19" s="725"/>
      <c r="E19" s="741" t="s">
        <v>29</v>
      </c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34"/>
      <c r="Q19" s="734"/>
      <c r="R19" s="725"/>
      <c r="S19" s="730"/>
    </row>
    <row r="20" spans="1:19" ht="17.25" hidden="1" customHeight="1">
      <c r="A20" s="724"/>
      <c r="B20" s="725"/>
      <c r="C20" s="725"/>
      <c r="D20" s="725"/>
      <c r="E20" s="741" t="s">
        <v>29</v>
      </c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34"/>
      <c r="Q20" s="734"/>
      <c r="R20" s="725"/>
      <c r="S20" s="730"/>
    </row>
    <row r="21" spans="1:19" ht="17.25" hidden="1" customHeight="1">
      <c r="A21" s="724"/>
      <c r="B21" s="725"/>
      <c r="C21" s="725"/>
      <c r="D21" s="725"/>
      <c r="E21" s="741" t="s">
        <v>29</v>
      </c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34"/>
      <c r="Q21" s="734"/>
      <c r="R21" s="725"/>
      <c r="S21" s="730"/>
    </row>
    <row r="22" spans="1:19" ht="17.25" hidden="1" customHeight="1">
      <c r="A22" s="724"/>
      <c r="B22" s="725"/>
      <c r="C22" s="725"/>
      <c r="D22" s="725"/>
      <c r="E22" s="741" t="s">
        <v>29</v>
      </c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34"/>
      <c r="Q22" s="734"/>
      <c r="R22" s="725"/>
      <c r="S22" s="730"/>
    </row>
    <row r="23" spans="1:19" ht="17.25" hidden="1" customHeight="1">
      <c r="A23" s="724"/>
      <c r="B23" s="725"/>
      <c r="C23" s="725"/>
      <c r="D23" s="725"/>
      <c r="E23" s="741" t="s">
        <v>29</v>
      </c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34"/>
      <c r="Q23" s="734"/>
      <c r="R23" s="725"/>
      <c r="S23" s="730"/>
    </row>
    <row r="24" spans="1:19" ht="17.25" hidden="1" customHeight="1">
      <c r="A24" s="724"/>
      <c r="B24" s="725"/>
      <c r="C24" s="725"/>
      <c r="D24" s="725"/>
      <c r="E24" s="741" t="s">
        <v>29</v>
      </c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34"/>
      <c r="Q24" s="734"/>
      <c r="R24" s="725"/>
      <c r="S24" s="730"/>
    </row>
    <row r="25" spans="1:19" ht="17.25" customHeight="1">
      <c r="A25" s="724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 t="s">
        <v>86</v>
      </c>
      <c r="P25" s="725" t="s">
        <v>87</v>
      </c>
      <c r="Q25" s="725"/>
      <c r="R25" s="725"/>
      <c r="S25" s="730"/>
    </row>
    <row r="26" spans="1:19" ht="17.25" customHeight="1">
      <c r="A26" s="724"/>
      <c r="B26" s="725" t="s">
        <v>13</v>
      </c>
      <c r="C26" s="725"/>
      <c r="D26" s="725"/>
      <c r="E26" s="726" t="s">
        <v>1387</v>
      </c>
      <c r="F26" s="727"/>
      <c r="G26" s="727"/>
      <c r="H26" s="727"/>
      <c r="I26" s="727"/>
      <c r="J26" s="728"/>
      <c r="K26" s="725"/>
      <c r="L26" s="725"/>
      <c r="M26" s="725"/>
      <c r="N26" s="725"/>
      <c r="O26" s="742"/>
      <c r="P26" s="743"/>
      <c r="Q26" s="744"/>
      <c r="R26" s="745"/>
      <c r="S26" s="730"/>
    </row>
    <row r="27" spans="1:19" ht="17.25" customHeight="1">
      <c r="A27" s="724"/>
      <c r="B27" s="725" t="s">
        <v>15</v>
      </c>
      <c r="C27" s="725"/>
      <c r="D27" s="725"/>
      <c r="E27" s="731"/>
      <c r="F27" s="725"/>
      <c r="G27" s="725"/>
      <c r="H27" s="725"/>
      <c r="I27" s="725"/>
      <c r="J27" s="732"/>
      <c r="K27" s="725"/>
      <c r="L27" s="725"/>
      <c r="M27" s="725"/>
      <c r="N27" s="725"/>
      <c r="O27" s="742"/>
      <c r="P27" s="743"/>
      <c r="Q27" s="744"/>
      <c r="R27" s="745"/>
      <c r="S27" s="730"/>
    </row>
    <row r="28" spans="1:19" ht="17.25" customHeight="1">
      <c r="A28" s="724"/>
      <c r="B28" s="725" t="s">
        <v>12</v>
      </c>
      <c r="C28" s="725"/>
      <c r="D28" s="725"/>
      <c r="E28" s="731" t="s">
        <v>29</v>
      </c>
      <c r="F28" s="725"/>
      <c r="G28" s="725"/>
      <c r="H28" s="725"/>
      <c r="I28" s="725"/>
      <c r="J28" s="732"/>
      <c r="K28" s="725"/>
      <c r="L28" s="725"/>
      <c r="M28" s="725"/>
      <c r="N28" s="725"/>
      <c r="O28" s="742"/>
      <c r="P28" s="743"/>
      <c r="Q28" s="744"/>
      <c r="R28" s="745"/>
      <c r="S28" s="730"/>
    </row>
    <row r="29" spans="1:19" ht="17.25" customHeight="1">
      <c r="A29" s="724"/>
      <c r="B29" s="725"/>
      <c r="C29" s="725"/>
      <c r="D29" s="725"/>
      <c r="E29" s="739"/>
      <c r="F29" s="737"/>
      <c r="G29" s="737"/>
      <c r="H29" s="737"/>
      <c r="I29" s="737"/>
      <c r="J29" s="738"/>
      <c r="K29" s="725"/>
      <c r="L29" s="725"/>
      <c r="M29" s="725"/>
      <c r="N29" s="725"/>
      <c r="O29" s="734"/>
      <c r="P29" s="734"/>
      <c r="Q29" s="734"/>
      <c r="R29" s="725"/>
      <c r="S29" s="730"/>
    </row>
    <row r="30" spans="1:19" ht="17.25" customHeight="1">
      <c r="A30" s="724"/>
      <c r="B30" s="725"/>
      <c r="C30" s="725"/>
      <c r="D30" s="725"/>
      <c r="E30" s="746" t="s">
        <v>88</v>
      </c>
      <c r="F30" s="725"/>
      <c r="G30" s="725" t="s">
        <v>89</v>
      </c>
      <c r="H30" s="725"/>
      <c r="I30" s="725"/>
      <c r="J30" s="725"/>
      <c r="K30" s="725"/>
      <c r="L30" s="725"/>
      <c r="M30" s="725"/>
      <c r="N30" s="725"/>
      <c r="O30" s="746" t="s">
        <v>90</v>
      </c>
      <c r="P30" s="734"/>
      <c r="Q30" s="734"/>
      <c r="R30" s="747"/>
      <c r="S30" s="730"/>
    </row>
    <row r="31" spans="1:19" ht="17.25" customHeight="1">
      <c r="A31" s="724"/>
      <c r="B31" s="725"/>
      <c r="C31" s="725"/>
      <c r="D31" s="725"/>
      <c r="E31" s="742"/>
      <c r="F31" s="725"/>
      <c r="G31" s="743"/>
      <c r="H31" s="748"/>
      <c r="I31" s="749"/>
      <c r="J31" s="725"/>
      <c r="K31" s="725"/>
      <c r="L31" s="725"/>
      <c r="M31" s="725"/>
      <c r="N31" s="725"/>
      <c r="O31" s="750"/>
      <c r="P31" s="734"/>
      <c r="Q31" s="734"/>
      <c r="R31" s="751"/>
      <c r="S31" s="730"/>
    </row>
    <row r="32" spans="1:19" ht="8.25" customHeight="1">
      <c r="A32" s="752"/>
      <c r="B32" s="753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4"/>
    </row>
    <row r="33" spans="1:19" ht="20.25" customHeight="1">
      <c r="A33" s="755"/>
      <c r="B33" s="756"/>
      <c r="C33" s="756"/>
      <c r="D33" s="756"/>
      <c r="E33" s="757" t="s">
        <v>91</v>
      </c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8"/>
    </row>
    <row r="34" spans="1:19" ht="20.25" customHeight="1">
      <c r="A34" s="759" t="s">
        <v>92</v>
      </c>
      <c r="B34" s="760"/>
      <c r="C34" s="760"/>
      <c r="D34" s="761"/>
      <c r="E34" s="762" t="s">
        <v>93</v>
      </c>
      <c r="F34" s="761"/>
      <c r="G34" s="762" t="s">
        <v>94</v>
      </c>
      <c r="H34" s="760"/>
      <c r="I34" s="761"/>
      <c r="J34" s="762" t="s">
        <v>95</v>
      </c>
      <c r="K34" s="760"/>
      <c r="L34" s="762" t="s">
        <v>96</v>
      </c>
      <c r="M34" s="760"/>
      <c r="N34" s="760"/>
      <c r="O34" s="761"/>
      <c r="P34" s="762" t="s">
        <v>97</v>
      </c>
      <c r="Q34" s="760"/>
      <c r="R34" s="760"/>
      <c r="S34" s="763"/>
    </row>
    <row r="35" spans="1:19" ht="20.25" customHeight="1">
      <c r="A35" s="764"/>
      <c r="B35" s="765"/>
      <c r="C35" s="765"/>
      <c r="D35" s="766"/>
      <c r="E35" s="767"/>
      <c r="F35" s="768"/>
      <c r="G35" s="769"/>
      <c r="H35" s="765"/>
      <c r="I35" s="766"/>
      <c r="J35" s="767"/>
      <c r="K35" s="770"/>
      <c r="L35" s="769"/>
      <c r="M35" s="765"/>
      <c r="N35" s="765"/>
      <c r="O35" s="766"/>
      <c r="P35" s="769"/>
      <c r="Q35" s="765"/>
      <c r="R35" s="771"/>
      <c r="S35" s="772"/>
    </row>
    <row r="36" spans="1:19" ht="20.25" customHeight="1">
      <c r="A36" s="755"/>
      <c r="B36" s="756"/>
      <c r="C36" s="756"/>
      <c r="D36" s="756"/>
      <c r="E36" s="757" t="s">
        <v>98</v>
      </c>
      <c r="F36" s="756"/>
      <c r="G36" s="756"/>
      <c r="H36" s="756"/>
      <c r="I36" s="756"/>
      <c r="J36" s="773" t="s">
        <v>16</v>
      </c>
      <c r="K36" s="756"/>
      <c r="L36" s="756"/>
      <c r="M36" s="756"/>
      <c r="N36" s="756"/>
      <c r="O36" s="756"/>
      <c r="P36" s="756"/>
      <c r="Q36" s="756"/>
      <c r="R36" s="756"/>
      <c r="S36" s="758"/>
    </row>
    <row r="37" spans="1:19" ht="20.25" customHeight="1">
      <c r="A37" s="774" t="s">
        <v>99</v>
      </c>
      <c r="B37" s="775"/>
      <c r="C37" s="776" t="s">
        <v>100</v>
      </c>
      <c r="D37" s="777"/>
      <c r="E37" s="777"/>
      <c r="F37" s="778"/>
      <c r="G37" s="774" t="s">
        <v>101</v>
      </c>
      <c r="H37" s="779"/>
      <c r="I37" s="776" t="s">
        <v>102</v>
      </c>
      <c r="J37" s="777"/>
      <c r="K37" s="777"/>
      <c r="L37" s="774" t="s">
        <v>103</v>
      </c>
      <c r="M37" s="779"/>
      <c r="N37" s="776" t="s">
        <v>104</v>
      </c>
      <c r="O37" s="777"/>
      <c r="P37" s="777"/>
      <c r="Q37" s="777"/>
      <c r="R37" s="777"/>
      <c r="S37" s="778"/>
    </row>
    <row r="38" spans="1:19" ht="20.25" customHeight="1">
      <c r="A38" s="780">
        <v>1</v>
      </c>
      <c r="B38" s="781" t="s">
        <v>155</v>
      </c>
      <c r="C38" s="728"/>
      <c r="D38" s="782" t="s">
        <v>1388</v>
      </c>
      <c r="E38" s="783"/>
      <c r="F38" s="784"/>
      <c r="G38" s="780">
        <v>8</v>
      </c>
      <c r="H38" s="785" t="s">
        <v>105</v>
      </c>
      <c r="I38" s="745"/>
      <c r="J38" s="786"/>
      <c r="K38" s="787"/>
      <c r="L38" s="780">
        <v>13</v>
      </c>
      <c r="M38" s="743" t="s">
        <v>106</v>
      </c>
      <c r="N38" s="748"/>
      <c r="O38" s="748"/>
      <c r="P38" s="904">
        <f>M48</f>
        <v>20</v>
      </c>
      <c r="Q38" s="905" t="s">
        <v>107</v>
      </c>
      <c r="R38" s="783"/>
      <c r="S38" s="784"/>
    </row>
    <row r="39" spans="1:19" ht="20.25" customHeight="1">
      <c r="A39" s="780">
        <v>2</v>
      </c>
      <c r="B39" s="790"/>
      <c r="C39" s="738"/>
      <c r="D39" s="782" t="s">
        <v>1345</v>
      </c>
      <c r="E39" s="783"/>
      <c r="F39" s="784"/>
      <c r="G39" s="780">
        <v>9</v>
      </c>
      <c r="H39" s="725" t="s">
        <v>108</v>
      </c>
      <c r="I39" s="782"/>
      <c r="J39" s="786"/>
      <c r="K39" s="787"/>
      <c r="L39" s="780">
        <v>14</v>
      </c>
      <c r="M39" s="743" t="s">
        <v>109</v>
      </c>
      <c r="N39" s="748"/>
      <c r="O39" s="748"/>
      <c r="P39" s="904">
        <f>M48</f>
        <v>20</v>
      </c>
      <c r="Q39" s="905" t="s">
        <v>107</v>
      </c>
      <c r="R39" s="783"/>
      <c r="S39" s="784"/>
    </row>
    <row r="40" spans="1:19" ht="20.25" customHeight="1">
      <c r="A40" s="780">
        <v>3</v>
      </c>
      <c r="B40" s="781" t="s">
        <v>423</v>
      </c>
      <c r="C40" s="728"/>
      <c r="D40" s="782" t="s">
        <v>1388</v>
      </c>
      <c r="E40" s="783"/>
      <c r="F40" s="784"/>
      <c r="G40" s="780">
        <v>10</v>
      </c>
      <c r="H40" s="785" t="s">
        <v>110</v>
      </c>
      <c r="I40" s="745"/>
      <c r="J40" s="786"/>
      <c r="K40" s="787"/>
      <c r="L40" s="780">
        <v>15</v>
      </c>
      <c r="M40" s="743" t="s">
        <v>111</v>
      </c>
      <c r="N40" s="748"/>
      <c r="O40" s="748"/>
      <c r="P40" s="904">
        <f>M48</f>
        <v>20</v>
      </c>
      <c r="Q40" s="905" t="s">
        <v>107</v>
      </c>
      <c r="R40" s="783"/>
      <c r="S40" s="784"/>
    </row>
    <row r="41" spans="1:19" ht="20.25" customHeight="1">
      <c r="A41" s="780">
        <v>4</v>
      </c>
      <c r="B41" s="790"/>
      <c r="C41" s="738"/>
      <c r="D41" s="782" t="s">
        <v>1345</v>
      </c>
      <c r="E41" s="783"/>
      <c r="F41" s="784"/>
      <c r="G41" s="780">
        <v>11</v>
      </c>
      <c r="H41" s="785"/>
      <c r="I41" s="745"/>
      <c r="J41" s="786"/>
      <c r="K41" s="787"/>
      <c r="L41" s="780">
        <v>16</v>
      </c>
      <c r="M41" s="743" t="s">
        <v>112</v>
      </c>
      <c r="N41" s="748"/>
      <c r="O41" s="748"/>
      <c r="P41" s="904">
        <f>M48</f>
        <v>20</v>
      </c>
      <c r="Q41" s="905" t="s">
        <v>107</v>
      </c>
      <c r="R41" s="783"/>
      <c r="S41" s="784"/>
    </row>
    <row r="42" spans="1:19" ht="20.25" customHeight="1">
      <c r="A42" s="780">
        <v>5</v>
      </c>
      <c r="B42" s="781" t="s">
        <v>1389</v>
      </c>
      <c r="C42" s="728"/>
      <c r="D42" s="782" t="s">
        <v>1388</v>
      </c>
      <c r="E42" s="783"/>
      <c r="F42" s="784"/>
      <c r="G42" s="791"/>
      <c r="H42" s="748"/>
      <c r="I42" s="745"/>
      <c r="J42" s="792"/>
      <c r="K42" s="787"/>
      <c r="L42" s="780">
        <v>17</v>
      </c>
      <c r="M42" s="743" t="s">
        <v>113</v>
      </c>
      <c r="N42" s="748"/>
      <c r="O42" s="748"/>
      <c r="P42" s="904">
        <f>M48</f>
        <v>20</v>
      </c>
      <c r="Q42" s="905" t="s">
        <v>107</v>
      </c>
      <c r="R42" s="783"/>
      <c r="S42" s="784"/>
    </row>
    <row r="43" spans="1:19" ht="20.25" customHeight="1">
      <c r="A43" s="780">
        <v>6</v>
      </c>
      <c r="B43" s="790"/>
      <c r="C43" s="738"/>
      <c r="D43" s="782" t="s">
        <v>1345</v>
      </c>
      <c r="E43" s="783"/>
      <c r="F43" s="784"/>
      <c r="G43" s="791"/>
      <c r="H43" s="748"/>
      <c r="I43" s="745"/>
      <c r="J43" s="792"/>
      <c r="K43" s="787"/>
      <c r="L43" s="780">
        <v>18</v>
      </c>
      <c r="M43" s="785" t="s">
        <v>114</v>
      </c>
      <c r="N43" s="748"/>
      <c r="O43" s="748"/>
      <c r="P43" s="748"/>
      <c r="Q43" s="748"/>
      <c r="R43" s="783"/>
      <c r="S43" s="784"/>
    </row>
    <row r="44" spans="1:19" ht="20.25" customHeight="1">
      <c r="A44" s="780">
        <v>7</v>
      </c>
      <c r="B44" s="793" t="s">
        <v>115</v>
      </c>
      <c r="C44" s="748"/>
      <c r="D44" s="745"/>
      <c r="E44" s="794"/>
      <c r="F44" s="758"/>
      <c r="G44" s="780">
        <v>12</v>
      </c>
      <c r="H44" s="793" t="s">
        <v>116</v>
      </c>
      <c r="I44" s="745"/>
      <c r="J44" s="795"/>
      <c r="K44" s="796"/>
      <c r="L44" s="780">
        <v>19</v>
      </c>
      <c r="M44" s="793" t="s">
        <v>117</v>
      </c>
      <c r="N44" s="748"/>
      <c r="O44" s="748"/>
      <c r="P44" s="748"/>
      <c r="Q44" s="784"/>
      <c r="R44" s="794"/>
      <c r="S44" s="758"/>
    </row>
    <row r="45" spans="1:19" ht="20.25" customHeight="1">
      <c r="A45" s="797">
        <v>20</v>
      </c>
      <c r="B45" s="798" t="s">
        <v>118</v>
      </c>
      <c r="C45" s="799"/>
      <c r="D45" s="800"/>
      <c r="E45" s="801"/>
      <c r="F45" s="754"/>
      <c r="G45" s="797">
        <v>21</v>
      </c>
      <c r="H45" s="798" t="s">
        <v>119</v>
      </c>
      <c r="I45" s="800"/>
      <c r="J45" s="802"/>
      <c r="K45" s="906">
        <f>M48</f>
        <v>20</v>
      </c>
      <c r="L45" s="797">
        <v>22</v>
      </c>
      <c r="M45" s="798" t="s">
        <v>120</v>
      </c>
      <c r="N45" s="799"/>
      <c r="O45" s="753"/>
      <c r="P45" s="753"/>
      <c r="Q45" s="753"/>
      <c r="R45" s="801"/>
      <c r="S45" s="754"/>
    </row>
    <row r="46" spans="1:19" ht="20.25" customHeight="1">
      <c r="A46" s="804" t="s">
        <v>15</v>
      </c>
      <c r="B46" s="722"/>
      <c r="C46" s="722"/>
      <c r="D46" s="722"/>
      <c r="E46" s="722"/>
      <c r="F46" s="805"/>
      <c r="G46" s="806"/>
      <c r="H46" s="722"/>
      <c r="I46" s="722"/>
      <c r="J46" s="722"/>
      <c r="K46" s="722"/>
      <c r="L46" s="774" t="s">
        <v>121</v>
      </c>
      <c r="M46" s="761"/>
      <c r="N46" s="776" t="s">
        <v>122</v>
      </c>
      <c r="O46" s="760"/>
      <c r="P46" s="760"/>
      <c r="Q46" s="760"/>
      <c r="R46" s="760"/>
      <c r="S46" s="763"/>
    </row>
    <row r="47" spans="1:19" ht="20.25" customHeight="1">
      <c r="A47" s="724"/>
      <c r="B47" s="725"/>
      <c r="C47" s="725"/>
      <c r="D47" s="725"/>
      <c r="E47" s="725"/>
      <c r="F47" s="732"/>
      <c r="G47" s="807"/>
      <c r="H47" s="725"/>
      <c r="I47" s="725"/>
      <c r="J47" s="725"/>
      <c r="K47" s="725"/>
      <c r="L47" s="780">
        <v>23</v>
      </c>
      <c r="M47" s="785" t="s">
        <v>123</v>
      </c>
      <c r="N47" s="748"/>
      <c r="O47" s="748"/>
      <c r="P47" s="748"/>
      <c r="Q47" s="784"/>
      <c r="R47" s="794"/>
      <c r="S47" s="758"/>
    </row>
    <row r="48" spans="1:19" ht="20.25" customHeight="1">
      <c r="A48" s="808" t="s">
        <v>124</v>
      </c>
      <c r="B48" s="737"/>
      <c r="C48" s="737"/>
      <c r="D48" s="737"/>
      <c r="E48" s="737"/>
      <c r="F48" s="738"/>
      <c r="G48" s="809" t="s">
        <v>10</v>
      </c>
      <c r="H48" s="737"/>
      <c r="I48" s="737"/>
      <c r="J48" s="737"/>
      <c r="K48" s="737"/>
      <c r="L48" s="780">
        <v>24</v>
      </c>
      <c r="M48" s="810">
        <v>20</v>
      </c>
      <c r="N48" s="745" t="s">
        <v>107</v>
      </c>
      <c r="O48" s="811"/>
      <c r="P48" s="737" t="s">
        <v>25</v>
      </c>
      <c r="Q48" s="737"/>
      <c r="R48" s="812"/>
      <c r="S48" s="813"/>
    </row>
    <row r="49" spans="1:19" ht="20.25" customHeight="1" thickBot="1">
      <c r="A49" s="814" t="s">
        <v>13</v>
      </c>
      <c r="B49" s="727"/>
      <c r="C49" s="727"/>
      <c r="D49" s="727"/>
      <c r="E49" s="727"/>
      <c r="F49" s="728"/>
      <c r="G49" s="815"/>
      <c r="H49" s="727"/>
      <c r="I49" s="727"/>
      <c r="J49" s="727"/>
      <c r="K49" s="727"/>
      <c r="L49" s="780">
        <v>25</v>
      </c>
      <c r="M49" s="810">
        <v>20</v>
      </c>
      <c r="N49" s="745" t="s">
        <v>107</v>
      </c>
      <c r="O49" s="811"/>
      <c r="P49" s="748" t="s">
        <v>25</v>
      </c>
      <c r="Q49" s="748"/>
      <c r="R49" s="783"/>
      <c r="S49" s="784"/>
    </row>
    <row r="50" spans="1:19" ht="20.25" customHeight="1" thickBot="1">
      <c r="A50" s="724"/>
      <c r="B50" s="725"/>
      <c r="C50" s="725"/>
      <c r="D50" s="725"/>
      <c r="E50" s="725"/>
      <c r="F50" s="732"/>
      <c r="G50" s="807"/>
      <c r="H50" s="725"/>
      <c r="I50" s="725"/>
      <c r="J50" s="725"/>
      <c r="K50" s="725"/>
      <c r="L50" s="797">
        <v>26</v>
      </c>
      <c r="M50" s="816" t="s">
        <v>125</v>
      </c>
      <c r="N50" s="799"/>
      <c r="O50" s="799"/>
      <c r="P50" s="799"/>
      <c r="Q50" s="753"/>
      <c r="R50" s="817"/>
      <c r="S50" s="818"/>
    </row>
    <row r="51" spans="1:19" ht="20.25" customHeight="1">
      <c r="A51" s="808" t="s">
        <v>126</v>
      </c>
      <c r="B51" s="737"/>
      <c r="C51" s="737"/>
      <c r="D51" s="737"/>
      <c r="E51" s="737"/>
      <c r="F51" s="738"/>
      <c r="G51" s="809" t="s">
        <v>10</v>
      </c>
      <c r="H51" s="737"/>
      <c r="I51" s="737"/>
      <c r="J51" s="737"/>
      <c r="K51" s="737"/>
      <c r="L51" s="774" t="s">
        <v>127</v>
      </c>
      <c r="M51" s="761"/>
      <c r="N51" s="776" t="s">
        <v>128</v>
      </c>
      <c r="O51" s="760"/>
      <c r="P51" s="760"/>
      <c r="Q51" s="760"/>
      <c r="R51" s="819"/>
      <c r="S51" s="763"/>
    </row>
    <row r="52" spans="1:19" ht="20.25" customHeight="1">
      <c r="A52" s="814" t="s">
        <v>12</v>
      </c>
      <c r="B52" s="727"/>
      <c r="C52" s="727"/>
      <c r="D52" s="727"/>
      <c r="E52" s="727"/>
      <c r="F52" s="728"/>
      <c r="G52" s="815"/>
      <c r="H52" s="727"/>
      <c r="I52" s="727"/>
      <c r="J52" s="727"/>
      <c r="K52" s="727"/>
      <c r="L52" s="780">
        <v>27</v>
      </c>
      <c r="M52" s="785" t="s">
        <v>129</v>
      </c>
      <c r="N52" s="748"/>
      <c r="O52" s="748"/>
      <c r="P52" s="748"/>
      <c r="Q52" s="745"/>
      <c r="R52" s="783"/>
      <c r="S52" s="784"/>
    </row>
    <row r="53" spans="1:19" ht="20.25" customHeight="1">
      <c r="A53" s="724"/>
      <c r="B53" s="725"/>
      <c r="C53" s="725"/>
      <c r="D53" s="725"/>
      <c r="E53" s="725"/>
      <c r="F53" s="732"/>
      <c r="G53" s="807"/>
      <c r="H53" s="725"/>
      <c r="I53" s="725"/>
      <c r="J53" s="725"/>
      <c r="K53" s="725"/>
      <c r="L53" s="780">
        <v>28</v>
      </c>
      <c r="M53" s="785" t="s">
        <v>130</v>
      </c>
      <c r="N53" s="748"/>
      <c r="O53" s="748"/>
      <c r="P53" s="748"/>
      <c r="Q53" s="745"/>
      <c r="R53" s="783"/>
      <c r="S53" s="784"/>
    </row>
    <row r="54" spans="1:19" ht="20.25" customHeight="1">
      <c r="A54" s="820" t="s">
        <v>124</v>
      </c>
      <c r="B54" s="753"/>
      <c r="C54" s="753"/>
      <c r="D54" s="753"/>
      <c r="E54" s="753"/>
      <c r="F54" s="821"/>
      <c r="G54" s="822" t="s">
        <v>10</v>
      </c>
      <c r="H54" s="753"/>
      <c r="I54" s="753"/>
      <c r="J54" s="753"/>
      <c r="K54" s="753"/>
      <c r="L54" s="797">
        <v>29</v>
      </c>
      <c r="M54" s="798" t="s">
        <v>131</v>
      </c>
      <c r="N54" s="799"/>
      <c r="O54" s="799"/>
      <c r="P54" s="799"/>
      <c r="Q54" s="800"/>
      <c r="R54" s="767"/>
      <c r="S54" s="823"/>
    </row>
  </sheetData>
  <printOptions horizontalCentered="1" verticalCentered="1"/>
  <pageMargins left="0.39370078740157483" right="0.39370078740157483" top="0.9055118110236221" bottom="0.9055118110236221" header="0" footer="0"/>
  <pageSetup paperSize="9" scale="95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pane ySplit="13" topLeftCell="A14" activePane="bottomLeft" state="frozenSplit"/>
      <selection pane="bottomLeft" activeCell="C14" sqref="C14:C23"/>
    </sheetView>
  </sheetViews>
  <sheetFormatPr defaultRowHeight="12.75" customHeight="1"/>
  <cols>
    <col min="1" max="1" width="12.7109375" style="713" customWidth="1"/>
    <col min="2" max="2" width="55.7109375" style="713" customWidth="1"/>
    <col min="3" max="3" width="13.5703125" style="713" customWidth="1"/>
    <col min="4" max="5" width="13.85546875" style="713" hidden="1" customWidth="1"/>
    <col min="6" max="256" width="9.140625" style="713"/>
    <col min="257" max="257" width="12.7109375" style="713" customWidth="1"/>
    <col min="258" max="258" width="55.7109375" style="713" customWidth="1"/>
    <col min="259" max="259" width="13.5703125" style="713" customWidth="1"/>
    <col min="260" max="261" width="0" style="713" hidden="1" customWidth="1"/>
    <col min="262" max="512" width="9.140625" style="713"/>
    <col min="513" max="513" width="12.7109375" style="713" customWidth="1"/>
    <col min="514" max="514" width="55.7109375" style="713" customWidth="1"/>
    <col min="515" max="515" width="13.5703125" style="713" customWidth="1"/>
    <col min="516" max="517" width="0" style="713" hidden="1" customWidth="1"/>
    <col min="518" max="768" width="9.140625" style="713"/>
    <col min="769" max="769" width="12.7109375" style="713" customWidth="1"/>
    <col min="770" max="770" width="55.7109375" style="713" customWidth="1"/>
    <col min="771" max="771" width="13.5703125" style="713" customWidth="1"/>
    <col min="772" max="773" width="0" style="713" hidden="1" customWidth="1"/>
    <col min="774" max="1024" width="9.140625" style="713"/>
    <col min="1025" max="1025" width="12.7109375" style="713" customWidth="1"/>
    <col min="1026" max="1026" width="55.7109375" style="713" customWidth="1"/>
    <col min="1027" max="1027" width="13.5703125" style="713" customWidth="1"/>
    <col min="1028" max="1029" width="0" style="713" hidden="1" customWidth="1"/>
    <col min="1030" max="1280" width="9.140625" style="713"/>
    <col min="1281" max="1281" width="12.7109375" style="713" customWidth="1"/>
    <col min="1282" max="1282" width="55.7109375" style="713" customWidth="1"/>
    <col min="1283" max="1283" width="13.5703125" style="713" customWidth="1"/>
    <col min="1284" max="1285" width="0" style="713" hidden="1" customWidth="1"/>
    <col min="1286" max="1536" width="9.140625" style="713"/>
    <col min="1537" max="1537" width="12.7109375" style="713" customWidth="1"/>
    <col min="1538" max="1538" width="55.7109375" style="713" customWidth="1"/>
    <col min="1539" max="1539" width="13.5703125" style="713" customWidth="1"/>
    <col min="1540" max="1541" width="0" style="713" hidden="1" customWidth="1"/>
    <col min="1542" max="1792" width="9.140625" style="713"/>
    <col min="1793" max="1793" width="12.7109375" style="713" customWidth="1"/>
    <col min="1794" max="1794" width="55.7109375" style="713" customWidth="1"/>
    <col min="1795" max="1795" width="13.5703125" style="713" customWidth="1"/>
    <col min="1796" max="1797" width="0" style="713" hidden="1" customWidth="1"/>
    <col min="1798" max="2048" width="9.140625" style="713"/>
    <col min="2049" max="2049" width="12.7109375" style="713" customWidth="1"/>
    <col min="2050" max="2050" width="55.7109375" style="713" customWidth="1"/>
    <col min="2051" max="2051" width="13.5703125" style="713" customWidth="1"/>
    <col min="2052" max="2053" width="0" style="713" hidden="1" customWidth="1"/>
    <col min="2054" max="2304" width="9.140625" style="713"/>
    <col min="2305" max="2305" width="12.7109375" style="713" customWidth="1"/>
    <col min="2306" max="2306" width="55.7109375" style="713" customWidth="1"/>
    <col min="2307" max="2307" width="13.5703125" style="713" customWidth="1"/>
    <col min="2308" max="2309" width="0" style="713" hidden="1" customWidth="1"/>
    <col min="2310" max="2560" width="9.140625" style="713"/>
    <col min="2561" max="2561" width="12.7109375" style="713" customWidth="1"/>
    <col min="2562" max="2562" width="55.7109375" style="713" customWidth="1"/>
    <col min="2563" max="2563" width="13.5703125" style="713" customWidth="1"/>
    <col min="2564" max="2565" width="0" style="713" hidden="1" customWidth="1"/>
    <col min="2566" max="2816" width="9.140625" style="713"/>
    <col min="2817" max="2817" width="12.7109375" style="713" customWidth="1"/>
    <col min="2818" max="2818" width="55.7109375" style="713" customWidth="1"/>
    <col min="2819" max="2819" width="13.5703125" style="713" customWidth="1"/>
    <col min="2820" max="2821" width="0" style="713" hidden="1" customWidth="1"/>
    <col min="2822" max="3072" width="9.140625" style="713"/>
    <col min="3073" max="3073" width="12.7109375" style="713" customWidth="1"/>
    <col min="3074" max="3074" width="55.7109375" style="713" customWidth="1"/>
    <col min="3075" max="3075" width="13.5703125" style="713" customWidth="1"/>
    <col min="3076" max="3077" width="0" style="713" hidden="1" customWidth="1"/>
    <col min="3078" max="3328" width="9.140625" style="713"/>
    <col min="3329" max="3329" width="12.7109375" style="713" customWidth="1"/>
    <col min="3330" max="3330" width="55.7109375" style="713" customWidth="1"/>
    <col min="3331" max="3331" width="13.5703125" style="713" customWidth="1"/>
    <col min="3332" max="3333" width="0" style="713" hidden="1" customWidth="1"/>
    <col min="3334" max="3584" width="9.140625" style="713"/>
    <col min="3585" max="3585" width="12.7109375" style="713" customWidth="1"/>
    <col min="3586" max="3586" width="55.7109375" style="713" customWidth="1"/>
    <col min="3587" max="3587" width="13.5703125" style="713" customWidth="1"/>
    <col min="3588" max="3589" width="0" style="713" hidden="1" customWidth="1"/>
    <col min="3590" max="3840" width="9.140625" style="713"/>
    <col min="3841" max="3841" width="12.7109375" style="713" customWidth="1"/>
    <col min="3842" max="3842" width="55.7109375" style="713" customWidth="1"/>
    <col min="3843" max="3843" width="13.5703125" style="713" customWidth="1"/>
    <col min="3844" max="3845" width="0" style="713" hidden="1" customWidth="1"/>
    <col min="3846" max="4096" width="9.140625" style="713"/>
    <col min="4097" max="4097" width="12.7109375" style="713" customWidth="1"/>
    <col min="4098" max="4098" width="55.7109375" style="713" customWidth="1"/>
    <col min="4099" max="4099" width="13.5703125" style="713" customWidth="1"/>
    <col min="4100" max="4101" width="0" style="713" hidden="1" customWidth="1"/>
    <col min="4102" max="4352" width="9.140625" style="713"/>
    <col min="4353" max="4353" width="12.7109375" style="713" customWidth="1"/>
    <col min="4354" max="4354" width="55.7109375" style="713" customWidth="1"/>
    <col min="4355" max="4355" width="13.5703125" style="713" customWidth="1"/>
    <col min="4356" max="4357" width="0" style="713" hidden="1" customWidth="1"/>
    <col min="4358" max="4608" width="9.140625" style="713"/>
    <col min="4609" max="4609" width="12.7109375" style="713" customWidth="1"/>
    <col min="4610" max="4610" width="55.7109375" style="713" customWidth="1"/>
    <col min="4611" max="4611" width="13.5703125" style="713" customWidth="1"/>
    <col min="4612" max="4613" width="0" style="713" hidden="1" customWidth="1"/>
    <col min="4614" max="4864" width="9.140625" style="713"/>
    <col min="4865" max="4865" width="12.7109375" style="713" customWidth="1"/>
    <col min="4866" max="4866" width="55.7109375" style="713" customWidth="1"/>
    <col min="4867" max="4867" width="13.5703125" style="713" customWidth="1"/>
    <col min="4868" max="4869" width="0" style="713" hidden="1" customWidth="1"/>
    <col min="4870" max="5120" width="9.140625" style="713"/>
    <col min="5121" max="5121" width="12.7109375" style="713" customWidth="1"/>
    <col min="5122" max="5122" width="55.7109375" style="713" customWidth="1"/>
    <col min="5123" max="5123" width="13.5703125" style="713" customWidth="1"/>
    <col min="5124" max="5125" width="0" style="713" hidden="1" customWidth="1"/>
    <col min="5126" max="5376" width="9.140625" style="713"/>
    <col min="5377" max="5377" width="12.7109375" style="713" customWidth="1"/>
    <col min="5378" max="5378" width="55.7109375" style="713" customWidth="1"/>
    <col min="5379" max="5379" width="13.5703125" style="713" customWidth="1"/>
    <col min="5380" max="5381" width="0" style="713" hidden="1" customWidth="1"/>
    <col min="5382" max="5632" width="9.140625" style="713"/>
    <col min="5633" max="5633" width="12.7109375" style="713" customWidth="1"/>
    <col min="5634" max="5634" width="55.7109375" style="713" customWidth="1"/>
    <col min="5635" max="5635" width="13.5703125" style="713" customWidth="1"/>
    <col min="5636" max="5637" width="0" style="713" hidden="1" customWidth="1"/>
    <col min="5638" max="5888" width="9.140625" style="713"/>
    <col min="5889" max="5889" width="12.7109375" style="713" customWidth="1"/>
    <col min="5890" max="5890" width="55.7109375" style="713" customWidth="1"/>
    <col min="5891" max="5891" width="13.5703125" style="713" customWidth="1"/>
    <col min="5892" max="5893" width="0" style="713" hidden="1" customWidth="1"/>
    <col min="5894" max="6144" width="9.140625" style="713"/>
    <col min="6145" max="6145" width="12.7109375" style="713" customWidth="1"/>
    <col min="6146" max="6146" width="55.7109375" style="713" customWidth="1"/>
    <col min="6147" max="6147" width="13.5703125" style="713" customWidth="1"/>
    <col min="6148" max="6149" width="0" style="713" hidden="1" customWidth="1"/>
    <col min="6150" max="6400" width="9.140625" style="713"/>
    <col min="6401" max="6401" width="12.7109375" style="713" customWidth="1"/>
    <col min="6402" max="6402" width="55.7109375" style="713" customWidth="1"/>
    <col min="6403" max="6403" width="13.5703125" style="713" customWidth="1"/>
    <col min="6404" max="6405" width="0" style="713" hidden="1" customWidth="1"/>
    <col min="6406" max="6656" width="9.140625" style="713"/>
    <col min="6657" max="6657" width="12.7109375" style="713" customWidth="1"/>
    <col min="6658" max="6658" width="55.7109375" style="713" customWidth="1"/>
    <col min="6659" max="6659" width="13.5703125" style="713" customWidth="1"/>
    <col min="6660" max="6661" width="0" style="713" hidden="1" customWidth="1"/>
    <col min="6662" max="6912" width="9.140625" style="713"/>
    <col min="6913" max="6913" width="12.7109375" style="713" customWidth="1"/>
    <col min="6914" max="6914" width="55.7109375" style="713" customWidth="1"/>
    <col min="6915" max="6915" width="13.5703125" style="713" customWidth="1"/>
    <col min="6916" max="6917" width="0" style="713" hidden="1" customWidth="1"/>
    <col min="6918" max="7168" width="9.140625" style="713"/>
    <col min="7169" max="7169" width="12.7109375" style="713" customWidth="1"/>
    <col min="7170" max="7170" width="55.7109375" style="713" customWidth="1"/>
    <col min="7171" max="7171" width="13.5703125" style="713" customWidth="1"/>
    <col min="7172" max="7173" width="0" style="713" hidden="1" customWidth="1"/>
    <col min="7174" max="7424" width="9.140625" style="713"/>
    <col min="7425" max="7425" width="12.7109375" style="713" customWidth="1"/>
    <col min="7426" max="7426" width="55.7109375" style="713" customWidth="1"/>
    <col min="7427" max="7427" width="13.5703125" style="713" customWidth="1"/>
    <col min="7428" max="7429" width="0" style="713" hidden="1" customWidth="1"/>
    <col min="7430" max="7680" width="9.140625" style="713"/>
    <col min="7681" max="7681" width="12.7109375" style="713" customWidth="1"/>
    <col min="7682" max="7682" width="55.7109375" style="713" customWidth="1"/>
    <col min="7683" max="7683" width="13.5703125" style="713" customWidth="1"/>
    <col min="7684" max="7685" width="0" style="713" hidden="1" customWidth="1"/>
    <col min="7686" max="7936" width="9.140625" style="713"/>
    <col min="7937" max="7937" width="12.7109375" style="713" customWidth="1"/>
    <col min="7938" max="7938" width="55.7109375" style="713" customWidth="1"/>
    <col min="7939" max="7939" width="13.5703125" style="713" customWidth="1"/>
    <col min="7940" max="7941" width="0" style="713" hidden="1" customWidth="1"/>
    <col min="7942" max="8192" width="9.140625" style="713"/>
    <col min="8193" max="8193" width="12.7109375" style="713" customWidth="1"/>
    <col min="8194" max="8194" width="55.7109375" style="713" customWidth="1"/>
    <col min="8195" max="8195" width="13.5703125" style="713" customWidth="1"/>
    <col min="8196" max="8197" width="0" style="713" hidden="1" customWidth="1"/>
    <col min="8198" max="8448" width="9.140625" style="713"/>
    <col min="8449" max="8449" width="12.7109375" style="713" customWidth="1"/>
    <col min="8450" max="8450" width="55.7109375" style="713" customWidth="1"/>
    <col min="8451" max="8451" width="13.5703125" style="713" customWidth="1"/>
    <col min="8452" max="8453" width="0" style="713" hidden="1" customWidth="1"/>
    <col min="8454" max="8704" width="9.140625" style="713"/>
    <col min="8705" max="8705" width="12.7109375" style="713" customWidth="1"/>
    <col min="8706" max="8706" width="55.7109375" style="713" customWidth="1"/>
    <col min="8707" max="8707" width="13.5703125" style="713" customWidth="1"/>
    <col min="8708" max="8709" width="0" style="713" hidden="1" customWidth="1"/>
    <col min="8710" max="8960" width="9.140625" style="713"/>
    <col min="8961" max="8961" width="12.7109375" style="713" customWidth="1"/>
    <col min="8962" max="8962" width="55.7109375" style="713" customWidth="1"/>
    <col min="8963" max="8963" width="13.5703125" style="713" customWidth="1"/>
    <col min="8964" max="8965" width="0" style="713" hidden="1" customWidth="1"/>
    <col min="8966" max="9216" width="9.140625" style="713"/>
    <col min="9217" max="9217" width="12.7109375" style="713" customWidth="1"/>
    <col min="9218" max="9218" width="55.7109375" style="713" customWidth="1"/>
    <col min="9219" max="9219" width="13.5703125" style="713" customWidth="1"/>
    <col min="9220" max="9221" width="0" style="713" hidden="1" customWidth="1"/>
    <col min="9222" max="9472" width="9.140625" style="713"/>
    <col min="9473" max="9473" width="12.7109375" style="713" customWidth="1"/>
    <col min="9474" max="9474" width="55.7109375" style="713" customWidth="1"/>
    <col min="9475" max="9475" width="13.5703125" style="713" customWidth="1"/>
    <col min="9476" max="9477" width="0" style="713" hidden="1" customWidth="1"/>
    <col min="9478" max="9728" width="9.140625" style="713"/>
    <col min="9729" max="9729" width="12.7109375" style="713" customWidth="1"/>
    <col min="9730" max="9730" width="55.7109375" style="713" customWidth="1"/>
    <col min="9731" max="9731" width="13.5703125" style="713" customWidth="1"/>
    <col min="9732" max="9733" width="0" style="713" hidden="1" customWidth="1"/>
    <col min="9734" max="9984" width="9.140625" style="713"/>
    <col min="9985" max="9985" width="12.7109375" style="713" customWidth="1"/>
    <col min="9986" max="9986" width="55.7109375" style="713" customWidth="1"/>
    <col min="9987" max="9987" width="13.5703125" style="713" customWidth="1"/>
    <col min="9988" max="9989" width="0" style="713" hidden="1" customWidth="1"/>
    <col min="9990" max="10240" width="9.140625" style="713"/>
    <col min="10241" max="10241" width="12.7109375" style="713" customWidth="1"/>
    <col min="10242" max="10242" width="55.7109375" style="713" customWidth="1"/>
    <col min="10243" max="10243" width="13.5703125" style="713" customWidth="1"/>
    <col min="10244" max="10245" width="0" style="713" hidden="1" customWidth="1"/>
    <col min="10246" max="10496" width="9.140625" style="713"/>
    <col min="10497" max="10497" width="12.7109375" style="713" customWidth="1"/>
    <col min="10498" max="10498" width="55.7109375" style="713" customWidth="1"/>
    <col min="10499" max="10499" width="13.5703125" style="713" customWidth="1"/>
    <col min="10500" max="10501" width="0" style="713" hidden="1" customWidth="1"/>
    <col min="10502" max="10752" width="9.140625" style="713"/>
    <col min="10753" max="10753" width="12.7109375" style="713" customWidth="1"/>
    <col min="10754" max="10754" width="55.7109375" style="713" customWidth="1"/>
    <col min="10755" max="10755" width="13.5703125" style="713" customWidth="1"/>
    <col min="10756" max="10757" width="0" style="713" hidden="1" customWidth="1"/>
    <col min="10758" max="11008" width="9.140625" style="713"/>
    <col min="11009" max="11009" width="12.7109375" style="713" customWidth="1"/>
    <col min="11010" max="11010" width="55.7109375" style="713" customWidth="1"/>
    <col min="11011" max="11011" width="13.5703125" style="713" customWidth="1"/>
    <col min="11012" max="11013" width="0" style="713" hidden="1" customWidth="1"/>
    <col min="11014" max="11264" width="9.140625" style="713"/>
    <col min="11265" max="11265" width="12.7109375" style="713" customWidth="1"/>
    <col min="11266" max="11266" width="55.7109375" style="713" customWidth="1"/>
    <col min="11267" max="11267" width="13.5703125" style="713" customWidth="1"/>
    <col min="11268" max="11269" width="0" style="713" hidden="1" customWidth="1"/>
    <col min="11270" max="11520" width="9.140625" style="713"/>
    <col min="11521" max="11521" width="12.7109375" style="713" customWidth="1"/>
    <col min="11522" max="11522" width="55.7109375" style="713" customWidth="1"/>
    <col min="11523" max="11523" width="13.5703125" style="713" customWidth="1"/>
    <col min="11524" max="11525" width="0" style="713" hidden="1" customWidth="1"/>
    <col min="11526" max="11776" width="9.140625" style="713"/>
    <col min="11777" max="11777" width="12.7109375" style="713" customWidth="1"/>
    <col min="11778" max="11778" width="55.7109375" style="713" customWidth="1"/>
    <col min="11779" max="11779" width="13.5703125" style="713" customWidth="1"/>
    <col min="11780" max="11781" width="0" style="713" hidden="1" customWidth="1"/>
    <col min="11782" max="12032" width="9.140625" style="713"/>
    <col min="12033" max="12033" width="12.7109375" style="713" customWidth="1"/>
    <col min="12034" max="12034" width="55.7109375" style="713" customWidth="1"/>
    <col min="12035" max="12035" width="13.5703125" style="713" customWidth="1"/>
    <col min="12036" max="12037" width="0" style="713" hidden="1" customWidth="1"/>
    <col min="12038" max="12288" width="9.140625" style="713"/>
    <col min="12289" max="12289" width="12.7109375" style="713" customWidth="1"/>
    <col min="12290" max="12290" width="55.7109375" style="713" customWidth="1"/>
    <col min="12291" max="12291" width="13.5703125" style="713" customWidth="1"/>
    <col min="12292" max="12293" width="0" style="713" hidden="1" customWidth="1"/>
    <col min="12294" max="12544" width="9.140625" style="713"/>
    <col min="12545" max="12545" width="12.7109375" style="713" customWidth="1"/>
    <col min="12546" max="12546" width="55.7109375" style="713" customWidth="1"/>
    <col min="12547" max="12547" width="13.5703125" style="713" customWidth="1"/>
    <col min="12548" max="12549" width="0" style="713" hidden="1" customWidth="1"/>
    <col min="12550" max="12800" width="9.140625" style="713"/>
    <col min="12801" max="12801" width="12.7109375" style="713" customWidth="1"/>
    <col min="12802" max="12802" width="55.7109375" style="713" customWidth="1"/>
    <col min="12803" max="12803" width="13.5703125" style="713" customWidth="1"/>
    <col min="12804" max="12805" width="0" style="713" hidden="1" customWidth="1"/>
    <col min="12806" max="13056" width="9.140625" style="713"/>
    <col min="13057" max="13057" width="12.7109375" style="713" customWidth="1"/>
    <col min="13058" max="13058" width="55.7109375" style="713" customWidth="1"/>
    <col min="13059" max="13059" width="13.5703125" style="713" customWidth="1"/>
    <col min="13060" max="13061" width="0" style="713" hidden="1" customWidth="1"/>
    <col min="13062" max="13312" width="9.140625" style="713"/>
    <col min="13313" max="13313" width="12.7109375" style="713" customWidth="1"/>
    <col min="13314" max="13314" width="55.7109375" style="713" customWidth="1"/>
    <col min="13315" max="13315" width="13.5703125" style="713" customWidth="1"/>
    <col min="13316" max="13317" width="0" style="713" hidden="1" customWidth="1"/>
    <col min="13318" max="13568" width="9.140625" style="713"/>
    <col min="13569" max="13569" width="12.7109375" style="713" customWidth="1"/>
    <col min="13570" max="13570" width="55.7109375" style="713" customWidth="1"/>
    <col min="13571" max="13571" width="13.5703125" style="713" customWidth="1"/>
    <col min="13572" max="13573" width="0" style="713" hidden="1" customWidth="1"/>
    <col min="13574" max="13824" width="9.140625" style="713"/>
    <col min="13825" max="13825" width="12.7109375" style="713" customWidth="1"/>
    <col min="13826" max="13826" width="55.7109375" style="713" customWidth="1"/>
    <col min="13827" max="13827" width="13.5703125" style="713" customWidth="1"/>
    <col min="13828" max="13829" width="0" style="713" hidden="1" customWidth="1"/>
    <col min="13830" max="14080" width="9.140625" style="713"/>
    <col min="14081" max="14081" width="12.7109375" style="713" customWidth="1"/>
    <col min="14082" max="14082" width="55.7109375" style="713" customWidth="1"/>
    <col min="14083" max="14083" width="13.5703125" style="713" customWidth="1"/>
    <col min="14084" max="14085" width="0" style="713" hidden="1" customWidth="1"/>
    <col min="14086" max="14336" width="9.140625" style="713"/>
    <col min="14337" max="14337" width="12.7109375" style="713" customWidth="1"/>
    <col min="14338" max="14338" width="55.7109375" style="713" customWidth="1"/>
    <col min="14339" max="14339" width="13.5703125" style="713" customWidth="1"/>
    <col min="14340" max="14341" width="0" style="713" hidden="1" customWidth="1"/>
    <col min="14342" max="14592" width="9.140625" style="713"/>
    <col min="14593" max="14593" width="12.7109375" style="713" customWidth="1"/>
    <col min="14594" max="14594" width="55.7109375" style="713" customWidth="1"/>
    <col min="14595" max="14595" width="13.5703125" style="713" customWidth="1"/>
    <col min="14596" max="14597" width="0" style="713" hidden="1" customWidth="1"/>
    <col min="14598" max="14848" width="9.140625" style="713"/>
    <col min="14849" max="14849" width="12.7109375" style="713" customWidth="1"/>
    <col min="14850" max="14850" width="55.7109375" style="713" customWidth="1"/>
    <col min="14851" max="14851" width="13.5703125" style="713" customWidth="1"/>
    <col min="14852" max="14853" width="0" style="713" hidden="1" customWidth="1"/>
    <col min="14854" max="15104" width="9.140625" style="713"/>
    <col min="15105" max="15105" width="12.7109375" style="713" customWidth="1"/>
    <col min="15106" max="15106" width="55.7109375" style="713" customWidth="1"/>
    <col min="15107" max="15107" width="13.5703125" style="713" customWidth="1"/>
    <col min="15108" max="15109" width="0" style="713" hidden="1" customWidth="1"/>
    <col min="15110" max="15360" width="9.140625" style="713"/>
    <col min="15361" max="15361" width="12.7109375" style="713" customWidth="1"/>
    <col min="15362" max="15362" width="55.7109375" style="713" customWidth="1"/>
    <col min="15363" max="15363" width="13.5703125" style="713" customWidth="1"/>
    <col min="15364" max="15365" width="0" style="713" hidden="1" customWidth="1"/>
    <col min="15366" max="15616" width="9.140625" style="713"/>
    <col min="15617" max="15617" width="12.7109375" style="713" customWidth="1"/>
    <col min="15618" max="15618" width="55.7109375" style="713" customWidth="1"/>
    <col min="15619" max="15619" width="13.5703125" style="713" customWidth="1"/>
    <col min="15620" max="15621" width="0" style="713" hidden="1" customWidth="1"/>
    <col min="15622" max="15872" width="9.140625" style="713"/>
    <col min="15873" max="15873" width="12.7109375" style="713" customWidth="1"/>
    <col min="15874" max="15874" width="55.7109375" style="713" customWidth="1"/>
    <col min="15875" max="15875" width="13.5703125" style="713" customWidth="1"/>
    <col min="15876" max="15877" width="0" style="713" hidden="1" customWidth="1"/>
    <col min="15878" max="16128" width="9.140625" style="713"/>
    <col min="16129" max="16129" width="12.7109375" style="713" customWidth="1"/>
    <col min="16130" max="16130" width="55.7109375" style="713" customWidth="1"/>
    <col min="16131" max="16131" width="13.5703125" style="713" customWidth="1"/>
    <col min="16132" max="16133" width="0" style="713" hidden="1" customWidth="1"/>
    <col min="16134" max="16384" width="9.140625" style="713"/>
  </cols>
  <sheetData>
    <row r="1" spans="1:5" ht="18" customHeight="1">
      <c r="A1" s="824" t="s">
        <v>1390</v>
      </c>
      <c r="B1" s="825"/>
      <c r="C1" s="825"/>
      <c r="D1" s="825"/>
      <c r="E1" s="825"/>
    </row>
    <row r="2" spans="1:5" ht="12" customHeight="1">
      <c r="A2" s="826" t="s">
        <v>37</v>
      </c>
      <c r="B2" s="827" t="str">
        <f>'SO 06 kl'!E5</f>
        <v>DRIENOV  OOPZ - REKONŠTRUKCIA  A  PRÍSTAVBA  OBJEKTU</v>
      </c>
      <c r="C2" s="828"/>
      <c r="D2" s="828"/>
      <c r="E2" s="828"/>
    </row>
    <row r="3" spans="1:5" ht="12" customHeight="1">
      <c r="A3" s="826" t="s">
        <v>36</v>
      </c>
      <c r="B3" s="827" t="str">
        <f>'SO 06 kl'!E7</f>
        <v>SO 06 - PLYNOFIKÁCIA</v>
      </c>
      <c r="C3" s="829"/>
      <c r="D3" s="827"/>
      <c r="E3" s="830"/>
    </row>
    <row r="4" spans="1:5" ht="12" customHeight="1">
      <c r="A4" s="826" t="s">
        <v>133</v>
      </c>
      <c r="B4" s="827" t="str">
        <f>'SO 06 kl'!E9</f>
        <v xml:space="preserve"> </v>
      </c>
      <c r="C4" s="829"/>
      <c r="D4" s="827"/>
      <c r="E4" s="830"/>
    </row>
    <row r="5" spans="1:5" ht="12" customHeight="1">
      <c r="A5" s="827" t="s">
        <v>1391</v>
      </c>
      <c r="B5" s="827" t="str">
        <f>'SO 06 kl'!P5</f>
        <v xml:space="preserve"> </v>
      </c>
      <c r="C5" s="829"/>
      <c r="D5" s="827"/>
      <c r="E5" s="830"/>
    </row>
    <row r="6" spans="1:5" ht="6" customHeight="1">
      <c r="A6" s="827"/>
      <c r="B6" s="827"/>
      <c r="C6" s="829"/>
      <c r="D6" s="827"/>
      <c r="E6" s="830"/>
    </row>
    <row r="7" spans="1:5" ht="12" customHeight="1">
      <c r="A7" s="827" t="s">
        <v>35</v>
      </c>
      <c r="B7" s="827" t="str">
        <f>'SO 06 kl'!E26</f>
        <v>MINISTERSTVO VNÚTRA SR, PRIBINOVA 2, 812 72 BRATIS</v>
      </c>
      <c r="C7" s="829"/>
      <c r="D7" s="827"/>
      <c r="E7" s="830"/>
    </row>
    <row r="8" spans="1:5" ht="12" customHeight="1">
      <c r="A8" s="827" t="s">
        <v>34</v>
      </c>
      <c r="B8" s="827" t="str">
        <f>'SO 06 kl'!E28</f>
        <v xml:space="preserve"> </v>
      </c>
      <c r="C8" s="829"/>
      <c r="D8" s="827"/>
      <c r="E8" s="830"/>
    </row>
    <row r="9" spans="1:5" ht="12" customHeight="1">
      <c r="A9" s="827" t="s">
        <v>1392</v>
      </c>
      <c r="B9" s="827"/>
      <c r="C9" s="829"/>
      <c r="D9" s="827"/>
      <c r="E9" s="830"/>
    </row>
    <row r="10" spans="1:5" ht="6" customHeight="1">
      <c r="A10" s="825"/>
      <c r="B10" s="825"/>
      <c r="C10" s="825"/>
      <c r="D10" s="825"/>
      <c r="E10" s="825"/>
    </row>
    <row r="11" spans="1:5" ht="12" customHeight="1">
      <c r="A11" s="831" t="s">
        <v>134</v>
      </c>
      <c r="B11" s="832" t="s">
        <v>135</v>
      </c>
      <c r="C11" s="833" t="s">
        <v>136</v>
      </c>
      <c r="D11" s="834" t="s">
        <v>137</v>
      </c>
      <c r="E11" s="833" t="s">
        <v>138</v>
      </c>
    </row>
    <row r="12" spans="1:5" ht="12" customHeight="1">
      <c r="A12" s="835">
        <v>1</v>
      </c>
      <c r="B12" s="836">
        <v>2</v>
      </c>
      <c r="C12" s="837">
        <v>3</v>
      </c>
      <c r="D12" s="838">
        <v>4</v>
      </c>
      <c r="E12" s="837">
        <v>5</v>
      </c>
    </row>
    <row r="13" spans="1:5" ht="3.75" customHeight="1">
      <c r="A13" s="839"/>
      <c r="B13" s="839"/>
      <c r="C13" s="839"/>
      <c r="D13" s="839"/>
      <c r="E13" s="839"/>
    </row>
    <row r="14" spans="1:5" s="844" customFormat="1" ht="12.75" customHeight="1">
      <c r="A14" s="840" t="str">
        <f>'SO 06 rozpocet'!D14</f>
        <v>HSV</v>
      </c>
      <c r="B14" s="841" t="str">
        <f>'SO 06 rozpocet'!E14</f>
        <v>HSV</v>
      </c>
      <c r="C14" s="842"/>
      <c r="D14" s="843">
        <f>'SO 06 rozpocet'!K14</f>
        <v>0</v>
      </c>
      <c r="E14" s="843">
        <f>'SO 06 rozpocet'!M14</f>
        <v>0</v>
      </c>
    </row>
    <row r="15" spans="1:5" s="844" customFormat="1" ht="12.75" customHeight="1">
      <c r="A15" s="845" t="str">
        <f>'SO 06 rozpocet'!D15</f>
        <v>1</v>
      </c>
      <c r="B15" s="846" t="str">
        <f>'SO 06 rozpocet'!E15</f>
        <v>Zemné práce</v>
      </c>
      <c r="C15" s="847"/>
      <c r="D15" s="848">
        <f>'SO 06 rozpocet'!K15</f>
        <v>0</v>
      </c>
      <c r="E15" s="848">
        <f>'SO 06 rozpocet'!M15</f>
        <v>0</v>
      </c>
    </row>
    <row r="16" spans="1:5" s="844" customFormat="1" ht="12.75" customHeight="1">
      <c r="A16" s="845" t="str">
        <f>'SO 06 rozpocet'!D24</f>
        <v>4</v>
      </c>
      <c r="B16" s="846" t="str">
        <f>'SO 06 rozpocet'!E24</f>
        <v>Vodorovné konštrukcie</v>
      </c>
      <c r="C16" s="847"/>
      <c r="D16" s="848">
        <f>'SO 06 rozpocet'!K24</f>
        <v>0</v>
      </c>
      <c r="E16" s="848">
        <f>'SO 06 rozpocet'!M24</f>
        <v>0</v>
      </c>
    </row>
    <row r="17" spans="1:5" s="844" customFormat="1" ht="12.75" customHeight="1">
      <c r="A17" s="845" t="str">
        <f>'SO 06 rozpocet'!D26</f>
        <v>8</v>
      </c>
      <c r="B17" s="846" t="str">
        <f>'SO 06 rozpocet'!E26</f>
        <v>Rúrové vedenie</v>
      </c>
      <c r="C17" s="847"/>
      <c r="D17" s="848">
        <f>'SO 06 rozpocet'!K26</f>
        <v>0</v>
      </c>
      <c r="E17" s="848">
        <f>'SO 06 rozpocet'!M26</f>
        <v>0</v>
      </c>
    </row>
    <row r="18" spans="1:5" s="844" customFormat="1" ht="12.75" customHeight="1">
      <c r="A18" s="840" t="str">
        <f>'SO 06 rozpocet'!D32</f>
        <v>PSV</v>
      </c>
      <c r="B18" s="841" t="str">
        <f>'SO 06 rozpocet'!E32</f>
        <v>Práce a dodávky PSV</v>
      </c>
      <c r="C18" s="842"/>
      <c r="D18" s="843">
        <f>'SO 06 rozpocet'!K32</f>
        <v>0</v>
      </c>
      <c r="E18" s="843">
        <f>'SO 06 rozpocet'!M32</f>
        <v>0</v>
      </c>
    </row>
    <row r="19" spans="1:5" s="844" customFormat="1" ht="12.75" customHeight="1">
      <c r="A19" s="845" t="str">
        <f>'SO 06 rozpocet'!D33</f>
        <v>723</v>
      </c>
      <c r="B19" s="846" t="str">
        <f>'SO 06 rozpocet'!E33</f>
        <v>Zdravotechnika - plynovod</v>
      </c>
      <c r="C19" s="847"/>
      <c r="D19" s="848">
        <f>'SO 06 rozpocet'!K33</f>
        <v>0</v>
      </c>
      <c r="E19" s="848">
        <f>'SO 06 rozpocet'!M33</f>
        <v>0</v>
      </c>
    </row>
    <row r="20" spans="1:5" s="844" customFormat="1" ht="12.75" customHeight="1">
      <c r="A20" s="845" t="str">
        <f>'SO 06 rozpocet'!D45</f>
        <v>783</v>
      </c>
      <c r="B20" s="846" t="str">
        <f>'SO 06 rozpocet'!E45</f>
        <v>Dokončovacie práce - nátery</v>
      </c>
      <c r="C20" s="847"/>
      <c r="D20" s="848">
        <f>'SO 06 rozpocet'!K45</f>
        <v>0</v>
      </c>
      <c r="E20" s="848">
        <f>'SO 06 rozpocet'!M45</f>
        <v>0</v>
      </c>
    </row>
    <row r="21" spans="1:5" s="849" customFormat="1" ht="12.75" customHeight="1">
      <c r="B21" s="850" t="s">
        <v>139</v>
      </c>
      <c r="C21" s="851"/>
      <c r="D21" s="852">
        <f>'SO 06 rozpocet'!K48</f>
        <v>0</v>
      </c>
      <c r="E21" s="852">
        <f>'SO 06 rozpocet'!M48</f>
        <v>0</v>
      </c>
    </row>
  </sheetData>
  <printOptions horizontalCentered="1"/>
  <pageMargins left="0.9055118110236221" right="0.9055118110236221" top="0.78740157480314965" bottom="0.78740157480314965" header="0" footer="0"/>
  <pageSetup paperSize="9" scale="96" fitToHeight="99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workbookViewId="0">
      <pane ySplit="13" topLeftCell="A32" activePane="bottomLeft" state="frozenSplit"/>
      <selection pane="bottomLeft" activeCell="G64" sqref="G64"/>
    </sheetView>
  </sheetViews>
  <sheetFormatPr defaultRowHeight="11.25" customHeight="1"/>
  <cols>
    <col min="1" max="1" width="5.7109375" style="713" customWidth="1"/>
    <col min="2" max="2" width="4.5703125" style="713" customWidth="1"/>
    <col min="3" max="3" width="4.7109375" style="713" customWidth="1"/>
    <col min="4" max="4" width="12.7109375" style="713" customWidth="1"/>
    <col min="5" max="5" width="55.7109375" style="713" customWidth="1"/>
    <col min="6" max="6" width="4.7109375" style="713" customWidth="1"/>
    <col min="7" max="7" width="9.5703125" style="713" customWidth="1"/>
    <col min="8" max="8" width="9.85546875" style="713" customWidth="1"/>
    <col min="9" max="9" width="12.7109375" style="713" customWidth="1"/>
    <col min="10" max="10" width="10.7109375" style="713" hidden="1" customWidth="1"/>
    <col min="11" max="11" width="10.85546875" style="713" hidden="1" customWidth="1"/>
    <col min="12" max="12" width="9.7109375" style="713" hidden="1" customWidth="1"/>
    <col min="13" max="13" width="11.5703125" style="713" hidden="1" customWidth="1"/>
    <col min="14" max="14" width="6" style="713" customWidth="1"/>
    <col min="15" max="15" width="6.7109375" style="713" hidden="1" customWidth="1"/>
    <col min="16" max="16" width="7.140625" style="713" hidden="1" customWidth="1"/>
    <col min="17" max="256" width="9.140625" style="713"/>
    <col min="257" max="257" width="5.7109375" style="713" customWidth="1"/>
    <col min="258" max="258" width="4.5703125" style="713" customWidth="1"/>
    <col min="259" max="259" width="4.7109375" style="713" customWidth="1"/>
    <col min="260" max="260" width="12.7109375" style="713" customWidth="1"/>
    <col min="261" max="261" width="55.7109375" style="713" customWidth="1"/>
    <col min="262" max="262" width="4.7109375" style="713" customWidth="1"/>
    <col min="263" max="263" width="9.5703125" style="713" customWidth="1"/>
    <col min="264" max="264" width="9.85546875" style="713" customWidth="1"/>
    <col min="265" max="265" width="12.7109375" style="713" customWidth="1"/>
    <col min="266" max="269" width="0" style="713" hidden="1" customWidth="1"/>
    <col min="270" max="270" width="6" style="713" customWidth="1"/>
    <col min="271" max="272" width="0" style="713" hidden="1" customWidth="1"/>
    <col min="273" max="512" width="9.140625" style="713"/>
    <col min="513" max="513" width="5.7109375" style="713" customWidth="1"/>
    <col min="514" max="514" width="4.5703125" style="713" customWidth="1"/>
    <col min="515" max="515" width="4.7109375" style="713" customWidth="1"/>
    <col min="516" max="516" width="12.7109375" style="713" customWidth="1"/>
    <col min="517" max="517" width="55.7109375" style="713" customWidth="1"/>
    <col min="518" max="518" width="4.7109375" style="713" customWidth="1"/>
    <col min="519" max="519" width="9.5703125" style="713" customWidth="1"/>
    <col min="520" max="520" width="9.85546875" style="713" customWidth="1"/>
    <col min="521" max="521" width="12.7109375" style="713" customWidth="1"/>
    <col min="522" max="525" width="0" style="713" hidden="1" customWidth="1"/>
    <col min="526" max="526" width="6" style="713" customWidth="1"/>
    <col min="527" max="528" width="0" style="713" hidden="1" customWidth="1"/>
    <col min="529" max="768" width="9.140625" style="713"/>
    <col min="769" max="769" width="5.7109375" style="713" customWidth="1"/>
    <col min="770" max="770" width="4.5703125" style="713" customWidth="1"/>
    <col min="771" max="771" width="4.7109375" style="713" customWidth="1"/>
    <col min="772" max="772" width="12.7109375" style="713" customWidth="1"/>
    <col min="773" max="773" width="55.7109375" style="713" customWidth="1"/>
    <col min="774" max="774" width="4.7109375" style="713" customWidth="1"/>
    <col min="775" max="775" width="9.5703125" style="713" customWidth="1"/>
    <col min="776" max="776" width="9.85546875" style="713" customWidth="1"/>
    <col min="777" max="777" width="12.7109375" style="713" customWidth="1"/>
    <col min="778" max="781" width="0" style="713" hidden="1" customWidth="1"/>
    <col min="782" max="782" width="6" style="713" customWidth="1"/>
    <col min="783" max="784" width="0" style="713" hidden="1" customWidth="1"/>
    <col min="785" max="1024" width="9.140625" style="713"/>
    <col min="1025" max="1025" width="5.7109375" style="713" customWidth="1"/>
    <col min="1026" max="1026" width="4.5703125" style="713" customWidth="1"/>
    <col min="1027" max="1027" width="4.7109375" style="713" customWidth="1"/>
    <col min="1028" max="1028" width="12.7109375" style="713" customWidth="1"/>
    <col min="1029" max="1029" width="55.7109375" style="713" customWidth="1"/>
    <col min="1030" max="1030" width="4.7109375" style="713" customWidth="1"/>
    <col min="1031" max="1031" width="9.5703125" style="713" customWidth="1"/>
    <col min="1032" max="1032" width="9.85546875" style="713" customWidth="1"/>
    <col min="1033" max="1033" width="12.7109375" style="713" customWidth="1"/>
    <col min="1034" max="1037" width="0" style="713" hidden="1" customWidth="1"/>
    <col min="1038" max="1038" width="6" style="713" customWidth="1"/>
    <col min="1039" max="1040" width="0" style="713" hidden="1" customWidth="1"/>
    <col min="1041" max="1280" width="9.140625" style="713"/>
    <col min="1281" max="1281" width="5.7109375" style="713" customWidth="1"/>
    <col min="1282" max="1282" width="4.5703125" style="713" customWidth="1"/>
    <col min="1283" max="1283" width="4.7109375" style="713" customWidth="1"/>
    <col min="1284" max="1284" width="12.7109375" style="713" customWidth="1"/>
    <col min="1285" max="1285" width="55.7109375" style="713" customWidth="1"/>
    <col min="1286" max="1286" width="4.7109375" style="713" customWidth="1"/>
    <col min="1287" max="1287" width="9.5703125" style="713" customWidth="1"/>
    <col min="1288" max="1288" width="9.85546875" style="713" customWidth="1"/>
    <col min="1289" max="1289" width="12.7109375" style="713" customWidth="1"/>
    <col min="1290" max="1293" width="0" style="713" hidden="1" customWidth="1"/>
    <col min="1294" max="1294" width="6" style="713" customWidth="1"/>
    <col min="1295" max="1296" width="0" style="713" hidden="1" customWidth="1"/>
    <col min="1297" max="1536" width="9.140625" style="713"/>
    <col min="1537" max="1537" width="5.7109375" style="713" customWidth="1"/>
    <col min="1538" max="1538" width="4.5703125" style="713" customWidth="1"/>
    <col min="1539" max="1539" width="4.7109375" style="713" customWidth="1"/>
    <col min="1540" max="1540" width="12.7109375" style="713" customWidth="1"/>
    <col min="1541" max="1541" width="55.7109375" style="713" customWidth="1"/>
    <col min="1542" max="1542" width="4.7109375" style="713" customWidth="1"/>
    <col min="1543" max="1543" width="9.5703125" style="713" customWidth="1"/>
    <col min="1544" max="1544" width="9.85546875" style="713" customWidth="1"/>
    <col min="1545" max="1545" width="12.7109375" style="713" customWidth="1"/>
    <col min="1546" max="1549" width="0" style="713" hidden="1" customWidth="1"/>
    <col min="1550" max="1550" width="6" style="713" customWidth="1"/>
    <col min="1551" max="1552" width="0" style="713" hidden="1" customWidth="1"/>
    <col min="1553" max="1792" width="9.140625" style="713"/>
    <col min="1793" max="1793" width="5.7109375" style="713" customWidth="1"/>
    <col min="1794" max="1794" width="4.5703125" style="713" customWidth="1"/>
    <col min="1795" max="1795" width="4.7109375" style="713" customWidth="1"/>
    <col min="1796" max="1796" width="12.7109375" style="713" customWidth="1"/>
    <col min="1797" max="1797" width="55.7109375" style="713" customWidth="1"/>
    <col min="1798" max="1798" width="4.7109375" style="713" customWidth="1"/>
    <col min="1799" max="1799" width="9.5703125" style="713" customWidth="1"/>
    <col min="1800" max="1800" width="9.85546875" style="713" customWidth="1"/>
    <col min="1801" max="1801" width="12.7109375" style="713" customWidth="1"/>
    <col min="1802" max="1805" width="0" style="713" hidden="1" customWidth="1"/>
    <col min="1806" max="1806" width="6" style="713" customWidth="1"/>
    <col min="1807" max="1808" width="0" style="713" hidden="1" customWidth="1"/>
    <col min="1809" max="2048" width="9.140625" style="713"/>
    <col min="2049" max="2049" width="5.7109375" style="713" customWidth="1"/>
    <col min="2050" max="2050" width="4.5703125" style="713" customWidth="1"/>
    <col min="2051" max="2051" width="4.7109375" style="713" customWidth="1"/>
    <col min="2052" max="2052" width="12.7109375" style="713" customWidth="1"/>
    <col min="2053" max="2053" width="55.7109375" style="713" customWidth="1"/>
    <col min="2054" max="2054" width="4.7109375" style="713" customWidth="1"/>
    <col min="2055" max="2055" width="9.5703125" style="713" customWidth="1"/>
    <col min="2056" max="2056" width="9.85546875" style="713" customWidth="1"/>
    <col min="2057" max="2057" width="12.7109375" style="713" customWidth="1"/>
    <col min="2058" max="2061" width="0" style="713" hidden="1" customWidth="1"/>
    <col min="2062" max="2062" width="6" style="713" customWidth="1"/>
    <col min="2063" max="2064" width="0" style="713" hidden="1" customWidth="1"/>
    <col min="2065" max="2304" width="9.140625" style="713"/>
    <col min="2305" max="2305" width="5.7109375" style="713" customWidth="1"/>
    <col min="2306" max="2306" width="4.5703125" style="713" customWidth="1"/>
    <col min="2307" max="2307" width="4.7109375" style="713" customWidth="1"/>
    <col min="2308" max="2308" width="12.7109375" style="713" customWidth="1"/>
    <col min="2309" max="2309" width="55.7109375" style="713" customWidth="1"/>
    <col min="2310" max="2310" width="4.7109375" style="713" customWidth="1"/>
    <col min="2311" max="2311" width="9.5703125" style="713" customWidth="1"/>
    <col min="2312" max="2312" width="9.85546875" style="713" customWidth="1"/>
    <col min="2313" max="2313" width="12.7109375" style="713" customWidth="1"/>
    <col min="2314" max="2317" width="0" style="713" hidden="1" customWidth="1"/>
    <col min="2318" max="2318" width="6" style="713" customWidth="1"/>
    <col min="2319" max="2320" width="0" style="713" hidden="1" customWidth="1"/>
    <col min="2321" max="2560" width="9.140625" style="713"/>
    <col min="2561" max="2561" width="5.7109375" style="713" customWidth="1"/>
    <col min="2562" max="2562" width="4.5703125" style="713" customWidth="1"/>
    <col min="2563" max="2563" width="4.7109375" style="713" customWidth="1"/>
    <col min="2564" max="2564" width="12.7109375" style="713" customWidth="1"/>
    <col min="2565" max="2565" width="55.7109375" style="713" customWidth="1"/>
    <col min="2566" max="2566" width="4.7109375" style="713" customWidth="1"/>
    <col min="2567" max="2567" width="9.5703125" style="713" customWidth="1"/>
    <col min="2568" max="2568" width="9.85546875" style="713" customWidth="1"/>
    <col min="2569" max="2569" width="12.7109375" style="713" customWidth="1"/>
    <col min="2570" max="2573" width="0" style="713" hidden="1" customWidth="1"/>
    <col min="2574" max="2574" width="6" style="713" customWidth="1"/>
    <col min="2575" max="2576" width="0" style="713" hidden="1" customWidth="1"/>
    <col min="2577" max="2816" width="9.140625" style="713"/>
    <col min="2817" max="2817" width="5.7109375" style="713" customWidth="1"/>
    <col min="2818" max="2818" width="4.5703125" style="713" customWidth="1"/>
    <col min="2819" max="2819" width="4.7109375" style="713" customWidth="1"/>
    <col min="2820" max="2820" width="12.7109375" style="713" customWidth="1"/>
    <col min="2821" max="2821" width="55.7109375" style="713" customWidth="1"/>
    <col min="2822" max="2822" width="4.7109375" style="713" customWidth="1"/>
    <col min="2823" max="2823" width="9.5703125" style="713" customWidth="1"/>
    <col min="2824" max="2824" width="9.85546875" style="713" customWidth="1"/>
    <col min="2825" max="2825" width="12.7109375" style="713" customWidth="1"/>
    <col min="2826" max="2829" width="0" style="713" hidden="1" customWidth="1"/>
    <col min="2830" max="2830" width="6" style="713" customWidth="1"/>
    <col min="2831" max="2832" width="0" style="713" hidden="1" customWidth="1"/>
    <col min="2833" max="3072" width="9.140625" style="713"/>
    <col min="3073" max="3073" width="5.7109375" style="713" customWidth="1"/>
    <col min="3074" max="3074" width="4.5703125" style="713" customWidth="1"/>
    <col min="3075" max="3075" width="4.7109375" style="713" customWidth="1"/>
    <col min="3076" max="3076" width="12.7109375" style="713" customWidth="1"/>
    <col min="3077" max="3077" width="55.7109375" style="713" customWidth="1"/>
    <col min="3078" max="3078" width="4.7109375" style="713" customWidth="1"/>
    <col min="3079" max="3079" width="9.5703125" style="713" customWidth="1"/>
    <col min="3080" max="3080" width="9.85546875" style="713" customWidth="1"/>
    <col min="3081" max="3081" width="12.7109375" style="713" customWidth="1"/>
    <col min="3082" max="3085" width="0" style="713" hidden="1" customWidth="1"/>
    <col min="3086" max="3086" width="6" style="713" customWidth="1"/>
    <col min="3087" max="3088" width="0" style="713" hidden="1" customWidth="1"/>
    <col min="3089" max="3328" width="9.140625" style="713"/>
    <col min="3329" max="3329" width="5.7109375" style="713" customWidth="1"/>
    <col min="3330" max="3330" width="4.5703125" style="713" customWidth="1"/>
    <col min="3331" max="3331" width="4.7109375" style="713" customWidth="1"/>
    <col min="3332" max="3332" width="12.7109375" style="713" customWidth="1"/>
    <col min="3333" max="3333" width="55.7109375" style="713" customWidth="1"/>
    <col min="3334" max="3334" width="4.7109375" style="713" customWidth="1"/>
    <col min="3335" max="3335" width="9.5703125" style="713" customWidth="1"/>
    <col min="3336" max="3336" width="9.85546875" style="713" customWidth="1"/>
    <col min="3337" max="3337" width="12.7109375" style="713" customWidth="1"/>
    <col min="3338" max="3341" width="0" style="713" hidden="1" customWidth="1"/>
    <col min="3342" max="3342" width="6" style="713" customWidth="1"/>
    <col min="3343" max="3344" width="0" style="713" hidden="1" customWidth="1"/>
    <col min="3345" max="3584" width="9.140625" style="713"/>
    <col min="3585" max="3585" width="5.7109375" style="713" customWidth="1"/>
    <col min="3586" max="3586" width="4.5703125" style="713" customWidth="1"/>
    <col min="3587" max="3587" width="4.7109375" style="713" customWidth="1"/>
    <col min="3588" max="3588" width="12.7109375" style="713" customWidth="1"/>
    <col min="3589" max="3589" width="55.7109375" style="713" customWidth="1"/>
    <col min="3590" max="3590" width="4.7109375" style="713" customWidth="1"/>
    <col min="3591" max="3591" width="9.5703125" style="713" customWidth="1"/>
    <col min="3592" max="3592" width="9.85546875" style="713" customWidth="1"/>
    <col min="3593" max="3593" width="12.7109375" style="713" customWidth="1"/>
    <col min="3594" max="3597" width="0" style="713" hidden="1" customWidth="1"/>
    <col min="3598" max="3598" width="6" style="713" customWidth="1"/>
    <col min="3599" max="3600" width="0" style="713" hidden="1" customWidth="1"/>
    <col min="3601" max="3840" width="9.140625" style="713"/>
    <col min="3841" max="3841" width="5.7109375" style="713" customWidth="1"/>
    <col min="3842" max="3842" width="4.5703125" style="713" customWidth="1"/>
    <col min="3843" max="3843" width="4.7109375" style="713" customWidth="1"/>
    <col min="3844" max="3844" width="12.7109375" style="713" customWidth="1"/>
    <col min="3845" max="3845" width="55.7109375" style="713" customWidth="1"/>
    <col min="3846" max="3846" width="4.7109375" style="713" customWidth="1"/>
    <col min="3847" max="3847" width="9.5703125" style="713" customWidth="1"/>
    <col min="3848" max="3848" width="9.85546875" style="713" customWidth="1"/>
    <col min="3849" max="3849" width="12.7109375" style="713" customWidth="1"/>
    <col min="3850" max="3853" width="0" style="713" hidden="1" customWidth="1"/>
    <col min="3854" max="3854" width="6" style="713" customWidth="1"/>
    <col min="3855" max="3856" width="0" style="713" hidden="1" customWidth="1"/>
    <col min="3857" max="4096" width="9.140625" style="713"/>
    <col min="4097" max="4097" width="5.7109375" style="713" customWidth="1"/>
    <col min="4098" max="4098" width="4.5703125" style="713" customWidth="1"/>
    <col min="4099" max="4099" width="4.7109375" style="713" customWidth="1"/>
    <col min="4100" max="4100" width="12.7109375" style="713" customWidth="1"/>
    <col min="4101" max="4101" width="55.7109375" style="713" customWidth="1"/>
    <col min="4102" max="4102" width="4.7109375" style="713" customWidth="1"/>
    <col min="4103" max="4103" width="9.5703125" style="713" customWidth="1"/>
    <col min="4104" max="4104" width="9.85546875" style="713" customWidth="1"/>
    <col min="4105" max="4105" width="12.7109375" style="713" customWidth="1"/>
    <col min="4106" max="4109" width="0" style="713" hidden="1" customWidth="1"/>
    <col min="4110" max="4110" width="6" style="713" customWidth="1"/>
    <col min="4111" max="4112" width="0" style="713" hidden="1" customWidth="1"/>
    <col min="4113" max="4352" width="9.140625" style="713"/>
    <col min="4353" max="4353" width="5.7109375" style="713" customWidth="1"/>
    <col min="4354" max="4354" width="4.5703125" style="713" customWidth="1"/>
    <col min="4355" max="4355" width="4.7109375" style="713" customWidth="1"/>
    <col min="4356" max="4356" width="12.7109375" style="713" customWidth="1"/>
    <col min="4357" max="4357" width="55.7109375" style="713" customWidth="1"/>
    <col min="4358" max="4358" width="4.7109375" style="713" customWidth="1"/>
    <col min="4359" max="4359" width="9.5703125" style="713" customWidth="1"/>
    <col min="4360" max="4360" width="9.85546875" style="713" customWidth="1"/>
    <col min="4361" max="4361" width="12.7109375" style="713" customWidth="1"/>
    <col min="4362" max="4365" width="0" style="713" hidden="1" customWidth="1"/>
    <col min="4366" max="4366" width="6" style="713" customWidth="1"/>
    <col min="4367" max="4368" width="0" style="713" hidden="1" customWidth="1"/>
    <col min="4369" max="4608" width="9.140625" style="713"/>
    <col min="4609" max="4609" width="5.7109375" style="713" customWidth="1"/>
    <col min="4610" max="4610" width="4.5703125" style="713" customWidth="1"/>
    <col min="4611" max="4611" width="4.7109375" style="713" customWidth="1"/>
    <col min="4612" max="4612" width="12.7109375" style="713" customWidth="1"/>
    <col min="4613" max="4613" width="55.7109375" style="713" customWidth="1"/>
    <col min="4614" max="4614" width="4.7109375" style="713" customWidth="1"/>
    <col min="4615" max="4615" width="9.5703125" style="713" customWidth="1"/>
    <col min="4616" max="4616" width="9.85546875" style="713" customWidth="1"/>
    <col min="4617" max="4617" width="12.7109375" style="713" customWidth="1"/>
    <col min="4618" max="4621" width="0" style="713" hidden="1" customWidth="1"/>
    <col min="4622" max="4622" width="6" style="713" customWidth="1"/>
    <col min="4623" max="4624" width="0" style="713" hidden="1" customWidth="1"/>
    <col min="4625" max="4864" width="9.140625" style="713"/>
    <col min="4865" max="4865" width="5.7109375" style="713" customWidth="1"/>
    <col min="4866" max="4866" width="4.5703125" style="713" customWidth="1"/>
    <col min="4867" max="4867" width="4.7109375" style="713" customWidth="1"/>
    <col min="4868" max="4868" width="12.7109375" style="713" customWidth="1"/>
    <col min="4869" max="4869" width="55.7109375" style="713" customWidth="1"/>
    <col min="4870" max="4870" width="4.7109375" style="713" customWidth="1"/>
    <col min="4871" max="4871" width="9.5703125" style="713" customWidth="1"/>
    <col min="4872" max="4872" width="9.85546875" style="713" customWidth="1"/>
    <col min="4873" max="4873" width="12.7109375" style="713" customWidth="1"/>
    <col min="4874" max="4877" width="0" style="713" hidden="1" customWidth="1"/>
    <col min="4878" max="4878" width="6" style="713" customWidth="1"/>
    <col min="4879" max="4880" width="0" style="713" hidden="1" customWidth="1"/>
    <col min="4881" max="5120" width="9.140625" style="713"/>
    <col min="5121" max="5121" width="5.7109375" style="713" customWidth="1"/>
    <col min="5122" max="5122" width="4.5703125" style="713" customWidth="1"/>
    <col min="5123" max="5123" width="4.7109375" style="713" customWidth="1"/>
    <col min="5124" max="5124" width="12.7109375" style="713" customWidth="1"/>
    <col min="5125" max="5125" width="55.7109375" style="713" customWidth="1"/>
    <col min="5126" max="5126" width="4.7109375" style="713" customWidth="1"/>
    <col min="5127" max="5127" width="9.5703125" style="713" customWidth="1"/>
    <col min="5128" max="5128" width="9.85546875" style="713" customWidth="1"/>
    <col min="5129" max="5129" width="12.7109375" style="713" customWidth="1"/>
    <col min="5130" max="5133" width="0" style="713" hidden="1" customWidth="1"/>
    <col min="5134" max="5134" width="6" style="713" customWidth="1"/>
    <col min="5135" max="5136" width="0" style="713" hidden="1" customWidth="1"/>
    <col min="5137" max="5376" width="9.140625" style="713"/>
    <col min="5377" max="5377" width="5.7109375" style="713" customWidth="1"/>
    <col min="5378" max="5378" width="4.5703125" style="713" customWidth="1"/>
    <col min="5379" max="5379" width="4.7109375" style="713" customWidth="1"/>
    <col min="5380" max="5380" width="12.7109375" style="713" customWidth="1"/>
    <col min="5381" max="5381" width="55.7109375" style="713" customWidth="1"/>
    <col min="5382" max="5382" width="4.7109375" style="713" customWidth="1"/>
    <col min="5383" max="5383" width="9.5703125" style="713" customWidth="1"/>
    <col min="5384" max="5384" width="9.85546875" style="713" customWidth="1"/>
    <col min="5385" max="5385" width="12.7109375" style="713" customWidth="1"/>
    <col min="5386" max="5389" width="0" style="713" hidden="1" customWidth="1"/>
    <col min="5390" max="5390" width="6" style="713" customWidth="1"/>
    <col min="5391" max="5392" width="0" style="713" hidden="1" customWidth="1"/>
    <col min="5393" max="5632" width="9.140625" style="713"/>
    <col min="5633" max="5633" width="5.7109375" style="713" customWidth="1"/>
    <col min="5634" max="5634" width="4.5703125" style="713" customWidth="1"/>
    <col min="5635" max="5635" width="4.7109375" style="713" customWidth="1"/>
    <col min="5636" max="5636" width="12.7109375" style="713" customWidth="1"/>
    <col min="5637" max="5637" width="55.7109375" style="713" customWidth="1"/>
    <col min="5638" max="5638" width="4.7109375" style="713" customWidth="1"/>
    <col min="5639" max="5639" width="9.5703125" style="713" customWidth="1"/>
    <col min="5640" max="5640" width="9.85546875" style="713" customWidth="1"/>
    <col min="5641" max="5641" width="12.7109375" style="713" customWidth="1"/>
    <col min="5642" max="5645" width="0" style="713" hidden="1" customWidth="1"/>
    <col min="5646" max="5646" width="6" style="713" customWidth="1"/>
    <col min="5647" max="5648" width="0" style="713" hidden="1" customWidth="1"/>
    <col min="5649" max="5888" width="9.140625" style="713"/>
    <col min="5889" max="5889" width="5.7109375" style="713" customWidth="1"/>
    <col min="5890" max="5890" width="4.5703125" style="713" customWidth="1"/>
    <col min="5891" max="5891" width="4.7109375" style="713" customWidth="1"/>
    <col min="5892" max="5892" width="12.7109375" style="713" customWidth="1"/>
    <col min="5893" max="5893" width="55.7109375" style="713" customWidth="1"/>
    <col min="5894" max="5894" width="4.7109375" style="713" customWidth="1"/>
    <col min="5895" max="5895" width="9.5703125" style="713" customWidth="1"/>
    <col min="5896" max="5896" width="9.85546875" style="713" customWidth="1"/>
    <col min="5897" max="5897" width="12.7109375" style="713" customWidth="1"/>
    <col min="5898" max="5901" width="0" style="713" hidden="1" customWidth="1"/>
    <col min="5902" max="5902" width="6" style="713" customWidth="1"/>
    <col min="5903" max="5904" width="0" style="713" hidden="1" customWidth="1"/>
    <col min="5905" max="6144" width="9.140625" style="713"/>
    <col min="6145" max="6145" width="5.7109375" style="713" customWidth="1"/>
    <col min="6146" max="6146" width="4.5703125" style="713" customWidth="1"/>
    <col min="6147" max="6147" width="4.7109375" style="713" customWidth="1"/>
    <col min="6148" max="6148" width="12.7109375" style="713" customWidth="1"/>
    <col min="6149" max="6149" width="55.7109375" style="713" customWidth="1"/>
    <col min="6150" max="6150" width="4.7109375" style="713" customWidth="1"/>
    <col min="6151" max="6151" width="9.5703125" style="713" customWidth="1"/>
    <col min="6152" max="6152" width="9.85546875" style="713" customWidth="1"/>
    <col min="6153" max="6153" width="12.7109375" style="713" customWidth="1"/>
    <col min="6154" max="6157" width="0" style="713" hidden="1" customWidth="1"/>
    <col min="6158" max="6158" width="6" style="713" customWidth="1"/>
    <col min="6159" max="6160" width="0" style="713" hidden="1" customWidth="1"/>
    <col min="6161" max="6400" width="9.140625" style="713"/>
    <col min="6401" max="6401" width="5.7109375" style="713" customWidth="1"/>
    <col min="6402" max="6402" width="4.5703125" style="713" customWidth="1"/>
    <col min="6403" max="6403" width="4.7109375" style="713" customWidth="1"/>
    <col min="6404" max="6404" width="12.7109375" style="713" customWidth="1"/>
    <col min="6405" max="6405" width="55.7109375" style="713" customWidth="1"/>
    <col min="6406" max="6406" width="4.7109375" style="713" customWidth="1"/>
    <col min="6407" max="6407" width="9.5703125" style="713" customWidth="1"/>
    <col min="6408" max="6408" width="9.85546875" style="713" customWidth="1"/>
    <col min="6409" max="6409" width="12.7109375" style="713" customWidth="1"/>
    <col min="6410" max="6413" width="0" style="713" hidden="1" customWidth="1"/>
    <col min="6414" max="6414" width="6" style="713" customWidth="1"/>
    <col min="6415" max="6416" width="0" style="713" hidden="1" customWidth="1"/>
    <col min="6417" max="6656" width="9.140625" style="713"/>
    <col min="6657" max="6657" width="5.7109375" style="713" customWidth="1"/>
    <col min="6658" max="6658" width="4.5703125" style="713" customWidth="1"/>
    <col min="6659" max="6659" width="4.7109375" style="713" customWidth="1"/>
    <col min="6660" max="6660" width="12.7109375" style="713" customWidth="1"/>
    <col min="6661" max="6661" width="55.7109375" style="713" customWidth="1"/>
    <col min="6662" max="6662" width="4.7109375" style="713" customWidth="1"/>
    <col min="6663" max="6663" width="9.5703125" style="713" customWidth="1"/>
    <col min="6664" max="6664" width="9.85546875" style="713" customWidth="1"/>
    <col min="6665" max="6665" width="12.7109375" style="713" customWidth="1"/>
    <col min="6666" max="6669" width="0" style="713" hidden="1" customWidth="1"/>
    <col min="6670" max="6670" width="6" style="713" customWidth="1"/>
    <col min="6671" max="6672" width="0" style="713" hidden="1" customWidth="1"/>
    <col min="6673" max="6912" width="9.140625" style="713"/>
    <col min="6913" max="6913" width="5.7109375" style="713" customWidth="1"/>
    <col min="6914" max="6914" width="4.5703125" style="713" customWidth="1"/>
    <col min="6915" max="6915" width="4.7109375" style="713" customWidth="1"/>
    <col min="6916" max="6916" width="12.7109375" style="713" customWidth="1"/>
    <col min="6917" max="6917" width="55.7109375" style="713" customWidth="1"/>
    <col min="6918" max="6918" width="4.7109375" style="713" customWidth="1"/>
    <col min="6919" max="6919" width="9.5703125" style="713" customWidth="1"/>
    <col min="6920" max="6920" width="9.85546875" style="713" customWidth="1"/>
    <col min="6921" max="6921" width="12.7109375" style="713" customWidth="1"/>
    <col min="6922" max="6925" width="0" style="713" hidden="1" customWidth="1"/>
    <col min="6926" max="6926" width="6" style="713" customWidth="1"/>
    <col min="6927" max="6928" width="0" style="713" hidden="1" customWidth="1"/>
    <col min="6929" max="7168" width="9.140625" style="713"/>
    <col min="7169" max="7169" width="5.7109375" style="713" customWidth="1"/>
    <col min="7170" max="7170" width="4.5703125" style="713" customWidth="1"/>
    <col min="7171" max="7171" width="4.7109375" style="713" customWidth="1"/>
    <col min="7172" max="7172" width="12.7109375" style="713" customWidth="1"/>
    <col min="7173" max="7173" width="55.7109375" style="713" customWidth="1"/>
    <col min="7174" max="7174" width="4.7109375" style="713" customWidth="1"/>
    <col min="7175" max="7175" width="9.5703125" style="713" customWidth="1"/>
    <col min="7176" max="7176" width="9.85546875" style="713" customWidth="1"/>
    <col min="7177" max="7177" width="12.7109375" style="713" customWidth="1"/>
    <col min="7178" max="7181" width="0" style="713" hidden="1" customWidth="1"/>
    <col min="7182" max="7182" width="6" style="713" customWidth="1"/>
    <col min="7183" max="7184" width="0" style="713" hidden="1" customWidth="1"/>
    <col min="7185" max="7424" width="9.140625" style="713"/>
    <col min="7425" max="7425" width="5.7109375" style="713" customWidth="1"/>
    <col min="7426" max="7426" width="4.5703125" style="713" customWidth="1"/>
    <col min="7427" max="7427" width="4.7109375" style="713" customWidth="1"/>
    <col min="7428" max="7428" width="12.7109375" style="713" customWidth="1"/>
    <col min="7429" max="7429" width="55.7109375" style="713" customWidth="1"/>
    <col min="7430" max="7430" width="4.7109375" style="713" customWidth="1"/>
    <col min="7431" max="7431" width="9.5703125" style="713" customWidth="1"/>
    <col min="7432" max="7432" width="9.85546875" style="713" customWidth="1"/>
    <col min="7433" max="7433" width="12.7109375" style="713" customWidth="1"/>
    <col min="7434" max="7437" width="0" style="713" hidden="1" customWidth="1"/>
    <col min="7438" max="7438" width="6" style="713" customWidth="1"/>
    <col min="7439" max="7440" width="0" style="713" hidden="1" customWidth="1"/>
    <col min="7441" max="7680" width="9.140625" style="713"/>
    <col min="7681" max="7681" width="5.7109375" style="713" customWidth="1"/>
    <col min="7682" max="7682" width="4.5703125" style="713" customWidth="1"/>
    <col min="7683" max="7683" width="4.7109375" style="713" customWidth="1"/>
    <col min="7684" max="7684" width="12.7109375" style="713" customWidth="1"/>
    <col min="7685" max="7685" width="55.7109375" style="713" customWidth="1"/>
    <col min="7686" max="7686" width="4.7109375" style="713" customWidth="1"/>
    <col min="7687" max="7687" width="9.5703125" style="713" customWidth="1"/>
    <col min="7688" max="7688" width="9.85546875" style="713" customWidth="1"/>
    <col min="7689" max="7689" width="12.7109375" style="713" customWidth="1"/>
    <col min="7690" max="7693" width="0" style="713" hidden="1" customWidth="1"/>
    <col min="7694" max="7694" width="6" style="713" customWidth="1"/>
    <col min="7695" max="7696" width="0" style="713" hidden="1" customWidth="1"/>
    <col min="7697" max="7936" width="9.140625" style="713"/>
    <col min="7937" max="7937" width="5.7109375" style="713" customWidth="1"/>
    <col min="7938" max="7938" width="4.5703125" style="713" customWidth="1"/>
    <col min="7939" max="7939" width="4.7109375" style="713" customWidth="1"/>
    <col min="7940" max="7940" width="12.7109375" style="713" customWidth="1"/>
    <col min="7941" max="7941" width="55.7109375" style="713" customWidth="1"/>
    <col min="7942" max="7942" width="4.7109375" style="713" customWidth="1"/>
    <col min="7943" max="7943" width="9.5703125" style="713" customWidth="1"/>
    <col min="7944" max="7944" width="9.85546875" style="713" customWidth="1"/>
    <col min="7945" max="7945" width="12.7109375" style="713" customWidth="1"/>
    <col min="7946" max="7949" width="0" style="713" hidden="1" customWidth="1"/>
    <col min="7950" max="7950" width="6" style="713" customWidth="1"/>
    <col min="7951" max="7952" width="0" style="713" hidden="1" customWidth="1"/>
    <col min="7953" max="8192" width="9.140625" style="713"/>
    <col min="8193" max="8193" width="5.7109375" style="713" customWidth="1"/>
    <col min="8194" max="8194" width="4.5703125" style="713" customWidth="1"/>
    <col min="8195" max="8195" width="4.7109375" style="713" customWidth="1"/>
    <col min="8196" max="8196" width="12.7109375" style="713" customWidth="1"/>
    <col min="8197" max="8197" width="55.7109375" style="713" customWidth="1"/>
    <col min="8198" max="8198" width="4.7109375" style="713" customWidth="1"/>
    <col min="8199" max="8199" width="9.5703125" style="713" customWidth="1"/>
    <col min="8200" max="8200" width="9.85546875" style="713" customWidth="1"/>
    <col min="8201" max="8201" width="12.7109375" style="713" customWidth="1"/>
    <col min="8202" max="8205" width="0" style="713" hidden="1" customWidth="1"/>
    <col min="8206" max="8206" width="6" style="713" customWidth="1"/>
    <col min="8207" max="8208" width="0" style="713" hidden="1" customWidth="1"/>
    <col min="8209" max="8448" width="9.140625" style="713"/>
    <col min="8449" max="8449" width="5.7109375" style="713" customWidth="1"/>
    <col min="8450" max="8450" width="4.5703125" style="713" customWidth="1"/>
    <col min="8451" max="8451" width="4.7109375" style="713" customWidth="1"/>
    <col min="8452" max="8452" width="12.7109375" style="713" customWidth="1"/>
    <col min="8453" max="8453" width="55.7109375" style="713" customWidth="1"/>
    <col min="8454" max="8454" width="4.7109375" style="713" customWidth="1"/>
    <col min="8455" max="8455" width="9.5703125" style="713" customWidth="1"/>
    <col min="8456" max="8456" width="9.85546875" style="713" customWidth="1"/>
    <col min="8457" max="8457" width="12.7109375" style="713" customWidth="1"/>
    <col min="8458" max="8461" width="0" style="713" hidden="1" customWidth="1"/>
    <col min="8462" max="8462" width="6" style="713" customWidth="1"/>
    <col min="8463" max="8464" width="0" style="713" hidden="1" customWidth="1"/>
    <col min="8465" max="8704" width="9.140625" style="713"/>
    <col min="8705" max="8705" width="5.7109375" style="713" customWidth="1"/>
    <col min="8706" max="8706" width="4.5703125" style="713" customWidth="1"/>
    <col min="8707" max="8707" width="4.7109375" style="713" customWidth="1"/>
    <col min="8708" max="8708" width="12.7109375" style="713" customWidth="1"/>
    <col min="8709" max="8709" width="55.7109375" style="713" customWidth="1"/>
    <col min="8710" max="8710" width="4.7109375" style="713" customWidth="1"/>
    <col min="8711" max="8711" width="9.5703125" style="713" customWidth="1"/>
    <col min="8712" max="8712" width="9.85546875" style="713" customWidth="1"/>
    <col min="8713" max="8713" width="12.7109375" style="713" customWidth="1"/>
    <col min="8714" max="8717" width="0" style="713" hidden="1" customWidth="1"/>
    <col min="8718" max="8718" width="6" style="713" customWidth="1"/>
    <col min="8719" max="8720" width="0" style="713" hidden="1" customWidth="1"/>
    <col min="8721" max="8960" width="9.140625" style="713"/>
    <col min="8961" max="8961" width="5.7109375" style="713" customWidth="1"/>
    <col min="8962" max="8962" width="4.5703125" style="713" customWidth="1"/>
    <col min="8963" max="8963" width="4.7109375" style="713" customWidth="1"/>
    <col min="8964" max="8964" width="12.7109375" style="713" customWidth="1"/>
    <col min="8965" max="8965" width="55.7109375" style="713" customWidth="1"/>
    <col min="8966" max="8966" width="4.7109375" style="713" customWidth="1"/>
    <col min="8967" max="8967" width="9.5703125" style="713" customWidth="1"/>
    <col min="8968" max="8968" width="9.85546875" style="713" customWidth="1"/>
    <col min="8969" max="8969" width="12.7109375" style="713" customWidth="1"/>
    <col min="8970" max="8973" width="0" style="713" hidden="1" customWidth="1"/>
    <col min="8974" max="8974" width="6" style="713" customWidth="1"/>
    <col min="8975" max="8976" width="0" style="713" hidden="1" customWidth="1"/>
    <col min="8977" max="9216" width="9.140625" style="713"/>
    <col min="9217" max="9217" width="5.7109375" style="713" customWidth="1"/>
    <col min="9218" max="9218" width="4.5703125" style="713" customWidth="1"/>
    <col min="9219" max="9219" width="4.7109375" style="713" customWidth="1"/>
    <col min="9220" max="9220" width="12.7109375" style="713" customWidth="1"/>
    <col min="9221" max="9221" width="55.7109375" style="713" customWidth="1"/>
    <col min="9222" max="9222" width="4.7109375" style="713" customWidth="1"/>
    <col min="9223" max="9223" width="9.5703125" style="713" customWidth="1"/>
    <col min="9224" max="9224" width="9.85546875" style="713" customWidth="1"/>
    <col min="9225" max="9225" width="12.7109375" style="713" customWidth="1"/>
    <col min="9226" max="9229" width="0" style="713" hidden="1" customWidth="1"/>
    <col min="9230" max="9230" width="6" style="713" customWidth="1"/>
    <col min="9231" max="9232" width="0" style="713" hidden="1" customWidth="1"/>
    <col min="9233" max="9472" width="9.140625" style="713"/>
    <col min="9473" max="9473" width="5.7109375" style="713" customWidth="1"/>
    <col min="9474" max="9474" width="4.5703125" style="713" customWidth="1"/>
    <col min="9475" max="9475" width="4.7109375" style="713" customWidth="1"/>
    <col min="9476" max="9476" width="12.7109375" style="713" customWidth="1"/>
    <col min="9477" max="9477" width="55.7109375" style="713" customWidth="1"/>
    <col min="9478" max="9478" width="4.7109375" style="713" customWidth="1"/>
    <col min="9479" max="9479" width="9.5703125" style="713" customWidth="1"/>
    <col min="9480" max="9480" width="9.85546875" style="713" customWidth="1"/>
    <col min="9481" max="9481" width="12.7109375" style="713" customWidth="1"/>
    <col min="9482" max="9485" width="0" style="713" hidden="1" customWidth="1"/>
    <col min="9486" max="9486" width="6" style="713" customWidth="1"/>
    <col min="9487" max="9488" width="0" style="713" hidden="1" customWidth="1"/>
    <col min="9489" max="9728" width="9.140625" style="713"/>
    <col min="9729" max="9729" width="5.7109375" style="713" customWidth="1"/>
    <col min="9730" max="9730" width="4.5703125" style="713" customWidth="1"/>
    <col min="9731" max="9731" width="4.7109375" style="713" customWidth="1"/>
    <col min="9732" max="9732" width="12.7109375" style="713" customWidth="1"/>
    <col min="9733" max="9733" width="55.7109375" style="713" customWidth="1"/>
    <col min="9734" max="9734" width="4.7109375" style="713" customWidth="1"/>
    <col min="9735" max="9735" width="9.5703125" style="713" customWidth="1"/>
    <col min="9736" max="9736" width="9.85546875" style="713" customWidth="1"/>
    <col min="9737" max="9737" width="12.7109375" style="713" customWidth="1"/>
    <col min="9738" max="9741" width="0" style="713" hidden="1" customWidth="1"/>
    <col min="9742" max="9742" width="6" style="713" customWidth="1"/>
    <col min="9743" max="9744" width="0" style="713" hidden="1" customWidth="1"/>
    <col min="9745" max="9984" width="9.140625" style="713"/>
    <col min="9985" max="9985" width="5.7109375" style="713" customWidth="1"/>
    <col min="9986" max="9986" width="4.5703125" style="713" customWidth="1"/>
    <col min="9987" max="9987" width="4.7109375" style="713" customWidth="1"/>
    <col min="9988" max="9988" width="12.7109375" style="713" customWidth="1"/>
    <col min="9989" max="9989" width="55.7109375" style="713" customWidth="1"/>
    <col min="9990" max="9990" width="4.7109375" style="713" customWidth="1"/>
    <col min="9991" max="9991" width="9.5703125" style="713" customWidth="1"/>
    <col min="9992" max="9992" width="9.85546875" style="713" customWidth="1"/>
    <col min="9993" max="9993" width="12.7109375" style="713" customWidth="1"/>
    <col min="9994" max="9997" width="0" style="713" hidden="1" customWidth="1"/>
    <col min="9998" max="9998" width="6" style="713" customWidth="1"/>
    <col min="9999" max="10000" width="0" style="713" hidden="1" customWidth="1"/>
    <col min="10001" max="10240" width="9.140625" style="713"/>
    <col min="10241" max="10241" width="5.7109375" style="713" customWidth="1"/>
    <col min="10242" max="10242" width="4.5703125" style="713" customWidth="1"/>
    <col min="10243" max="10243" width="4.7109375" style="713" customWidth="1"/>
    <col min="10244" max="10244" width="12.7109375" style="713" customWidth="1"/>
    <col min="10245" max="10245" width="55.7109375" style="713" customWidth="1"/>
    <col min="10246" max="10246" width="4.7109375" style="713" customWidth="1"/>
    <col min="10247" max="10247" width="9.5703125" style="713" customWidth="1"/>
    <col min="10248" max="10248" width="9.85546875" style="713" customWidth="1"/>
    <col min="10249" max="10249" width="12.7109375" style="713" customWidth="1"/>
    <col min="10250" max="10253" width="0" style="713" hidden="1" customWidth="1"/>
    <col min="10254" max="10254" width="6" style="713" customWidth="1"/>
    <col min="10255" max="10256" width="0" style="713" hidden="1" customWidth="1"/>
    <col min="10257" max="10496" width="9.140625" style="713"/>
    <col min="10497" max="10497" width="5.7109375" style="713" customWidth="1"/>
    <col min="10498" max="10498" width="4.5703125" style="713" customWidth="1"/>
    <col min="10499" max="10499" width="4.7109375" style="713" customWidth="1"/>
    <col min="10500" max="10500" width="12.7109375" style="713" customWidth="1"/>
    <col min="10501" max="10501" width="55.7109375" style="713" customWidth="1"/>
    <col min="10502" max="10502" width="4.7109375" style="713" customWidth="1"/>
    <col min="10503" max="10503" width="9.5703125" style="713" customWidth="1"/>
    <col min="10504" max="10504" width="9.85546875" style="713" customWidth="1"/>
    <col min="10505" max="10505" width="12.7109375" style="713" customWidth="1"/>
    <col min="10506" max="10509" width="0" style="713" hidden="1" customWidth="1"/>
    <col min="10510" max="10510" width="6" style="713" customWidth="1"/>
    <col min="10511" max="10512" width="0" style="713" hidden="1" customWidth="1"/>
    <col min="10513" max="10752" width="9.140625" style="713"/>
    <col min="10753" max="10753" width="5.7109375" style="713" customWidth="1"/>
    <col min="10754" max="10754" width="4.5703125" style="713" customWidth="1"/>
    <col min="10755" max="10755" width="4.7109375" style="713" customWidth="1"/>
    <col min="10756" max="10756" width="12.7109375" style="713" customWidth="1"/>
    <col min="10757" max="10757" width="55.7109375" style="713" customWidth="1"/>
    <col min="10758" max="10758" width="4.7109375" style="713" customWidth="1"/>
    <col min="10759" max="10759" width="9.5703125" style="713" customWidth="1"/>
    <col min="10760" max="10760" width="9.85546875" style="713" customWidth="1"/>
    <col min="10761" max="10761" width="12.7109375" style="713" customWidth="1"/>
    <col min="10762" max="10765" width="0" style="713" hidden="1" customWidth="1"/>
    <col min="10766" max="10766" width="6" style="713" customWidth="1"/>
    <col min="10767" max="10768" width="0" style="713" hidden="1" customWidth="1"/>
    <col min="10769" max="11008" width="9.140625" style="713"/>
    <col min="11009" max="11009" width="5.7109375" style="713" customWidth="1"/>
    <col min="11010" max="11010" width="4.5703125" style="713" customWidth="1"/>
    <col min="11011" max="11011" width="4.7109375" style="713" customWidth="1"/>
    <col min="11012" max="11012" width="12.7109375" style="713" customWidth="1"/>
    <col min="11013" max="11013" width="55.7109375" style="713" customWidth="1"/>
    <col min="11014" max="11014" width="4.7109375" style="713" customWidth="1"/>
    <col min="11015" max="11015" width="9.5703125" style="713" customWidth="1"/>
    <col min="11016" max="11016" width="9.85546875" style="713" customWidth="1"/>
    <col min="11017" max="11017" width="12.7109375" style="713" customWidth="1"/>
    <col min="11018" max="11021" width="0" style="713" hidden="1" customWidth="1"/>
    <col min="11022" max="11022" width="6" style="713" customWidth="1"/>
    <col min="11023" max="11024" width="0" style="713" hidden="1" customWidth="1"/>
    <col min="11025" max="11264" width="9.140625" style="713"/>
    <col min="11265" max="11265" width="5.7109375" style="713" customWidth="1"/>
    <col min="11266" max="11266" width="4.5703125" style="713" customWidth="1"/>
    <col min="11267" max="11267" width="4.7109375" style="713" customWidth="1"/>
    <col min="11268" max="11268" width="12.7109375" style="713" customWidth="1"/>
    <col min="11269" max="11269" width="55.7109375" style="713" customWidth="1"/>
    <col min="11270" max="11270" width="4.7109375" style="713" customWidth="1"/>
    <col min="11271" max="11271" width="9.5703125" style="713" customWidth="1"/>
    <col min="11272" max="11272" width="9.85546875" style="713" customWidth="1"/>
    <col min="11273" max="11273" width="12.7109375" style="713" customWidth="1"/>
    <col min="11274" max="11277" width="0" style="713" hidden="1" customWidth="1"/>
    <col min="11278" max="11278" width="6" style="713" customWidth="1"/>
    <col min="11279" max="11280" width="0" style="713" hidden="1" customWidth="1"/>
    <col min="11281" max="11520" width="9.140625" style="713"/>
    <col min="11521" max="11521" width="5.7109375" style="713" customWidth="1"/>
    <col min="11522" max="11522" width="4.5703125" style="713" customWidth="1"/>
    <col min="11523" max="11523" width="4.7109375" style="713" customWidth="1"/>
    <col min="11524" max="11524" width="12.7109375" style="713" customWidth="1"/>
    <col min="11525" max="11525" width="55.7109375" style="713" customWidth="1"/>
    <col min="11526" max="11526" width="4.7109375" style="713" customWidth="1"/>
    <col min="11527" max="11527" width="9.5703125" style="713" customWidth="1"/>
    <col min="11528" max="11528" width="9.85546875" style="713" customWidth="1"/>
    <col min="11529" max="11529" width="12.7109375" style="713" customWidth="1"/>
    <col min="11530" max="11533" width="0" style="713" hidden="1" customWidth="1"/>
    <col min="11534" max="11534" width="6" style="713" customWidth="1"/>
    <col min="11535" max="11536" width="0" style="713" hidden="1" customWidth="1"/>
    <col min="11537" max="11776" width="9.140625" style="713"/>
    <col min="11777" max="11777" width="5.7109375" style="713" customWidth="1"/>
    <col min="11778" max="11778" width="4.5703125" style="713" customWidth="1"/>
    <col min="11779" max="11779" width="4.7109375" style="713" customWidth="1"/>
    <col min="11780" max="11780" width="12.7109375" style="713" customWidth="1"/>
    <col min="11781" max="11781" width="55.7109375" style="713" customWidth="1"/>
    <col min="11782" max="11782" width="4.7109375" style="713" customWidth="1"/>
    <col min="11783" max="11783" width="9.5703125" style="713" customWidth="1"/>
    <col min="11784" max="11784" width="9.85546875" style="713" customWidth="1"/>
    <col min="11785" max="11785" width="12.7109375" style="713" customWidth="1"/>
    <col min="11786" max="11789" width="0" style="713" hidden="1" customWidth="1"/>
    <col min="11790" max="11790" width="6" style="713" customWidth="1"/>
    <col min="11791" max="11792" width="0" style="713" hidden="1" customWidth="1"/>
    <col min="11793" max="12032" width="9.140625" style="713"/>
    <col min="12033" max="12033" width="5.7109375" style="713" customWidth="1"/>
    <col min="12034" max="12034" width="4.5703125" style="713" customWidth="1"/>
    <col min="12035" max="12035" width="4.7109375" style="713" customWidth="1"/>
    <col min="12036" max="12036" width="12.7109375" style="713" customWidth="1"/>
    <col min="12037" max="12037" width="55.7109375" style="713" customWidth="1"/>
    <col min="12038" max="12038" width="4.7109375" style="713" customWidth="1"/>
    <col min="12039" max="12039" width="9.5703125" style="713" customWidth="1"/>
    <col min="12040" max="12040" width="9.85546875" style="713" customWidth="1"/>
    <col min="12041" max="12041" width="12.7109375" style="713" customWidth="1"/>
    <col min="12042" max="12045" width="0" style="713" hidden="1" customWidth="1"/>
    <col min="12046" max="12046" width="6" style="713" customWidth="1"/>
    <col min="12047" max="12048" width="0" style="713" hidden="1" customWidth="1"/>
    <col min="12049" max="12288" width="9.140625" style="713"/>
    <col min="12289" max="12289" width="5.7109375" style="713" customWidth="1"/>
    <col min="12290" max="12290" width="4.5703125" style="713" customWidth="1"/>
    <col min="12291" max="12291" width="4.7109375" style="713" customWidth="1"/>
    <col min="12292" max="12292" width="12.7109375" style="713" customWidth="1"/>
    <col min="12293" max="12293" width="55.7109375" style="713" customWidth="1"/>
    <col min="12294" max="12294" width="4.7109375" style="713" customWidth="1"/>
    <col min="12295" max="12295" width="9.5703125" style="713" customWidth="1"/>
    <col min="12296" max="12296" width="9.85546875" style="713" customWidth="1"/>
    <col min="12297" max="12297" width="12.7109375" style="713" customWidth="1"/>
    <col min="12298" max="12301" width="0" style="713" hidden="1" customWidth="1"/>
    <col min="12302" max="12302" width="6" style="713" customWidth="1"/>
    <col min="12303" max="12304" width="0" style="713" hidden="1" customWidth="1"/>
    <col min="12305" max="12544" width="9.140625" style="713"/>
    <col min="12545" max="12545" width="5.7109375" style="713" customWidth="1"/>
    <col min="12546" max="12546" width="4.5703125" style="713" customWidth="1"/>
    <col min="12547" max="12547" width="4.7109375" style="713" customWidth="1"/>
    <col min="12548" max="12548" width="12.7109375" style="713" customWidth="1"/>
    <col min="12549" max="12549" width="55.7109375" style="713" customWidth="1"/>
    <col min="12550" max="12550" width="4.7109375" style="713" customWidth="1"/>
    <col min="12551" max="12551" width="9.5703125" style="713" customWidth="1"/>
    <col min="12552" max="12552" width="9.85546875" style="713" customWidth="1"/>
    <col min="12553" max="12553" width="12.7109375" style="713" customWidth="1"/>
    <col min="12554" max="12557" width="0" style="713" hidden="1" customWidth="1"/>
    <col min="12558" max="12558" width="6" style="713" customWidth="1"/>
    <col min="12559" max="12560" width="0" style="713" hidden="1" customWidth="1"/>
    <col min="12561" max="12800" width="9.140625" style="713"/>
    <col min="12801" max="12801" width="5.7109375" style="713" customWidth="1"/>
    <col min="12802" max="12802" width="4.5703125" style="713" customWidth="1"/>
    <col min="12803" max="12803" width="4.7109375" style="713" customWidth="1"/>
    <col min="12804" max="12804" width="12.7109375" style="713" customWidth="1"/>
    <col min="12805" max="12805" width="55.7109375" style="713" customWidth="1"/>
    <col min="12806" max="12806" width="4.7109375" style="713" customWidth="1"/>
    <col min="12807" max="12807" width="9.5703125" style="713" customWidth="1"/>
    <col min="12808" max="12808" width="9.85546875" style="713" customWidth="1"/>
    <col min="12809" max="12809" width="12.7109375" style="713" customWidth="1"/>
    <col min="12810" max="12813" width="0" style="713" hidden="1" customWidth="1"/>
    <col min="12814" max="12814" width="6" style="713" customWidth="1"/>
    <col min="12815" max="12816" width="0" style="713" hidden="1" customWidth="1"/>
    <col min="12817" max="13056" width="9.140625" style="713"/>
    <col min="13057" max="13057" width="5.7109375" style="713" customWidth="1"/>
    <col min="13058" max="13058" width="4.5703125" style="713" customWidth="1"/>
    <col min="13059" max="13059" width="4.7109375" style="713" customWidth="1"/>
    <col min="13060" max="13060" width="12.7109375" style="713" customWidth="1"/>
    <col min="13061" max="13061" width="55.7109375" style="713" customWidth="1"/>
    <col min="13062" max="13062" width="4.7109375" style="713" customWidth="1"/>
    <col min="13063" max="13063" width="9.5703125" style="713" customWidth="1"/>
    <col min="13064" max="13064" width="9.85546875" style="713" customWidth="1"/>
    <col min="13065" max="13065" width="12.7109375" style="713" customWidth="1"/>
    <col min="13066" max="13069" width="0" style="713" hidden="1" customWidth="1"/>
    <col min="13070" max="13070" width="6" style="713" customWidth="1"/>
    <col min="13071" max="13072" width="0" style="713" hidden="1" customWidth="1"/>
    <col min="13073" max="13312" width="9.140625" style="713"/>
    <col min="13313" max="13313" width="5.7109375" style="713" customWidth="1"/>
    <col min="13314" max="13314" width="4.5703125" style="713" customWidth="1"/>
    <col min="13315" max="13315" width="4.7109375" style="713" customWidth="1"/>
    <col min="13316" max="13316" width="12.7109375" style="713" customWidth="1"/>
    <col min="13317" max="13317" width="55.7109375" style="713" customWidth="1"/>
    <col min="13318" max="13318" width="4.7109375" style="713" customWidth="1"/>
    <col min="13319" max="13319" width="9.5703125" style="713" customWidth="1"/>
    <col min="13320" max="13320" width="9.85546875" style="713" customWidth="1"/>
    <col min="13321" max="13321" width="12.7109375" style="713" customWidth="1"/>
    <col min="13322" max="13325" width="0" style="713" hidden="1" customWidth="1"/>
    <col min="13326" max="13326" width="6" style="713" customWidth="1"/>
    <col min="13327" max="13328" width="0" style="713" hidden="1" customWidth="1"/>
    <col min="13329" max="13568" width="9.140625" style="713"/>
    <col min="13569" max="13569" width="5.7109375" style="713" customWidth="1"/>
    <col min="13570" max="13570" width="4.5703125" style="713" customWidth="1"/>
    <col min="13571" max="13571" width="4.7109375" style="713" customWidth="1"/>
    <col min="13572" max="13572" width="12.7109375" style="713" customWidth="1"/>
    <col min="13573" max="13573" width="55.7109375" style="713" customWidth="1"/>
    <col min="13574" max="13574" width="4.7109375" style="713" customWidth="1"/>
    <col min="13575" max="13575" width="9.5703125" style="713" customWidth="1"/>
    <col min="13576" max="13576" width="9.85546875" style="713" customWidth="1"/>
    <col min="13577" max="13577" width="12.7109375" style="713" customWidth="1"/>
    <col min="13578" max="13581" width="0" style="713" hidden="1" customWidth="1"/>
    <col min="13582" max="13582" width="6" style="713" customWidth="1"/>
    <col min="13583" max="13584" width="0" style="713" hidden="1" customWidth="1"/>
    <col min="13585" max="13824" width="9.140625" style="713"/>
    <col min="13825" max="13825" width="5.7109375" style="713" customWidth="1"/>
    <col min="13826" max="13826" width="4.5703125" style="713" customWidth="1"/>
    <col min="13827" max="13827" width="4.7109375" style="713" customWidth="1"/>
    <col min="13828" max="13828" width="12.7109375" style="713" customWidth="1"/>
    <col min="13829" max="13829" width="55.7109375" style="713" customWidth="1"/>
    <col min="13830" max="13830" width="4.7109375" style="713" customWidth="1"/>
    <col min="13831" max="13831" width="9.5703125" style="713" customWidth="1"/>
    <col min="13832" max="13832" width="9.85546875" style="713" customWidth="1"/>
    <col min="13833" max="13833" width="12.7109375" style="713" customWidth="1"/>
    <col min="13834" max="13837" width="0" style="713" hidden="1" customWidth="1"/>
    <col min="13838" max="13838" width="6" style="713" customWidth="1"/>
    <col min="13839" max="13840" width="0" style="713" hidden="1" customWidth="1"/>
    <col min="13841" max="14080" width="9.140625" style="713"/>
    <col min="14081" max="14081" width="5.7109375" style="713" customWidth="1"/>
    <col min="14082" max="14082" width="4.5703125" style="713" customWidth="1"/>
    <col min="14083" max="14083" width="4.7109375" style="713" customWidth="1"/>
    <col min="14084" max="14084" width="12.7109375" style="713" customWidth="1"/>
    <col min="14085" max="14085" width="55.7109375" style="713" customWidth="1"/>
    <col min="14086" max="14086" width="4.7109375" style="713" customWidth="1"/>
    <col min="14087" max="14087" width="9.5703125" style="713" customWidth="1"/>
    <col min="14088" max="14088" width="9.85546875" style="713" customWidth="1"/>
    <col min="14089" max="14089" width="12.7109375" style="713" customWidth="1"/>
    <col min="14090" max="14093" width="0" style="713" hidden="1" customWidth="1"/>
    <col min="14094" max="14094" width="6" style="713" customWidth="1"/>
    <col min="14095" max="14096" width="0" style="713" hidden="1" customWidth="1"/>
    <col min="14097" max="14336" width="9.140625" style="713"/>
    <col min="14337" max="14337" width="5.7109375" style="713" customWidth="1"/>
    <col min="14338" max="14338" width="4.5703125" style="713" customWidth="1"/>
    <col min="14339" max="14339" width="4.7109375" style="713" customWidth="1"/>
    <col min="14340" max="14340" width="12.7109375" style="713" customWidth="1"/>
    <col min="14341" max="14341" width="55.7109375" style="713" customWidth="1"/>
    <col min="14342" max="14342" width="4.7109375" style="713" customWidth="1"/>
    <col min="14343" max="14343" width="9.5703125" style="713" customWidth="1"/>
    <col min="14344" max="14344" width="9.85546875" style="713" customWidth="1"/>
    <col min="14345" max="14345" width="12.7109375" style="713" customWidth="1"/>
    <col min="14346" max="14349" width="0" style="713" hidden="1" customWidth="1"/>
    <col min="14350" max="14350" width="6" style="713" customWidth="1"/>
    <col min="14351" max="14352" width="0" style="713" hidden="1" customWidth="1"/>
    <col min="14353" max="14592" width="9.140625" style="713"/>
    <col min="14593" max="14593" width="5.7109375" style="713" customWidth="1"/>
    <col min="14594" max="14594" width="4.5703125" style="713" customWidth="1"/>
    <col min="14595" max="14595" width="4.7109375" style="713" customWidth="1"/>
    <col min="14596" max="14596" width="12.7109375" style="713" customWidth="1"/>
    <col min="14597" max="14597" width="55.7109375" style="713" customWidth="1"/>
    <col min="14598" max="14598" width="4.7109375" style="713" customWidth="1"/>
    <col min="14599" max="14599" width="9.5703125" style="713" customWidth="1"/>
    <col min="14600" max="14600" width="9.85546875" style="713" customWidth="1"/>
    <col min="14601" max="14601" width="12.7109375" style="713" customWidth="1"/>
    <col min="14602" max="14605" width="0" style="713" hidden="1" customWidth="1"/>
    <col min="14606" max="14606" width="6" style="713" customWidth="1"/>
    <col min="14607" max="14608" width="0" style="713" hidden="1" customWidth="1"/>
    <col min="14609" max="14848" width="9.140625" style="713"/>
    <col min="14849" max="14849" width="5.7109375" style="713" customWidth="1"/>
    <col min="14850" max="14850" width="4.5703125" style="713" customWidth="1"/>
    <col min="14851" max="14851" width="4.7109375" style="713" customWidth="1"/>
    <col min="14852" max="14852" width="12.7109375" style="713" customWidth="1"/>
    <col min="14853" max="14853" width="55.7109375" style="713" customWidth="1"/>
    <col min="14854" max="14854" width="4.7109375" style="713" customWidth="1"/>
    <col min="14855" max="14855" width="9.5703125" style="713" customWidth="1"/>
    <col min="14856" max="14856" width="9.85546875" style="713" customWidth="1"/>
    <col min="14857" max="14857" width="12.7109375" style="713" customWidth="1"/>
    <col min="14858" max="14861" width="0" style="713" hidden="1" customWidth="1"/>
    <col min="14862" max="14862" width="6" style="713" customWidth="1"/>
    <col min="14863" max="14864" width="0" style="713" hidden="1" customWidth="1"/>
    <col min="14865" max="15104" width="9.140625" style="713"/>
    <col min="15105" max="15105" width="5.7109375" style="713" customWidth="1"/>
    <col min="15106" max="15106" width="4.5703125" style="713" customWidth="1"/>
    <col min="15107" max="15107" width="4.7109375" style="713" customWidth="1"/>
    <col min="15108" max="15108" width="12.7109375" style="713" customWidth="1"/>
    <col min="15109" max="15109" width="55.7109375" style="713" customWidth="1"/>
    <col min="15110" max="15110" width="4.7109375" style="713" customWidth="1"/>
    <col min="15111" max="15111" width="9.5703125" style="713" customWidth="1"/>
    <col min="15112" max="15112" width="9.85546875" style="713" customWidth="1"/>
    <col min="15113" max="15113" width="12.7109375" style="713" customWidth="1"/>
    <col min="15114" max="15117" width="0" style="713" hidden="1" customWidth="1"/>
    <col min="15118" max="15118" width="6" style="713" customWidth="1"/>
    <col min="15119" max="15120" width="0" style="713" hidden="1" customWidth="1"/>
    <col min="15121" max="15360" width="9.140625" style="713"/>
    <col min="15361" max="15361" width="5.7109375" style="713" customWidth="1"/>
    <col min="15362" max="15362" width="4.5703125" style="713" customWidth="1"/>
    <col min="15363" max="15363" width="4.7109375" style="713" customWidth="1"/>
    <col min="15364" max="15364" width="12.7109375" style="713" customWidth="1"/>
    <col min="15365" max="15365" width="55.7109375" style="713" customWidth="1"/>
    <col min="15366" max="15366" width="4.7109375" style="713" customWidth="1"/>
    <col min="15367" max="15367" width="9.5703125" style="713" customWidth="1"/>
    <col min="15368" max="15368" width="9.85546875" style="713" customWidth="1"/>
    <col min="15369" max="15369" width="12.7109375" style="713" customWidth="1"/>
    <col min="15370" max="15373" width="0" style="713" hidden="1" customWidth="1"/>
    <col min="15374" max="15374" width="6" style="713" customWidth="1"/>
    <col min="15375" max="15376" width="0" style="713" hidden="1" customWidth="1"/>
    <col min="15377" max="15616" width="9.140625" style="713"/>
    <col min="15617" max="15617" width="5.7109375" style="713" customWidth="1"/>
    <col min="15618" max="15618" width="4.5703125" style="713" customWidth="1"/>
    <col min="15619" max="15619" width="4.7109375" style="713" customWidth="1"/>
    <col min="15620" max="15620" width="12.7109375" style="713" customWidth="1"/>
    <col min="15621" max="15621" width="55.7109375" style="713" customWidth="1"/>
    <col min="15622" max="15622" width="4.7109375" style="713" customWidth="1"/>
    <col min="15623" max="15623" width="9.5703125" style="713" customWidth="1"/>
    <col min="15624" max="15624" width="9.85546875" style="713" customWidth="1"/>
    <col min="15625" max="15625" width="12.7109375" style="713" customWidth="1"/>
    <col min="15626" max="15629" width="0" style="713" hidden="1" customWidth="1"/>
    <col min="15630" max="15630" width="6" style="713" customWidth="1"/>
    <col min="15631" max="15632" width="0" style="713" hidden="1" customWidth="1"/>
    <col min="15633" max="15872" width="9.140625" style="713"/>
    <col min="15873" max="15873" width="5.7109375" style="713" customWidth="1"/>
    <col min="15874" max="15874" width="4.5703125" style="713" customWidth="1"/>
    <col min="15875" max="15875" width="4.7109375" style="713" customWidth="1"/>
    <col min="15876" max="15876" width="12.7109375" style="713" customWidth="1"/>
    <col min="15877" max="15877" width="55.7109375" style="713" customWidth="1"/>
    <col min="15878" max="15878" width="4.7109375" style="713" customWidth="1"/>
    <col min="15879" max="15879" width="9.5703125" style="713" customWidth="1"/>
    <col min="15880" max="15880" width="9.85546875" style="713" customWidth="1"/>
    <col min="15881" max="15881" width="12.7109375" style="713" customWidth="1"/>
    <col min="15882" max="15885" width="0" style="713" hidden="1" customWidth="1"/>
    <col min="15886" max="15886" width="6" style="713" customWidth="1"/>
    <col min="15887" max="15888" width="0" style="713" hidden="1" customWidth="1"/>
    <col min="15889" max="16128" width="9.140625" style="713"/>
    <col min="16129" max="16129" width="5.7109375" style="713" customWidth="1"/>
    <col min="16130" max="16130" width="4.5703125" style="713" customWidth="1"/>
    <col min="16131" max="16131" width="4.7109375" style="713" customWidth="1"/>
    <col min="16132" max="16132" width="12.7109375" style="713" customWidth="1"/>
    <col min="16133" max="16133" width="55.7109375" style="713" customWidth="1"/>
    <col min="16134" max="16134" width="4.7109375" style="713" customWidth="1"/>
    <col min="16135" max="16135" width="9.5703125" style="713" customWidth="1"/>
    <col min="16136" max="16136" width="9.85546875" style="713" customWidth="1"/>
    <col min="16137" max="16137" width="12.7109375" style="713" customWidth="1"/>
    <col min="16138" max="16141" width="0" style="713" hidden="1" customWidth="1"/>
    <col min="16142" max="16142" width="6" style="713" customWidth="1"/>
    <col min="16143" max="16144" width="0" style="713" hidden="1" customWidth="1"/>
    <col min="16145" max="16384" width="9.140625" style="713"/>
  </cols>
  <sheetData>
    <row r="1" spans="1:16" ht="18" customHeight="1">
      <c r="A1" s="824" t="s">
        <v>1393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8"/>
      <c r="P1" s="908"/>
    </row>
    <row r="2" spans="1:16" ht="11.25" customHeight="1">
      <c r="A2" s="826" t="s">
        <v>37</v>
      </c>
      <c r="B2" s="827"/>
      <c r="C2" s="827" t="str">
        <f>'SO 06 kl'!E5</f>
        <v>DRIENOV  OOPZ - REKONŠTRUKCIA  A  PRÍSTAVBA  OBJEKTU</v>
      </c>
      <c r="D2" s="827"/>
      <c r="E2" s="827"/>
      <c r="F2" s="827"/>
      <c r="G2" s="827"/>
      <c r="H2" s="827"/>
      <c r="I2" s="827"/>
      <c r="J2" s="827"/>
      <c r="K2" s="827"/>
      <c r="L2" s="907"/>
      <c r="M2" s="907"/>
      <c r="N2" s="907"/>
      <c r="O2" s="908"/>
      <c r="P2" s="908"/>
    </row>
    <row r="3" spans="1:16" ht="11.25" customHeight="1">
      <c r="A3" s="826" t="s">
        <v>36</v>
      </c>
      <c r="B3" s="827"/>
      <c r="C3" s="827" t="str">
        <f>'SO 06 kl'!E7</f>
        <v>SO 06 - PLYNOFIKÁCIA</v>
      </c>
      <c r="D3" s="827"/>
      <c r="E3" s="827"/>
      <c r="F3" s="827"/>
      <c r="G3" s="827"/>
      <c r="H3" s="827"/>
      <c r="I3" s="827"/>
      <c r="J3" s="827"/>
      <c r="K3" s="827"/>
      <c r="L3" s="907"/>
      <c r="M3" s="907"/>
      <c r="N3" s="907"/>
      <c r="O3" s="908"/>
      <c r="P3" s="908"/>
    </row>
    <row r="4" spans="1:16" ht="11.25" customHeight="1">
      <c r="A4" s="826" t="s">
        <v>133</v>
      </c>
      <c r="B4" s="827"/>
      <c r="C4" s="827" t="str">
        <f>'SO 06 kl'!E9</f>
        <v xml:space="preserve"> </v>
      </c>
      <c r="D4" s="827"/>
      <c r="E4" s="827"/>
      <c r="F4" s="827"/>
      <c r="G4" s="827"/>
      <c r="H4" s="827"/>
      <c r="I4" s="827"/>
      <c r="J4" s="827"/>
      <c r="K4" s="827"/>
      <c r="L4" s="907"/>
      <c r="M4" s="907"/>
      <c r="N4" s="907"/>
      <c r="O4" s="908"/>
      <c r="P4" s="908"/>
    </row>
    <row r="5" spans="1:16" ht="11.25" customHeight="1">
      <c r="A5" s="827" t="s">
        <v>1991</v>
      </c>
      <c r="B5" s="827"/>
      <c r="C5" s="827" t="str">
        <f>'SO 06 kl'!P5</f>
        <v xml:space="preserve"> </v>
      </c>
      <c r="D5" s="827"/>
      <c r="E5" s="827"/>
      <c r="F5" s="827"/>
      <c r="G5" s="827"/>
      <c r="H5" s="827"/>
      <c r="I5" s="827"/>
      <c r="J5" s="827"/>
      <c r="K5" s="827"/>
      <c r="L5" s="907"/>
      <c r="M5" s="907"/>
      <c r="N5" s="907"/>
      <c r="O5" s="908"/>
      <c r="P5" s="908"/>
    </row>
    <row r="6" spans="1:16" ht="5.25" customHeight="1">
      <c r="A6" s="827"/>
      <c r="B6" s="827"/>
      <c r="C6" s="827"/>
      <c r="D6" s="827"/>
      <c r="E6" s="827"/>
      <c r="F6" s="827"/>
      <c r="G6" s="827"/>
      <c r="H6" s="827"/>
      <c r="I6" s="827"/>
      <c r="J6" s="827"/>
      <c r="K6" s="827"/>
      <c r="L6" s="907"/>
      <c r="M6" s="907"/>
      <c r="N6" s="907"/>
      <c r="O6" s="908"/>
      <c r="P6" s="908"/>
    </row>
    <row r="7" spans="1:16" ht="11.25" customHeight="1">
      <c r="A7" s="827" t="s">
        <v>35</v>
      </c>
      <c r="B7" s="827"/>
      <c r="C7" s="827" t="str">
        <f>'SO 06 kl'!E26</f>
        <v>MINISTERSTVO VNÚTRA SR, PRIBINOVA 2, 812 72 BRATIS</v>
      </c>
      <c r="D7" s="827"/>
      <c r="E7" s="827"/>
      <c r="F7" s="827"/>
      <c r="G7" s="827"/>
      <c r="H7" s="827"/>
      <c r="I7" s="827"/>
      <c r="J7" s="827"/>
      <c r="K7" s="827"/>
      <c r="L7" s="907"/>
      <c r="M7" s="907"/>
      <c r="N7" s="907"/>
      <c r="O7" s="908"/>
      <c r="P7" s="908"/>
    </row>
    <row r="8" spans="1:16" ht="11.25" customHeight="1">
      <c r="A8" s="827" t="s">
        <v>34</v>
      </c>
      <c r="B8" s="827"/>
      <c r="C8" s="827" t="str">
        <f>'SO 06 kl'!E28</f>
        <v xml:space="preserve"> </v>
      </c>
      <c r="D8" s="827"/>
      <c r="E8" s="827"/>
      <c r="F8" s="827"/>
      <c r="G8" s="827"/>
      <c r="H8" s="827"/>
      <c r="I8" s="827"/>
      <c r="J8" s="827"/>
      <c r="K8" s="827"/>
      <c r="L8" s="907"/>
      <c r="M8" s="907"/>
      <c r="N8" s="907"/>
      <c r="O8" s="908"/>
      <c r="P8" s="908"/>
    </row>
    <row r="9" spans="1:16" ht="11.25" customHeight="1">
      <c r="A9" s="827" t="s">
        <v>1392</v>
      </c>
      <c r="B9" s="827"/>
      <c r="C9" s="827"/>
      <c r="D9" s="827"/>
      <c r="E9" s="827"/>
      <c r="F9" s="827"/>
      <c r="G9" s="827"/>
      <c r="H9" s="827"/>
      <c r="I9" s="827"/>
      <c r="J9" s="827"/>
      <c r="K9" s="827"/>
      <c r="L9" s="907"/>
      <c r="M9" s="907"/>
      <c r="N9" s="907"/>
      <c r="O9" s="908"/>
      <c r="P9" s="908"/>
    </row>
    <row r="10" spans="1:16" ht="6" customHeight="1">
      <c r="A10" s="907"/>
      <c r="B10" s="907"/>
      <c r="C10" s="907"/>
      <c r="D10" s="907"/>
      <c r="E10" s="907"/>
      <c r="F10" s="907"/>
      <c r="G10" s="907"/>
      <c r="H10" s="907"/>
      <c r="I10" s="907"/>
      <c r="J10" s="907"/>
      <c r="K10" s="907"/>
      <c r="L10" s="907"/>
      <c r="M10" s="907"/>
      <c r="N10" s="907"/>
      <c r="O10" s="908"/>
      <c r="P10" s="908"/>
    </row>
    <row r="11" spans="1:16" ht="21.75" customHeight="1">
      <c r="A11" s="831" t="s">
        <v>141</v>
      </c>
      <c r="B11" s="832" t="s">
        <v>142</v>
      </c>
      <c r="C11" s="832" t="s">
        <v>143</v>
      </c>
      <c r="D11" s="832" t="s">
        <v>144</v>
      </c>
      <c r="E11" s="832" t="s">
        <v>135</v>
      </c>
      <c r="F11" s="832" t="s">
        <v>145</v>
      </c>
      <c r="G11" s="832" t="s">
        <v>146</v>
      </c>
      <c r="H11" s="832" t="s">
        <v>147</v>
      </c>
      <c r="I11" s="832" t="s">
        <v>136</v>
      </c>
      <c r="J11" s="832" t="s">
        <v>148</v>
      </c>
      <c r="K11" s="832" t="s">
        <v>137</v>
      </c>
      <c r="L11" s="832" t="s">
        <v>149</v>
      </c>
      <c r="M11" s="832" t="s">
        <v>150</v>
      </c>
      <c r="N11" s="833" t="s">
        <v>151</v>
      </c>
      <c r="O11" s="909" t="s">
        <v>152</v>
      </c>
      <c r="P11" s="910" t="s">
        <v>153</v>
      </c>
    </row>
    <row r="12" spans="1:16" ht="11.25" customHeight="1">
      <c r="A12" s="835">
        <v>1</v>
      </c>
      <c r="B12" s="836">
        <v>2</v>
      </c>
      <c r="C12" s="836">
        <v>3</v>
      </c>
      <c r="D12" s="836">
        <v>4</v>
      </c>
      <c r="E12" s="836">
        <v>5</v>
      </c>
      <c r="F12" s="836">
        <v>6</v>
      </c>
      <c r="G12" s="836">
        <v>7</v>
      </c>
      <c r="H12" s="836">
        <v>8</v>
      </c>
      <c r="I12" s="836">
        <v>9</v>
      </c>
      <c r="J12" s="836"/>
      <c r="K12" s="836"/>
      <c r="L12" s="836"/>
      <c r="M12" s="836"/>
      <c r="N12" s="837">
        <v>10</v>
      </c>
      <c r="O12" s="911">
        <v>11</v>
      </c>
      <c r="P12" s="912">
        <v>12</v>
      </c>
    </row>
    <row r="13" spans="1:16" ht="3.75" customHeight="1">
      <c r="A13" s="907"/>
      <c r="B13" s="907"/>
      <c r="C13" s="907"/>
      <c r="D13" s="907"/>
      <c r="E13" s="907"/>
      <c r="F13" s="907"/>
      <c r="G13" s="907"/>
      <c r="H13" s="907"/>
      <c r="I13" s="907"/>
      <c r="J13" s="907"/>
      <c r="K13" s="907"/>
      <c r="L13" s="907"/>
      <c r="M13" s="907"/>
      <c r="N13" s="913"/>
      <c r="O13" s="914"/>
      <c r="P13" s="915"/>
    </row>
    <row r="14" spans="1:16" s="844" customFormat="1" ht="12.75" customHeight="1">
      <c r="A14" s="916"/>
      <c r="B14" s="917" t="s">
        <v>121</v>
      </c>
      <c r="C14" s="916"/>
      <c r="D14" s="916" t="s">
        <v>155</v>
      </c>
      <c r="E14" s="916" t="s">
        <v>155</v>
      </c>
      <c r="F14" s="916"/>
      <c r="G14" s="916"/>
      <c r="H14" s="916"/>
      <c r="I14" s="918"/>
      <c r="J14" s="916"/>
      <c r="K14" s="919"/>
      <c r="L14" s="916"/>
      <c r="M14" s="919"/>
      <c r="N14" s="916"/>
      <c r="P14" s="841"/>
    </row>
    <row r="15" spans="1:16" s="844" customFormat="1" ht="12.75" customHeight="1">
      <c r="B15" s="845" t="s">
        <v>121</v>
      </c>
      <c r="D15" s="846" t="s">
        <v>79</v>
      </c>
      <c r="E15" s="846" t="s">
        <v>158</v>
      </c>
      <c r="I15" s="847"/>
      <c r="K15" s="848"/>
      <c r="M15" s="848"/>
      <c r="P15" s="846"/>
    </row>
    <row r="16" spans="1:16" s="725" customFormat="1" ht="12.75" customHeight="1">
      <c r="A16" s="872" t="s">
        <v>79</v>
      </c>
      <c r="B16" s="872" t="s">
        <v>159</v>
      </c>
      <c r="C16" s="872" t="s">
        <v>160</v>
      </c>
      <c r="D16" s="725" t="s">
        <v>167</v>
      </c>
      <c r="E16" s="725" t="s">
        <v>1992</v>
      </c>
      <c r="F16" s="872" t="s">
        <v>163</v>
      </c>
      <c r="G16" s="873">
        <v>4</v>
      </c>
      <c r="H16" s="874"/>
      <c r="I16" s="874"/>
      <c r="J16" s="875"/>
      <c r="K16" s="873"/>
      <c r="L16" s="875"/>
      <c r="M16" s="873"/>
      <c r="N16" s="876"/>
      <c r="O16" s="877"/>
    </row>
    <row r="17" spans="1:17" s="725" customFormat="1" ht="12.75" customHeight="1">
      <c r="A17" s="872" t="s">
        <v>164</v>
      </c>
      <c r="B17" s="872" t="s">
        <v>159</v>
      </c>
      <c r="C17" s="872" t="s">
        <v>160</v>
      </c>
      <c r="D17" s="725" t="s">
        <v>169</v>
      </c>
      <c r="E17" s="725" t="s">
        <v>1638</v>
      </c>
      <c r="F17" s="872" t="s">
        <v>163</v>
      </c>
      <c r="G17" s="873">
        <v>4</v>
      </c>
      <c r="H17" s="874"/>
      <c r="I17" s="874"/>
      <c r="J17" s="875"/>
      <c r="K17" s="873"/>
      <c r="L17" s="875"/>
      <c r="M17" s="873"/>
      <c r="N17" s="876"/>
      <c r="O17" s="877"/>
    </row>
    <row r="18" spans="1:17" s="725" customFormat="1" ht="12.75" customHeight="1">
      <c r="A18" s="872" t="s">
        <v>204</v>
      </c>
      <c r="B18" s="872" t="s">
        <v>159</v>
      </c>
      <c r="C18" s="872" t="s">
        <v>160</v>
      </c>
      <c r="D18" s="725" t="s">
        <v>1639</v>
      </c>
      <c r="E18" s="725" t="s">
        <v>1640</v>
      </c>
      <c r="F18" s="872" t="s">
        <v>163</v>
      </c>
      <c r="G18" s="873">
        <v>1.5</v>
      </c>
      <c r="H18" s="874"/>
      <c r="I18" s="874"/>
      <c r="J18" s="875"/>
      <c r="K18" s="873"/>
      <c r="L18" s="875"/>
      <c r="M18" s="873"/>
      <c r="N18" s="876"/>
      <c r="O18" s="877"/>
    </row>
    <row r="19" spans="1:17" s="725" customFormat="1" ht="12.75" customHeight="1">
      <c r="A19" s="872" t="s">
        <v>232</v>
      </c>
      <c r="B19" s="872" t="s">
        <v>159</v>
      </c>
      <c r="C19" s="872" t="s">
        <v>160</v>
      </c>
      <c r="D19" s="725" t="s">
        <v>181</v>
      </c>
      <c r="E19" s="725" t="s">
        <v>182</v>
      </c>
      <c r="F19" s="872" t="s">
        <v>163</v>
      </c>
      <c r="G19" s="873">
        <v>1.5</v>
      </c>
      <c r="H19" s="874"/>
      <c r="I19" s="874"/>
      <c r="J19" s="875"/>
      <c r="K19" s="873"/>
      <c r="L19" s="875"/>
      <c r="M19" s="873"/>
      <c r="N19" s="876"/>
      <c r="O19" s="877"/>
    </row>
    <row r="20" spans="1:17" s="725" customFormat="1" ht="12.75" customHeight="1">
      <c r="A20" s="872" t="s">
        <v>1402</v>
      </c>
      <c r="B20" s="872" t="s">
        <v>159</v>
      </c>
      <c r="C20" s="872" t="s">
        <v>160</v>
      </c>
      <c r="D20" s="725" t="s">
        <v>1641</v>
      </c>
      <c r="E20" s="725" t="s">
        <v>1642</v>
      </c>
      <c r="F20" s="872" t="s">
        <v>1643</v>
      </c>
      <c r="G20" s="873">
        <v>2.5</v>
      </c>
      <c r="H20" s="874"/>
      <c r="I20" s="874"/>
      <c r="J20" s="875"/>
      <c r="K20" s="873"/>
      <c r="L20" s="875"/>
      <c r="M20" s="873"/>
      <c r="N20" s="876"/>
      <c r="O20" s="877"/>
    </row>
    <row r="21" spans="1:17" s="725" customFormat="1" ht="12.75" customHeight="1">
      <c r="A21" s="872" t="s">
        <v>272</v>
      </c>
      <c r="B21" s="872" t="s">
        <v>159</v>
      </c>
      <c r="C21" s="872" t="s">
        <v>160</v>
      </c>
      <c r="D21" s="725" t="s">
        <v>1646</v>
      </c>
      <c r="E21" s="725" t="s">
        <v>1647</v>
      </c>
      <c r="F21" s="872" t="s">
        <v>163</v>
      </c>
      <c r="G21" s="873">
        <v>1.08</v>
      </c>
      <c r="H21" s="874"/>
      <c r="I21" s="874"/>
      <c r="J21" s="875"/>
      <c r="K21" s="873"/>
      <c r="L21" s="875"/>
      <c r="M21" s="873"/>
      <c r="N21" s="876"/>
      <c r="O21" s="877"/>
    </row>
    <row r="22" spans="1:17" s="725" customFormat="1" ht="12.75" customHeight="1">
      <c r="A22" s="920" t="s">
        <v>1409</v>
      </c>
      <c r="B22" s="920" t="s">
        <v>185</v>
      </c>
      <c r="C22" s="920" t="s">
        <v>186</v>
      </c>
      <c r="D22" s="921" t="s">
        <v>1648</v>
      </c>
      <c r="E22" s="921" t="s">
        <v>1649</v>
      </c>
      <c r="F22" s="920" t="s">
        <v>163</v>
      </c>
      <c r="G22" s="922">
        <v>1.08</v>
      </c>
      <c r="H22" s="923"/>
      <c r="I22" s="923"/>
      <c r="J22" s="924"/>
      <c r="K22" s="922"/>
      <c r="L22" s="924"/>
      <c r="M22" s="922"/>
      <c r="N22" s="925"/>
      <c r="O22" s="926"/>
      <c r="P22" s="921"/>
    </row>
    <row r="23" spans="1:17" s="725" customFormat="1" ht="12.75" customHeight="1">
      <c r="A23" s="872" t="s">
        <v>1414</v>
      </c>
      <c r="B23" s="872" t="s">
        <v>159</v>
      </c>
      <c r="C23" s="872" t="s">
        <v>1635</v>
      </c>
      <c r="D23" s="725" t="s">
        <v>1650</v>
      </c>
      <c r="E23" s="725" t="s">
        <v>1993</v>
      </c>
      <c r="F23" s="872" t="s">
        <v>189</v>
      </c>
      <c r="G23" s="873">
        <v>2.7450000000000001</v>
      </c>
      <c r="H23" s="874"/>
      <c r="I23" s="874"/>
      <c r="J23" s="875"/>
      <c r="K23" s="873"/>
      <c r="L23" s="875"/>
      <c r="M23" s="873"/>
      <c r="N23" s="876"/>
      <c r="O23" s="877"/>
    </row>
    <row r="24" spans="1:17" s="844" customFormat="1" ht="12.75" customHeight="1">
      <c r="B24" s="845" t="s">
        <v>121</v>
      </c>
      <c r="D24" s="846" t="s">
        <v>232</v>
      </c>
      <c r="E24" s="846" t="s">
        <v>233</v>
      </c>
      <c r="I24" s="847"/>
      <c r="K24" s="848"/>
      <c r="M24" s="848"/>
      <c r="P24" s="846"/>
      <c r="Q24" s="725"/>
    </row>
    <row r="25" spans="1:17" s="725" customFormat="1" ht="12.75" customHeight="1">
      <c r="A25" s="872" t="s">
        <v>331</v>
      </c>
      <c r="B25" s="872" t="s">
        <v>159</v>
      </c>
      <c r="C25" s="872" t="s">
        <v>1652</v>
      </c>
      <c r="D25" s="725" t="s">
        <v>1653</v>
      </c>
      <c r="E25" s="725" t="s">
        <v>1654</v>
      </c>
      <c r="F25" s="872" t="s">
        <v>163</v>
      </c>
      <c r="G25" s="873">
        <v>0.54</v>
      </c>
      <c r="H25" s="874"/>
      <c r="I25" s="874"/>
      <c r="J25" s="875"/>
      <c r="K25" s="873"/>
      <c r="L25" s="875"/>
      <c r="M25" s="873"/>
      <c r="N25" s="876"/>
      <c r="O25" s="877"/>
    </row>
    <row r="26" spans="1:17" s="844" customFormat="1" ht="12.75" customHeight="1">
      <c r="B26" s="845" t="s">
        <v>121</v>
      </c>
      <c r="D26" s="846" t="s">
        <v>1414</v>
      </c>
      <c r="E26" s="846" t="s">
        <v>1994</v>
      </c>
      <c r="I26" s="847"/>
      <c r="K26" s="848"/>
      <c r="M26" s="848"/>
      <c r="P26" s="846"/>
      <c r="Q26" s="725"/>
    </row>
    <row r="27" spans="1:17" s="725" customFormat="1" ht="12.75" customHeight="1">
      <c r="A27" s="872" t="s">
        <v>1418</v>
      </c>
      <c r="B27" s="872" t="s">
        <v>159</v>
      </c>
      <c r="C27" s="872" t="s">
        <v>1652</v>
      </c>
      <c r="D27" s="725" t="s">
        <v>1995</v>
      </c>
      <c r="E27" s="725" t="s">
        <v>1996</v>
      </c>
      <c r="F27" s="872" t="s">
        <v>220</v>
      </c>
      <c r="G27" s="873">
        <v>6</v>
      </c>
      <c r="H27" s="874"/>
      <c r="I27" s="874"/>
      <c r="J27" s="875"/>
      <c r="K27" s="873"/>
      <c r="L27" s="875"/>
      <c r="M27" s="873"/>
      <c r="N27" s="876"/>
      <c r="O27" s="877"/>
    </row>
    <row r="28" spans="1:17" s="725" customFormat="1" ht="12.75" customHeight="1">
      <c r="A28" s="920" t="s">
        <v>1421</v>
      </c>
      <c r="B28" s="920" t="s">
        <v>185</v>
      </c>
      <c r="C28" s="920" t="s">
        <v>186</v>
      </c>
      <c r="D28" s="921" t="s">
        <v>1997</v>
      </c>
      <c r="E28" s="921" t="s">
        <v>1998</v>
      </c>
      <c r="F28" s="920" t="s">
        <v>619</v>
      </c>
      <c r="G28" s="922">
        <v>6.12</v>
      </c>
      <c r="H28" s="923"/>
      <c r="I28" s="923"/>
      <c r="J28" s="924"/>
      <c r="K28" s="922"/>
      <c r="L28" s="924"/>
      <c r="M28" s="922"/>
      <c r="N28" s="925"/>
      <c r="O28" s="926"/>
      <c r="P28" s="921"/>
    </row>
    <row r="29" spans="1:17" s="725" customFormat="1" ht="12.75" customHeight="1">
      <c r="A29" s="920" t="s">
        <v>1424</v>
      </c>
      <c r="B29" s="920" t="s">
        <v>185</v>
      </c>
      <c r="C29" s="920" t="s">
        <v>186</v>
      </c>
      <c r="D29" s="921" t="s">
        <v>1999</v>
      </c>
      <c r="E29" s="921" t="s">
        <v>2000</v>
      </c>
      <c r="F29" s="920" t="s">
        <v>1576</v>
      </c>
      <c r="G29" s="922">
        <v>1</v>
      </c>
      <c r="H29" s="923"/>
      <c r="I29" s="923"/>
      <c r="J29" s="924"/>
      <c r="K29" s="922"/>
      <c r="L29" s="924"/>
      <c r="M29" s="922"/>
      <c r="N29" s="925"/>
      <c r="O29" s="926"/>
      <c r="P29" s="921"/>
    </row>
    <row r="30" spans="1:17" s="725" customFormat="1" ht="12.75" customHeight="1">
      <c r="A30" s="920" t="s">
        <v>1429</v>
      </c>
      <c r="B30" s="920" t="s">
        <v>185</v>
      </c>
      <c r="C30" s="920" t="s">
        <v>186</v>
      </c>
      <c r="D30" s="921" t="s">
        <v>2001</v>
      </c>
      <c r="E30" s="921" t="s">
        <v>2002</v>
      </c>
      <c r="F30" s="920" t="s">
        <v>1576</v>
      </c>
      <c r="G30" s="922">
        <v>2</v>
      </c>
      <c r="H30" s="923"/>
      <c r="I30" s="923"/>
      <c r="J30" s="924"/>
      <c r="K30" s="922"/>
      <c r="L30" s="924"/>
      <c r="M30" s="922"/>
      <c r="N30" s="925"/>
      <c r="O30" s="926"/>
      <c r="P30" s="921"/>
    </row>
    <row r="31" spans="1:17" s="725" customFormat="1" ht="12.75" customHeight="1">
      <c r="A31" s="920" t="s">
        <v>1431</v>
      </c>
      <c r="B31" s="920" t="s">
        <v>185</v>
      </c>
      <c r="C31" s="920" t="s">
        <v>186</v>
      </c>
      <c r="D31" s="921" t="s">
        <v>2003</v>
      </c>
      <c r="E31" s="921" t="s">
        <v>2004</v>
      </c>
      <c r="F31" s="920" t="s">
        <v>220</v>
      </c>
      <c r="G31" s="922">
        <v>8</v>
      </c>
      <c r="H31" s="923"/>
      <c r="I31" s="923"/>
      <c r="J31" s="924"/>
      <c r="K31" s="922"/>
      <c r="L31" s="924"/>
      <c r="M31" s="922"/>
      <c r="N31" s="925"/>
      <c r="O31" s="926"/>
      <c r="P31" s="921"/>
    </row>
    <row r="32" spans="1:17" s="844" customFormat="1" ht="12.75" customHeight="1">
      <c r="B32" s="840" t="s">
        <v>121</v>
      </c>
      <c r="D32" s="841" t="s">
        <v>423</v>
      </c>
      <c r="E32" s="841" t="s">
        <v>424</v>
      </c>
      <c r="I32" s="842"/>
      <c r="K32" s="843"/>
      <c r="M32" s="843"/>
      <c r="P32" s="841"/>
      <c r="Q32" s="725"/>
    </row>
    <row r="33" spans="1:17" s="844" customFormat="1" ht="12.75" customHeight="1">
      <c r="B33" s="845" t="s">
        <v>121</v>
      </c>
      <c r="D33" s="846" t="s">
        <v>2005</v>
      </c>
      <c r="E33" s="846" t="s">
        <v>2006</v>
      </c>
      <c r="I33" s="847"/>
      <c r="K33" s="848"/>
      <c r="M33" s="848"/>
      <c r="P33" s="846"/>
      <c r="Q33" s="725"/>
    </row>
    <row r="34" spans="1:17" s="725" customFormat="1" ht="12.75" customHeight="1">
      <c r="A34" s="872" t="s">
        <v>1434</v>
      </c>
      <c r="B34" s="872" t="s">
        <v>159</v>
      </c>
      <c r="C34" s="872" t="s">
        <v>838</v>
      </c>
      <c r="D34" s="725" t="s">
        <v>2007</v>
      </c>
      <c r="E34" s="725" t="s">
        <v>2008</v>
      </c>
      <c r="F34" s="872" t="s">
        <v>220</v>
      </c>
      <c r="G34" s="873">
        <v>0.5</v>
      </c>
      <c r="H34" s="874"/>
      <c r="I34" s="874"/>
      <c r="J34" s="875"/>
      <c r="K34" s="873"/>
      <c r="L34" s="875"/>
      <c r="M34" s="873"/>
      <c r="N34" s="876"/>
      <c r="O34" s="877"/>
    </row>
    <row r="35" spans="1:17" s="725" customFormat="1" ht="12.75" customHeight="1">
      <c r="A35" s="872" t="s">
        <v>1436</v>
      </c>
      <c r="B35" s="872" t="s">
        <v>159</v>
      </c>
      <c r="C35" s="872" t="s">
        <v>838</v>
      </c>
      <c r="D35" s="725" t="s">
        <v>2009</v>
      </c>
      <c r="E35" s="725" t="s">
        <v>2010</v>
      </c>
      <c r="F35" s="872" t="s">
        <v>220</v>
      </c>
      <c r="G35" s="873">
        <v>15</v>
      </c>
      <c r="H35" s="874"/>
      <c r="I35" s="874"/>
      <c r="J35" s="875"/>
      <c r="K35" s="873"/>
      <c r="L35" s="875"/>
      <c r="M35" s="873"/>
      <c r="N35" s="876"/>
      <c r="O35" s="877"/>
    </row>
    <row r="36" spans="1:17" s="725" customFormat="1" ht="12.75" customHeight="1">
      <c r="A36" s="872" t="s">
        <v>1439</v>
      </c>
      <c r="B36" s="872" t="s">
        <v>159</v>
      </c>
      <c r="C36" s="872" t="s">
        <v>838</v>
      </c>
      <c r="D36" s="725" t="s">
        <v>2011</v>
      </c>
      <c r="E36" s="725" t="s">
        <v>2012</v>
      </c>
      <c r="F36" s="872" t="s">
        <v>220</v>
      </c>
      <c r="G36" s="873">
        <v>2</v>
      </c>
      <c r="H36" s="874"/>
      <c r="I36" s="874"/>
      <c r="J36" s="875"/>
      <c r="K36" s="873"/>
      <c r="L36" s="875"/>
      <c r="M36" s="873"/>
      <c r="N36" s="876"/>
      <c r="O36" s="877"/>
    </row>
    <row r="37" spans="1:17" s="725" customFormat="1" ht="12.75" customHeight="1">
      <c r="A37" s="872" t="s">
        <v>1441</v>
      </c>
      <c r="B37" s="872" t="s">
        <v>159</v>
      </c>
      <c r="C37" s="872" t="s">
        <v>838</v>
      </c>
      <c r="D37" s="725" t="s">
        <v>2013</v>
      </c>
      <c r="E37" s="725" t="s">
        <v>2014</v>
      </c>
      <c r="F37" s="872" t="s">
        <v>1408</v>
      </c>
      <c r="G37" s="873">
        <v>1</v>
      </c>
      <c r="H37" s="874"/>
      <c r="I37" s="874"/>
      <c r="J37" s="875"/>
      <c r="K37" s="873"/>
      <c r="L37" s="875"/>
      <c r="M37" s="873"/>
      <c r="N37" s="876"/>
      <c r="O37" s="877"/>
    </row>
    <row r="38" spans="1:17" s="725" customFormat="1" ht="12.75" customHeight="1">
      <c r="A38" s="872" t="s">
        <v>1443</v>
      </c>
      <c r="B38" s="872" t="s">
        <v>159</v>
      </c>
      <c r="C38" s="872" t="s">
        <v>838</v>
      </c>
      <c r="D38" s="725" t="s">
        <v>2015</v>
      </c>
      <c r="E38" s="725" t="s">
        <v>2016</v>
      </c>
      <c r="F38" s="872" t="s">
        <v>1408</v>
      </c>
      <c r="G38" s="873">
        <v>1</v>
      </c>
      <c r="H38" s="874"/>
      <c r="I38" s="874"/>
      <c r="J38" s="875"/>
      <c r="K38" s="873"/>
      <c r="L38" s="875"/>
      <c r="M38" s="873"/>
      <c r="N38" s="876"/>
      <c r="O38" s="877"/>
    </row>
    <row r="39" spans="1:17" s="725" customFormat="1" ht="12.75" customHeight="1">
      <c r="A39" s="872" t="s">
        <v>41</v>
      </c>
      <c r="B39" s="872" t="s">
        <v>159</v>
      </c>
      <c r="C39" s="872" t="s">
        <v>838</v>
      </c>
      <c r="D39" s="725" t="s">
        <v>2017</v>
      </c>
      <c r="E39" s="725" t="s">
        <v>2018</v>
      </c>
      <c r="F39" s="872" t="s">
        <v>231</v>
      </c>
      <c r="G39" s="873">
        <v>1</v>
      </c>
      <c r="H39" s="874"/>
      <c r="I39" s="874"/>
      <c r="J39" s="875"/>
      <c r="K39" s="873"/>
      <c r="L39" s="875"/>
      <c r="M39" s="873"/>
      <c r="N39" s="876"/>
      <c r="O39" s="877"/>
    </row>
    <row r="40" spans="1:17" s="725" customFormat="1" ht="12.75" customHeight="1">
      <c r="A40" s="920" t="s">
        <v>1449</v>
      </c>
      <c r="B40" s="920" t="s">
        <v>185</v>
      </c>
      <c r="C40" s="920" t="s">
        <v>186</v>
      </c>
      <c r="D40" s="921" t="s">
        <v>2019</v>
      </c>
      <c r="E40" s="921" t="s">
        <v>2020</v>
      </c>
      <c r="F40" s="920" t="s">
        <v>231</v>
      </c>
      <c r="G40" s="922">
        <v>1</v>
      </c>
      <c r="H40" s="923"/>
      <c r="I40" s="923"/>
      <c r="J40" s="924"/>
      <c r="K40" s="922"/>
      <c r="L40" s="924"/>
      <c r="M40" s="922"/>
      <c r="N40" s="925"/>
      <c r="O40" s="926"/>
      <c r="P40" s="921"/>
    </row>
    <row r="41" spans="1:17" s="725" customFormat="1" ht="12.75" customHeight="1">
      <c r="A41" s="872" t="s">
        <v>1452</v>
      </c>
      <c r="B41" s="872" t="s">
        <v>159</v>
      </c>
      <c r="C41" s="872" t="s">
        <v>838</v>
      </c>
      <c r="D41" s="725" t="s">
        <v>2021</v>
      </c>
      <c r="E41" s="725" t="s">
        <v>2022</v>
      </c>
      <c r="F41" s="872" t="s">
        <v>231</v>
      </c>
      <c r="G41" s="873">
        <v>2</v>
      </c>
      <c r="H41" s="874"/>
      <c r="I41" s="874"/>
      <c r="J41" s="875"/>
      <c r="K41" s="873"/>
      <c r="L41" s="875"/>
      <c r="M41" s="873"/>
      <c r="N41" s="876"/>
      <c r="O41" s="877"/>
    </row>
    <row r="42" spans="1:17" s="725" customFormat="1" ht="12.75" customHeight="1">
      <c r="A42" s="920" t="s">
        <v>1455</v>
      </c>
      <c r="B42" s="920" t="s">
        <v>185</v>
      </c>
      <c r="C42" s="920" t="s">
        <v>186</v>
      </c>
      <c r="D42" s="921" t="s">
        <v>2023</v>
      </c>
      <c r="E42" s="921" t="s">
        <v>2024</v>
      </c>
      <c r="F42" s="920" t="s">
        <v>231</v>
      </c>
      <c r="G42" s="922">
        <v>2</v>
      </c>
      <c r="H42" s="923"/>
      <c r="I42" s="923"/>
      <c r="J42" s="924"/>
      <c r="K42" s="922"/>
      <c r="L42" s="924"/>
      <c r="M42" s="922"/>
      <c r="N42" s="925"/>
      <c r="O42" s="926"/>
      <c r="P42" s="921"/>
    </row>
    <row r="43" spans="1:17" s="725" customFormat="1" ht="12.75" customHeight="1">
      <c r="A43" s="920" t="s">
        <v>1458</v>
      </c>
      <c r="B43" s="920" t="s">
        <v>185</v>
      </c>
      <c r="C43" s="920" t="s">
        <v>186</v>
      </c>
      <c r="D43" s="921" t="s">
        <v>2025</v>
      </c>
      <c r="E43" s="921" t="s">
        <v>2026</v>
      </c>
      <c r="F43" s="920" t="s">
        <v>231</v>
      </c>
      <c r="G43" s="922">
        <v>1</v>
      </c>
      <c r="H43" s="923"/>
      <c r="I43" s="923"/>
      <c r="J43" s="924"/>
      <c r="K43" s="922"/>
      <c r="L43" s="924"/>
      <c r="M43" s="922"/>
      <c r="N43" s="925"/>
      <c r="O43" s="926"/>
      <c r="P43" s="921"/>
    </row>
    <row r="44" spans="1:17" s="725" customFormat="1" ht="12.75" customHeight="1">
      <c r="A44" s="872" t="s">
        <v>1461</v>
      </c>
      <c r="B44" s="872" t="s">
        <v>159</v>
      </c>
      <c r="C44" s="872" t="s">
        <v>838</v>
      </c>
      <c r="D44" s="725" t="s">
        <v>2027</v>
      </c>
      <c r="E44" s="725" t="s">
        <v>2028</v>
      </c>
      <c r="F44" s="872" t="s">
        <v>107</v>
      </c>
      <c r="G44" s="873"/>
      <c r="H44" s="874"/>
      <c r="I44" s="874"/>
      <c r="J44" s="875"/>
      <c r="K44" s="873"/>
      <c r="L44" s="875"/>
      <c r="M44" s="873"/>
      <c r="N44" s="876"/>
      <c r="O44" s="877"/>
    </row>
    <row r="45" spans="1:17" s="844" customFormat="1" ht="12.75" customHeight="1">
      <c r="B45" s="845" t="s">
        <v>121</v>
      </c>
      <c r="D45" s="846" t="s">
        <v>688</v>
      </c>
      <c r="E45" s="846" t="s">
        <v>689</v>
      </c>
      <c r="I45" s="847"/>
      <c r="K45" s="848"/>
      <c r="M45" s="848"/>
      <c r="P45" s="846"/>
      <c r="Q45" s="725"/>
    </row>
    <row r="46" spans="1:17" s="725" customFormat="1" ht="12.75" customHeight="1">
      <c r="A46" s="872" t="s">
        <v>1464</v>
      </c>
      <c r="B46" s="872" t="s">
        <v>159</v>
      </c>
      <c r="C46" s="872" t="s">
        <v>688</v>
      </c>
      <c r="D46" s="725" t="s">
        <v>2029</v>
      </c>
      <c r="E46" s="725" t="s">
        <v>2030</v>
      </c>
      <c r="F46" s="872" t="s">
        <v>231</v>
      </c>
      <c r="G46" s="873">
        <v>17.5</v>
      </c>
      <c r="H46" s="874"/>
      <c r="I46" s="874"/>
      <c r="J46" s="875"/>
      <c r="K46" s="873"/>
      <c r="L46" s="875"/>
      <c r="M46" s="873"/>
      <c r="N46" s="876"/>
      <c r="O46" s="877"/>
    </row>
    <row r="47" spans="1:17" s="725" customFormat="1" ht="12.75" customHeight="1">
      <c r="A47" s="872" t="s">
        <v>1467</v>
      </c>
      <c r="B47" s="872" t="s">
        <v>159</v>
      </c>
      <c r="C47" s="872" t="s">
        <v>688</v>
      </c>
      <c r="D47" s="725" t="s">
        <v>2031</v>
      </c>
      <c r="E47" s="725" t="s">
        <v>2032</v>
      </c>
      <c r="F47" s="872" t="s">
        <v>231</v>
      </c>
      <c r="G47" s="873">
        <v>17.5</v>
      </c>
      <c r="H47" s="874"/>
      <c r="I47" s="874"/>
      <c r="J47" s="875"/>
      <c r="K47" s="873"/>
      <c r="L47" s="875"/>
      <c r="M47" s="873"/>
      <c r="N47" s="876"/>
      <c r="O47" s="877"/>
    </row>
    <row r="48" spans="1:17" s="849" customFormat="1" ht="12.75" customHeight="1">
      <c r="E48" s="850" t="s">
        <v>139</v>
      </c>
      <c r="I48" s="851"/>
      <c r="K48" s="852"/>
      <c r="M48" s="852"/>
    </row>
  </sheetData>
  <printOptions horizontalCentered="1"/>
  <pageMargins left="0.78740155696868896" right="0.78740155696868896" top="0.59055119752883911" bottom="0.59055119752883911" header="0" footer="0"/>
  <pageSetup paperSize="9" fitToHeight="999" orientation="landscape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opLeftCell="A28" workbookViewId="0">
      <selection activeCell="O48" sqref="O48:O49"/>
    </sheetView>
  </sheetViews>
  <sheetFormatPr defaultRowHeight="12.75" customHeight="1"/>
  <cols>
    <col min="1" max="1" width="2.42578125" style="713" customWidth="1"/>
    <col min="2" max="2" width="1.85546875" style="713" customWidth="1"/>
    <col min="3" max="3" width="2.85546875" style="713" customWidth="1"/>
    <col min="4" max="4" width="6.7109375" style="713" customWidth="1"/>
    <col min="5" max="5" width="13.5703125" style="713" customWidth="1"/>
    <col min="6" max="6" width="0.5703125" style="713" customWidth="1"/>
    <col min="7" max="7" width="2.5703125" style="713" customWidth="1"/>
    <col min="8" max="8" width="2.7109375" style="713" customWidth="1"/>
    <col min="9" max="9" width="10.42578125" style="713" customWidth="1"/>
    <col min="10" max="10" width="13.42578125" style="713" customWidth="1"/>
    <col min="11" max="11" width="0.7109375" style="713" customWidth="1"/>
    <col min="12" max="12" width="2.42578125" style="713" customWidth="1"/>
    <col min="13" max="13" width="2.85546875" style="713" customWidth="1"/>
    <col min="14" max="14" width="2" style="713" customWidth="1"/>
    <col min="15" max="15" width="12.42578125" style="713" customWidth="1"/>
    <col min="16" max="16" width="3" style="713" customWidth="1"/>
    <col min="17" max="17" width="2" style="713" customWidth="1"/>
    <col min="18" max="18" width="13.5703125" style="713" customWidth="1"/>
    <col min="19" max="19" width="0.5703125" style="713" customWidth="1"/>
    <col min="20" max="256" width="9.140625" style="713"/>
    <col min="257" max="257" width="2.42578125" style="713" customWidth="1"/>
    <col min="258" max="258" width="1.85546875" style="713" customWidth="1"/>
    <col min="259" max="259" width="2.85546875" style="713" customWidth="1"/>
    <col min="260" max="260" width="6.7109375" style="713" customWidth="1"/>
    <col min="261" max="261" width="13.5703125" style="713" customWidth="1"/>
    <col min="262" max="262" width="0.5703125" style="713" customWidth="1"/>
    <col min="263" max="263" width="2.5703125" style="713" customWidth="1"/>
    <col min="264" max="264" width="2.7109375" style="713" customWidth="1"/>
    <col min="265" max="265" width="10.42578125" style="713" customWidth="1"/>
    <col min="266" max="266" width="13.42578125" style="713" customWidth="1"/>
    <col min="267" max="267" width="0.7109375" style="713" customWidth="1"/>
    <col min="268" max="268" width="2.42578125" style="713" customWidth="1"/>
    <col min="269" max="269" width="2.85546875" style="713" customWidth="1"/>
    <col min="270" max="270" width="2" style="713" customWidth="1"/>
    <col min="271" max="271" width="12.42578125" style="713" customWidth="1"/>
    <col min="272" max="272" width="3" style="713" customWidth="1"/>
    <col min="273" max="273" width="2" style="713" customWidth="1"/>
    <col min="274" max="274" width="13.5703125" style="713" customWidth="1"/>
    <col min="275" max="275" width="0.5703125" style="713" customWidth="1"/>
    <col min="276" max="512" width="9.140625" style="713"/>
    <col min="513" max="513" width="2.42578125" style="713" customWidth="1"/>
    <col min="514" max="514" width="1.85546875" style="713" customWidth="1"/>
    <col min="515" max="515" width="2.85546875" style="713" customWidth="1"/>
    <col min="516" max="516" width="6.7109375" style="713" customWidth="1"/>
    <col min="517" max="517" width="13.5703125" style="713" customWidth="1"/>
    <col min="518" max="518" width="0.5703125" style="713" customWidth="1"/>
    <col min="519" max="519" width="2.5703125" style="713" customWidth="1"/>
    <col min="520" max="520" width="2.7109375" style="713" customWidth="1"/>
    <col min="521" max="521" width="10.42578125" style="713" customWidth="1"/>
    <col min="522" max="522" width="13.42578125" style="713" customWidth="1"/>
    <col min="523" max="523" width="0.7109375" style="713" customWidth="1"/>
    <col min="524" max="524" width="2.42578125" style="713" customWidth="1"/>
    <col min="525" max="525" width="2.85546875" style="713" customWidth="1"/>
    <col min="526" max="526" width="2" style="713" customWidth="1"/>
    <col min="527" max="527" width="12.42578125" style="713" customWidth="1"/>
    <col min="528" max="528" width="3" style="713" customWidth="1"/>
    <col min="529" max="529" width="2" style="713" customWidth="1"/>
    <col min="530" max="530" width="13.5703125" style="713" customWidth="1"/>
    <col min="531" max="531" width="0.5703125" style="713" customWidth="1"/>
    <col min="532" max="768" width="9.140625" style="713"/>
    <col min="769" max="769" width="2.42578125" style="713" customWidth="1"/>
    <col min="770" max="770" width="1.85546875" style="713" customWidth="1"/>
    <col min="771" max="771" width="2.85546875" style="713" customWidth="1"/>
    <col min="772" max="772" width="6.7109375" style="713" customWidth="1"/>
    <col min="773" max="773" width="13.5703125" style="713" customWidth="1"/>
    <col min="774" max="774" width="0.5703125" style="713" customWidth="1"/>
    <col min="775" max="775" width="2.5703125" style="713" customWidth="1"/>
    <col min="776" max="776" width="2.7109375" style="713" customWidth="1"/>
    <col min="777" max="777" width="10.42578125" style="713" customWidth="1"/>
    <col min="778" max="778" width="13.42578125" style="713" customWidth="1"/>
    <col min="779" max="779" width="0.7109375" style="713" customWidth="1"/>
    <col min="780" max="780" width="2.42578125" style="713" customWidth="1"/>
    <col min="781" max="781" width="2.85546875" style="713" customWidth="1"/>
    <col min="782" max="782" width="2" style="713" customWidth="1"/>
    <col min="783" max="783" width="12.42578125" style="713" customWidth="1"/>
    <col min="784" max="784" width="3" style="713" customWidth="1"/>
    <col min="785" max="785" width="2" style="713" customWidth="1"/>
    <col min="786" max="786" width="13.5703125" style="713" customWidth="1"/>
    <col min="787" max="787" width="0.5703125" style="713" customWidth="1"/>
    <col min="788" max="1024" width="9.140625" style="713"/>
    <col min="1025" max="1025" width="2.42578125" style="713" customWidth="1"/>
    <col min="1026" max="1026" width="1.85546875" style="713" customWidth="1"/>
    <col min="1027" max="1027" width="2.85546875" style="713" customWidth="1"/>
    <col min="1028" max="1028" width="6.7109375" style="713" customWidth="1"/>
    <col min="1029" max="1029" width="13.5703125" style="713" customWidth="1"/>
    <col min="1030" max="1030" width="0.5703125" style="713" customWidth="1"/>
    <col min="1031" max="1031" width="2.5703125" style="713" customWidth="1"/>
    <col min="1032" max="1032" width="2.7109375" style="713" customWidth="1"/>
    <col min="1033" max="1033" width="10.42578125" style="713" customWidth="1"/>
    <col min="1034" max="1034" width="13.42578125" style="713" customWidth="1"/>
    <col min="1035" max="1035" width="0.7109375" style="713" customWidth="1"/>
    <col min="1036" max="1036" width="2.42578125" style="713" customWidth="1"/>
    <col min="1037" max="1037" width="2.85546875" style="713" customWidth="1"/>
    <col min="1038" max="1038" width="2" style="713" customWidth="1"/>
    <col min="1039" max="1039" width="12.42578125" style="713" customWidth="1"/>
    <col min="1040" max="1040" width="3" style="713" customWidth="1"/>
    <col min="1041" max="1041" width="2" style="713" customWidth="1"/>
    <col min="1042" max="1042" width="13.5703125" style="713" customWidth="1"/>
    <col min="1043" max="1043" width="0.5703125" style="713" customWidth="1"/>
    <col min="1044" max="1280" width="9.140625" style="713"/>
    <col min="1281" max="1281" width="2.42578125" style="713" customWidth="1"/>
    <col min="1282" max="1282" width="1.85546875" style="713" customWidth="1"/>
    <col min="1283" max="1283" width="2.85546875" style="713" customWidth="1"/>
    <col min="1284" max="1284" width="6.7109375" style="713" customWidth="1"/>
    <col min="1285" max="1285" width="13.5703125" style="713" customWidth="1"/>
    <col min="1286" max="1286" width="0.5703125" style="713" customWidth="1"/>
    <col min="1287" max="1287" width="2.5703125" style="713" customWidth="1"/>
    <col min="1288" max="1288" width="2.7109375" style="713" customWidth="1"/>
    <col min="1289" max="1289" width="10.42578125" style="713" customWidth="1"/>
    <col min="1290" max="1290" width="13.42578125" style="713" customWidth="1"/>
    <col min="1291" max="1291" width="0.7109375" style="713" customWidth="1"/>
    <col min="1292" max="1292" width="2.42578125" style="713" customWidth="1"/>
    <col min="1293" max="1293" width="2.85546875" style="713" customWidth="1"/>
    <col min="1294" max="1294" width="2" style="713" customWidth="1"/>
    <col min="1295" max="1295" width="12.42578125" style="713" customWidth="1"/>
    <col min="1296" max="1296" width="3" style="713" customWidth="1"/>
    <col min="1297" max="1297" width="2" style="713" customWidth="1"/>
    <col min="1298" max="1298" width="13.5703125" style="713" customWidth="1"/>
    <col min="1299" max="1299" width="0.5703125" style="713" customWidth="1"/>
    <col min="1300" max="1536" width="9.140625" style="713"/>
    <col min="1537" max="1537" width="2.42578125" style="713" customWidth="1"/>
    <col min="1538" max="1538" width="1.85546875" style="713" customWidth="1"/>
    <col min="1539" max="1539" width="2.85546875" style="713" customWidth="1"/>
    <col min="1540" max="1540" width="6.7109375" style="713" customWidth="1"/>
    <col min="1541" max="1541" width="13.5703125" style="713" customWidth="1"/>
    <col min="1542" max="1542" width="0.5703125" style="713" customWidth="1"/>
    <col min="1543" max="1543" width="2.5703125" style="713" customWidth="1"/>
    <col min="1544" max="1544" width="2.7109375" style="713" customWidth="1"/>
    <col min="1545" max="1545" width="10.42578125" style="713" customWidth="1"/>
    <col min="1546" max="1546" width="13.42578125" style="713" customWidth="1"/>
    <col min="1547" max="1547" width="0.7109375" style="713" customWidth="1"/>
    <col min="1548" max="1548" width="2.42578125" style="713" customWidth="1"/>
    <col min="1549" max="1549" width="2.85546875" style="713" customWidth="1"/>
    <col min="1550" max="1550" width="2" style="713" customWidth="1"/>
    <col min="1551" max="1551" width="12.42578125" style="713" customWidth="1"/>
    <col min="1552" max="1552" width="3" style="713" customWidth="1"/>
    <col min="1553" max="1553" width="2" style="713" customWidth="1"/>
    <col min="1554" max="1554" width="13.5703125" style="713" customWidth="1"/>
    <col min="1555" max="1555" width="0.5703125" style="713" customWidth="1"/>
    <col min="1556" max="1792" width="9.140625" style="713"/>
    <col min="1793" max="1793" width="2.42578125" style="713" customWidth="1"/>
    <col min="1794" max="1794" width="1.85546875" style="713" customWidth="1"/>
    <col min="1795" max="1795" width="2.85546875" style="713" customWidth="1"/>
    <col min="1796" max="1796" width="6.7109375" style="713" customWidth="1"/>
    <col min="1797" max="1797" width="13.5703125" style="713" customWidth="1"/>
    <col min="1798" max="1798" width="0.5703125" style="713" customWidth="1"/>
    <col min="1799" max="1799" width="2.5703125" style="713" customWidth="1"/>
    <col min="1800" max="1800" width="2.7109375" style="713" customWidth="1"/>
    <col min="1801" max="1801" width="10.42578125" style="713" customWidth="1"/>
    <col min="1802" max="1802" width="13.42578125" style="713" customWidth="1"/>
    <col min="1803" max="1803" width="0.7109375" style="713" customWidth="1"/>
    <col min="1804" max="1804" width="2.42578125" style="713" customWidth="1"/>
    <col min="1805" max="1805" width="2.85546875" style="713" customWidth="1"/>
    <col min="1806" max="1806" width="2" style="713" customWidth="1"/>
    <col min="1807" max="1807" width="12.42578125" style="713" customWidth="1"/>
    <col min="1808" max="1808" width="3" style="713" customWidth="1"/>
    <col min="1809" max="1809" width="2" style="713" customWidth="1"/>
    <col min="1810" max="1810" width="13.5703125" style="713" customWidth="1"/>
    <col min="1811" max="1811" width="0.5703125" style="713" customWidth="1"/>
    <col min="1812" max="2048" width="9.140625" style="713"/>
    <col min="2049" max="2049" width="2.42578125" style="713" customWidth="1"/>
    <col min="2050" max="2050" width="1.85546875" style="713" customWidth="1"/>
    <col min="2051" max="2051" width="2.85546875" style="713" customWidth="1"/>
    <col min="2052" max="2052" width="6.7109375" style="713" customWidth="1"/>
    <col min="2053" max="2053" width="13.5703125" style="713" customWidth="1"/>
    <col min="2054" max="2054" width="0.5703125" style="713" customWidth="1"/>
    <col min="2055" max="2055" width="2.5703125" style="713" customWidth="1"/>
    <col min="2056" max="2056" width="2.7109375" style="713" customWidth="1"/>
    <col min="2057" max="2057" width="10.42578125" style="713" customWidth="1"/>
    <col min="2058" max="2058" width="13.42578125" style="713" customWidth="1"/>
    <col min="2059" max="2059" width="0.7109375" style="713" customWidth="1"/>
    <col min="2060" max="2060" width="2.42578125" style="713" customWidth="1"/>
    <col min="2061" max="2061" width="2.85546875" style="713" customWidth="1"/>
    <col min="2062" max="2062" width="2" style="713" customWidth="1"/>
    <col min="2063" max="2063" width="12.42578125" style="713" customWidth="1"/>
    <col min="2064" max="2064" width="3" style="713" customWidth="1"/>
    <col min="2065" max="2065" width="2" style="713" customWidth="1"/>
    <col min="2066" max="2066" width="13.5703125" style="713" customWidth="1"/>
    <col min="2067" max="2067" width="0.5703125" style="713" customWidth="1"/>
    <col min="2068" max="2304" width="9.140625" style="713"/>
    <col min="2305" max="2305" width="2.42578125" style="713" customWidth="1"/>
    <col min="2306" max="2306" width="1.85546875" style="713" customWidth="1"/>
    <col min="2307" max="2307" width="2.85546875" style="713" customWidth="1"/>
    <col min="2308" max="2308" width="6.7109375" style="713" customWidth="1"/>
    <col min="2309" max="2309" width="13.5703125" style="713" customWidth="1"/>
    <col min="2310" max="2310" width="0.5703125" style="713" customWidth="1"/>
    <col min="2311" max="2311" width="2.5703125" style="713" customWidth="1"/>
    <col min="2312" max="2312" width="2.7109375" style="713" customWidth="1"/>
    <col min="2313" max="2313" width="10.42578125" style="713" customWidth="1"/>
    <col min="2314" max="2314" width="13.42578125" style="713" customWidth="1"/>
    <col min="2315" max="2315" width="0.7109375" style="713" customWidth="1"/>
    <col min="2316" max="2316" width="2.42578125" style="713" customWidth="1"/>
    <col min="2317" max="2317" width="2.85546875" style="713" customWidth="1"/>
    <col min="2318" max="2318" width="2" style="713" customWidth="1"/>
    <col min="2319" max="2319" width="12.42578125" style="713" customWidth="1"/>
    <col min="2320" max="2320" width="3" style="713" customWidth="1"/>
    <col min="2321" max="2321" width="2" style="713" customWidth="1"/>
    <col min="2322" max="2322" width="13.5703125" style="713" customWidth="1"/>
    <col min="2323" max="2323" width="0.5703125" style="713" customWidth="1"/>
    <col min="2324" max="2560" width="9.140625" style="713"/>
    <col min="2561" max="2561" width="2.42578125" style="713" customWidth="1"/>
    <col min="2562" max="2562" width="1.85546875" style="713" customWidth="1"/>
    <col min="2563" max="2563" width="2.85546875" style="713" customWidth="1"/>
    <col min="2564" max="2564" width="6.7109375" style="713" customWidth="1"/>
    <col min="2565" max="2565" width="13.5703125" style="713" customWidth="1"/>
    <col min="2566" max="2566" width="0.5703125" style="713" customWidth="1"/>
    <col min="2567" max="2567" width="2.5703125" style="713" customWidth="1"/>
    <col min="2568" max="2568" width="2.7109375" style="713" customWidth="1"/>
    <col min="2569" max="2569" width="10.42578125" style="713" customWidth="1"/>
    <col min="2570" max="2570" width="13.42578125" style="713" customWidth="1"/>
    <col min="2571" max="2571" width="0.7109375" style="713" customWidth="1"/>
    <col min="2572" max="2572" width="2.42578125" style="713" customWidth="1"/>
    <col min="2573" max="2573" width="2.85546875" style="713" customWidth="1"/>
    <col min="2574" max="2574" width="2" style="713" customWidth="1"/>
    <col min="2575" max="2575" width="12.42578125" style="713" customWidth="1"/>
    <col min="2576" max="2576" width="3" style="713" customWidth="1"/>
    <col min="2577" max="2577" width="2" style="713" customWidth="1"/>
    <col min="2578" max="2578" width="13.5703125" style="713" customWidth="1"/>
    <col min="2579" max="2579" width="0.5703125" style="713" customWidth="1"/>
    <col min="2580" max="2816" width="9.140625" style="713"/>
    <col min="2817" max="2817" width="2.42578125" style="713" customWidth="1"/>
    <col min="2818" max="2818" width="1.85546875" style="713" customWidth="1"/>
    <col min="2819" max="2819" width="2.85546875" style="713" customWidth="1"/>
    <col min="2820" max="2820" width="6.7109375" style="713" customWidth="1"/>
    <col min="2821" max="2821" width="13.5703125" style="713" customWidth="1"/>
    <col min="2822" max="2822" width="0.5703125" style="713" customWidth="1"/>
    <col min="2823" max="2823" width="2.5703125" style="713" customWidth="1"/>
    <col min="2824" max="2824" width="2.7109375" style="713" customWidth="1"/>
    <col min="2825" max="2825" width="10.42578125" style="713" customWidth="1"/>
    <col min="2826" max="2826" width="13.42578125" style="713" customWidth="1"/>
    <col min="2827" max="2827" width="0.7109375" style="713" customWidth="1"/>
    <col min="2828" max="2828" width="2.42578125" style="713" customWidth="1"/>
    <col min="2829" max="2829" width="2.85546875" style="713" customWidth="1"/>
    <col min="2830" max="2830" width="2" style="713" customWidth="1"/>
    <col min="2831" max="2831" width="12.42578125" style="713" customWidth="1"/>
    <col min="2832" max="2832" width="3" style="713" customWidth="1"/>
    <col min="2833" max="2833" width="2" style="713" customWidth="1"/>
    <col min="2834" max="2834" width="13.5703125" style="713" customWidth="1"/>
    <col min="2835" max="2835" width="0.5703125" style="713" customWidth="1"/>
    <col min="2836" max="3072" width="9.140625" style="713"/>
    <col min="3073" max="3073" width="2.42578125" style="713" customWidth="1"/>
    <col min="3074" max="3074" width="1.85546875" style="713" customWidth="1"/>
    <col min="3075" max="3075" width="2.85546875" style="713" customWidth="1"/>
    <col min="3076" max="3076" width="6.7109375" style="713" customWidth="1"/>
    <col min="3077" max="3077" width="13.5703125" style="713" customWidth="1"/>
    <col min="3078" max="3078" width="0.5703125" style="713" customWidth="1"/>
    <col min="3079" max="3079" width="2.5703125" style="713" customWidth="1"/>
    <col min="3080" max="3080" width="2.7109375" style="713" customWidth="1"/>
    <col min="3081" max="3081" width="10.42578125" style="713" customWidth="1"/>
    <col min="3082" max="3082" width="13.42578125" style="713" customWidth="1"/>
    <col min="3083" max="3083" width="0.7109375" style="713" customWidth="1"/>
    <col min="3084" max="3084" width="2.42578125" style="713" customWidth="1"/>
    <col min="3085" max="3085" width="2.85546875" style="713" customWidth="1"/>
    <col min="3086" max="3086" width="2" style="713" customWidth="1"/>
    <col min="3087" max="3087" width="12.42578125" style="713" customWidth="1"/>
    <col min="3088" max="3088" width="3" style="713" customWidth="1"/>
    <col min="3089" max="3089" width="2" style="713" customWidth="1"/>
    <col min="3090" max="3090" width="13.5703125" style="713" customWidth="1"/>
    <col min="3091" max="3091" width="0.5703125" style="713" customWidth="1"/>
    <col min="3092" max="3328" width="9.140625" style="713"/>
    <col min="3329" max="3329" width="2.42578125" style="713" customWidth="1"/>
    <col min="3330" max="3330" width="1.85546875" style="713" customWidth="1"/>
    <col min="3331" max="3331" width="2.85546875" style="713" customWidth="1"/>
    <col min="3332" max="3332" width="6.7109375" style="713" customWidth="1"/>
    <col min="3333" max="3333" width="13.5703125" style="713" customWidth="1"/>
    <col min="3334" max="3334" width="0.5703125" style="713" customWidth="1"/>
    <col min="3335" max="3335" width="2.5703125" style="713" customWidth="1"/>
    <col min="3336" max="3336" width="2.7109375" style="713" customWidth="1"/>
    <col min="3337" max="3337" width="10.42578125" style="713" customWidth="1"/>
    <col min="3338" max="3338" width="13.42578125" style="713" customWidth="1"/>
    <col min="3339" max="3339" width="0.7109375" style="713" customWidth="1"/>
    <col min="3340" max="3340" width="2.42578125" style="713" customWidth="1"/>
    <col min="3341" max="3341" width="2.85546875" style="713" customWidth="1"/>
    <col min="3342" max="3342" width="2" style="713" customWidth="1"/>
    <col min="3343" max="3343" width="12.42578125" style="713" customWidth="1"/>
    <col min="3344" max="3344" width="3" style="713" customWidth="1"/>
    <col min="3345" max="3345" width="2" style="713" customWidth="1"/>
    <col min="3346" max="3346" width="13.5703125" style="713" customWidth="1"/>
    <col min="3347" max="3347" width="0.5703125" style="713" customWidth="1"/>
    <col min="3348" max="3584" width="9.140625" style="713"/>
    <col min="3585" max="3585" width="2.42578125" style="713" customWidth="1"/>
    <col min="3586" max="3586" width="1.85546875" style="713" customWidth="1"/>
    <col min="3587" max="3587" width="2.85546875" style="713" customWidth="1"/>
    <col min="3588" max="3588" width="6.7109375" style="713" customWidth="1"/>
    <col min="3589" max="3589" width="13.5703125" style="713" customWidth="1"/>
    <col min="3590" max="3590" width="0.5703125" style="713" customWidth="1"/>
    <col min="3591" max="3591" width="2.5703125" style="713" customWidth="1"/>
    <col min="3592" max="3592" width="2.7109375" style="713" customWidth="1"/>
    <col min="3593" max="3593" width="10.42578125" style="713" customWidth="1"/>
    <col min="3594" max="3594" width="13.42578125" style="713" customWidth="1"/>
    <col min="3595" max="3595" width="0.7109375" style="713" customWidth="1"/>
    <col min="3596" max="3596" width="2.42578125" style="713" customWidth="1"/>
    <col min="3597" max="3597" width="2.85546875" style="713" customWidth="1"/>
    <col min="3598" max="3598" width="2" style="713" customWidth="1"/>
    <col min="3599" max="3599" width="12.42578125" style="713" customWidth="1"/>
    <col min="3600" max="3600" width="3" style="713" customWidth="1"/>
    <col min="3601" max="3601" width="2" style="713" customWidth="1"/>
    <col min="3602" max="3602" width="13.5703125" style="713" customWidth="1"/>
    <col min="3603" max="3603" width="0.5703125" style="713" customWidth="1"/>
    <col min="3604" max="3840" width="9.140625" style="713"/>
    <col min="3841" max="3841" width="2.42578125" style="713" customWidth="1"/>
    <col min="3842" max="3842" width="1.85546875" style="713" customWidth="1"/>
    <col min="3843" max="3843" width="2.85546875" style="713" customWidth="1"/>
    <col min="3844" max="3844" width="6.7109375" style="713" customWidth="1"/>
    <col min="3845" max="3845" width="13.5703125" style="713" customWidth="1"/>
    <col min="3846" max="3846" width="0.5703125" style="713" customWidth="1"/>
    <col min="3847" max="3847" width="2.5703125" style="713" customWidth="1"/>
    <col min="3848" max="3848" width="2.7109375" style="713" customWidth="1"/>
    <col min="3849" max="3849" width="10.42578125" style="713" customWidth="1"/>
    <col min="3850" max="3850" width="13.42578125" style="713" customWidth="1"/>
    <col min="3851" max="3851" width="0.7109375" style="713" customWidth="1"/>
    <col min="3852" max="3852" width="2.42578125" style="713" customWidth="1"/>
    <col min="3853" max="3853" width="2.85546875" style="713" customWidth="1"/>
    <col min="3854" max="3854" width="2" style="713" customWidth="1"/>
    <col min="3855" max="3855" width="12.42578125" style="713" customWidth="1"/>
    <col min="3856" max="3856" width="3" style="713" customWidth="1"/>
    <col min="3857" max="3857" width="2" style="713" customWidth="1"/>
    <col min="3858" max="3858" width="13.5703125" style="713" customWidth="1"/>
    <col min="3859" max="3859" width="0.5703125" style="713" customWidth="1"/>
    <col min="3860" max="4096" width="9.140625" style="713"/>
    <col min="4097" max="4097" width="2.42578125" style="713" customWidth="1"/>
    <col min="4098" max="4098" width="1.85546875" style="713" customWidth="1"/>
    <col min="4099" max="4099" width="2.85546875" style="713" customWidth="1"/>
    <col min="4100" max="4100" width="6.7109375" style="713" customWidth="1"/>
    <col min="4101" max="4101" width="13.5703125" style="713" customWidth="1"/>
    <col min="4102" max="4102" width="0.5703125" style="713" customWidth="1"/>
    <col min="4103" max="4103" width="2.5703125" style="713" customWidth="1"/>
    <col min="4104" max="4104" width="2.7109375" style="713" customWidth="1"/>
    <col min="4105" max="4105" width="10.42578125" style="713" customWidth="1"/>
    <col min="4106" max="4106" width="13.42578125" style="713" customWidth="1"/>
    <col min="4107" max="4107" width="0.7109375" style="713" customWidth="1"/>
    <col min="4108" max="4108" width="2.42578125" style="713" customWidth="1"/>
    <col min="4109" max="4109" width="2.85546875" style="713" customWidth="1"/>
    <col min="4110" max="4110" width="2" style="713" customWidth="1"/>
    <col min="4111" max="4111" width="12.42578125" style="713" customWidth="1"/>
    <col min="4112" max="4112" width="3" style="713" customWidth="1"/>
    <col min="4113" max="4113" width="2" style="713" customWidth="1"/>
    <col min="4114" max="4114" width="13.5703125" style="713" customWidth="1"/>
    <col min="4115" max="4115" width="0.5703125" style="713" customWidth="1"/>
    <col min="4116" max="4352" width="9.140625" style="713"/>
    <col min="4353" max="4353" width="2.42578125" style="713" customWidth="1"/>
    <col min="4354" max="4354" width="1.85546875" style="713" customWidth="1"/>
    <col min="4355" max="4355" width="2.85546875" style="713" customWidth="1"/>
    <col min="4356" max="4356" width="6.7109375" style="713" customWidth="1"/>
    <col min="4357" max="4357" width="13.5703125" style="713" customWidth="1"/>
    <col min="4358" max="4358" width="0.5703125" style="713" customWidth="1"/>
    <col min="4359" max="4359" width="2.5703125" style="713" customWidth="1"/>
    <col min="4360" max="4360" width="2.7109375" style="713" customWidth="1"/>
    <col min="4361" max="4361" width="10.42578125" style="713" customWidth="1"/>
    <col min="4362" max="4362" width="13.42578125" style="713" customWidth="1"/>
    <col min="4363" max="4363" width="0.7109375" style="713" customWidth="1"/>
    <col min="4364" max="4364" width="2.42578125" style="713" customWidth="1"/>
    <col min="4365" max="4365" width="2.85546875" style="713" customWidth="1"/>
    <col min="4366" max="4366" width="2" style="713" customWidth="1"/>
    <col min="4367" max="4367" width="12.42578125" style="713" customWidth="1"/>
    <col min="4368" max="4368" width="3" style="713" customWidth="1"/>
    <col min="4369" max="4369" width="2" style="713" customWidth="1"/>
    <col min="4370" max="4370" width="13.5703125" style="713" customWidth="1"/>
    <col min="4371" max="4371" width="0.5703125" style="713" customWidth="1"/>
    <col min="4372" max="4608" width="9.140625" style="713"/>
    <col min="4609" max="4609" width="2.42578125" style="713" customWidth="1"/>
    <col min="4610" max="4610" width="1.85546875" style="713" customWidth="1"/>
    <col min="4611" max="4611" width="2.85546875" style="713" customWidth="1"/>
    <col min="4612" max="4612" width="6.7109375" style="713" customWidth="1"/>
    <col min="4613" max="4613" width="13.5703125" style="713" customWidth="1"/>
    <col min="4614" max="4614" width="0.5703125" style="713" customWidth="1"/>
    <col min="4615" max="4615" width="2.5703125" style="713" customWidth="1"/>
    <col min="4616" max="4616" width="2.7109375" style="713" customWidth="1"/>
    <col min="4617" max="4617" width="10.42578125" style="713" customWidth="1"/>
    <col min="4618" max="4618" width="13.42578125" style="713" customWidth="1"/>
    <col min="4619" max="4619" width="0.7109375" style="713" customWidth="1"/>
    <col min="4620" max="4620" width="2.42578125" style="713" customWidth="1"/>
    <col min="4621" max="4621" width="2.85546875" style="713" customWidth="1"/>
    <col min="4622" max="4622" width="2" style="713" customWidth="1"/>
    <col min="4623" max="4623" width="12.42578125" style="713" customWidth="1"/>
    <col min="4624" max="4624" width="3" style="713" customWidth="1"/>
    <col min="4625" max="4625" width="2" style="713" customWidth="1"/>
    <col min="4626" max="4626" width="13.5703125" style="713" customWidth="1"/>
    <col min="4627" max="4627" width="0.5703125" style="713" customWidth="1"/>
    <col min="4628" max="4864" width="9.140625" style="713"/>
    <col min="4865" max="4865" width="2.42578125" style="713" customWidth="1"/>
    <col min="4866" max="4866" width="1.85546875" style="713" customWidth="1"/>
    <col min="4867" max="4867" width="2.85546875" style="713" customWidth="1"/>
    <col min="4868" max="4868" width="6.7109375" style="713" customWidth="1"/>
    <col min="4869" max="4869" width="13.5703125" style="713" customWidth="1"/>
    <col min="4870" max="4870" width="0.5703125" style="713" customWidth="1"/>
    <col min="4871" max="4871" width="2.5703125" style="713" customWidth="1"/>
    <col min="4872" max="4872" width="2.7109375" style="713" customWidth="1"/>
    <col min="4873" max="4873" width="10.42578125" style="713" customWidth="1"/>
    <col min="4874" max="4874" width="13.42578125" style="713" customWidth="1"/>
    <col min="4875" max="4875" width="0.7109375" style="713" customWidth="1"/>
    <col min="4876" max="4876" width="2.42578125" style="713" customWidth="1"/>
    <col min="4877" max="4877" width="2.85546875" style="713" customWidth="1"/>
    <col min="4878" max="4878" width="2" style="713" customWidth="1"/>
    <col min="4879" max="4879" width="12.42578125" style="713" customWidth="1"/>
    <col min="4880" max="4880" width="3" style="713" customWidth="1"/>
    <col min="4881" max="4881" width="2" style="713" customWidth="1"/>
    <col min="4882" max="4882" width="13.5703125" style="713" customWidth="1"/>
    <col min="4883" max="4883" width="0.5703125" style="713" customWidth="1"/>
    <col min="4884" max="5120" width="9.140625" style="713"/>
    <col min="5121" max="5121" width="2.42578125" style="713" customWidth="1"/>
    <col min="5122" max="5122" width="1.85546875" style="713" customWidth="1"/>
    <col min="5123" max="5123" width="2.85546875" style="713" customWidth="1"/>
    <col min="5124" max="5124" width="6.7109375" style="713" customWidth="1"/>
    <col min="5125" max="5125" width="13.5703125" style="713" customWidth="1"/>
    <col min="5126" max="5126" width="0.5703125" style="713" customWidth="1"/>
    <col min="5127" max="5127" width="2.5703125" style="713" customWidth="1"/>
    <col min="5128" max="5128" width="2.7109375" style="713" customWidth="1"/>
    <col min="5129" max="5129" width="10.42578125" style="713" customWidth="1"/>
    <col min="5130" max="5130" width="13.42578125" style="713" customWidth="1"/>
    <col min="5131" max="5131" width="0.7109375" style="713" customWidth="1"/>
    <col min="5132" max="5132" width="2.42578125" style="713" customWidth="1"/>
    <col min="5133" max="5133" width="2.85546875" style="713" customWidth="1"/>
    <col min="5134" max="5134" width="2" style="713" customWidth="1"/>
    <col min="5135" max="5135" width="12.42578125" style="713" customWidth="1"/>
    <col min="5136" max="5136" width="3" style="713" customWidth="1"/>
    <col min="5137" max="5137" width="2" style="713" customWidth="1"/>
    <col min="5138" max="5138" width="13.5703125" style="713" customWidth="1"/>
    <col min="5139" max="5139" width="0.5703125" style="713" customWidth="1"/>
    <col min="5140" max="5376" width="9.140625" style="713"/>
    <col min="5377" max="5377" width="2.42578125" style="713" customWidth="1"/>
    <col min="5378" max="5378" width="1.85546875" style="713" customWidth="1"/>
    <col min="5379" max="5379" width="2.85546875" style="713" customWidth="1"/>
    <col min="5380" max="5380" width="6.7109375" style="713" customWidth="1"/>
    <col min="5381" max="5381" width="13.5703125" style="713" customWidth="1"/>
    <col min="5382" max="5382" width="0.5703125" style="713" customWidth="1"/>
    <col min="5383" max="5383" width="2.5703125" style="713" customWidth="1"/>
    <col min="5384" max="5384" width="2.7109375" style="713" customWidth="1"/>
    <col min="5385" max="5385" width="10.42578125" style="713" customWidth="1"/>
    <col min="5386" max="5386" width="13.42578125" style="713" customWidth="1"/>
    <col min="5387" max="5387" width="0.7109375" style="713" customWidth="1"/>
    <col min="5388" max="5388" width="2.42578125" style="713" customWidth="1"/>
    <col min="5389" max="5389" width="2.85546875" style="713" customWidth="1"/>
    <col min="5390" max="5390" width="2" style="713" customWidth="1"/>
    <col min="5391" max="5391" width="12.42578125" style="713" customWidth="1"/>
    <col min="5392" max="5392" width="3" style="713" customWidth="1"/>
    <col min="5393" max="5393" width="2" style="713" customWidth="1"/>
    <col min="5394" max="5394" width="13.5703125" style="713" customWidth="1"/>
    <col min="5395" max="5395" width="0.5703125" style="713" customWidth="1"/>
    <col min="5396" max="5632" width="9.140625" style="713"/>
    <col min="5633" max="5633" width="2.42578125" style="713" customWidth="1"/>
    <col min="5634" max="5634" width="1.85546875" style="713" customWidth="1"/>
    <col min="5635" max="5635" width="2.85546875" style="713" customWidth="1"/>
    <col min="5636" max="5636" width="6.7109375" style="713" customWidth="1"/>
    <col min="5637" max="5637" width="13.5703125" style="713" customWidth="1"/>
    <col min="5638" max="5638" width="0.5703125" style="713" customWidth="1"/>
    <col min="5639" max="5639" width="2.5703125" style="713" customWidth="1"/>
    <col min="5640" max="5640" width="2.7109375" style="713" customWidth="1"/>
    <col min="5641" max="5641" width="10.42578125" style="713" customWidth="1"/>
    <col min="5642" max="5642" width="13.42578125" style="713" customWidth="1"/>
    <col min="5643" max="5643" width="0.7109375" style="713" customWidth="1"/>
    <col min="5644" max="5644" width="2.42578125" style="713" customWidth="1"/>
    <col min="5645" max="5645" width="2.85546875" style="713" customWidth="1"/>
    <col min="5646" max="5646" width="2" style="713" customWidth="1"/>
    <col min="5647" max="5647" width="12.42578125" style="713" customWidth="1"/>
    <col min="5648" max="5648" width="3" style="713" customWidth="1"/>
    <col min="5649" max="5649" width="2" style="713" customWidth="1"/>
    <col min="5650" max="5650" width="13.5703125" style="713" customWidth="1"/>
    <col min="5651" max="5651" width="0.5703125" style="713" customWidth="1"/>
    <col min="5652" max="5888" width="9.140625" style="713"/>
    <col min="5889" max="5889" width="2.42578125" style="713" customWidth="1"/>
    <col min="5890" max="5890" width="1.85546875" style="713" customWidth="1"/>
    <col min="5891" max="5891" width="2.85546875" style="713" customWidth="1"/>
    <col min="5892" max="5892" width="6.7109375" style="713" customWidth="1"/>
    <col min="5893" max="5893" width="13.5703125" style="713" customWidth="1"/>
    <col min="5894" max="5894" width="0.5703125" style="713" customWidth="1"/>
    <col min="5895" max="5895" width="2.5703125" style="713" customWidth="1"/>
    <col min="5896" max="5896" width="2.7109375" style="713" customWidth="1"/>
    <col min="5897" max="5897" width="10.42578125" style="713" customWidth="1"/>
    <col min="5898" max="5898" width="13.42578125" style="713" customWidth="1"/>
    <col min="5899" max="5899" width="0.7109375" style="713" customWidth="1"/>
    <col min="5900" max="5900" width="2.42578125" style="713" customWidth="1"/>
    <col min="5901" max="5901" width="2.85546875" style="713" customWidth="1"/>
    <col min="5902" max="5902" width="2" style="713" customWidth="1"/>
    <col min="5903" max="5903" width="12.42578125" style="713" customWidth="1"/>
    <col min="5904" max="5904" width="3" style="713" customWidth="1"/>
    <col min="5905" max="5905" width="2" style="713" customWidth="1"/>
    <col min="5906" max="5906" width="13.5703125" style="713" customWidth="1"/>
    <col min="5907" max="5907" width="0.5703125" style="713" customWidth="1"/>
    <col min="5908" max="6144" width="9.140625" style="713"/>
    <col min="6145" max="6145" width="2.42578125" style="713" customWidth="1"/>
    <col min="6146" max="6146" width="1.85546875" style="713" customWidth="1"/>
    <col min="6147" max="6147" width="2.85546875" style="713" customWidth="1"/>
    <col min="6148" max="6148" width="6.7109375" style="713" customWidth="1"/>
    <col min="6149" max="6149" width="13.5703125" style="713" customWidth="1"/>
    <col min="6150" max="6150" width="0.5703125" style="713" customWidth="1"/>
    <col min="6151" max="6151" width="2.5703125" style="713" customWidth="1"/>
    <col min="6152" max="6152" width="2.7109375" style="713" customWidth="1"/>
    <col min="6153" max="6153" width="10.42578125" style="713" customWidth="1"/>
    <col min="6154" max="6154" width="13.42578125" style="713" customWidth="1"/>
    <col min="6155" max="6155" width="0.7109375" style="713" customWidth="1"/>
    <col min="6156" max="6156" width="2.42578125" style="713" customWidth="1"/>
    <col min="6157" max="6157" width="2.85546875" style="713" customWidth="1"/>
    <col min="6158" max="6158" width="2" style="713" customWidth="1"/>
    <col min="6159" max="6159" width="12.42578125" style="713" customWidth="1"/>
    <col min="6160" max="6160" width="3" style="713" customWidth="1"/>
    <col min="6161" max="6161" width="2" style="713" customWidth="1"/>
    <col min="6162" max="6162" width="13.5703125" style="713" customWidth="1"/>
    <col min="6163" max="6163" width="0.5703125" style="713" customWidth="1"/>
    <col min="6164" max="6400" width="9.140625" style="713"/>
    <col min="6401" max="6401" width="2.42578125" style="713" customWidth="1"/>
    <col min="6402" max="6402" width="1.85546875" style="713" customWidth="1"/>
    <col min="6403" max="6403" width="2.85546875" style="713" customWidth="1"/>
    <col min="6404" max="6404" width="6.7109375" style="713" customWidth="1"/>
    <col min="6405" max="6405" width="13.5703125" style="713" customWidth="1"/>
    <col min="6406" max="6406" width="0.5703125" style="713" customWidth="1"/>
    <col min="6407" max="6407" width="2.5703125" style="713" customWidth="1"/>
    <col min="6408" max="6408" width="2.7109375" style="713" customWidth="1"/>
    <col min="6409" max="6409" width="10.42578125" style="713" customWidth="1"/>
    <col min="6410" max="6410" width="13.42578125" style="713" customWidth="1"/>
    <col min="6411" max="6411" width="0.7109375" style="713" customWidth="1"/>
    <col min="6412" max="6412" width="2.42578125" style="713" customWidth="1"/>
    <col min="6413" max="6413" width="2.85546875" style="713" customWidth="1"/>
    <col min="6414" max="6414" width="2" style="713" customWidth="1"/>
    <col min="6415" max="6415" width="12.42578125" style="713" customWidth="1"/>
    <col min="6416" max="6416" width="3" style="713" customWidth="1"/>
    <col min="6417" max="6417" width="2" style="713" customWidth="1"/>
    <col min="6418" max="6418" width="13.5703125" style="713" customWidth="1"/>
    <col min="6419" max="6419" width="0.5703125" style="713" customWidth="1"/>
    <col min="6420" max="6656" width="9.140625" style="713"/>
    <col min="6657" max="6657" width="2.42578125" style="713" customWidth="1"/>
    <col min="6658" max="6658" width="1.85546875" style="713" customWidth="1"/>
    <col min="6659" max="6659" width="2.85546875" style="713" customWidth="1"/>
    <col min="6660" max="6660" width="6.7109375" style="713" customWidth="1"/>
    <col min="6661" max="6661" width="13.5703125" style="713" customWidth="1"/>
    <col min="6662" max="6662" width="0.5703125" style="713" customWidth="1"/>
    <col min="6663" max="6663" width="2.5703125" style="713" customWidth="1"/>
    <col min="6664" max="6664" width="2.7109375" style="713" customWidth="1"/>
    <col min="6665" max="6665" width="10.42578125" style="713" customWidth="1"/>
    <col min="6666" max="6666" width="13.42578125" style="713" customWidth="1"/>
    <col min="6667" max="6667" width="0.7109375" style="713" customWidth="1"/>
    <col min="6668" max="6668" width="2.42578125" style="713" customWidth="1"/>
    <col min="6669" max="6669" width="2.85546875" style="713" customWidth="1"/>
    <col min="6670" max="6670" width="2" style="713" customWidth="1"/>
    <col min="6671" max="6671" width="12.42578125" style="713" customWidth="1"/>
    <col min="6672" max="6672" width="3" style="713" customWidth="1"/>
    <col min="6673" max="6673" width="2" style="713" customWidth="1"/>
    <col min="6674" max="6674" width="13.5703125" style="713" customWidth="1"/>
    <col min="6675" max="6675" width="0.5703125" style="713" customWidth="1"/>
    <col min="6676" max="6912" width="9.140625" style="713"/>
    <col min="6913" max="6913" width="2.42578125" style="713" customWidth="1"/>
    <col min="6914" max="6914" width="1.85546875" style="713" customWidth="1"/>
    <col min="6915" max="6915" width="2.85546875" style="713" customWidth="1"/>
    <col min="6916" max="6916" width="6.7109375" style="713" customWidth="1"/>
    <col min="6917" max="6917" width="13.5703125" style="713" customWidth="1"/>
    <col min="6918" max="6918" width="0.5703125" style="713" customWidth="1"/>
    <col min="6919" max="6919" width="2.5703125" style="713" customWidth="1"/>
    <col min="6920" max="6920" width="2.7109375" style="713" customWidth="1"/>
    <col min="6921" max="6921" width="10.42578125" style="713" customWidth="1"/>
    <col min="6922" max="6922" width="13.42578125" style="713" customWidth="1"/>
    <col min="6923" max="6923" width="0.7109375" style="713" customWidth="1"/>
    <col min="6924" max="6924" width="2.42578125" style="713" customWidth="1"/>
    <col min="6925" max="6925" width="2.85546875" style="713" customWidth="1"/>
    <col min="6926" max="6926" width="2" style="713" customWidth="1"/>
    <col min="6927" max="6927" width="12.42578125" style="713" customWidth="1"/>
    <col min="6928" max="6928" width="3" style="713" customWidth="1"/>
    <col min="6929" max="6929" width="2" style="713" customWidth="1"/>
    <col min="6930" max="6930" width="13.5703125" style="713" customWidth="1"/>
    <col min="6931" max="6931" width="0.5703125" style="713" customWidth="1"/>
    <col min="6932" max="7168" width="9.140625" style="713"/>
    <col min="7169" max="7169" width="2.42578125" style="713" customWidth="1"/>
    <col min="7170" max="7170" width="1.85546875" style="713" customWidth="1"/>
    <col min="7171" max="7171" width="2.85546875" style="713" customWidth="1"/>
    <col min="7172" max="7172" width="6.7109375" style="713" customWidth="1"/>
    <col min="7173" max="7173" width="13.5703125" style="713" customWidth="1"/>
    <col min="7174" max="7174" width="0.5703125" style="713" customWidth="1"/>
    <col min="7175" max="7175" width="2.5703125" style="713" customWidth="1"/>
    <col min="7176" max="7176" width="2.7109375" style="713" customWidth="1"/>
    <col min="7177" max="7177" width="10.42578125" style="713" customWidth="1"/>
    <col min="7178" max="7178" width="13.42578125" style="713" customWidth="1"/>
    <col min="7179" max="7179" width="0.7109375" style="713" customWidth="1"/>
    <col min="7180" max="7180" width="2.42578125" style="713" customWidth="1"/>
    <col min="7181" max="7181" width="2.85546875" style="713" customWidth="1"/>
    <col min="7182" max="7182" width="2" style="713" customWidth="1"/>
    <col min="7183" max="7183" width="12.42578125" style="713" customWidth="1"/>
    <col min="7184" max="7184" width="3" style="713" customWidth="1"/>
    <col min="7185" max="7185" width="2" style="713" customWidth="1"/>
    <col min="7186" max="7186" width="13.5703125" style="713" customWidth="1"/>
    <col min="7187" max="7187" width="0.5703125" style="713" customWidth="1"/>
    <col min="7188" max="7424" width="9.140625" style="713"/>
    <col min="7425" max="7425" width="2.42578125" style="713" customWidth="1"/>
    <col min="7426" max="7426" width="1.85546875" style="713" customWidth="1"/>
    <col min="7427" max="7427" width="2.85546875" style="713" customWidth="1"/>
    <col min="7428" max="7428" width="6.7109375" style="713" customWidth="1"/>
    <col min="7429" max="7429" width="13.5703125" style="713" customWidth="1"/>
    <col min="7430" max="7430" width="0.5703125" style="713" customWidth="1"/>
    <col min="7431" max="7431" width="2.5703125" style="713" customWidth="1"/>
    <col min="7432" max="7432" width="2.7109375" style="713" customWidth="1"/>
    <col min="7433" max="7433" width="10.42578125" style="713" customWidth="1"/>
    <col min="7434" max="7434" width="13.42578125" style="713" customWidth="1"/>
    <col min="7435" max="7435" width="0.7109375" style="713" customWidth="1"/>
    <col min="7436" max="7436" width="2.42578125" style="713" customWidth="1"/>
    <col min="7437" max="7437" width="2.85546875" style="713" customWidth="1"/>
    <col min="7438" max="7438" width="2" style="713" customWidth="1"/>
    <col min="7439" max="7439" width="12.42578125" style="713" customWidth="1"/>
    <col min="7440" max="7440" width="3" style="713" customWidth="1"/>
    <col min="7441" max="7441" width="2" style="713" customWidth="1"/>
    <col min="7442" max="7442" width="13.5703125" style="713" customWidth="1"/>
    <col min="7443" max="7443" width="0.5703125" style="713" customWidth="1"/>
    <col min="7444" max="7680" width="9.140625" style="713"/>
    <col min="7681" max="7681" width="2.42578125" style="713" customWidth="1"/>
    <col min="7682" max="7682" width="1.85546875" style="713" customWidth="1"/>
    <col min="7683" max="7683" width="2.85546875" style="713" customWidth="1"/>
    <col min="7684" max="7684" width="6.7109375" style="713" customWidth="1"/>
    <col min="7685" max="7685" width="13.5703125" style="713" customWidth="1"/>
    <col min="7686" max="7686" width="0.5703125" style="713" customWidth="1"/>
    <col min="7687" max="7687" width="2.5703125" style="713" customWidth="1"/>
    <col min="7688" max="7688" width="2.7109375" style="713" customWidth="1"/>
    <col min="7689" max="7689" width="10.42578125" style="713" customWidth="1"/>
    <col min="7690" max="7690" width="13.42578125" style="713" customWidth="1"/>
    <col min="7691" max="7691" width="0.7109375" style="713" customWidth="1"/>
    <col min="7692" max="7692" width="2.42578125" style="713" customWidth="1"/>
    <col min="7693" max="7693" width="2.85546875" style="713" customWidth="1"/>
    <col min="7694" max="7694" width="2" style="713" customWidth="1"/>
    <col min="7695" max="7695" width="12.42578125" style="713" customWidth="1"/>
    <col min="7696" max="7696" width="3" style="713" customWidth="1"/>
    <col min="7697" max="7697" width="2" style="713" customWidth="1"/>
    <col min="7698" max="7698" width="13.5703125" style="713" customWidth="1"/>
    <col min="7699" max="7699" width="0.5703125" style="713" customWidth="1"/>
    <col min="7700" max="7936" width="9.140625" style="713"/>
    <col min="7937" max="7937" width="2.42578125" style="713" customWidth="1"/>
    <col min="7938" max="7938" width="1.85546875" style="713" customWidth="1"/>
    <col min="7939" max="7939" width="2.85546875" style="713" customWidth="1"/>
    <col min="7940" max="7940" width="6.7109375" style="713" customWidth="1"/>
    <col min="7941" max="7941" width="13.5703125" style="713" customWidth="1"/>
    <col min="7942" max="7942" width="0.5703125" style="713" customWidth="1"/>
    <col min="7943" max="7943" width="2.5703125" style="713" customWidth="1"/>
    <col min="7944" max="7944" width="2.7109375" style="713" customWidth="1"/>
    <col min="7945" max="7945" width="10.42578125" style="713" customWidth="1"/>
    <col min="7946" max="7946" width="13.42578125" style="713" customWidth="1"/>
    <col min="7947" max="7947" width="0.7109375" style="713" customWidth="1"/>
    <col min="7948" max="7948" width="2.42578125" style="713" customWidth="1"/>
    <col min="7949" max="7949" width="2.85546875" style="713" customWidth="1"/>
    <col min="7950" max="7950" width="2" style="713" customWidth="1"/>
    <col min="7951" max="7951" width="12.42578125" style="713" customWidth="1"/>
    <col min="7952" max="7952" width="3" style="713" customWidth="1"/>
    <col min="7953" max="7953" width="2" style="713" customWidth="1"/>
    <col min="7954" max="7954" width="13.5703125" style="713" customWidth="1"/>
    <col min="7955" max="7955" width="0.5703125" style="713" customWidth="1"/>
    <col min="7956" max="8192" width="9.140625" style="713"/>
    <col min="8193" max="8193" width="2.42578125" style="713" customWidth="1"/>
    <col min="8194" max="8194" width="1.85546875" style="713" customWidth="1"/>
    <col min="8195" max="8195" width="2.85546875" style="713" customWidth="1"/>
    <col min="8196" max="8196" width="6.7109375" style="713" customWidth="1"/>
    <col min="8197" max="8197" width="13.5703125" style="713" customWidth="1"/>
    <col min="8198" max="8198" width="0.5703125" style="713" customWidth="1"/>
    <col min="8199" max="8199" width="2.5703125" style="713" customWidth="1"/>
    <col min="8200" max="8200" width="2.7109375" style="713" customWidth="1"/>
    <col min="8201" max="8201" width="10.42578125" style="713" customWidth="1"/>
    <col min="8202" max="8202" width="13.42578125" style="713" customWidth="1"/>
    <col min="8203" max="8203" width="0.7109375" style="713" customWidth="1"/>
    <col min="8204" max="8204" width="2.42578125" style="713" customWidth="1"/>
    <col min="8205" max="8205" width="2.85546875" style="713" customWidth="1"/>
    <col min="8206" max="8206" width="2" style="713" customWidth="1"/>
    <col min="8207" max="8207" width="12.42578125" style="713" customWidth="1"/>
    <col min="8208" max="8208" width="3" style="713" customWidth="1"/>
    <col min="8209" max="8209" width="2" style="713" customWidth="1"/>
    <col min="8210" max="8210" width="13.5703125" style="713" customWidth="1"/>
    <col min="8211" max="8211" width="0.5703125" style="713" customWidth="1"/>
    <col min="8212" max="8448" width="9.140625" style="713"/>
    <col min="8449" max="8449" width="2.42578125" style="713" customWidth="1"/>
    <col min="8450" max="8450" width="1.85546875" style="713" customWidth="1"/>
    <col min="8451" max="8451" width="2.85546875" style="713" customWidth="1"/>
    <col min="8452" max="8452" width="6.7109375" style="713" customWidth="1"/>
    <col min="8453" max="8453" width="13.5703125" style="713" customWidth="1"/>
    <col min="8454" max="8454" width="0.5703125" style="713" customWidth="1"/>
    <col min="8455" max="8455" width="2.5703125" style="713" customWidth="1"/>
    <col min="8456" max="8456" width="2.7109375" style="713" customWidth="1"/>
    <col min="8457" max="8457" width="10.42578125" style="713" customWidth="1"/>
    <col min="8458" max="8458" width="13.42578125" style="713" customWidth="1"/>
    <col min="8459" max="8459" width="0.7109375" style="713" customWidth="1"/>
    <col min="8460" max="8460" width="2.42578125" style="713" customWidth="1"/>
    <col min="8461" max="8461" width="2.85546875" style="713" customWidth="1"/>
    <col min="8462" max="8462" width="2" style="713" customWidth="1"/>
    <col min="8463" max="8463" width="12.42578125" style="713" customWidth="1"/>
    <col min="8464" max="8464" width="3" style="713" customWidth="1"/>
    <col min="8465" max="8465" width="2" style="713" customWidth="1"/>
    <col min="8466" max="8466" width="13.5703125" style="713" customWidth="1"/>
    <col min="8467" max="8467" width="0.5703125" style="713" customWidth="1"/>
    <col min="8468" max="8704" width="9.140625" style="713"/>
    <col min="8705" max="8705" width="2.42578125" style="713" customWidth="1"/>
    <col min="8706" max="8706" width="1.85546875" style="713" customWidth="1"/>
    <col min="8707" max="8707" width="2.85546875" style="713" customWidth="1"/>
    <col min="8708" max="8708" width="6.7109375" style="713" customWidth="1"/>
    <col min="8709" max="8709" width="13.5703125" style="713" customWidth="1"/>
    <col min="8710" max="8710" width="0.5703125" style="713" customWidth="1"/>
    <col min="8711" max="8711" width="2.5703125" style="713" customWidth="1"/>
    <col min="8712" max="8712" width="2.7109375" style="713" customWidth="1"/>
    <col min="8713" max="8713" width="10.42578125" style="713" customWidth="1"/>
    <col min="8714" max="8714" width="13.42578125" style="713" customWidth="1"/>
    <col min="8715" max="8715" width="0.7109375" style="713" customWidth="1"/>
    <col min="8716" max="8716" width="2.42578125" style="713" customWidth="1"/>
    <col min="8717" max="8717" width="2.85546875" style="713" customWidth="1"/>
    <col min="8718" max="8718" width="2" style="713" customWidth="1"/>
    <col min="8719" max="8719" width="12.42578125" style="713" customWidth="1"/>
    <col min="8720" max="8720" width="3" style="713" customWidth="1"/>
    <col min="8721" max="8721" width="2" style="713" customWidth="1"/>
    <col min="8722" max="8722" width="13.5703125" style="713" customWidth="1"/>
    <col min="8723" max="8723" width="0.5703125" style="713" customWidth="1"/>
    <col min="8724" max="8960" width="9.140625" style="713"/>
    <col min="8961" max="8961" width="2.42578125" style="713" customWidth="1"/>
    <col min="8962" max="8962" width="1.85546875" style="713" customWidth="1"/>
    <col min="8963" max="8963" width="2.85546875" style="713" customWidth="1"/>
    <col min="8964" max="8964" width="6.7109375" style="713" customWidth="1"/>
    <col min="8965" max="8965" width="13.5703125" style="713" customWidth="1"/>
    <col min="8966" max="8966" width="0.5703125" style="713" customWidth="1"/>
    <col min="8967" max="8967" width="2.5703125" style="713" customWidth="1"/>
    <col min="8968" max="8968" width="2.7109375" style="713" customWidth="1"/>
    <col min="8969" max="8969" width="10.42578125" style="713" customWidth="1"/>
    <col min="8970" max="8970" width="13.42578125" style="713" customWidth="1"/>
    <col min="8971" max="8971" width="0.7109375" style="713" customWidth="1"/>
    <col min="8972" max="8972" width="2.42578125" style="713" customWidth="1"/>
    <col min="8973" max="8973" width="2.85546875" style="713" customWidth="1"/>
    <col min="8974" max="8974" width="2" style="713" customWidth="1"/>
    <col min="8975" max="8975" width="12.42578125" style="713" customWidth="1"/>
    <col min="8976" max="8976" width="3" style="713" customWidth="1"/>
    <col min="8977" max="8977" width="2" style="713" customWidth="1"/>
    <col min="8978" max="8978" width="13.5703125" style="713" customWidth="1"/>
    <col min="8979" max="8979" width="0.5703125" style="713" customWidth="1"/>
    <col min="8980" max="9216" width="9.140625" style="713"/>
    <col min="9217" max="9217" width="2.42578125" style="713" customWidth="1"/>
    <col min="9218" max="9218" width="1.85546875" style="713" customWidth="1"/>
    <col min="9219" max="9219" width="2.85546875" style="713" customWidth="1"/>
    <col min="9220" max="9220" width="6.7109375" style="713" customWidth="1"/>
    <col min="9221" max="9221" width="13.5703125" style="713" customWidth="1"/>
    <col min="9222" max="9222" width="0.5703125" style="713" customWidth="1"/>
    <col min="9223" max="9223" width="2.5703125" style="713" customWidth="1"/>
    <col min="9224" max="9224" width="2.7109375" style="713" customWidth="1"/>
    <col min="9225" max="9225" width="10.42578125" style="713" customWidth="1"/>
    <col min="9226" max="9226" width="13.42578125" style="713" customWidth="1"/>
    <col min="9227" max="9227" width="0.7109375" style="713" customWidth="1"/>
    <col min="9228" max="9228" width="2.42578125" style="713" customWidth="1"/>
    <col min="9229" max="9229" width="2.85546875" style="713" customWidth="1"/>
    <col min="9230" max="9230" width="2" style="713" customWidth="1"/>
    <col min="9231" max="9231" width="12.42578125" style="713" customWidth="1"/>
    <col min="9232" max="9232" width="3" style="713" customWidth="1"/>
    <col min="9233" max="9233" width="2" style="713" customWidth="1"/>
    <col min="9234" max="9234" width="13.5703125" style="713" customWidth="1"/>
    <col min="9235" max="9235" width="0.5703125" style="713" customWidth="1"/>
    <col min="9236" max="9472" width="9.140625" style="713"/>
    <col min="9473" max="9473" width="2.42578125" style="713" customWidth="1"/>
    <col min="9474" max="9474" width="1.85546875" style="713" customWidth="1"/>
    <col min="9475" max="9475" width="2.85546875" style="713" customWidth="1"/>
    <col min="9476" max="9476" width="6.7109375" style="713" customWidth="1"/>
    <col min="9477" max="9477" width="13.5703125" style="713" customWidth="1"/>
    <col min="9478" max="9478" width="0.5703125" style="713" customWidth="1"/>
    <col min="9479" max="9479" width="2.5703125" style="713" customWidth="1"/>
    <col min="9480" max="9480" width="2.7109375" style="713" customWidth="1"/>
    <col min="9481" max="9481" width="10.42578125" style="713" customWidth="1"/>
    <col min="9482" max="9482" width="13.42578125" style="713" customWidth="1"/>
    <col min="9483" max="9483" width="0.7109375" style="713" customWidth="1"/>
    <col min="9484" max="9484" width="2.42578125" style="713" customWidth="1"/>
    <col min="9485" max="9485" width="2.85546875" style="713" customWidth="1"/>
    <col min="9486" max="9486" width="2" style="713" customWidth="1"/>
    <col min="9487" max="9487" width="12.42578125" style="713" customWidth="1"/>
    <col min="9488" max="9488" width="3" style="713" customWidth="1"/>
    <col min="9489" max="9489" width="2" style="713" customWidth="1"/>
    <col min="9490" max="9490" width="13.5703125" style="713" customWidth="1"/>
    <col min="9491" max="9491" width="0.5703125" style="713" customWidth="1"/>
    <col min="9492" max="9728" width="9.140625" style="713"/>
    <col min="9729" max="9729" width="2.42578125" style="713" customWidth="1"/>
    <col min="9730" max="9730" width="1.85546875" style="713" customWidth="1"/>
    <col min="9731" max="9731" width="2.85546875" style="713" customWidth="1"/>
    <col min="9732" max="9732" width="6.7109375" style="713" customWidth="1"/>
    <col min="9733" max="9733" width="13.5703125" style="713" customWidth="1"/>
    <col min="9734" max="9734" width="0.5703125" style="713" customWidth="1"/>
    <col min="9735" max="9735" width="2.5703125" style="713" customWidth="1"/>
    <col min="9736" max="9736" width="2.7109375" style="713" customWidth="1"/>
    <col min="9737" max="9737" width="10.42578125" style="713" customWidth="1"/>
    <col min="9738" max="9738" width="13.42578125" style="713" customWidth="1"/>
    <col min="9739" max="9739" width="0.7109375" style="713" customWidth="1"/>
    <col min="9740" max="9740" width="2.42578125" style="713" customWidth="1"/>
    <col min="9741" max="9741" width="2.85546875" style="713" customWidth="1"/>
    <col min="9742" max="9742" width="2" style="713" customWidth="1"/>
    <col min="9743" max="9743" width="12.42578125" style="713" customWidth="1"/>
    <col min="9744" max="9744" width="3" style="713" customWidth="1"/>
    <col min="9745" max="9745" width="2" style="713" customWidth="1"/>
    <col min="9746" max="9746" width="13.5703125" style="713" customWidth="1"/>
    <col min="9747" max="9747" width="0.5703125" style="713" customWidth="1"/>
    <col min="9748" max="9984" width="9.140625" style="713"/>
    <col min="9985" max="9985" width="2.42578125" style="713" customWidth="1"/>
    <col min="9986" max="9986" width="1.85546875" style="713" customWidth="1"/>
    <col min="9987" max="9987" width="2.85546875" style="713" customWidth="1"/>
    <col min="9988" max="9988" width="6.7109375" style="713" customWidth="1"/>
    <col min="9989" max="9989" width="13.5703125" style="713" customWidth="1"/>
    <col min="9990" max="9990" width="0.5703125" style="713" customWidth="1"/>
    <col min="9991" max="9991" width="2.5703125" style="713" customWidth="1"/>
    <col min="9992" max="9992" width="2.7109375" style="713" customWidth="1"/>
    <col min="9993" max="9993" width="10.42578125" style="713" customWidth="1"/>
    <col min="9994" max="9994" width="13.42578125" style="713" customWidth="1"/>
    <col min="9995" max="9995" width="0.7109375" style="713" customWidth="1"/>
    <col min="9996" max="9996" width="2.42578125" style="713" customWidth="1"/>
    <col min="9997" max="9997" width="2.85546875" style="713" customWidth="1"/>
    <col min="9998" max="9998" width="2" style="713" customWidth="1"/>
    <col min="9999" max="9999" width="12.42578125" style="713" customWidth="1"/>
    <col min="10000" max="10000" width="3" style="713" customWidth="1"/>
    <col min="10001" max="10001" width="2" style="713" customWidth="1"/>
    <col min="10002" max="10002" width="13.5703125" style="713" customWidth="1"/>
    <col min="10003" max="10003" width="0.5703125" style="713" customWidth="1"/>
    <col min="10004" max="10240" width="9.140625" style="713"/>
    <col min="10241" max="10241" width="2.42578125" style="713" customWidth="1"/>
    <col min="10242" max="10242" width="1.85546875" style="713" customWidth="1"/>
    <col min="10243" max="10243" width="2.85546875" style="713" customWidth="1"/>
    <col min="10244" max="10244" width="6.7109375" style="713" customWidth="1"/>
    <col min="10245" max="10245" width="13.5703125" style="713" customWidth="1"/>
    <col min="10246" max="10246" width="0.5703125" style="713" customWidth="1"/>
    <col min="10247" max="10247" width="2.5703125" style="713" customWidth="1"/>
    <col min="10248" max="10248" width="2.7109375" style="713" customWidth="1"/>
    <col min="10249" max="10249" width="10.42578125" style="713" customWidth="1"/>
    <col min="10250" max="10250" width="13.42578125" style="713" customWidth="1"/>
    <col min="10251" max="10251" width="0.7109375" style="713" customWidth="1"/>
    <col min="10252" max="10252" width="2.42578125" style="713" customWidth="1"/>
    <col min="10253" max="10253" width="2.85546875" style="713" customWidth="1"/>
    <col min="10254" max="10254" width="2" style="713" customWidth="1"/>
    <col min="10255" max="10255" width="12.42578125" style="713" customWidth="1"/>
    <col min="10256" max="10256" width="3" style="713" customWidth="1"/>
    <col min="10257" max="10257" width="2" style="713" customWidth="1"/>
    <col min="10258" max="10258" width="13.5703125" style="713" customWidth="1"/>
    <col min="10259" max="10259" width="0.5703125" style="713" customWidth="1"/>
    <col min="10260" max="10496" width="9.140625" style="713"/>
    <col min="10497" max="10497" width="2.42578125" style="713" customWidth="1"/>
    <col min="10498" max="10498" width="1.85546875" style="713" customWidth="1"/>
    <col min="10499" max="10499" width="2.85546875" style="713" customWidth="1"/>
    <col min="10500" max="10500" width="6.7109375" style="713" customWidth="1"/>
    <col min="10501" max="10501" width="13.5703125" style="713" customWidth="1"/>
    <col min="10502" max="10502" width="0.5703125" style="713" customWidth="1"/>
    <col min="10503" max="10503" width="2.5703125" style="713" customWidth="1"/>
    <col min="10504" max="10504" width="2.7109375" style="713" customWidth="1"/>
    <col min="10505" max="10505" width="10.42578125" style="713" customWidth="1"/>
    <col min="10506" max="10506" width="13.42578125" style="713" customWidth="1"/>
    <col min="10507" max="10507" width="0.7109375" style="713" customWidth="1"/>
    <col min="10508" max="10508" width="2.42578125" style="713" customWidth="1"/>
    <col min="10509" max="10509" width="2.85546875" style="713" customWidth="1"/>
    <col min="10510" max="10510" width="2" style="713" customWidth="1"/>
    <col min="10511" max="10511" width="12.42578125" style="713" customWidth="1"/>
    <col min="10512" max="10512" width="3" style="713" customWidth="1"/>
    <col min="10513" max="10513" width="2" style="713" customWidth="1"/>
    <col min="10514" max="10514" width="13.5703125" style="713" customWidth="1"/>
    <col min="10515" max="10515" width="0.5703125" style="713" customWidth="1"/>
    <col min="10516" max="10752" width="9.140625" style="713"/>
    <col min="10753" max="10753" width="2.42578125" style="713" customWidth="1"/>
    <col min="10754" max="10754" width="1.85546875" style="713" customWidth="1"/>
    <col min="10755" max="10755" width="2.85546875" style="713" customWidth="1"/>
    <col min="10756" max="10756" width="6.7109375" style="713" customWidth="1"/>
    <col min="10757" max="10757" width="13.5703125" style="713" customWidth="1"/>
    <col min="10758" max="10758" width="0.5703125" style="713" customWidth="1"/>
    <col min="10759" max="10759" width="2.5703125" style="713" customWidth="1"/>
    <col min="10760" max="10760" width="2.7109375" style="713" customWidth="1"/>
    <col min="10761" max="10761" width="10.42578125" style="713" customWidth="1"/>
    <col min="10762" max="10762" width="13.42578125" style="713" customWidth="1"/>
    <col min="10763" max="10763" width="0.7109375" style="713" customWidth="1"/>
    <col min="10764" max="10764" width="2.42578125" style="713" customWidth="1"/>
    <col min="10765" max="10765" width="2.85546875" style="713" customWidth="1"/>
    <col min="10766" max="10766" width="2" style="713" customWidth="1"/>
    <col min="10767" max="10767" width="12.42578125" style="713" customWidth="1"/>
    <col min="10768" max="10768" width="3" style="713" customWidth="1"/>
    <col min="10769" max="10769" width="2" style="713" customWidth="1"/>
    <col min="10770" max="10770" width="13.5703125" style="713" customWidth="1"/>
    <col min="10771" max="10771" width="0.5703125" style="713" customWidth="1"/>
    <col min="10772" max="11008" width="9.140625" style="713"/>
    <col min="11009" max="11009" width="2.42578125" style="713" customWidth="1"/>
    <col min="11010" max="11010" width="1.85546875" style="713" customWidth="1"/>
    <col min="11011" max="11011" width="2.85546875" style="713" customWidth="1"/>
    <col min="11012" max="11012" width="6.7109375" style="713" customWidth="1"/>
    <col min="11013" max="11013" width="13.5703125" style="713" customWidth="1"/>
    <col min="11014" max="11014" width="0.5703125" style="713" customWidth="1"/>
    <col min="11015" max="11015" width="2.5703125" style="713" customWidth="1"/>
    <col min="11016" max="11016" width="2.7109375" style="713" customWidth="1"/>
    <col min="11017" max="11017" width="10.42578125" style="713" customWidth="1"/>
    <col min="11018" max="11018" width="13.42578125" style="713" customWidth="1"/>
    <col min="11019" max="11019" width="0.7109375" style="713" customWidth="1"/>
    <col min="11020" max="11020" width="2.42578125" style="713" customWidth="1"/>
    <col min="11021" max="11021" width="2.85546875" style="713" customWidth="1"/>
    <col min="11022" max="11022" width="2" style="713" customWidth="1"/>
    <col min="11023" max="11023" width="12.42578125" style="713" customWidth="1"/>
    <col min="11024" max="11024" width="3" style="713" customWidth="1"/>
    <col min="11025" max="11025" width="2" style="713" customWidth="1"/>
    <col min="11026" max="11026" width="13.5703125" style="713" customWidth="1"/>
    <col min="11027" max="11027" width="0.5703125" style="713" customWidth="1"/>
    <col min="11028" max="11264" width="9.140625" style="713"/>
    <col min="11265" max="11265" width="2.42578125" style="713" customWidth="1"/>
    <col min="11266" max="11266" width="1.85546875" style="713" customWidth="1"/>
    <col min="11267" max="11267" width="2.85546875" style="713" customWidth="1"/>
    <col min="11268" max="11268" width="6.7109375" style="713" customWidth="1"/>
    <col min="11269" max="11269" width="13.5703125" style="713" customWidth="1"/>
    <col min="11270" max="11270" width="0.5703125" style="713" customWidth="1"/>
    <col min="11271" max="11271" width="2.5703125" style="713" customWidth="1"/>
    <col min="11272" max="11272" width="2.7109375" style="713" customWidth="1"/>
    <col min="11273" max="11273" width="10.42578125" style="713" customWidth="1"/>
    <col min="11274" max="11274" width="13.42578125" style="713" customWidth="1"/>
    <col min="11275" max="11275" width="0.7109375" style="713" customWidth="1"/>
    <col min="11276" max="11276" width="2.42578125" style="713" customWidth="1"/>
    <col min="11277" max="11277" width="2.85546875" style="713" customWidth="1"/>
    <col min="11278" max="11278" width="2" style="713" customWidth="1"/>
    <col min="11279" max="11279" width="12.42578125" style="713" customWidth="1"/>
    <col min="11280" max="11280" width="3" style="713" customWidth="1"/>
    <col min="11281" max="11281" width="2" style="713" customWidth="1"/>
    <col min="11282" max="11282" width="13.5703125" style="713" customWidth="1"/>
    <col min="11283" max="11283" width="0.5703125" style="713" customWidth="1"/>
    <col min="11284" max="11520" width="9.140625" style="713"/>
    <col min="11521" max="11521" width="2.42578125" style="713" customWidth="1"/>
    <col min="11522" max="11522" width="1.85546875" style="713" customWidth="1"/>
    <col min="11523" max="11523" width="2.85546875" style="713" customWidth="1"/>
    <col min="11524" max="11524" width="6.7109375" style="713" customWidth="1"/>
    <col min="11525" max="11525" width="13.5703125" style="713" customWidth="1"/>
    <col min="11526" max="11526" width="0.5703125" style="713" customWidth="1"/>
    <col min="11527" max="11527" width="2.5703125" style="713" customWidth="1"/>
    <col min="11528" max="11528" width="2.7109375" style="713" customWidth="1"/>
    <col min="11529" max="11529" width="10.42578125" style="713" customWidth="1"/>
    <col min="11530" max="11530" width="13.42578125" style="713" customWidth="1"/>
    <col min="11531" max="11531" width="0.7109375" style="713" customWidth="1"/>
    <col min="11532" max="11532" width="2.42578125" style="713" customWidth="1"/>
    <col min="11533" max="11533" width="2.85546875" style="713" customWidth="1"/>
    <col min="11534" max="11534" width="2" style="713" customWidth="1"/>
    <col min="11535" max="11535" width="12.42578125" style="713" customWidth="1"/>
    <col min="11536" max="11536" width="3" style="713" customWidth="1"/>
    <col min="11537" max="11537" width="2" style="713" customWidth="1"/>
    <col min="11538" max="11538" width="13.5703125" style="713" customWidth="1"/>
    <col min="11539" max="11539" width="0.5703125" style="713" customWidth="1"/>
    <col min="11540" max="11776" width="9.140625" style="713"/>
    <col min="11777" max="11777" width="2.42578125" style="713" customWidth="1"/>
    <col min="11778" max="11778" width="1.85546875" style="713" customWidth="1"/>
    <col min="11779" max="11779" width="2.85546875" style="713" customWidth="1"/>
    <col min="11780" max="11780" width="6.7109375" style="713" customWidth="1"/>
    <col min="11781" max="11781" width="13.5703125" style="713" customWidth="1"/>
    <col min="11782" max="11782" width="0.5703125" style="713" customWidth="1"/>
    <col min="11783" max="11783" width="2.5703125" style="713" customWidth="1"/>
    <col min="11784" max="11784" width="2.7109375" style="713" customWidth="1"/>
    <col min="11785" max="11785" width="10.42578125" style="713" customWidth="1"/>
    <col min="11786" max="11786" width="13.42578125" style="713" customWidth="1"/>
    <col min="11787" max="11787" width="0.7109375" style="713" customWidth="1"/>
    <col min="11788" max="11788" width="2.42578125" style="713" customWidth="1"/>
    <col min="11789" max="11789" width="2.85546875" style="713" customWidth="1"/>
    <col min="11790" max="11790" width="2" style="713" customWidth="1"/>
    <col min="11791" max="11791" width="12.42578125" style="713" customWidth="1"/>
    <col min="11792" max="11792" width="3" style="713" customWidth="1"/>
    <col min="11793" max="11793" width="2" style="713" customWidth="1"/>
    <col min="11794" max="11794" width="13.5703125" style="713" customWidth="1"/>
    <col min="11795" max="11795" width="0.5703125" style="713" customWidth="1"/>
    <col min="11796" max="12032" width="9.140625" style="713"/>
    <col min="12033" max="12033" width="2.42578125" style="713" customWidth="1"/>
    <col min="12034" max="12034" width="1.85546875" style="713" customWidth="1"/>
    <col min="12035" max="12035" width="2.85546875" style="713" customWidth="1"/>
    <col min="12036" max="12036" width="6.7109375" style="713" customWidth="1"/>
    <col min="12037" max="12037" width="13.5703125" style="713" customWidth="1"/>
    <col min="12038" max="12038" width="0.5703125" style="713" customWidth="1"/>
    <col min="12039" max="12039" width="2.5703125" style="713" customWidth="1"/>
    <col min="12040" max="12040" width="2.7109375" style="713" customWidth="1"/>
    <col min="12041" max="12041" width="10.42578125" style="713" customWidth="1"/>
    <col min="12042" max="12042" width="13.42578125" style="713" customWidth="1"/>
    <col min="12043" max="12043" width="0.7109375" style="713" customWidth="1"/>
    <col min="12044" max="12044" width="2.42578125" style="713" customWidth="1"/>
    <col min="12045" max="12045" width="2.85546875" style="713" customWidth="1"/>
    <col min="12046" max="12046" width="2" style="713" customWidth="1"/>
    <col min="12047" max="12047" width="12.42578125" style="713" customWidth="1"/>
    <col min="12048" max="12048" width="3" style="713" customWidth="1"/>
    <col min="12049" max="12049" width="2" style="713" customWidth="1"/>
    <col min="12050" max="12050" width="13.5703125" style="713" customWidth="1"/>
    <col min="12051" max="12051" width="0.5703125" style="713" customWidth="1"/>
    <col min="12052" max="12288" width="9.140625" style="713"/>
    <col min="12289" max="12289" width="2.42578125" style="713" customWidth="1"/>
    <col min="12290" max="12290" width="1.85546875" style="713" customWidth="1"/>
    <col min="12291" max="12291" width="2.85546875" style="713" customWidth="1"/>
    <col min="12292" max="12292" width="6.7109375" style="713" customWidth="1"/>
    <col min="12293" max="12293" width="13.5703125" style="713" customWidth="1"/>
    <col min="12294" max="12294" width="0.5703125" style="713" customWidth="1"/>
    <col min="12295" max="12295" width="2.5703125" style="713" customWidth="1"/>
    <col min="12296" max="12296" width="2.7109375" style="713" customWidth="1"/>
    <col min="12297" max="12297" width="10.42578125" style="713" customWidth="1"/>
    <col min="12298" max="12298" width="13.42578125" style="713" customWidth="1"/>
    <col min="12299" max="12299" width="0.7109375" style="713" customWidth="1"/>
    <col min="12300" max="12300" width="2.42578125" style="713" customWidth="1"/>
    <col min="12301" max="12301" width="2.85546875" style="713" customWidth="1"/>
    <col min="12302" max="12302" width="2" style="713" customWidth="1"/>
    <col min="12303" max="12303" width="12.42578125" style="713" customWidth="1"/>
    <col min="12304" max="12304" width="3" style="713" customWidth="1"/>
    <col min="12305" max="12305" width="2" style="713" customWidth="1"/>
    <col min="12306" max="12306" width="13.5703125" style="713" customWidth="1"/>
    <col min="12307" max="12307" width="0.5703125" style="713" customWidth="1"/>
    <col min="12308" max="12544" width="9.140625" style="713"/>
    <col min="12545" max="12545" width="2.42578125" style="713" customWidth="1"/>
    <col min="12546" max="12546" width="1.85546875" style="713" customWidth="1"/>
    <col min="12547" max="12547" width="2.85546875" style="713" customWidth="1"/>
    <col min="12548" max="12548" width="6.7109375" style="713" customWidth="1"/>
    <col min="12549" max="12549" width="13.5703125" style="713" customWidth="1"/>
    <col min="12550" max="12550" width="0.5703125" style="713" customWidth="1"/>
    <col min="12551" max="12551" width="2.5703125" style="713" customWidth="1"/>
    <col min="12552" max="12552" width="2.7109375" style="713" customWidth="1"/>
    <col min="12553" max="12553" width="10.42578125" style="713" customWidth="1"/>
    <col min="12554" max="12554" width="13.42578125" style="713" customWidth="1"/>
    <col min="12555" max="12555" width="0.7109375" style="713" customWidth="1"/>
    <col min="12556" max="12556" width="2.42578125" style="713" customWidth="1"/>
    <col min="12557" max="12557" width="2.85546875" style="713" customWidth="1"/>
    <col min="12558" max="12558" width="2" style="713" customWidth="1"/>
    <col min="12559" max="12559" width="12.42578125" style="713" customWidth="1"/>
    <col min="12560" max="12560" width="3" style="713" customWidth="1"/>
    <col min="12561" max="12561" width="2" style="713" customWidth="1"/>
    <col min="12562" max="12562" width="13.5703125" style="713" customWidth="1"/>
    <col min="12563" max="12563" width="0.5703125" style="713" customWidth="1"/>
    <col min="12564" max="12800" width="9.140625" style="713"/>
    <col min="12801" max="12801" width="2.42578125" style="713" customWidth="1"/>
    <col min="12802" max="12802" width="1.85546875" style="713" customWidth="1"/>
    <col min="12803" max="12803" width="2.85546875" style="713" customWidth="1"/>
    <col min="12804" max="12804" width="6.7109375" style="713" customWidth="1"/>
    <col min="12805" max="12805" width="13.5703125" style="713" customWidth="1"/>
    <col min="12806" max="12806" width="0.5703125" style="713" customWidth="1"/>
    <col min="12807" max="12807" width="2.5703125" style="713" customWidth="1"/>
    <col min="12808" max="12808" width="2.7109375" style="713" customWidth="1"/>
    <col min="12809" max="12809" width="10.42578125" style="713" customWidth="1"/>
    <col min="12810" max="12810" width="13.42578125" style="713" customWidth="1"/>
    <col min="12811" max="12811" width="0.7109375" style="713" customWidth="1"/>
    <col min="12812" max="12812" width="2.42578125" style="713" customWidth="1"/>
    <col min="12813" max="12813" width="2.85546875" style="713" customWidth="1"/>
    <col min="12814" max="12814" width="2" style="713" customWidth="1"/>
    <col min="12815" max="12815" width="12.42578125" style="713" customWidth="1"/>
    <col min="12816" max="12816" width="3" style="713" customWidth="1"/>
    <col min="12817" max="12817" width="2" style="713" customWidth="1"/>
    <col min="12818" max="12818" width="13.5703125" style="713" customWidth="1"/>
    <col min="12819" max="12819" width="0.5703125" style="713" customWidth="1"/>
    <col min="12820" max="13056" width="9.140625" style="713"/>
    <col min="13057" max="13057" width="2.42578125" style="713" customWidth="1"/>
    <col min="13058" max="13058" width="1.85546875" style="713" customWidth="1"/>
    <col min="13059" max="13059" width="2.85546875" style="713" customWidth="1"/>
    <col min="13060" max="13060" width="6.7109375" style="713" customWidth="1"/>
    <col min="13061" max="13061" width="13.5703125" style="713" customWidth="1"/>
    <col min="13062" max="13062" width="0.5703125" style="713" customWidth="1"/>
    <col min="13063" max="13063" width="2.5703125" style="713" customWidth="1"/>
    <col min="13064" max="13064" width="2.7109375" style="713" customWidth="1"/>
    <col min="13065" max="13065" width="10.42578125" style="713" customWidth="1"/>
    <col min="13066" max="13066" width="13.42578125" style="713" customWidth="1"/>
    <col min="13067" max="13067" width="0.7109375" style="713" customWidth="1"/>
    <col min="13068" max="13068" width="2.42578125" style="713" customWidth="1"/>
    <col min="13069" max="13069" width="2.85546875" style="713" customWidth="1"/>
    <col min="13070" max="13070" width="2" style="713" customWidth="1"/>
    <col min="13071" max="13071" width="12.42578125" style="713" customWidth="1"/>
    <col min="13072" max="13072" width="3" style="713" customWidth="1"/>
    <col min="13073" max="13073" width="2" style="713" customWidth="1"/>
    <col min="13074" max="13074" width="13.5703125" style="713" customWidth="1"/>
    <col min="13075" max="13075" width="0.5703125" style="713" customWidth="1"/>
    <col min="13076" max="13312" width="9.140625" style="713"/>
    <col min="13313" max="13313" width="2.42578125" style="713" customWidth="1"/>
    <col min="13314" max="13314" width="1.85546875" style="713" customWidth="1"/>
    <col min="13315" max="13315" width="2.85546875" style="713" customWidth="1"/>
    <col min="13316" max="13316" width="6.7109375" style="713" customWidth="1"/>
    <col min="13317" max="13317" width="13.5703125" style="713" customWidth="1"/>
    <col min="13318" max="13318" width="0.5703125" style="713" customWidth="1"/>
    <col min="13319" max="13319" width="2.5703125" style="713" customWidth="1"/>
    <col min="13320" max="13320" width="2.7109375" style="713" customWidth="1"/>
    <col min="13321" max="13321" width="10.42578125" style="713" customWidth="1"/>
    <col min="13322" max="13322" width="13.42578125" style="713" customWidth="1"/>
    <col min="13323" max="13323" width="0.7109375" style="713" customWidth="1"/>
    <col min="13324" max="13324" width="2.42578125" style="713" customWidth="1"/>
    <col min="13325" max="13325" width="2.85546875" style="713" customWidth="1"/>
    <col min="13326" max="13326" width="2" style="713" customWidth="1"/>
    <col min="13327" max="13327" width="12.42578125" style="713" customWidth="1"/>
    <col min="13328" max="13328" width="3" style="713" customWidth="1"/>
    <col min="13329" max="13329" width="2" style="713" customWidth="1"/>
    <col min="13330" max="13330" width="13.5703125" style="713" customWidth="1"/>
    <col min="13331" max="13331" width="0.5703125" style="713" customWidth="1"/>
    <col min="13332" max="13568" width="9.140625" style="713"/>
    <col min="13569" max="13569" width="2.42578125" style="713" customWidth="1"/>
    <col min="13570" max="13570" width="1.85546875" style="713" customWidth="1"/>
    <col min="13571" max="13571" width="2.85546875" style="713" customWidth="1"/>
    <col min="13572" max="13572" width="6.7109375" style="713" customWidth="1"/>
    <col min="13573" max="13573" width="13.5703125" style="713" customWidth="1"/>
    <col min="13574" max="13574" width="0.5703125" style="713" customWidth="1"/>
    <col min="13575" max="13575" width="2.5703125" style="713" customWidth="1"/>
    <col min="13576" max="13576" width="2.7109375" style="713" customWidth="1"/>
    <col min="13577" max="13577" width="10.42578125" style="713" customWidth="1"/>
    <col min="13578" max="13578" width="13.42578125" style="713" customWidth="1"/>
    <col min="13579" max="13579" width="0.7109375" style="713" customWidth="1"/>
    <col min="13580" max="13580" width="2.42578125" style="713" customWidth="1"/>
    <col min="13581" max="13581" width="2.85546875" style="713" customWidth="1"/>
    <col min="13582" max="13582" width="2" style="713" customWidth="1"/>
    <col min="13583" max="13583" width="12.42578125" style="713" customWidth="1"/>
    <col min="13584" max="13584" width="3" style="713" customWidth="1"/>
    <col min="13585" max="13585" width="2" style="713" customWidth="1"/>
    <col min="13586" max="13586" width="13.5703125" style="713" customWidth="1"/>
    <col min="13587" max="13587" width="0.5703125" style="713" customWidth="1"/>
    <col min="13588" max="13824" width="9.140625" style="713"/>
    <col min="13825" max="13825" width="2.42578125" style="713" customWidth="1"/>
    <col min="13826" max="13826" width="1.85546875" style="713" customWidth="1"/>
    <col min="13827" max="13827" width="2.85546875" style="713" customWidth="1"/>
    <col min="13828" max="13828" width="6.7109375" style="713" customWidth="1"/>
    <col min="13829" max="13829" width="13.5703125" style="713" customWidth="1"/>
    <col min="13830" max="13830" width="0.5703125" style="713" customWidth="1"/>
    <col min="13831" max="13831" width="2.5703125" style="713" customWidth="1"/>
    <col min="13832" max="13832" width="2.7109375" style="713" customWidth="1"/>
    <col min="13833" max="13833" width="10.42578125" style="713" customWidth="1"/>
    <col min="13834" max="13834" width="13.42578125" style="713" customWidth="1"/>
    <col min="13835" max="13835" width="0.7109375" style="713" customWidth="1"/>
    <col min="13836" max="13836" width="2.42578125" style="713" customWidth="1"/>
    <col min="13837" max="13837" width="2.85546875" style="713" customWidth="1"/>
    <col min="13838" max="13838" width="2" style="713" customWidth="1"/>
    <col min="13839" max="13839" width="12.42578125" style="713" customWidth="1"/>
    <col min="13840" max="13840" width="3" style="713" customWidth="1"/>
    <col min="13841" max="13841" width="2" style="713" customWidth="1"/>
    <col min="13842" max="13842" width="13.5703125" style="713" customWidth="1"/>
    <col min="13843" max="13843" width="0.5703125" style="713" customWidth="1"/>
    <col min="13844" max="14080" width="9.140625" style="713"/>
    <col min="14081" max="14081" width="2.42578125" style="713" customWidth="1"/>
    <col min="14082" max="14082" width="1.85546875" style="713" customWidth="1"/>
    <col min="14083" max="14083" width="2.85546875" style="713" customWidth="1"/>
    <col min="14084" max="14084" width="6.7109375" style="713" customWidth="1"/>
    <col min="14085" max="14085" width="13.5703125" style="713" customWidth="1"/>
    <col min="14086" max="14086" width="0.5703125" style="713" customWidth="1"/>
    <col min="14087" max="14087" width="2.5703125" style="713" customWidth="1"/>
    <col min="14088" max="14088" width="2.7109375" style="713" customWidth="1"/>
    <col min="14089" max="14089" width="10.42578125" style="713" customWidth="1"/>
    <col min="14090" max="14090" width="13.42578125" style="713" customWidth="1"/>
    <col min="14091" max="14091" width="0.7109375" style="713" customWidth="1"/>
    <col min="14092" max="14092" width="2.42578125" style="713" customWidth="1"/>
    <col min="14093" max="14093" width="2.85546875" style="713" customWidth="1"/>
    <col min="14094" max="14094" width="2" style="713" customWidth="1"/>
    <col min="14095" max="14095" width="12.42578125" style="713" customWidth="1"/>
    <col min="14096" max="14096" width="3" style="713" customWidth="1"/>
    <col min="14097" max="14097" width="2" style="713" customWidth="1"/>
    <col min="14098" max="14098" width="13.5703125" style="713" customWidth="1"/>
    <col min="14099" max="14099" width="0.5703125" style="713" customWidth="1"/>
    <col min="14100" max="14336" width="9.140625" style="713"/>
    <col min="14337" max="14337" width="2.42578125" style="713" customWidth="1"/>
    <col min="14338" max="14338" width="1.85546875" style="713" customWidth="1"/>
    <col min="14339" max="14339" width="2.85546875" style="713" customWidth="1"/>
    <col min="14340" max="14340" width="6.7109375" style="713" customWidth="1"/>
    <col min="14341" max="14341" width="13.5703125" style="713" customWidth="1"/>
    <col min="14342" max="14342" width="0.5703125" style="713" customWidth="1"/>
    <col min="14343" max="14343" width="2.5703125" style="713" customWidth="1"/>
    <col min="14344" max="14344" width="2.7109375" style="713" customWidth="1"/>
    <col min="14345" max="14345" width="10.42578125" style="713" customWidth="1"/>
    <col min="14346" max="14346" width="13.42578125" style="713" customWidth="1"/>
    <col min="14347" max="14347" width="0.7109375" style="713" customWidth="1"/>
    <col min="14348" max="14348" width="2.42578125" style="713" customWidth="1"/>
    <col min="14349" max="14349" width="2.85546875" style="713" customWidth="1"/>
    <col min="14350" max="14350" width="2" style="713" customWidth="1"/>
    <col min="14351" max="14351" width="12.42578125" style="713" customWidth="1"/>
    <col min="14352" max="14352" width="3" style="713" customWidth="1"/>
    <col min="14353" max="14353" width="2" style="713" customWidth="1"/>
    <col min="14354" max="14354" width="13.5703125" style="713" customWidth="1"/>
    <col min="14355" max="14355" width="0.5703125" style="713" customWidth="1"/>
    <col min="14356" max="14592" width="9.140625" style="713"/>
    <col min="14593" max="14593" width="2.42578125" style="713" customWidth="1"/>
    <col min="14594" max="14594" width="1.85546875" style="713" customWidth="1"/>
    <col min="14595" max="14595" width="2.85546875" style="713" customWidth="1"/>
    <col min="14596" max="14596" width="6.7109375" style="713" customWidth="1"/>
    <col min="14597" max="14597" width="13.5703125" style="713" customWidth="1"/>
    <col min="14598" max="14598" width="0.5703125" style="713" customWidth="1"/>
    <col min="14599" max="14599" width="2.5703125" style="713" customWidth="1"/>
    <col min="14600" max="14600" width="2.7109375" style="713" customWidth="1"/>
    <col min="14601" max="14601" width="10.42578125" style="713" customWidth="1"/>
    <col min="14602" max="14602" width="13.42578125" style="713" customWidth="1"/>
    <col min="14603" max="14603" width="0.7109375" style="713" customWidth="1"/>
    <col min="14604" max="14604" width="2.42578125" style="713" customWidth="1"/>
    <col min="14605" max="14605" width="2.85546875" style="713" customWidth="1"/>
    <col min="14606" max="14606" width="2" style="713" customWidth="1"/>
    <col min="14607" max="14607" width="12.42578125" style="713" customWidth="1"/>
    <col min="14608" max="14608" width="3" style="713" customWidth="1"/>
    <col min="14609" max="14609" width="2" style="713" customWidth="1"/>
    <col min="14610" max="14610" width="13.5703125" style="713" customWidth="1"/>
    <col min="14611" max="14611" width="0.5703125" style="713" customWidth="1"/>
    <col min="14612" max="14848" width="9.140625" style="713"/>
    <col min="14849" max="14849" width="2.42578125" style="713" customWidth="1"/>
    <col min="14850" max="14850" width="1.85546875" style="713" customWidth="1"/>
    <col min="14851" max="14851" width="2.85546875" style="713" customWidth="1"/>
    <col min="14852" max="14852" width="6.7109375" style="713" customWidth="1"/>
    <col min="14853" max="14853" width="13.5703125" style="713" customWidth="1"/>
    <col min="14854" max="14854" width="0.5703125" style="713" customWidth="1"/>
    <col min="14855" max="14855" width="2.5703125" style="713" customWidth="1"/>
    <col min="14856" max="14856" width="2.7109375" style="713" customWidth="1"/>
    <col min="14857" max="14857" width="10.42578125" style="713" customWidth="1"/>
    <col min="14858" max="14858" width="13.42578125" style="713" customWidth="1"/>
    <col min="14859" max="14859" width="0.7109375" style="713" customWidth="1"/>
    <col min="14860" max="14860" width="2.42578125" style="713" customWidth="1"/>
    <col min="14861" max="14861" width="2.85546875" style="713" customWidth="1"/>
    <col min="14862" max="14862" width="2" style="713" customWidth="1"/>
    <col min="14863" max="14863" width="12.42578125" style="713" customWidth="1"/>
    <col min="14864" max="14864" width="3" style="713" customWidth="1"/>
    <col min="14865" max="14865" width="2" style="713" customWidth="1"/>
    <col min="14866" max="14866" width="13.5703125" style="713" customWidth="1"/>
    <col min="14867" max="14867" width="0.5703125" style="713" customWidth="1"/>
    <col min="14868" max="15104" width="9.140625" style="713"/>
    <col min="15105" max="15105" width="2.42578125" style="713" customWidth="1"/>
    <col min="15106" max="15106" width="1.85546875" style="713" customWidth="1"/>
    <col min="15107" max="15107" width="2.85546875" style="713" customWidth="1"/>
    <col min="15108" max="15108" width="6.7109375" style="713" customWidth="1"/>
    <col min="15109" max="15109" width="13.5703125" style="713" customWidth="1"/>
    <col min="15110" max="15110" width="0.5703125" style="713" customWidth="1"/>
    <col min="15111" max="15111" width="2.5703125" style="713" customWidth="1"/>
    <col min="15112" max="15112" width="2.7109375" style="713" customWidth="1"/>
    <col min="15113" max="15113" width="10.42578125" style="713" customWidth="1"/>
    <col min="15114" max="15114" width="13.42578125" style="713" customWidth="1"/>
    <col min="15115" max="15115" width="0.7109375" style="713" customWidth="1"/>
    <col min="15116" max="15116" width="2.42578125" style="713" customWidth="1"/>
    <col min="15117" max="15117" width="2.85546875" style="713" customWidth="1"/>
    <col min="15118" max="15118" width="2" style="713" customWidth="1"/>
    <col min="15119" max="15119" width="12.42578125" style="713" customWidth="1"/>
    <col min="15120" max="15120" width="3" style="713" customWidth="1"/>
    <col min="15121" max="15121" width="2" style="713" customWidth="1"/>
    <col min="15122" max="15122" width="13.5703125" style="713" customWidth="1"/>
    <col min="15123" max="15123" width="0.5703125" style="713" customWidth="1"/>
    <col min="15124" max="15360" width="9.140625" style="713"/>
    <col min="15361" max="15361" width="2.42578125" style="713" customWidth="1"/>
    <col min="15362" max="15362" width="1.85546875" style="713" customWidth="1"/>
    <col min="15363" max="15363" width="2.85546875" style="713" customWidth="1"/>
    <col min="15364" max="15364" width="6.7109375" style="713" customWidth="1"/>
    <col min="15365" max="15365" width="13.5703125" style="713" customWidth="1"/>
    <col min="15366" max="15366" width="0.5703125" style="713" customWidth="1"/>
    <col min="15367" max="15367" width="2.5703125" style="713" customWidth="1"/>
    <col min="15368" max="15368" width="2.7109375" style="713" customWidth="1"/>
    <col min="15369" max="15369" width="10.42578125" style="713" customWidth="1"/>
    <col min="15370" max="15370" width="13.42578125" style="713" customWidth="1"/>
    <col min="15371" max="15371" width="0.7109375" style="713" customWidth="1"/>
    <col min="15372" max="15372" width="2.42578125" style="713" customWidth="1"/>
    <col min="15373" max="15373" width="2.85546875" style="713" customWidth="1"/>
    <col min="15374" max="15374" width="2" style="713" customWidth="1"/>
    <col min="15375" max="15375" width="12.42578125" style="713" customWidth="1"/>
    <col min="15376" max="15376" width="3" style="713" customWidth="1"/>
    <col min="15377" max="15377" width="2" style="713" customWidth="1"/>
    <col min="15378" max="15378" width="13.5703125" style="713" customWidth="1"/>
    <col min="15379" max="15379" width="0.5703125" style="713" customWidth="1"/>
    <col min="15380" max="15616" width="9.140625" style="713"/>
    <col min="15617" max="15617" width="2.42578125" style="713" customWidth="1"/>
    <col min="15618" max="15618" width="1.85546875" style="713" customWidth="1"/>
    <col min="15619" max="15619" width="2.85546875" style="713" customWidth="1"/>
    <col min="15620" max="15620" width="6.7109375" style="713" customWidth="1"/>
    <col min="15621" max="15621" width="13.5703125" style="713" customWidth="1"/>
    <col min="15622" max="15622" width="0.5703125" style="713" customWidth="1"/>
    <col min="15623" max="15623" width="2.5703125" style="713" customWidth="1"/>
    <col min="15624" max="15624" width="2.7109375" style="713" customWidth="1"/>
    <col min="15625" max="15625" width="10.42578125" style="713" customWidth="1"/>
    <col min="15626" max="15626" width="13.42578125" style="713" customWidth="1"/>
    <col min="15627" max="15627" width="0.7109375" style="713" customWidth="1"/>
    <col min="15628" max="15628" width="2.42578125" style="713" customWidth="1"/>
    <col min="15629" max="15629" width="2.85546875" style="713" customWidth="1"/>
    <col min="15630" max="15630" width="2" style="713" customWidth="1"/>
    <col min="15631" max="15631" width="12.42578125" style="713" customWidth="1"/>
    <col min="15632" max="15632" width="3" style="713" customWidth="1"/>
    <col min="15633" max="15633" width="2" style="713" customWidth="1"/>
    <col min="15634" max="15634" width="13.5703125" style="713" customWidth="1"/>
    <col min="15635" max="15635" width="0.5703125" style="713" customWidth="1"/>
    <col min="15636" max="15872" width="9.140625" style="713"/>
    <col min="15873" max="15873" width="2.42578125" style="713" customWidth="1"/>
    <col min="15874" max="15874" width="1.85546875" style="713" customWidth="1"/>
    <col min="15875" max="15875" width="2.85546875" style="713" customWidth="1"/>
    <col min="15876" max="15876" width="6.7109375" style="713" customWidth="1"/>
    <col min="15877" max="15877" width="13.5703125" style="713" customWidth="1"/>
    <col min="15878" max="15878" width="0.5703125" style="713" customWidth="1"/>
    <col min="15879" max="15879" width="2.5703125" style="713" customWidth="1"/>
    <col min="15880" max="15880" width="2.7109375" style="713" customWidth="1"/>
    <col min="15881" max="15881" width="10.42578125" style="713" customWidth="1"/>
    <col min="15882" max="15882" width="13.42578125" style="713" customWidth="1"/>
    <col min="15883" max="15883" width="0.7109375" style="713" customWidth="1"/>
    <col min="15884" max="15884" width="2.42578125" style="713" customWidth="1"/>
    <col min="15885" max="15885" width="2.85546875" style="713" customWidth="1"/>
    <col min="15886" max="15886" width="2" style="713" customWidth="1"/>
    <col min="15887" max="15887" width="12.42578125" style="713" customWidth="1"/>
    <col min="15888" max="15888" width="3" style="713" customWidth="1"/>
    <col min="15889" max="15889" width="2" style="713" customWidth="1"/>
    <col min="15890" max="15890" width="13.5703125" style="713" customWidth="1"/>
    <col min="15891" max="15891" width="0.5703125" style="713" customWidth="1"/>
    <col min="15892" max="16128" width="9.140625" style="713"/>
    <col min="16129" max="16129" width="2.42578125" style="713" customWidth="1"/>
    <col min="16130" max="16130" width="1.85546875" style="713" customWidth="1"/>
    <col min="16131" max="16131" width="2.85546875" style="713" customWidth="1"/>
    <col min="16132" max="16132" width="6.7109375" style="713" customWidth="1"/>
    <col min="16133" max="16133" width="13.5703125" style="713" customWidth="1"/>
    <col min="16134" max="16134" width="0.5703125" style="713" customWidth="1"/>
    <col min="16135" max="16135" width="2.5703125" style="713" customWidth="1"/>
    <col min="16136" max="16136" width="2.7109375" style="713" customWidth="1"/>
    <col min="16137" max="16137" width="10.42578125" style="713" customWidth="1"/>
    <col min="16138" max="16138" width="13.42578125" style="713" customWidth="1"/>
    <col min="16139" max="16139" width="0.7109375" style="713" customWidth="1"/>
    <col min="16140" max="16140" width="2.42578125" style="713" customWidth="1"/>
    <col min="16141" max="16141" width="2.85546875" style="713" customWidth="1"/>
    <col min="16142" max="16142" width="2" style="713" customWidth="1"/>
    <col min="16143" max="16143" width="12.42578125" style="713" customWidth="1"/>
    <col min="16144" max="16144" width="3" style="713" customWidth="1"/>
    <col min="16145" max="16145" width="2" style="713" customWidth="1"/>
    <col min="16146" max="16146" width="13.5703125" style="713" customWidth="1"/>
    <col min="16147" max="16147" width="0.5703125" style="713" customWidth="1"/>
    <col min="16148" max="16384" width="9.140625" style="713"/>
  </cols>
  <sheetData>
    <row r="1" spans="1:19" ht="12" customHeight="1">
      <c r="A1" s="710"/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2"/>
    </row>
    <row r="2" spans="1:19" ht="23.25" customHeight="1">
      <c r="A2" s="714"/>
      <c r="B2" s="715"/>
      <c r="C2" s="715"/>
      <c r="D2" s="715"/>
      <c r="E2" s="715"/>
      <c r="F2" s="715"/>
      <c r="G2" s="903" t="s">
        <v>68</v>
      </c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7"/>
    </row>
    <row r="3" spans="1:19" ht="12" customHeight="1">
      <c r="A3" s="718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20"/>
    </row>
    <row r="4" spans="1:19" ht="8.25" customHeight="1">
      <c r="A4" s="721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3"/>
    </row>
    <row r="5" spans="1:19" ht="17.25" customHeight="1">
      <c r="A5" s="724"/>
      <c r="B5" s="725" t="s">
        <v>69</v>
      </c>
      <c r="C5" s="725"/>
      <c r="D5" s="725"/>
      <c r="E5" s="726" t="s">
        <v>2033</v>
      </c>
      <c r="F5" s="727"/>
      <c r="G5" s="727"/>
      <c r="H5" s="727"/>
      <c r="I5" s="727"/>
      <c r="J5" s="728"/>
      <c r="K5" s="725"/>
      <c r="L5" s="725"/>
      <c r="M5" s="725"/>
      <c r="N5" s="725"/>
      <c r="O5" s="725" t="s">
        <v>71</v>
      </c>
      <c r="P5" s="726" t="s">
        <v>29</v>
      </c>
      <c r="Q5" s="729"/>
      <c r="R5" s="728"/>
      <c r="S5" s="730"/>
    </row>
    <row r="6" spans="1:19" ht="17.25" hidden="1" customHeight="1">
      <c r="A6" s="724"/>
      <c r="B6" s="725" t="s">
        <v>72</v>
      </c>
      <c r="C6" s="725"/>
      <c r="D6" s="725"/>
      <c r="E6" s="731" t="s">
        <v>2034</v>
      </c>
      <c r="F6" s="725"/>
      <c r="G6" s="725"/>
      <c r="H6" s="725"/>
      <c r="I6" s="725"/>
      <c r="J6" s="732"/>
      <c r="K6" s="725"/>
      <c r="L6" s="725"/>
      <c r="M6" s="725"/>
      <c r="N6" s="725"/>
      <c r="O6" s="725"/>
      <c r="P6" s="733"/>
      <c r="Q6" s="734"/>
      <c r="R6" s="732"/>
      <c r="S6" s="730"/>
    </row>
    <row r="7" spans="1:19" ht="15.75" customHeight="1">
      <c r="A7" s="724"/>
      <c r="B7" s="725" t="s">
        <v>74</v>
      </c>
      <c r="C7" s="725"/>
      <c r="D7" s="725"/>
      <c r="E7" s="735" t="s">
        <v>2035</v>
      </c>
      <c r="F7" s="725"/>
      <c r="G7" s="725"/>
      <c r="H7" s="725"/>
      <c r="I7" s="725"/>
      <c r="J7" s="732"/>
      <c r="K7" s="725"/>
      <c r="L7" s="725"/>
      <c r="M7" s="725"/>
      <c r="N7" s="725"/>
      <c r="O7" s="725" t="s">
        <v>76</v>
      </c>
      <c r="P7" s="731"/>
      <c r="Q7" s="734"/>
      <c r="R7" s="732"/>
      <c r="S7" s="730"/>
    </row>
    <row r="8" spans="1:19" ht="17.25" hidden="1" customHeight="1">
      <c r="A8" s="724"/>
      <c r="B8" s="725" t="s">
        <v>78</v>
      </c>
      <c r="C8" s="725"/>
      <c r="D8" s="725"/>
      <c r="E8" s="735" t="s">
        <v>29</v>
      </c>
      <c r="F8" s="725"/>
      <c r="G8" s="725"/>
      <c r="H8" s="725"/>
      <c r="I8" s="725"/>
      <c r="J8" s="732"/>
      <c r="K8" s="725"/>
      <c r="L8" s="725"/>
      <c r="M8" s="725"/>
      <c r="N8" s="725"/>
      <c r="O8" s="725"/>
      <c r="P8" s="733"/>
      <c r="Q8" s="734"/>
      <c r="R8" s="732"/>
      <c r="S8" s="730"/>
    </row>
    <row r="9" spans="1:19" ht="15.75" customHeight="1">
      <c r="A9" s="724"/>
      <c r="B9" s="725" t="s">
        <v>80</v>
      </c>
      <c r="C9" s="725"/>
      <c r="D9" s="725"/>
      <c r="E9" s="736" t="s">
        <v>29</v>
      </c>
      <c r="F9" s="737"/>
      <c r="G9" s="737"/>
      <c r="H9" s="737"/>
      <c r="I9" s="737"/>
      <c r="J9" s="738"/>
      <c r="K9" s="725"/>
      <c r="L9" s="725"/>
      <c r="M9" s="725"/>
      <c r="N9" s="725"/>
      <c r="O9" s="725" t="s">
        <v>82</v>
      </c>
      <c r="P9" s="739"/>
      <c r="Q9" s="740"/>
      <c r="R9" s="738"/>
      <c r="S9" s="730"/>
    </row>
    <row r="10" spans="1:19" ht="17.25" hidden="1" customHeight="1">
      <c r="A10" s="724"/>
      <c r="B10" s="725" t="s">
        <v>83</v>
      </c>
      <c r="C10" s="725"/>
      <c r="D10" s="725"/>
      <c r="E10" s="741" t="s">
        <v>29</v>
      </c>
      <c r="F10" s="725"/>
      <c r="G10" s="725"/>
      <c r="H10" s="725"/>
      <c r="I10" s="725"/>
      <c r="J10" s="725"/>
      <c r="K10" s="725"/>
      <c r="L10" s="725"/>
      <c r="M10" s="725"/>
      <c r="N10" s="725"/>
      <c r="O10" s="725"/>
      <c r="P10" s="734"/>
      <c r="Q10" s="734"/>
      <c r="R10" s="725"/>
      <c r="S10" s="730"/>
    </row>
    <row r="11" spans="1:19" ht="17.25" hidden="1" customHeight="1">
      <c r="A11" s="724"/>
      <c r="B11" s="725" t="s">
        <v>84</v>
      </c>
      <c r="C11" s="725"/>
      <c r="D11" s="725"/>
      <c r="E11" s="741" t="s">
        <v>29</v>
      </c>
      <c r="F11" s="725"/>
      <c r="G11" s="725"/>
      <c r="H11" s="725"/>
      <c r="I11" s="725"/>
      <c r="J11" s="725"/>
      <c r="K11" s="725"/>
      <c r="L11" s="725"/>
      <c r="M11" s="725"/>
      <c r="N11" s="725"/>
      <c r="O11" s="725"/>
      <c r="P11" s="734"/>
      <c r="Q11" s="734"/>
      <c r="R11" s="725"/>
      <c r="S11" s="730"/>
    </row>
    <row r="12" spans="1:19" ht="17.25" hidden="1" customHeight="1">
      <c r="A12" s="724"/>
      <c r="B12" s="725" t="s">
        <v>85</v>
      </c>
      <c r="C12" s="725"/>
      <c r="D12" s="725"/>
      <c r="E12" s="741" t="s">
        <v>29</v>
      </c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34"/>
      <c r="Q12" s="734"/>
      <c r="R12" s="725"/>
      <c r="S12" s="730"/>
    </row>
    <row r="13" spans="1:19" ht="17.25" hidden="1" customHeight="1">
      <c r="A13" s="724"/>
      <c r="B13" s="725"/>
      <c r="C13" s="725"/>
      <c r="D13" s="725"/>
      <c r="E13" s="741" t="s">
        <v>29</v>
      </c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34"/>
      <c r="Q13" s="734"/>
      <c r="R13" s="725"/>
      <c r="S13" s="730"/>
    </row>
    <row r="14" spans="1:19" ht="17.25" hidden="1" customHeight="1">
      <c r="A14" s="724"/>
      <c r="B14" s="725"/>
      <c r="C14" s="725"/>
      <c r="D14" s="725"/>
      <c r="E14" s="741" t="s">
        <v>29</v>
      </c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34"/>
      <c r="Q14" s="734"/>
      <c r="R14" s="725"/>
      <c r="S14" s="730"/>
    </row>
    <row r="15" spans="1:19" ht="17.25" hidden="1" customHeight="1">
      <c r="A15" s="724"/>
      <c r="B15" s="725"/>
      <c r="C15" s="725"/>
      <c r="D15" s="725"/>
      <c r="E15" s="741" t="s">
        <v>29</v>
      </c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34"/>
      <c r="Q15" s="734"/>
      <c r="R15" s="725"/>
      <c r="S15" s="730"/>
    </row>
    <row r="16" spans="1:19" ht="17.25" hidden="1" customHeight="1">
      <c r="A16" s="724"/>
      <c r="B16" s="725"/>
      <c r="C16" s="725"/>
      <c r="D16" s="725"/>
      <c r="E16" s="741" t="s">
        <v>29</v>
      </c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34"/>
      <c r="Q16" s="734"/>
      <c r="R16" s="725"/>
      <c r="S16" s="730"/>
    </row>
    <row r="17" spans="1:19" ht="17.25" hidden="1" customHeight="1">
      <c r="A17" s="724"/>
      <c r="B17" s="725"/>
      <c r="C17" s="725"/>
      <c r="D17" s="725"/>
      <c r="E17" s="741" t="s">
        <v>29</v>
      </c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34"/>
      <c r="Q17" s="734"/>
      <c r="R17" s="725"/>
      <c r="S17" s="730"/>
    </row>
    <row r="18" spans="1:19" ht="17.25" hidden="1" customHeight="1">
      <c r="A18" s="724"/>
      <c r="B18" s="725"/>
      <c r="C18" s="725"/>
      <c r="D18" s="725"/>
      <c r="E18" s="741" t="s">
        <v>29</v>
      </c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34"/>
      <c r="Q18" s="734"/>
      <c r="R18" s="725"/>
      <c r="S18" s="730"/>
    </row>
    <row r="19" spans="1:19" ht="17.25" hidden="1" customHeight="1">
      <c r="A19" s="724"/>
      <c r="B19" s="725"/>
      <c r="C19" s="725"/>
      <c r="D19" s="725"/>
      <c r="E19" s="741" t="s">
        <v>29</v>
      </c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34"/>
      <c r="Q19" s="734"/>
      <c r="R19" s="725"/>
      <c r="S19" s="730"/>
    </row>
    <row r="20" spans="1:19" ht="17.25" hidden="1" customHeight="1">
      <c r="A20" s="724"/>
      <c r="B20" s="725"/>
      <c r="C20" s="725"/>
      <c r="D20" s="725"/>
      <c r="E20" s="741" t="s">
        <v>29</v>
      </c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34"/>
      <c r="Q20" s="734"/>
      <c r="R20" s="725"/>
      <c r="S20" s="730"/>
    </row>
    <row r="21" spans="1:19" ht="17.25" hidden="1" customHeight="1">
      <c r="A21" s="724"/>
      <c r="B21" s="725"/>
      <c r="C21" s="725"/>
      <c r="D21" s="725"/>
      <c r="E21" s="741" t="s">
        <v>29</v>
      </c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34"/>
      <c r="Q21" s="734"/>
      <c r="R21" s="725"/>
      <c r="S21" s="730"/>
    </row>
    <row r="22" spans="1:19" ht="17.25" hidden="1" customHeight="1">
      <c r="A22" s="724"/>
      <c r="B22" s="725"/>
      <c r="C22" s="725"/>
      <c r="D22" s="725"/>
      <c r="E22" s="741" t="s">
        <v>29</v>
      </c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34"/>
      <c r="Q22" s="734"/>
      <c r="R22" s="725"/>
      <c r="S22" s="730"/>
    </row>
    <row r="23" spans="1:19" ht="17.25" hidden="1" customHeight="1">
      <c r="A23" s="724"/>
      <c r="B23" s="725"/>
      <c r="C23" s="725"/>
      <c r="D23" s="725"/>
      <c r="E23" s="741" t="s">
        <v>29</v>
      </c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34"/>
      <c r="Q23" s="734"/>
      <c r="R23" s="725"/>
      <c r="S23" s="730"/>
    </row>
    <row r="24" spans="1:19" ht="17.25" hidden="1" customHeight="1">
      <c r="A24" s="724"/>
      <c r="B24" s="725"/>
      <c r="C24" s="725"/>
      <c r="D24" s="725"/>
      <c r="E24" s="741" t="s">
        <v>29</v>
      </c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34"/>
      <c r="Q24" s="734"/>
      <c r="R24" s="725"/>
      <c r="S24" s="730"/>
    </row>
    <row r="25" spans="1:19" ht="17.25" customHeight="1">
      <c r="A25" s="724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 t="s">
        <v>86</v>
      </c>
      <c r="P25" s="725" t="s">
        <v>87</v>
      </c>
      <c r="Q25" s="725"/>
      <c r="R25" s="725"/>
      <c r="S25" s="730"/>
    </row>
    <row r="26" spans="1:19" ht="17.25" customHeight="1">
      <c r="A26" s="724"/>
      <c r="B26" s="725" t="s">
        <v>13</v>
      </c>
      <c r="C26" s="725"/>
      <c r="D26" s="725"/>
      <c r="E26" s="726" t="s">
        <v>1387</v>
      </c>
      <c r="F26" s="727"/>
      <c r="G26" s="727"/>
      <c r="H26" s="727"/>
      <c r="I26" s="727"/>
      <c r="J26" s="728"/>
      <c r="K26" s="725"/>
      <c r="L26" s="725"/>
      <c r="M26" s="725"/>
      <c r="N26" s="725"/>
      <c r="O26" s="742"/>
      <c r="P26" s="743"/>
      <c r="Q26" s="744"/>
      <c r="R26" s="745"/>
      <c r="S26" s="730"/>
    </row>
    <row r="27" spans="1:19" ht="17.25" customHeight="1">
      <c r="A27" s="724"/>
      <c r="B27" s="725" t="s">
        <v>15</v>
      </c>
      <c r="C27" s="725"/>
      <c r="D27" s="725"/>
      <c r="E27" s="731"/>
      <c r="F27" s="725"/>
      <c r="G27" s="725"/>
      <c r="H27" s="725"/>
      <c r="I27" s="725"/>
      <c r="J27" s="732"/>
      <c r="K27" s="725"/>
      <c r="L27" s="725"/>
      <c r="M27" s="725"/>
      <c r="N27" s="725"/>
      <c r="O27" s="742"/>
      <c r="P27" s="743"/>
      <c r="Q27" s="744"/>
      <c r="R27" s="745"/>
      <c r="S27" s="730"/>
    </row>
    <row r="28" spans="1:19" ht="17.25" customHeight="1">
      <c r="A28" s="724"/>
      <c r="B28" s="725" t="s">
        <v>12</v>
      </c>
      <c r="C28" s="725"/>
      <c r="D28" s="725"/>
      <c r="E28" s="731" t="s">
        <v>29</v>
      </c>
      <c r="F28" s="725"/>
      <c r="G28" s="725"/>
      <c r="H28" s="725"/>
      <c r="I28" s="725"/>
      <c r="J28" s="732"/>
      <c r="K28" s="725"/>
      <c r="L28" s="725"/>
      <c r="M28" s="725"/>
      <c r="N28" s="725"/>
      <c r="O28" s="742"/>
      <c r="P28" s="743"/>
      <c r="Q28" s="744"/>
      <c r="R28" s="745"/>
      <c r="S28" s="730"/>
    </row>
    <row r="29" spans="1:19" ht="17.25" customHeight="1">
      <c r="A29" s="724"/>
      <c r="B29" s="725"/>
      <c r="C29" s="725"/>
      <c r="D29" s="725"/>
      <c r="E29" s="739"/>
      <c r="F29" s="737"/>
      <c r="G29" s="737"/>
      <c r="H29" s="737"/>
      <c r="I29" s="737"/>
      <c r="J29" s="738"/>
      <c r="K29" s="725"/>
      <c r="L29" s="725"/>
      <c r="M29" s="725"/>
      <c r="N29" s="725"/>
      <c r="O29" s="734"/>
      <c r="P29" s="734"/>
      <c r="Q29" s="734"/>
      <c r="R29" s="725"/>
      <c r="S29" s="730"/>
    </row>
    <row r="30" spans="1:19" ht="17.25" customHeight="1">
      <c r="A30" s="724"/>
      <c r="B30" s="725"/>
      <c r="C30" s="725"/>
      <c r="D30" s="725"/>
      <c r="E30" s="746" t="s">
        <v>88</v>
      </c>
      <c r="F30" s="725"/>
      <c r="G30" s="725" t="s">
        <v>89</v>
      </c>
      <c r="H30" s="725"/>
      <c r="I30" s="725"/>
      <c r="J30" s="725"/>
      <c r="K30" s="725"/>
      <c r="L30" s="725"/>
      <c r="M30" s="725"/>
      <c r="N30" s="725"/>
      <c r="O30" s="746" t="s">
        <v>90</v>
      </c>
      <c r="P30" s="734"/>
      <c r="Q30" s="734"/>
      <c r="R30" s="747"/>
      <c r="S30" s="730"/>
    </row>
    <row r="31" spans="1:19" ht="17.25" customHeight="1">
      <c r="A31" s="724"/>
      <c r="B31" s="725"/>
      <c r="C31" s="725"/>
      <c r="D31" s="725"/>
      <c r="E31" s="742"/>
      <c r="F31" s="725"/>
      <c r="G31" s="743"/>
      <c r="H31" s="748"/>
      <c r="I31" s="749"/>
      <c r="J31" s="725"/>
      <c r="K31" s="725"/>
      <c r="L31" s="725"/>
      <c r="M31" s="725"/>
      <c r="N31" s="725"/>
      <c r="O31" s="750"/>
      <c r="P31" s="734"/>
      <c r="Q31" s="734"/>
      <c r="R31" s="751"/>
      <c r="S31" s="730"/>
    </row>
    <row r="32" spans="1:19" ht="8.25" customHeight="1">
      <c r="A32" s="752"/>
      <c r="B32" s="753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4"/>
    </row>
    <row r="33" spans="1:21" ht="20.25" customHeight="1">
      <c r="A33" s="755"/>
      <c r="B33" s="756"/>
      <c r="C33" s="756"/>
      <c r="D33" s="756"/>
      <c r="E33" s="757" t="s">
        <v>91</v>
      </c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8"/>
    </row>
    <row r="34" spans="1:21" ht="20.25" customHeight="1">
      <c r="A34" s="759" t="s">
        <v>92</v>
      </c>
      <c r="B34" s="760"/>
      <c r="C34" s="760"/>
      <c r="D34" s="761"/>
      <c r="E34" s="762" t="s">
        <v>93</v>
      </c>
      <c r="F34" s="761"/>
      <c r="G34" s="762" t="s">
        <v>94</v>
      </c>
      <c r="H34" s="760"/>
      <c r="I34" s="761"/>
      <c r="J34" s="762" t="s">
        <v>95</v>
      </c>
      <c r="K34" s="760"/>
      <c r="L34" s="762" t="s">
        <v>96</v>
      </c>
      <c r="M34" s="760"/>
      <c r="N34" s="760"/>
      <c r="O34" s="761"/>
      <c r="P34" s="762" t="s">
        <v>97</v>
      </c>
      <c r="Q34" s="760"/>
      <c r="R34" s="760"/>
      <c r="S34" s="763"/>
    </row>
    <row r="35" spans="1:21" ht="20.25" customHeight="1">
      <c r="A35" s="764"/>
      <c r="B35" s="765"/>
      <c r="C35" s="765"/>
      <c r="D35" s="766"/>
      <c r="E35" s="767"/>
      <c r="F35" s="768"/>
      <c r="G35" s="769"/>
      <c r="H35" s="765"/>
      <c r="I35" s="766"/>
      <c r="J35" s="767"/>
      <c r="K35" s="770"/>
      <c r="L35" s="769"/>
      <c r="M35" s="765"/>
      <c r="N35" s="765"/>
      <c r="O35" s="766"/>
      <c r="P35" s="769"/>
      <c r="Q35" s="765"/>
      <c r="R35" s="771"/>
      <c r="S35" s="772"/>
    </row>
    <row r="36" spans="1:21" ht="20.25" customHeight="1">
      <c r="A36" s="755"/>
      <c r="B36" s="756"/>
      <c r="C36" s="756"/>
      <c r="D36" s="756"/>
      <c r="E36" s="757" t="s">
        <v>98</v>
      </c>
      <c r="F36" s="756"/>
      <c r="G36" s="756"/>
      <c r="H36" s="756"/>
      <c r="I36" s="756"/>
      <c r="J36" s="773" t="s">
        <v>16</v>
      </c>
      <c r="K36" s="756"/>
      <c r="L36" s="756"/>
      <c r="M36" s="756"/>
      <c r="N36" s="756"/>
      <c r="O36" s="756"/>
      <c r="P36" s="756"/>
      <c r="Q36" s="756"/>
      <c r="R36" s="756"/>
      <c r="S36" s="758"/>
    </row>
    <row r="37" spans="1:21" ht="20.25" customHeight="1">
      <c r="A37" s="774" t="s">
        <v>99</v>
      </c>
      <c r="B37" s="775"/>
      <c r="C37" s="776" t="s">
        <v>100</v>
      </c>
      <c r="D37" s="777"/>
      <c r="E37" s="777"/>
      <c r="F37" s="778"/>
      <c r="G37" s="774" t="s">
        <v>101</v>
      </c>
      <c r="H37" s="779"/>
      <c r="I37" s="776" t="s">
        <v>102</v>
      </c>
      <c r="J37" s="777"/>
      <c r="K37" s="777"/>
      <c r="L37" s="774" t="s">
        <v>103</v>
      </c>
      <c r="M37" s="779"/>
      <c r="N37" s="776" t="s">
        <v>104</v>
      </c>
      <c r="O37" s="777"/>
      <c r="P37" s="777"/>
      <c r="Q37" s="777"/>
      <c r="R37" s="777"/>
      <c r="S37" s="778"/>
    </row>
    <row r="38" spans="1:21" ht="20.25" customHeight="1">
      <c r="A38" s="780">
        <v>1</v>
      </c>
      <c r="B38" s="781" t="s">
        <v>155</v>
      </c>
      <c r="C38" s="728"/>
      <c r="D38" s="782" t="s">
        <v>1388</v>
      </c>
      <c r="E38" s="783"/>
      <c r="F38" s="784"/>
      <c r="G38" s="780">
        <v>8</v>
      </c>
      <c r="H38" s="785" t="s">
        <v>105</v>
      </c>
      <c r="I38" s="745"/>
      <c r="J38" s="786"/>
      <c r="K38" s="787"/>
      <c r="L38" s="780">
        <v>13</v>
      </c>
      <c r="M38" s="743" t="s">
        <v>106</v>
      </c>
      <c r="N38" s="748"/>
      <c r="O38" s="748"/>
      <c r="P38" s="904">
        <f>M48</f>
        <v>20</v>
      </c>
      <c r="Q38" s="905" t="s">
        <v>107</v>
      </c>
      <c r="R38" s="783"/>
      <c r="S38" s="784"/>
    </row>
    <row r="39" spans="1:21" ht="20.25" customHeight="1">
      <c r="A39" s="780">
        <v>2</v>
      </c>
      <c r="B39" s="790"/>
      <c r="C39" s="738"/>
      <c r="D39" s="782" t="s">
        <v>1345</v>
      </c>
      <c r="E39" s="783"/>
      <c r="F39" s="784"/>
      <c r="G39" s="780">
        <v>9</v>
      </c>
      <c r="H39" s="725" t="s">
        <v>108</v>
      </c>
      <c r="I39" s="782"/>
      <c r="J39" s="786"/>
      <c r="K39" s="787"/>
      <c r="L39" s="780">
        <v>14</v>
      </c>
      <c r="M39" s="743" t="s">
        <v>109</v>
      </c>
      <c r="N39" s="748"/>
      <c r="O39" s="748"/>
      <c r="P39" s="904">
        <f>M48</f>
        <v>20</v>
      </c>
      <c r="Q39" s="905" t="s">
        <v>107</v>
      </c>
      <c r="R39" s="783"/>
      <c r="S39" s="784"/>
    </row>
    <row r="40" spans="1:21" ht="20.25" customHeight="1">
      <c r="A40" s="780">
        <v>3</v>
      </c>
      <c r="B40" s="781" t="s">
        <v>423</v>
      </c>
      <c r="C40" s="728"/>
      <c r="D40" s="782" t="s">
        <v>1388</v>
      </c>
      <c r="E40" s="783"/>
      <c r="F40" s="784"/>
      <c r="G40" s="780">
        <v>10</v>
      </c>
      <c r="H40" s="785" t="s">
        <v>110</v>
      </c>
      <c r="I40" s="745"/>
      <c r="J40" s="786"/>
      <c r="K40" s="787"/>
      <c r="L40" s="780">
        <v>15</v>
      </c>
      <c r="M40" s="743" t="s">
        <v>111</v>
      </c>
      <c r="N40" s="748"/>
      <c r="O40" s="748"/>
      <c r="P40" s="904">
        <f>M48</f>
        <v>20</v>
      </c>
      <c r="Q40" s="905" t="s">
        <v>107</v>
      </c>
      <c r="R40" s="783"/>
      <c r="S40" s="784"/>
    </row>
    <row r="41" spans="1:21" ht="20.25" customHeight="1">
      <c r="A41" s="780">
        <v>4</v>
      </c>
      <c r="B41" s="790"/>
      <c r="C41" s="738"/>
      <c r="D41" s="782" t="s">
        <v>1345</v>
      </c>
      <c r="E41" s="783"/>
      <c r="F41" s="784"/>
      <c r="G41" s="780">
        <v>11</v>
      </c>
      <c r="H41" s="785"/>
      <c r="I41" s="745"/>
      <c r="J41" s="786"/>
      <c r="K41" s="787"/>
      <c r="L41" s="780">
        <v>16</v>
      </c>
      <c r="M41" s="743" t="s">
        <v>112</v>
      </c>
      <c r="N41" s="748"/>
      <c r="O41" s="748"/>
      <c r="P41" s="904">
        <f>M48</f>
        <v>20</v>
      </c>
      <c r="Q41" s="905" t="s">
        <v>107</v>
      </c>
      <c r="R41" s="783"/>
      <c r="S41" s="784"/>
    </row>
    <row r="42" spans="1:21" ht="20.25" customHeight="1">
      <c r="A42" s="780">
        <v>5</v>
      </c>
      <c r="B42" s="781" t="s">
        <v>1389</v>
      </c>
      <c r="C42" s="728"/>
      <c r="D42" s="782" t="s">
        <v>1388</v>
      </c>
      <c r="E42" s="783"/>
      <c r="F42" s="784"/>
      <c r="G42" s="791"/>
      <c r="H42" s="748"/>
      <c r="I42" s="745"/>
      <c r="J42" s="792"/>
      <c r="K42" s="787"/>
      <c r="L42" s="780">
        <v>17</v>
      </c>
      <c r="M42" s="743" t="s">
        <v>113</v>
      </c>
      <c r="N42" s="748"/>
      <c r="O42" s="748"/>
      <c r="P42" s="904">
        <f>M48</f>
        <v>20</v>
      </c>
      <c r="Q42" s="905" t="s">
        <v>107</v>
      </c>
      <c r="R42" s="783"/>
      <c r="S42" s="784"/>
    </row>
    <row r="43" spans="1:21" ht="20.25" customHeight="1">
      <c r="A43" s="780">
        <v>6</v>
      </c>
      <c r="B43" s="790"/>
      <c r="C43" s="738"/>
      <c r="D43" s="782" t="s">
        <v>1345</v>
      </c>
      <c r="E43" s="783"/>
      <c r="F43" s="784"/>
      <c r="G43" s="791"/>
      <c r="H43" s="748"/>
      <c r="I43" s="745"/>
      <c r="J43" s="792"/>
      <c r="K43" s="787"/>
      <c r="L43" s="780">
        <v>18</v>
      </c>
      <c r="M43" s="785" t="s">
        <v>114</v>
      </c>
      <c r="N43" s="748"/>
      <c r="O43" s="748"/>
      <c r="P43" s="748"/>
      <c r="Q43" s="748"/>
      <c r="R43" s="783"/>
      <c r="S43" s="784"/>
    </row>
    <row r="44" spans="1:21" ht="20.25" customHeight="1">
      <c r="A44" s="780">
        <v>7</v>
      </c>
      <c r="B44" s="793" t="s">
        <v>115</v>
      </c>
      <c r="C44" s="748"/>
      <c r="D44" s="745"/>
      <c r="E44" s="794"/>
      <c r="F44" s="758"/>
      <c r="G44" s="780">
        <v>12</v>
      </c>
      <c r="H44" s="793" t="s">
        <v>116</v>
      </c>
      <c r="I44" s="745"/>
      <c r="J44" s="795"/>
      <c r="K44" s="796"/>
      <c r="L44" s="780">
        <v>19</v>
      </c>
      <c r="M44" s="793" t="s">
        <v>117</v>
      </c>
      <c r="N44" s="748"/>
      <c r="O44" s="748"/>
      <c r="P44" s="748"/>
      <c r="Q44" s="784"/>
      <c r="R44" s="794"/>
      <c r="S44" s="758"/>
    </row>
    <row r="45" spans="1:21" ht="20.25" customHeight="1">
      <c r="A45" s="797">
        <v>20</v>
      </c>
      <c r="B45" s="798" t="s">
        <v>118</v>
      </c>
      <c r="C45" s="799"/>
      <c r="D45" s="800"/>
      <c r="E45" s="801"/>
      <c r="F45" s="754"/>
      <c r="G45" s="797">
        <v>21</v>
      </c>
      <c r="H45" s="798" t="s">
        <v>119</v>
      </c>
      <c r="I45" s="800"/>
      <c r="J45" s="802"/>
      <c r="K45" s="906">
        <f>M48</f>
        <v>20</v>
      </c>
      <c r="L45" s="797">
        <v>22</v>
      </c>
      <c r="M45" s="798" t="s">
        <v>120</v>
      </c>
      <c r="N45" s="799"/>
      <c r="O45" s="753"/>
      <c r="P45" s="753"/>
      <c r="Q45" s="753"/>
      <c r="R45" s="801"/>
      <c r="S45" s="754"/>
    </row>
    <row r="46" spans="1:21" ht="20.25" customHeight="1">
      <c r="A46" s="804" t="s">
        <v>15</v>
      </c>
      <c r="B46" s="722"/>
      <c r="C46" s="722"/>
      <c r="D46" s="722"/>
      <c r="E46" s="722"/>
      <c r="F46" s="805"/>
      <c r="G46" s="806"/>
      <c r="H46" s="722"/>
      <c r="I46" s="722"/>
      <c r="J46" s="722"/>
      <c r="K46" s="722"/>
      <c r="L46" s="774" t="s">
        <v>121</v>
      </c>
      <c r="M46" s="761"/>
      <c r="N46" s="776" t="s">
        <v>122</v>
      </c>
      <c r="O46" s="760"/>
      <c r="P46" s="760"/>
      <c r="Q46" s="760"/>
      <c r="R46" s="760"/>
      <c r="S46" s="763"/>
    </row>
    <row r="47" spans="1:21" ht="20.25" customHeight="1">
      <c r="A47" s="724"/>
      <c r="B47" s="725"/>
      <c r="C47" s="725"/>
      <c r="D47" s="725"/>
      <c r="E47" s="725"/>
      <c r="F47" s="732"/>
      <c r="G47" s="807"/>
      <c r="H47" s="725"/>
      <c r="I47" s="725"/>
      <c r="J47" s="725"/>
      <c r="K47" s="725"/>
      <c r="L47" s="780">
        <v>23</v>
      </c>
      <c r="M47" s="785" t="s">
        <v>123</v>
      </c>
      <c r="N47" s="748"/>
      <c r="O47" s="748"/>
      <c r="P47" s="748"/>
      <c r="Q47" s="784"/>
      <c r="R47" s="794"/>
      <c r="S47" s="758"/>
      <c r="U47" s="927"/>
    </row>
    <row r="48" spans="1:21" ht="20.25" customHeight="1">
      <c r="A48" s="808" t="s">
        <v>124</v>
      </c>
      <c r="B48" s="737"/>
      <c r="C48" s="737"/>
      <c r="D48" s="737"/>
      <c r="E48" s="737"/>
      <c r="F48" s="738"/>
      <c r="G48" s="809" t="s">
        <v>10</v>
      </c>
      <c r="H48" s="737"/>
      <c r="I48" s="737"/>
      <c r="J48" s="737"/>
      <c r="K48" s="737"/>
      <c r="L48" s="780">
        <v>24</v>
      </c>
      <c r="M48" s="810">
        <v>20</v>
      </c>
      <c r="N48" s="745" t="s">
        <v>107</v>
      </c>
      <c r="O48" s="811"/>
      <c r="P48" s="737" t="s">
        <v>25</v>
      </c>
      <c r="Q48" s="737"/>
      <c r="R48" s="812"/>
      <c r="S48" s="813"/>
    </row>
    <row r="49" spans="1:19" ht="20.25" customHeight="1" thickBot="1">
      <c r="A49" s="814" t="s">
        <v>13</v>
      </c>
      <c r="B49" s="727"/>
      <c r="C49" s="727"/>
      <c r="D49" s="727"/>
      <c r="E49" s="727"/>
      <c r="F49" s="728"/>
      <c r="G49" s="815"/>
      <c r="H49" s="727"/>
      <c r="I49" s="727"/>
      <c r="J49" s="727"/>
      <c r="K49" s="727"/>
      <c r="L49" s="780">
        <v>25</v>
      </c>
      <c r="M49" s="810">
        <v>20</v>
      </c>
      <c r="N49" s="745" t="s">
        <v>107</v>
      </c>
      <c r="O49" s="811"/>
      <c r="P49" s="748" t="s">
        <v>25</v>
      </c>
      <c r="Q49" s="748"/>
      <c r="R49" s="783"/>
      <c r="S49" s="784"/>
    </row>
    <row r="50" spans="1:19" ht="20.25" customHeight="1" thickBot="1">
      <c r="A50" s="724"/>
      <c r="B50" s="725"/>
      <c r="C50" s="725"/>
      <c r="D50" s="725"/>
      <c r="E50" s="725"/>
      <c r="F50" s="732"/>
      <c r="G50" s="807"/>
      <c r="H50" s="725"/>
      <c r="I50" s="725"/>
      <c r="J50" s="725"/>
      <c r="K50" s="725"/>
      <c r="L50" s="797">
        <v>26</v>
      </c>
      <c r="M50" s="816" t="s">
        <v>125</v>
      </c>
      <c r="N50" s="799"/>
      <c r="O50" s="799"/>
      <c r="P50" s="799"/>
      <c r="Q50" s="753"/>
      <c r="R50" s="817"/>
      <c r="S50" s="818"/>
    </row>
    <row r="51" spans="1:19" ht="20.25" customHeight="1">
      <c r="A51" s="808" t="s">
        <v>126</v>
      </c>
      <c r="B51" s="737"/>
      <c r="C51" s="737"/>
      <c r="D51" s="737"/>
      <c r="E51" s="737"/>
      <c r="F51" s="738"/>
      <c r="G51" s="809" t="s">
        <v>10</v>
      </c>
      <c r="H51" s="737"/>
      <c r="I51" s="737"/>
      <c r="J51" s="737"/>
      <c r="K51" s="737"/>
      <c r="L51" s="774" t="s">
        <v>127</v>
      </c>
      <c r="M51" s="761"/>
      <c r="N51" s="776" t="s">
        <v>128</v>
      </c>
      <c r="O51" s="760"/>
      <c r="P51" s="760"/>
      <c r="Q51" s="760"/>
      <c r="R51" s="819"/>
      <c r="S51" s="763"/>
    </row>
    <row r="52" spans="1:19" ht="20.25" customHeight="1">
      <c r="A52" s="814" t="s">
        <v>12</v>
      </c>
      <c r="B52" s="727"/>
      <c r="C52" s="727"/>
      <c r="D52" s="727"/>
      <c r="E52" s="727"/>
      <c r="F52" s="728"/>
      <c r="G52" s="815"/>
      <c r="H52" s="727"/>
      <c r="I52" s="727"/>
      <c r="J52" s="727"/>
      <c r="K52" s="727"/>
      <c r="L52" s="780">
        <v>27</v>
      </c>
      <c r="M52" s="785" t="s">
        <v>129</v>
      </c>
      <c r="N52" s="748"/>
      <c r="O52" s="748"/>
      <c r="P52" s="748"/>
      <c r="Q52" s="745"/>
      <c r="R52" s="783"/>
      <c r="S52" s="784"/>
    </row>
    <row r="53" spans="1:19" ht="20.25" customHeight="1">
      <c r="A53" s="724"/>
      <c r="B53" s="725"/>
      <c r="C53" s="725"/>
      <c r="D53" s="725"/>
      <c r="E53" s="725"/>
      <c r="F53" s="732"/>
      <c r="G53" s="807"/>
      <c r="H53" s="725"/>
      <c r="I53" s="725"/>
      <c r="J53" s="725"/>
      <c r="K53" s="725"/>
      <c r="L53" s="780">
        <v>28</v>
      </c>
      <c r="M53" s="785" t="s">
        <v>130</v>
      </c>
      <c r="N53" s="748"/>
      <c r="O53" s="748"/>
      <c r="P53" s="748"/>
      <c r="Q53" s="745"/>
      <c r="R53" s="783"/>
      <c r="S53" s="784"/>
    </row>
    <row r="54" spans="1:19" ht="20.25" customHeight="1">
      <c r="A54" s="820" t="s">
        <v>124</v>
      </c>
      <c r="B54" s="753"/>
      <c r="C54" s="753"/>
      <c r="D54" s="753"/>
      <c r="E54" s="753"/>
      <c r="F54" s="821"/>
      <c r="G54" s="822" t="s">
        <v>10</v>
      </c>
      <c r="H54" s="753"/>
      <c r="I54" s="753"/>
      <c r="J54" s="753"/>
      <c r="K54" s="753"/>
      <c r="L54" s="797">
        <v>29</v>
      </c>
      <c r="M54" s="798" t="s">
        <v>131</v>
      </c>
      <c r="N54" s="799"/>
      <c r="O54" s="799"/>
      <c r="P54" s="799"/>
      <c r="Q54" s="800"/>
      <c r="R54" s="767"/>
      <c r="S54" s="823"/>
    </row>
  </sheetData>
  <printOptions horizontalCentered="1" verticalCentered="1"/>
  <pageMargins left="0.39370078740157483" right="0.39370078740157483" top="0.9055118110236221" bottom="0.9055118110236221" header="0" footer="0"/>
  <pageSetup paperSize="9" scale="95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pane ySplit="13" topLeftCell="A14" activePane="bottomLeft" state="frozenSplit"/>
      <selection activeCell="E14" sqref="E14"/>
      <selection pane="bottomLeft" activeCell="J17" sqref="J17"/>
    </sheetView>
  </sheetViews>
  <sheetFormatPr defaultRowHeight="12.75" customHeight="1"/>
  <cols>
    <col min="1" max="1" width="12.7109375" style="713" customWidth="1"/>
    <col min="2" max="2" width="55.7109375" style="713" customWidth="1"/>
    <col min="3" max="3" width="13.5703125" style="713" customWidth="1"/>
    <col min="4" max="5" width="13.85546875" style="713" hidden="1" customWidth="1"/>
    <col min="6" max="256" width="9.140625" style="713"/>
    <col min="257" max="257" width="12.7109375" style="713" customWidth="1"/>
    <col min="258" max="258" width="55.7109375" style="713" customWidth="1"/>
    <col min="259" max="259" width="13.5703125" style="713" customWidth="1"/>
    <col min="260" max="261" width="0" style="713" hidden="1" customWidth="1"/>
    <col min="262" max="512" width="9.140625" style="713"/>
    <col min="513" max="513" width="12.7109375" style="713" customWidth="1"/>
    <col min="514" max="514" width="55.7109375" style="713" customWidth="1"/>
    <col min="515" max="515" width="13.5703125" style="713" customWidth="1"/>
    <col min="516" max="517" width="0" style="713" hidden="1" customWidth="1"/>
    <col min="518" max="768" width="9.140625" style="713"/>
    <col min="769" max="769" width="12.7109375" style="713" customWidth="1"/>
    <col min="770" max="770" width="55.7109375" style="713" customWidth="1"/>
    <col min="771" max="771" width="13.5703125" style="713" customWidth="1"/>
    <col min="772" max="773" width="0" style="713" hidden="1" customWidth="1"/>
    <col min="774" max="1024" width="9.140625" style="713"/>
    <col min="1025" max="1025" width="12.7109375" style="713" customWidth="1"/>
    <col min="1026" max="1026" width="55.7109375" style="713" customWidth="1"/>
    <col min="1027" max="1027" width="13.5703125" style="713" customWidth="1"/>
    <col min="1028" max="1029" width="0" style="713" hidden="1" customWidth="1"/>
    <col min="1030" max="1280" width="9.140625" style="713"/>
    <col min="1281" max="1281" width="12.7109375" style="713" customWidth="1"/>
    <col min="1282" max="1282" width="55.7109375" style="713" customWidth="1"/>
    <col min="1283" max="1283" width="13.5703125" style="713" customWidth="1"/>
    <col min="1284" max="1285" width="0" style="713" hidden="1" customWidth="1"/>
    <col min="1286" max="1536" width="9.140625" style="713"/>
    <col min="1537" max="1537" width="12.7109375" style="713" customWidth="1"/>
    <col min="1538" max="1538" width="55.7109375" style="713" customWidth="1"/>
    <col min="1539" max="1539" width="13.5703125" style="713" customWidth="1"/>
    <col min="1540" max="1541" width="0" style="713" hidden="1" customWidth="1"/>
    <col min="1542" max="1792" width="9.140625" style="713"/>
    <col min="1793" max="1793" width="12.7109375" style="713" customWidth="1"/>
    <col min="1794" max="1794" width="55.7109375" style="713" customWidth="1"/>
    <col min="1795" max="1795" width="13.5703125" style="713" customWidth="1"/>
    <col min="1796" max="1797" width="0" style="713" hidden="1" customWidth="1"/>
    <col min="1798" max="2048" width="9.140625" style="713"/>
    <col min="2049" max="2049" width="12.7109375" style="713" customWidth="1"/>
    <col min="2050" max="2050" width="55.7109375" style="713" customWidth="1"/>
    <col min="2051" max="2051" width="13.5703125" style="713" customWidth="1"/>
    <col min="2052" max="2053" width="0" style="713" hidden="1" customWidth="1"/>
    <col min="2054" max="2304" width="9.140625" style="713"/>
    <col min="2305" max="2305" width="12.7109375" style="713" customWidth="1"/>
    <col min="2306" max="2306" width="55.7109375" style="713" customWidth="1"/>
    <col min="2307" max="2307" width="13.5703125" style="713" customWidth="1"/>
    <col min="2308" max="2309" width="0" style="713" hidden="1" customWidth="1"/>
    <col min="2310" max="2560" width="9.140625" style="713"/>
    <col min="2561" max="2561" width="12.7109375" style="713" customWidth="1"/>
    <col min="2562" max="2562" width="55.7109375" style="713" customWidth="1"/>
    <col min="2563" max="2563" width="13.5703125" style="713" customWidth="1"/>
    <col min="2564" max="2565" width="0" style="713" hidden="1" customWidth="1"/>
    <col min="2566" max="2816" width="9.140625" style="713"/>
    <col min="2817" max="2817" width="12.7109375" style="713" customWidth="1"/>
    <col min="2818" max="2818" width="55.7109375" style="713" customWidth="1"/>
    <col min="2819" max="2819" width="13.5703125" style="713" customWidth="1"/>
    <col min="2820" max="2821" width="0" style="713" hidden="1" customWidth="1"/>
    <col min="2822" max="3072" width="9.140625" style="713"/>
    <col min="3073" max="3073" width="12.7109375" style="713" customWidth="1"/>
    <col min="3074" max="3074" width="55.7109375" style="713" customWidth="1"/>
    <col min="3075" max="3075" width="13.5703125" style="713" customWidth="1"/>
    <col min="3076" max="3077" width="0" style="713" hidden="1" customWidth="1"/>
    <col min="3078" max="3328" width="9.140625" style="713"/>
    <col min="3329" max="3329" width="12.7109375" style="713" customWidth="1"/>
    <col min="3330" max="3330" width="55.7109375" style="713" customWidth="1"/>
    <col min="3331" max="3331" width="13.5703125" style="713" customWidth="1"/>
    <col min="3332" max="3333" width="0" style="713" hidden="1" customWidth="1"/>
    <col min="3334" max="3584" width="9.140625" style="713"/>
    <col min="3585" max="3585" width="12.7109375" style="713" customWidth="1"/>
    <col min="3586" max="3586" width="55.7109375" style="713" customWidth="1"/>
    <col min="3587" max="3587" width="13.5703125" style="713" customWidth="1"/>
    <col min="3588" max="3589" width="0" style="713" hidden="1" customWidth="1"/>
    <col min="3590" max="3840" width="9.140625" style="713"/>
    <col min="3841" max="3841" width="12.7109375" style="713" customWidth="1"/>
    <col min="3842" max="3842" width="55.7109375" style="713" customWidth="1"/>
    <col min="3843" max="3843" width="13.5703125" style="713" customWidth="1"/>
    <col min="3844" max="3845" width="0" style="713" hidden="1" customWidth="1"/>
    <col min="3846" max="4096" width="9.140625" style="713"/>
    <col min="4097" max="4097" width="12.7109375" style="713" customWidth="1"/>
    <col min="4098" max="4098" width="55.7109375" style="713" customWidth="1"/>
    <col min="4099" max="4099" width="13.5703125" style="713" customWidth="1"/>
    <col min="4100" max="4101" width="0" style="713" hidden="1" customWidth="1"/>
    <col min="4102" max="4352" width="9.140625" style="713"/>
    <col min="4353" max="4353" width="12.7109375" style="713" customWidth="1"/>
    <col min="4354" max="4354" width="55.7109375" style="713" customWidth="1"/>
    <col min="4355" max="4355" width="13.5703125" style="713" customWidth="1"/>
    <col min="4356" max="4357" width="0" style="713" hidden="1" customWidth="1"/>
    <col min="4358" max="4608" width="9.140625" style="713"/>
    <col min="4609" max="4609" width="12.7109375" style="713" customWidth="1"/>
    <col min="4610" max="4610" width="55.7109375" style="713" customWidth="1"/>
    <col min="4611" max="4611" width="13.5703125" style="713" customWidth="1"/>
    <col min="4612" max="4613" width="0" style="713" hidden="1" customWidth="1"/>
    <col min="4614" max="4864" width="9.140625" style="713"/>
    <col min="4865" max="4865" width="12.7109375" style="713" customWidth="1"/>
    <col min="4866" max="4866" width="55.7109375" style="713" customWidth="1"/>
    <col min="4867" max="4867" width="13.5703125" style="713" customWidth="1"/>
    <col min="4868" max="4869" width="0" style="713" hidden="1" customWidth="1"/>
    <col min="4870" max="5120" width="9.140625" style="713"/>
    <col min="5121" max="5121" width="12.7109375" style="713" customWidth="1"/>
    <col min="5122" max="5122" width="55.7109375" style="713" customWidth="1"/>
    <col min="5123" max="5123" width="13.5703125" style="713" customWidth="1"/>
    <col min="5124" max="5125" width="0" style="713" hidden="1" customWidth="1"/>
    <col min="5126" max="5376" width="9.140625" style="713"/>
    <col min="5377" max="5377" width="12.7109375" style="713" customWidth="1"/>
    <col min="5378" max="5378" width="55.7109375" style="713" customWidth="1"/>
    <col min="5379" max="5379" width="13.5703125" style="713" customWidth="1"/>
    <col min="5380" max="5381" width="0" style="713" hidden="1" customWidth="1"/>
    <col min="5382" max="5632" width="9.140625" style="713"/>
    <col min="5633" max="5633" width="12.7109375" style="713" customWidth="1"/>
    <col min="5634" max="5634" width="55.7109375" style="713" customWidth="1"/>
    <col min="5635" max="5635" width="13.5703125" style="713" customWidth="1"/>
    <col min="5636" max="5637" width="0" style="713" hidden="1" customWidth="1"/>
    <col min="5638" max="5888" width="9.140625" style="713"/>
    <col min="5889" max="5889" width="12.7109375" style="713" customWidth="1"/>
    <col min="5890" max="5890" width="55.7109375" style="713" customWidth="1"/>
    <col min="5891" max="5891" width="13.5703125" style="713" customWidth="1"/>
    <col min="5892" max="5893" width="0" style="713" hidden="1" customWidth="1"/>
    <col min="5894" max="6144" width="9.140625" style="713"/>
    <col min="6145" max="6145" width="12.7109375" style="713" customWidth="1"/>
    <col min="6146" max="6146" width="55.7109375" style="713" customWidth="1"/>
    <col min="6147" max="6147" width="13.5703125" style="713" customWidth="1"/>
    <col min="6148" max="6149" width="0" style="713" hidden="1" customWidth="1"/>
    <col min="6150" max="6400" width="9.140625" style="713"/>
    <col min="6401" max="6401" width="12.7109375" style="713" customWidth="1"/>
    <col min="6402" max="6402" width="55.7109375" style="713" customWidth="1"/>
    <col min="6403" max="6403" width="13.5703125" style="713" customWidth="1"/>
    <col min="6404" max="6405" width="0" style="713" hidden="1" customWidth="1"/>
    <col min="6406" max="6656" width="9.140625" style="713"/>
    <col min="6657" max="6657" width="12.7109375" style="713" customWidth="1"/>
    <col min="6658" max="6658" width="55.7109375" style="713" customWidth="1"/>
    <col min="6659" max="6659" width="13.5703125" style="713" customWidth="1"/>
    <col min="6660" max="6661" width="0" style="713" hidden="1" customWidth="1"/>
    <col min="6662" max="6912" width="9.140625" style="713"/>
    <col min="6913" max="6913" width="12.7109375" style="713" customWidth="1"/>
    <col min="6914" max="6914" width="55.7109375" style="713" customWidth="1"/>
    <col min="6915" max="6915" width="13.5703125" style="713" customWidth="1"/>
    <col min="6916" max="6917" width="0" style="713" hidden="1" customWidth="1"/>
    <col min="6918" max="7168" width="9.140625" style="713"/>
    <col min="7169" max="7169" width="12.7109375" style="713" customWidth="1"/>
    <col min="7170" max="7170" width="55.7109375" style="713" customWidth="1"/>
    <col min="7171" max="7171" width="13.5703125" style="713" customWidth="1"/>
    <col min="7172" max="7173" width="0" style="713" hidden="1" customWidth="1"/>
    <col min="7174" max="7424" width="9.140625" style="713"/>
    <col min="7425" max="7425" width="12.7109375" style="713" customWidth="1"/>
    <col min="7426" max="7426" width="55.7109375" style="713" customWidth="1"/>
    <col min="7427" max="7427" width="13.5703125" style="713" customWidth="1"/>
    <col min="7428" max="7429" width="0" style="713" hidden="1" customWidth="1"/>
    <col min="7430" max="7680" width="9.140625" style="713"/>
    <col min="7681" max="7681" width="12.7109375" style="713" customWidth="1"/>
    <col min="7682" max="7682" width="55.7109375" style="713" customWidth="1"/>
    <col min="7683" max="7683" width="13.5703125" style="713" customWidth="1"/>
    <col min="7684" max="7685" width="0" style="713" hidden="1" customWidth="1"/>
    <col min="7686" max="7936" width="9.140625" style="713"/>
    <col min="7937" max="7937" width="12.7109375" style="713" customWidth="1"/>
    <col min="7938" max="7938" width="55.7109375" style="713" customWidth="1"/>
    <col min="7939" max="7939" width="13.5703125" style="713" customWidth="1"/>
    <col min="7940" max="7941" width="0" style="713" hidden="1" customWidth="1"/>
    <col min="7942" max="8192" width="9.140625" style="713"/>
    <col min="8193" max="8193" width="12.7109375" style="713" customWidth="1"/>
    <col min="8194" max="8194" width="55.7109375" style="713" customWidth="1"/>
    <col min="8195" max="8195" width="13.5703125" style="713" customWidth="1"/>
    <col min="8196" max="8197" width="0" style="713" hidden="1" customWidth="1"/>
    <col min="8198" max="8448" width="9.140625" style="713"/>
    <col min="8449" max="8449" width="12.7109375" style="713" customWidth="1"/>
    <col min="8450" max="8450" width="55.7109375" style="713" customWidth="1"/>
    <col min="8451" max="8451" width="13.5703125" style="713" customWidth="1"/>
    <col min="8452" max="8453" width="0" style="713" hidden="1" customWidth="1"/>
    <col min="8454" max="8704" width="9.140625" style="713"/>
    <col min="8705" max="8705" width="12.7109375" style="713" customWidth="1"/>
    <col min="8706" max="8706" width="55.7109375" style="713" customWidth="1"/>
    <col min="8707" max="8707" width="13.5703125" style="713" customWidth="1"/>
    <col min="8708" max="8709" width="0" style="713" hidden="1" customWidth="1"/>
    <col min="8710" max="8960" width="9.140625" style="713"/>
    <col min="8961" max="8961" width="12.7109375" style="713" customWidth="1"/>
    <col min="8962" max="8962" width="55.7109375" style="713" customWidth="1"/>
    <col min="8963" max="8963" width="13.5703125" style="713" customWidth="1"/>
    <col min="8964" max="8965" width="0" style="713" hidden="1" customWidth="1"/>
    <col min="8966" max="9216" width="9.140625" style="713"/>
    <col min="9217" max="9217" width="12.7109375" style="713" customWidth="1"/>
    <col min="9218" max="9218" width="55.7109375" style="713" customWidth="1"/>
    <col min="9219" max="9219" width="13.5703125" style="713" customWidth="1"/>
    <col min="9220" max="9221" width="0" style="713" hidden="1" customWidth="1"/>
    <col min="9222" max="9472" width="9.140625" style="713"/>
    <col min="9473" max="9473" width="12.7109375" style="713" customWidth="1"/>
    <col min="9474" max="9474" width="55.7109375" style="713" customWidth="1"/>
    <col min="9475" max="9475" width="13.5703125" style="713" customWidth="1"/>
    <col min="9476" max="9477" width="0" style="713" hidden="1" customWidth="1"/>
    <col min="9478" max="9728" width="9.140625" style="713"/>
    <col min="9729" max="9729" width="12.7109375" style="713" customWidth="1"/>
    <col min="9730" max="9730" width="55.7109375" style="713" customWidth="1"/>
    <col min="9731" max="9731" width="13.5703125" style="713" customWidth="1"/>
    <col min="9732" max="9733" width="0" style="713" hidden="1" customWidth="1"/>
    <col min="9734" max="9984" width="9.140625" style="713"/>
    <col min="9985" max="9985" width="12.7109375" style="713" customWidth="1"/>
    <col min="9986" max="9986" width="55.7109375" style="713" customWidth="1"/>
    <col min="9987" max="9987" width="13.5703125" style="713" customWidth="1"/>
    <col min="9988" max="9989" width="0" style="713" hidden="1" customWidth="1"/>
    <col min="9990" max="10240" width="9.140625" style="713"/>
    <col min="10241" max="10241" width="12.7109375" style="713" customWidth="1"/>
    <col min="10242" max="10242" width="55.7109375" style="713" customWidth="1"/>
    <col min="10243" max="10243" width="13.5703125" style="713" customWidth="1"/>
    <col min="10244" max="10245" width="0" style="713" hidden="1" customWidth="1"/>
    <col min="10246" max="10496" width="9.140625" style="713"/>
    <col min="10497" max="10497" width="12.7109375" style="713" customWidth="1"/>
    <col min="10498" max="10498" width="55.7109375" style="713" customWidth="1"/>
    <col min="10499" max="10499" width="13.5703125" style="713" customWidth="1"/>
    <col min="10500" max="10501" width="0" style="713" hidden="1" customWidth="1"/>
    <col min="10502" max="10752" width="9.140625" style="713"/>
    <col min="10753" max="10753" width="12.7109375" style="713" customWidth="1"/>
    <col min="10754" max="10754" width="55.7109375" style="713" customWidth="1"/>
    <col min="10755" max="10755" width="13.5703125" style="713" customWidth="1"/>
    <col min="10756" max="10757" width="0" style="713" hidden="1" customWidth="1"/>
    <col min="10758" max="11008" width="9.140625" style="713"/>
    <col min="11009" max="11009" width="12.7109375" style="713" customWidth="1"/>
    <col min="11010" max="11010" width="55.7109375" style="713" customWidth="1"/>
    <col min="11011" max="11011" width="13.5703125" style="713" customWidth="1"/>
    <col min="11012" max="11013" width="0" style="713" hidden="1" customWidth="1"/>
    <col min="11014" max="11264" width="9.140625" style="713"/>
    <col min="11265" max="11265" width="12.7109375" style="713" customWidth="1"/>
    <col min="11266" max="11266" width="55.7109375" style="713" customWidth="1"/>
    <col min="11267" max="11267" width="13.5703125" style="713" customWidth="1"/>
    <col min="11268" max="11269" width="0" style="713" hidden="1" customWidth="1"/>
    <col min="11270" max="11520" width="9.140625" style="713"/>
    <col min="11521" max="11521" width="12.7109375" style="713" customWidth="1"/>
    <col min="11522" max="11522" width="55.7109375" style="713" customWidth="1"/>
    <col min="11523" max="11523" width="13.5703125" style="713" customWidth="1"/>
    <col min="11524" max="11525" width="0" style="713" hidden="1" customWidth="1"/>
    <col min="11526" max="11776" width="9.140625" style="713"/>
    <col min="11777" max="11777" width="12.7109375" style="713" customWidth="1"/>
    <col min="11778" max="11778" width="55.7109375" style="713" customWidth="1"/>
    <col min="11779" max="11779" width="13.5703125" style="713" customWidth="1"/>
    <col min="11780" max="11781" width="0" style="713" hidden="1" customWidth="1"/>
    <col min="11782" max="12032" width="9.140625" style="713"/>
    <col min="12033" max="12033" width="12.7109375" style="713" customWidth="1"/>
    <col min="12034" max="12034" width="55.7109375" style="713" customWidth="1"/>
    <col min="12035" max="12035" width="13.5703125" style="713" customWidth="1"/>
    <col min="12036" max="12037" width="0" style="713" hidden="1" customWidth="1"/>
    <col min="12038" max="12288" width="9.140625" style="713"/>
    <col min="12289" max="12289" width="12.7109375" style="713" customWidth="1"/>
    <col min="12290" max="12290" width="55.7109375" style="713" customWidth="1"/>
    <col min="12291" max="12291" width="13.5703125" style="713" customWidth="1"/>
    <col min="12292" max="12293" width="0" style="713" hidden="1" customWidth="1"/>
    <col min="12294" max="12544" width="9.140625" style="713"/>
    <col min="12545" max="12545" width="12.7109375" style="713" customWidth="1"/>
    <col min="12546" max="12546" width="55.7109375" style="713" customWidth="1"/>
    <col min="12547" max="12547" width="13.5703125" style="713" customWidth="1"/>
    <col min="12548" max="12549" width="0" style="713" hidden="1" customWidth="1"/>
    <col min="12550" max="12800" width="9.140625" style="713"/>
    <col min="12801" max="12801" width="12.7109375" style="713" customWidth="1"/>
    <col min="12802" max="12802" width="55.7109375" style="713" customWidth="1"/>
    <col min="12803" max="12803" width="13.5703125" style="713" customWidth="1"/>
    <col min="12804" max="12805" width="0" style="713" hidden="1" customWidth="1"/>
    <col min="12806" max="13056" width="9.140625" style="713"/>
    <col min="13057" max="13057" width="12.7109375" style="713" customWidth="1"/>
    <col min="13058" max="13058" width="55.7109375" style="713" customWidth="1"/>
    <col min="13059" max="13059" width="13.5703125" style="713" customWidth="1"/>
    <col min="13060" max="13061" width="0" style="713" hidden="1" customWidth="1"/>
    <col min="13062" max="13312" width="9.140625" style="713"/>
    <col min="13313" max="13313" width="12.7109375" style="713" customWidth="1"/>
    <col min="13314" max="13314" width="55.7109375" style="713" customWidth="1"/>
    <col min="13315" max="13315" width="13.5703125" style="713" customWidth="1"/>
    <col min="13316" max="13317" width="0" style="713" hidden="1" customWidth="1"/>
    <col min="13318" max="13568" width="9.140625" style="713"/>
    <col min="13569" max="13569" width="12.7109375" style="713" customWidth="1"/>
    <col min="13570" max="13570" width="55.7109375" style="713" customWidth="1"/>
    <col min="13571" max="13571" width="13.5703125" style="713" customWidth="1"/>
    <col min="13572" max="13573" width="0" style="713" hidden="1" customWidth="1"/>
    <col min="13574" max="13824" width="9.140625" style="713"/>
    <col min="13825" max="13825" width="12.7109375" style="713" customWidth="1"/>
    <col min="13826" max="13826" width="55.7109375" style="713" customWidth="1"/>
    <col min="13827" max="13827" width="13.5703125" style="713" customWidth="1"/>
    <col min="13828" max="13829" width="0" style="713" hidden="1" customWidth="1"/>
    <col min="13830" max="14080" width="9.140625" style="713"/>
    <col min="14081" max="14081" width="12.7109375" style="713" customWidth="1"/>
    <col min="14082" max="14082" width="55.7109375" style="713" customWidth="1"/>
    <col min="14083" max="14083" width="13.5703125" style="713" customWidth="1"/>
    <col min="14084" max="14085" width="0" style="713" hidden="1" customWidth="1"/>
    <col min="14086" max="14336" width="9.140625" style="713"/>
    <col min="14337" max="14337" width="12.7109375" style="713" customWidth="1"/>
    <col min="14338" max="14338" width="55.7109375" style="713" customWidth="1"/>
    <col min="14339" max="14339" width="13.5703125" style="713" customWidth="1"/>
    <col min="14340" max="14341" width="0" style="713" hidden="1" customWidth="1"/>
    <col min="14342" max="14592" width="9.140625" style="713"/>
    <col min="14593" max="14593" width="12.7109375" style="713" customWidth="1"/>
    <col min="14594" max="14594" width="55.7109375" style="713" customWidth="1"/>
    <col min="14595" max="14595" width="13.5703125" style="713" customWidth="1"/>
    <col min="14596" max="14597" width="0" style="713" hidden="1" customWidth="1"/>
    <col min="14598" max="14848" width="9.140625" style="713"/>
    <col min="14849" max="14849" width="12.7109375" style="713" customWidth="1"/>
    <col min="14850" max="14850" width="55.7109375" style="713" customWidth="1"/>
    <col min="14851" max="14851" width="13.5703125" style="713" customWidth="1"/>
    <col min="14852" max="14853" width="0" style="713" hidden="1" customWidth="1"/>
    <col min="14854" max="15104" width="9.140625" style="713"/>
    <col min="15105" max="15105" width="12.7109375" style="713" customWidth="1"/>
    <col min="15106" max="15106" width="55.7109375" style="713" customWidth="1"/>
    <col min="15107" max="15107" width="13.5703125" style="713" customWidth="1"/>
    <col min="15108" max="15109" width="0" style="713" hidden="1" customWidth="1"/>
    <col min="15110" max="15360" width="9.140625" style="713"/>
    <col min="15361" max="15361" width="12.7109375" style="713" customWidth="1"/>
    <col min="15362" max="15362" width="55.7109375" style="713" customWidth="1"/>
    <col min="15363" max="15363" width="13.5703125" style="713" customWidth="1"/>
    <col min="15364" max="15365" width="0" style="713" hidden="1" customWidth="1"/>
    <col min="15366" max="15616" width="9.140625" style="713"/>
    <col min="15617" max="15617" width="12.7109375" style="713" customWidth="1"/>
    <col min="15618" max="15618" width="55.7109375" style="713" customWidth="1"/>
    <col min="15619" max="15619" width="13.5703125" style="713" customWidth="1"/>
    <col min="15620" max="15621" width="0" style="713" hidden="1" customWidth="1"/>
    <col min="15622" max="15872" width="9.140625" style="713"/>
    <col min="15873" max="15873" width="12.7109375" style="713" customWidth="1"/>
    <col min="15874" max="15874" width="55.7109375" style="713" customWidth="1"/>
    <col min="15875" max="15875" width="13.5703125" style="713" customWidth="1"/>
    <col min="15876" max="15877" width="0" style="713" hidden="1" customWidth="1"/>
    <col min="15878" max="16128" width="9.140625" style="713"/>
    <col min="16129" max="16129" width="12.7109375" style="713" customWidth="1"/>
    <col min="16130" max="16130" width="55.7109375" style="713" customWidth="1"/>
    <col min="16131" max="16131" width="13.5703125" style="713" customWidth="1"/>
    <col min="16132" max="16133" width="0" style="713" hidden="1" customWidth="1"/>
    <col min="16134" max="16384" width="9.140625" style="713"/>
  </cols>
  <sheetData>
    <row r="1" spans="1:5" ht="18" customHeight="1">
      <c r="A1" s="824" t="s">
        <v>1390</v>
      </c>
      <c r="B1" s="825"/>
      <c r="C1" s="825"/>
      <c r="D1" s="825"/>
      <c r="E1" s="825"/>
    </row>
    <row r="2" spans="1:5" ht="12" customHeight="1">
      <c r="A2" s="826" t="s">
        <v>37</v>
      </c>
      <c r="B2" s="827" t="str">
        <f>'SO 07 kl'!E5</f>
        <v xml:space="preserve">DRIENOV  OOPZ - REKONŠTRUKCIA  A  PRÍSTAVBA  OBJEKTU </v>
      </c>
      <c r="C2" s="828"/>
      <c r="D2" s="828"/>
      <c r="E2" s="828"/>
    </row>
    <row r="3" spans="1:5" ht="12" customHeight="1">
      <c r="A3" s="826" t="s">
        <v>36</v>
      </c>
      <c r="B3" s="827" t="str">
        <f>'SO 07 kl'!E7</f>
        <v>SO 07 - VODOVODNÁ PRÍPOJKA</v>
      </c>
      <c r="C3" s="829"/>
      <c r="D3" s="827"/>
      <c r="E3" s="830"/>
    </row>
    <row r="4" spans="1:5" ht="12" customHeight="1">
      <c r="A4" s="826" t="s">
        <v>133</v>
      </c>
      <c r="B4" s="827" t="str">
        <f>'SO 07 kl'!E9</f>
        <v xml:space="preserve"> </v>
      </c>
      <c r="C4" s="829"/>
      <c r="D4" s="827"/>
      <c r="E4" s="830"/>
    </row>
    <row r="5" spans="1:5" ht="12" customHeight="1">
      <c r="A5" s="827" t="s">
        <v>1391</v>
      </c>
      <c r="B5" s="827" t="str">
        <f>'SO 07 kl'!P5</f>
        <v xml:space="preserve"> </v>
      </c>
      <c r="C5" s="829"/>
      <c r="D5" s="827"/>
      <c r="E5" s="830"/>
    </row>
    <row r="6" spans="1:5" ht="6" customHeight="1">
      <c r="A6" s="827"/>
      <c r="B6" s="827"/>
      <c r="C6" s="829"/>
      <c r="D6" s="827"/>
      <c r="E6" s="830"/>
    </row>
    <row r="7" spans="1:5" ht="12" customHeight="1">
      <c r="A7" s="827" t="s">
        <v>35</v>
      </c>
      <c r="B7" s="827" t="str">
        <f>'SO 07 kl'!E26</f>
        <v>MINISTERSTVO VNÚTRA SR, PRIBINOVA 2, 812 72 BRATIS</v>
      </c>
      <c r="C7" s="829"/>
      <c r="D7" s="827"/>
      <c r="E7" s="830"/>
    </row>
    <row r="8" spans="1:5" ht="12" customHeight="1">
      <c r="A8" s="827" t="s">
        <v>34</v>
      </c>
      <c r="B8" s="827" t="str">
        <f>'SO 07 kl'!E28</f>
        <v xml:space="preserve"> </v>
      </c>
      <c r="C8" s="829"/>
      <c r="D8" s="827"/>
      <c r="E8" s="830"/>
    </row>
    <row r="9" spans="1:5" ht="12" customHeight="1">
      <c r="A9" s="827" t="s">
        <v>1392</v>
      </c>
      <c r="B9" s="827"/>
      <c r="C9" s="829"/>
      <c r="D9" s="827"/>
      <c r="E9" s="830"/>
    </row>
    <row r="10" spans="1:5" ht="6" customHeight="1">
      <c r="A10" s="825"/>
      <c r="B10" s="825"/>
      <c r="C10" s="825"/>
      <c r="D10" s="825"/>
      <c r="E10" s="825"/>
    </row>
    <row r="11" spans="1:5" ht="12" customHeight="1">
      <c r="A11" s="831" t="s">
        <v>134</v>
      </c>
      <c r="B11" s="832" t="s">
        <v>135</v>
      </c>
      <c r="C11" s="833" t="s">
        <v>136</v>
      </c>
      <c r="D11" s="834" t="s">
        <v>137</v>
      </c>
      <c r="E11" s="833" t="s">
        <v>138</v>
      </c>
    </row>
    <row r="12" spans="1:5" ht="12" customHeight="1">
      <c r="A12" s="835">
        <v>1</v>
      </c>
      <c r="B12" s="836">
        <v>2</v>
      </c>
      <c r="C12" s="837">
        <v>3</v>
      </c>
      <c r="D12" s="838">
        <v>4</v>
      </c>
      <c r="E12" s="837">
        <v>5</v>
      </c>
    </row>
    <row r="13" spans="1:5" ht="3.75" customHeight="1">
      <c r="A13" s="839"/>
      <c r="B13" s="839"/>
      <c r="C13" s="839"/>
      <c r="D13" s="839"/>
      <c r="E13" s="839"/>
    </row>
    <row r="14" spans="1:5" s="844" customFormat="1" ht="12.75" customHeight="1">
      <c r="A14" s="840" t="str">
        <f>'SO 07 rozpocet'!D9</f>
        <v>HSV</v>
      </c>
      <c r="B14" s="841" t="str">
        <f>'SO 07 rozpocet'!E9</f>
        <v>HSV</v>
      </c>
      <c r="C14" s="842"/>
      <c r="D14" s="843"/>
      <c r="E14" s="843"/>
    </row>
    <row r="15" spans="1:5" s="844" customFormat="1" ht="12.75" customHeight="1">
      <c r="A15" s="845" t="str">
        <f>'SO 07 rozpocet'!D10</f>
        <v>1</v>
      </c>
      <c r="B15" s="846" t="str">
        <f>'SO 07 rozpocet'!E10</f>
        <v>Zemné práce</v>
      </c>
      <c r="C15" s="847"/>
      <c r="D15" s="848"/>
      <c r="E15" s="848"/>
    </row>
    <row r="16" spans="1:5" s="844" customFormat="1" ht="12.75" customHeight="1">
      <c r="A16" s="845" t="str">
        <f>'SO 07 rozpocet'!D21</f>
        <v>4</v>
      </c>
      <c r="B16" s="846" t="str">
        <f>'SO 07 rozpocet'!E21</f>
        <v>Vodorovné konštrukcie</v>
      </c>
      <c r="C16" s="847"/>
      <c r="D16" s="848"/>
      <c r="E16" s="848"/>
    </row>
    <row r="17" spans="1:5" s="844" customFormat="1" ht="12.75" customHeight="1">
      <c r="A17" s="845" t="str">
        <f>'SO 07 rozpocet'!D23</f>
        <v>8</v>
      </c>
      <c r="B17" s="846" t="str">
        <f>'SO 07 rozpocet'!E23</f>
        <v>Rúrové vedenie</v>
      </c>
      <c r="C17" s="847"/>
      <c r="D17" s="848"/>
      <c r="E17" s="848"/>
    </row>
    <row r="18" spans="1:5" s="844" customFormat="1" ht="12.75" customHeight="1">
      <c r="A18" s="845" t="str">
        <f>'SO 07 rozpocet'!D38</f>
        <v>99</v>
      </c>
      <c r="B18" s="846" t="str">
        <f>'SO 07 rozpocet'!E38</f>
        <v>Presun hmôt HSV</v>
      </c>
      <c r="C18" s="847"/>
      <c r="D18" s="848"/>
      <c r="E18" s="848"/>
    </row>
    <row r="19" spans="1:5" s="849" customFormat="1" ht="12.75" customHeight="1">
      <c r="B19" s="850" t="s">
        <v>139</v>
      </c>
      <c r="C19" s="851"/>
      <c r="D19" s="852"/>
      <c r="E19" s="852"/>
    </row>
  </sheetData>
  <printOptions horizontalCentered="1"/>
  <pageMargins left="0.70866141732283472" right="0.70866141732283472" top="0.78740157480314965" bottom="0.78740157480314965" header="0" footer="0"/>
  <pageSetup paperSize="9" scale="96" fitToHeight="99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workbookViewId="0">
      <pane ySplit="8" topLeftCell="A9" activePane="bottomLeft" state="frozenSplit"/>
      <selection pane="bottomLeft" activeCell="W33" sqref="W33"/>
    </sheetView>
  </sheetViews>
  <sheetFormatPr defaultRowHeight="11.25" customHeight="1"/>
  <cols>
    <col min="1" max="1" width="4.5703125" style="713" customWidth="1"/>
    <col min="2" max="2" width="3.85546875" style="713" customWidth="1"/>
    <col min="3" max="3" width="4.7109375" style="713" customWidth="1"/>
    <col min="4" max="4" width="11.140625" style="713" customWidth="1"/>
    <col min="5" max="5" width="72.7109375" style="713" customWidth="1"/>
    <col min="6" max="6" width="4.7109375" style="713" customWidth="1"/>
    <col min="7" max="7" width="7.85546875" style="713" customWidth="1"/>
    <col min="8" max="8" width="8" style="713" customWidth="1"/>
    <col min="9" max="9" width="10.28515625" style="713" customWidth="1"/>
    <col min="10" max="10" width="10.7109375" style="713" hidden="1" customWidth="1"/>
    <col min="11" max="11" width="10.85546875" style="713" hidden="1" customWidth="1"/>
    <col min="12" max="12" width="9.7109375" style="713" hidden="1" customWidth="1"/>
    <col min="13" max="13" width="11.5703125" style="713" hidden="1" customWidth="1"/>
    <col min="14" max="14" width="6" style="713" customWidth="1"/>
    <col min="15" max="15" width="6.7109375" style="713" hidden="1" customWidth="1"/>
    <col min="16" max="16" width="7.140625" style="713" hidden="1" customWidth="1"/>
    <col min="17" max="256" width="9.140625" style="713"/>
    <col min="257" max="257" width="4.5703125" style="713" customWidth="1"/>
    <col min="258" max="258" width="3.85546875" style="713" customWidth="1"/>
    <col min="259" max="259" width="4.7109375" style="713" customWidth="1"/>
    <col min="260" max="260" width="11.140625" style="713" customWidth="1"/>
    <col min="261" max="261" width="72.7109375" style="713" customWidth="1"/>
    <col min="262" max="262" width="4.7109375" style="713" customWidth="1"/>
    <col min="263" max="263" width="7.85546875" style="713" customWidth="1"/>
    <col min="264" max="264" width="8" style="713" customWidth="1"/>
    <col min="265" max="265" width="10.28515625" style="713" customWidth="1"/>
    <col min="266" max="269" width="0" style="713" hidden="1" customWidth="1"/>
    <col min="270" max="270" width="6" style="713" customWidth="1"/>
    <col min="271" max="272" width="0" style="713" hidden="1" customWidth="1"/>
    <col min="273" max="512" width="9.140625" style="713"/>
    <col min="513" max="513" width="4.5703125" style="713" customWidth="1"/>
    <col min="514" max="514" width="3.85546875" style="713" customWidth="1"/>
    <col min="515" max="515" width="4.7109375" style="713" customWidth="1"/>
    <col min="516" max="516" width="11.140625" style="713" customWidth="1"/>
    <col min="517" max="517" width="72.7109375" style="713" customWidth="1"/>
    <col min="518" max="518" width="4.7109375" style="713" customWidth="1"/>
    <col min="519" max="519" width="7.85546875" style="713" customWidth="1"/>
    <col min="520" max="520" width="8" style="713" customWidth="1"/>
    <col min="521" max="521" width="10.28515625" style="713" customWidth="1"/>
    <col min="522" max="525" width="0" style="713" hidden="1" customWidth="1"/>
    <col min="526" max="526" width="6" style="713" customWidth="1"/>
    <col min="527" max="528" width="0" style="713" hidden="1" customWidth="1"/>
    <col min="529" max="768" width="9.140625" style="713"/>
    <col min="769" max="769" width="4.5703125" style="713" customWidth="1"/>
    <col min="770" max="770" width="3.85546875" style="713" customWidth="1"/>
    <col min="771" max="771" width="4.7109375" style="713" customWidth="1"/>
    <col min="772" max="772" width="11.140625" style="713" customWidth="1"/>
    <col min="773" max="773" width="72.7109375" style="713" customWidth="1"/>
    <col min="774" max="774" width="4.7109375" style="713" customWidth="1"/>
    <col min="775" max="775" width="7.85546875" style="713" customWidth="1"/>
    <col min="776" max="776" width="8" style="713" customWidth="1"/>
    <col min="777" max="777" width="10.28515625" style="713" customWidth="1"/>
    <col min="778" max="781" width="0" style="713" hidden="1" customWidth="1"/>
    <col min="782" max="782" width="6" style="713" customWidth="1"/>
    <col min="783" max="784" width="0" style="713" hidden="1" customWidth="1"/>
    <col min="785" max="1024" width="9.140625" style="713"/>
    <col min="1025" max="1025" width="4.5703125" style="713" customWidth="1"/>
    <col min="1026" max="1026" width="3.85546875" style="713" customWidth="1"/>
    <col min="1027" max="1027" width="4.7109375" style="713" customWidth="1"/>
    <col min="1028" max="1028" width="11.140625" style="713" customWidth="1"/>
    <col min="1029" max="1029" width="72.7109375" style="713" customWidth="1"/>
    <col min="1030" max="1030" width="4.7109375" style="713" customWidth="1"/>
    <col min="1031" max="1031" width="7.85546875" style="713" customWidth="1"/>
    <col min="1032" max="1032" width="8" style="713" customWidth="1"/>
    <col min="1033" max="1033" width="10.28515625" style="713" customWidth="1"/>
    <col min="1034" max="1037" width="0" style="713" hidden="1" customWidth="1"/>
    <col min="1038" max="1038" width="6" style="713" customWidth="1"/>
    <col min="1039" max="1040" width="0" style="713" hidden="1" customWidth="1"/>
    <col min="1041" max="1280" width="9.140625" style="713"/>
    <col min="1281" max="1281" width="4.5703125" style="713" customWidth="1"/>
    <col min="1282" max="1282" width="3.85546875" style="713" customWidth="1"/>
    <col min="1283" max="1283" width="4.7109375" style="713" customWidth="1"/>
    <col min="1284" max="1284" width="11.140625" style="713" customWidth="1"/>
    <col min="1285" max="1285" width="72.7109375" style="713" customWidth="1"/>
    <col min="1286" max="1286" width="4.7109375" style="713" customWidth="1"/>
    <col min="1287" max="1287" width="7.85546875" style="713" customWidth="1"/>
    <col min="1288" max="1288" width="8" style="713" customWidth="1"/>
    <col min="1289" max="1289" width="10.28515625" style="713" customWidth="1"/>
    <col min="1290" max="1293" width="0" style="713" hidden="1" customWidth="1"/>
    <col min="1294" max="1294" width="6" style="713" customWidth="1"/>
    <col min="1295" max="1296" width="0" style="713" hidden="1" customWidth="1"/>
    <col min="1297" max="1536" width="9.140625" style="713"/>
    <col min="1537" max="1537" width="4.5703125" style="713" customWidth="1"/>
    <col min="1538" max="1538" width="3.85546875" style="713" customWidth="1"/>
    <col min="1539" max="1539" width="4.7109375" style="713" customWidth="1"/>
    <col min="1540" max="1540" width="11.140625" style="713" customWidth="1"/>
    <col min="1541" max="1541" width="72.7109375" style="713" customWidth="1"/>
    <col min="1542" max="1542" width="4.7109375" style="713" customWidth="1"/>
    <col min="1543" max="1543" width="7.85546875" style="713" customWidth="1"/>
    <col min="1544" max="1544" width="8" style="713" customWidth="1"/>
    <col min="1545" max="1545" width="10.28515625" style="713" customWidth="1"/>
    <col min="1546" max="1549" width="0" style="713" hidden="1" customWidth="1"/>
    <col min="1550" max="1550" width="6" style="713" customWidth="1"/>
    <col min="1551" max="1552" width="0" style="713" hidden="1" customWidth="1"/>
    <col min="1553" max="1792" width="9.140625" style="713"/>
    <col min="1793" max="1793" width="4.5703125" style="713" customWidth="1"/>
    <col min="1794" max="1794" width="3.85546875" style="713" customWidth="1"/>
    <col min="1795" max="1795" width="4.7109375" style="713" customWidth="1"/>
    <col min="1796" max="1796" width="11.140625" style="713" customWidth="1"/>
    <col min="1797" max="1797" width="72.7109375" style="713" customWidth="1"/>
    <col min="1798" max="1798" width="4.7109375" style="713" customWidth="1"/>
    <col min="1799" max="1799" width="7.85546875" style="713" customWidth="1"/>
    <col min="1800" max="1800" width="8" style="713" customWidth="1"/>
    <col min="1801" max="1801" width="10.28515625" style="713" customWidth="1"/>
    <col min="1802" max="1805" width="0" style="713" hidden="1" customWidth="1"/>
    <col min="1806" max="1806" width="6" style="713" customWidth="1"/>
    <col min="1807" max="1808" width="0" style="713" hidden="1" customWidth="1"/>
    <col min="1809" max="2048" width="9.140625" style="713"/>
    <col min="2049" max="2049" width="4.5703125" style="713" customWidth="1"/>
    <col min="2050" max="2050" width="3.85546875" style="713" customWidth="1"/>
    <col min="2051" max="2051" width="4.7109375" style="713" customWidth="1"/>
    <col min="2052" max="2052" width="11.140625" style="713" customWidth="1"/>
    <col min="2053" max="2053" width="72.7109375" style="713" customWidth="1"/>
    <col min="2054" max="2054" width="4.7109375" style="713" customWidth="1"/>
    <col min="2055" max="2055" width="7.85546875" style="713" customWidth="1"/>
    <col min="2056" max="2056" width="8" style="713" customWidth="1"/>
    <col min="2057" max="2057" width="10.28515625" style="713" customWidth="1"/>
    <col min="2058" max="2061" width="0" style="713" hidden="1" customWidth="1"/>
    <col min="2062" max="2062" width="6" style="713" customWidth="1"/>
    <col min="2063" max="2064" width="0" style="713" hidden="1" customWidth="1"/>
    <col min="2065" max="2304" width="9.140625" style="713"/>
    <col min="2305" max="2305" width="4.5703125" style="713" customWidth="1"/>
    <col min="2306" max="2306" width="3.85546875" style="713" customWidth="1"/>
    <col min="2307" max="2307" width="4.7109375" style="713" customWidth="1"/>
    <col min="2308" max="2308" width="11.140625" style="713" customWidth="1"/>
    <col min="2309" max="2309" width="72.7109375" style="713" customWidth="1"/>
    <col min="2310" max="2310" width="4.7109375" style="713" customWidth="1"/>
    <col min="2311" max="2311" width="7.85546875" style="713" customWidth="1"/>
    <col min="2312" max="2312" width="8" style="713" customWidth="1"/>
    <col min="2313" max="2313" width="10.28515625" style="713" customWidth="1"/>
    <col min="2314" max="2317" width="0" style="713" hidden="1" customWidth="1"/>
    <col min="2318" max="2318" width="6" style="713" customWidth="1"/>
    <col min="2319" max="2320" width="0" style="713" hidden="1" customWidth="1"/>
    <col min="2321" max="2560" width="9.140625" style="713"/>
    <col min="2561" max="2561" width="4.5703125" style="713" customWidth="1"/>
    <col min="2562" max="2562" width="3.85546875" style="713" customWidth="1"/>
    <col min="2563" max="2563" width="4.7109375" style="713" customWidth="1"/>
    <col min="2564" max="2564" width="11.140625" style="713" customWidth="1"/>
    <col min="2565" max="2565" width="72.7109375" style="713" customWidth="1"/>
    <col min="2566" max="2566" width="4.7109375" style="713" customWidth="1"/>
    <col min="2567" max="2567" width="7.85546875" style="713" customWidth="1"/>
    <col min="2568" max="2568" width="8" style="713" customWidth="1"/>
    <col min="2569" max="2569" width="10.28515625" style="713" customWidth="1"/>
    <col min="2570" max="2573" width="0" style="713" hidden="1" customWidth="1"/>
    <col min="2574" max="2574" width="6" style="713" customWidth="1"/>
    <col min="2575" max="2576" width="0" style="713" hidden="1" customWidth="1"/>
    <col min="2577" max="2816" width="9.140625" style="713"/>
    <col min="2817" max="2817" width="4.5703125" style="713" customWidth="1"/>
    <col min="2818" max="2818" width="3.85546875" style="713" customWidth="1"/>
    <col min="2819" max="2819" width="4.7109375" style="713" customWidth="1"/>
    <col min="2820" max="2820" width="11.140625" style="713" customWidth="1"/>
    <col min="2821" max="2821" width="72.7109375" style="713" customWidth="1"/>
    <col min="2822" max="2822" width="4.7109375" style="713" customWidth="1"/>
    <col min="2823" max="2823" width="7.85546875" style="713" customWidth="1"/>
    <col min="2824" max="2824" width="8" style="713" customWidth="1"/>
    <col min="2825" max="2825" width="10.28515625" style="713" customWidth="1"/>
    <col min="2826" max="2829" width="0" style="713" hidden="1" customWidth="1"/>
    <col min="2830" max="2830" width="6" style="713" customWidth="1"/>
    <col min="2831" max="2832" width="0" style="713" hidden="1" customWidth="1"/>
    <col min="2833" max="3072" width="9.140625" style="713"/>
    <col min="3073" max="3073" width="4.5703125" style="713" customWidth="1"/>
    <col min="3074" max="3074" width="3.85546875" style="713" customWidth="1"/>
    <col min="3075" max="3075" width="4.7109375" style="713" customWidth="1"/>
    <col min="3076" max="3076" width="11.140625" style="713" customWidth="1"/>
    <col min="3077" max="3077" width="72.7109375" style="713" customWidth="1"/>
    <col min="3078" max="3078" width="4.7109375" style="713" customWidth="1"/>
    <col min="3079" max="3079" width="7.85546875" style="713" customWidth="1"/>
    <col min="3080" max="3080" width="8" style="713" customWidth="1"/>
    <col min="3081" max="3081" width="10.28515625" style="713" customWidth="1"/>
    <col min="3082" max="3085" width="0" style="713" hidden="1" customWidth="1"/>
    <col min="3086" max="3086" width="6" style="713" customWidth="1"/>
    <col min="3087" max="3088" width="0" style="713" hidden="1" customWidth="1"/>
    <col min="3089" max="3328" width="9.140625" style="713"/>
    <col min="3329" max="3329" width="4.5703125" style="713" customWidth="1"/>
    <col min="3330" max="3330" width="3.85546875" style="713" customWidth="1"/>
    <col min="3331" max="3331" width="4.7109375" style="713" customWidth="1"/>
    <col min="3332" max="3332" width="11.140625" style="713" customWidth="1"/>
    <col min="3333" max="3333" width="72.7109375" style="713" customWidth="1"/>
    <col min="3334" max="3334" width="4.7109375" style="713" customWidth="1"/>
    <col min="3335" max="3335" width="7.85546875" style="713" customWidth="1"/>
    <col min="3336" max="3336" width="8" style="713" customWidth="1"/>
    <col min="3337" max="3337" width="10.28515625" style="713" customWidth="1"/>
    <col min="3338" max="3341" width="0" style="713" hidden="1" customWidth="1"/>
    <col min="3342" max="3342" width="6" style="713" customWidth="1"/>
    <col min="3343" max="3344" width="0" style="713" hidden="1" customWidth="1"/>
    <col min="3345" max="3584" width="9.140625" style="713"/>
    <col min="3585" max="3585" width="4.5703125" style="713" customWidth="1"/>
    <col min="3586" max="3586" width="3.85546875" style="713" customWidth="1"/>
    <col min="3587" max="3587" width="4.7109375" style="713" customWidth="1"/>
    <col min="3588" max="3588" width="11.140625" style="713" customWidth="1"/>
    <col min="3589" max="3589" width="72.7109375" style="713" customWidth="1"/>
    <col min="3590" max="3590" width="4.7109375" style="713" customWidth="1"/>
    <col min="3591" max="3591" width="7.85546875" style="713" customWidth="1"/>
    <col min="3592" max="3592" width="8" style="713" customWidth="1"/>
    <col min="3593" max="3593" width="10.28515625" style="713" customWidth="1"/>
    <col min="3594" max="3597" width="0" style="713" hidden="1" customWidth="1"/>
    <col min="3598" max="3598" width="6" style="713" customWidth="1"/>
    <col min="3599" max="3600" width="0" style="713" hidden="1" customWidth="1"/>
    <col min="3601" max="3840" width="9.140625" style="713"/>
    <col min="3841" max="3841" width="4.5703125" style="713" customWidth="1"/>
    <col min="3842" max="3842" width="3.85546875" style="713" customWidth="1"/>
    <col min="3843" max="3843" width="4.7109375" style="713" customWidth="1"/>
    <col min="3844" max="3844" width="11.140625" style="713" customWidth="1"/>
    <col min="3845" max="3845" width="72.7109375" style="713" customWidth="1"/>
    <col min="3846" max="3846" width="4.7109375" style="713" customWidth="1"/>
    <col min="3847" max="3847" width="7.85546875" style="713" customWidth="1"/>
    <col min="3848" max="3848" width="8" style="713" customWidth="1"/>
    <col min="3849" max="3849" width="10.28515625" style="713" customWidth="1"/>
    <col min="3850" max="3853" width="0" style="713" hidden="1" customWidth="1"/>
    <col min="3854" max="3854" width="6" style="713" customWidth="1"/>
    <col min="3855" max="3856" width="0" style="713" hidden="1" customWidth="1"/>
    <col min="3857" max="4096" width="9.140625" style="713"/>
    <col min="4097" max="4097" width="4.5703125" style="713" customWidth="1"/>
    <col min="4098" max="4098" width="3.85546875" style="713" customWidth="1"/>
    <col min="4099" max="4099" width="4.7109375" style="713" customWidth="1"/>
    <col min="4100" max="4100" width="11.140625" style="713" customWidth="1"/>
    <col min="4101" max="4101" width="72.7109375" style="713" customWidth="1"/>
    <col min="4102" max="4102" width="4.7109375" style="713" customWidth="1"/>
    <col min="4103" max="4103" width="7.85546875" style="713" customWidth="1"/>
    <col min="4104" max="4104" width="8" style="713" customWidth="1"/>
    <col min="4105" max="4105" width="10.28515625" style="713" customWidth="1"/>
    <col min="4106" max="4109" width="0" style="713" hidden="1" customWidth="1"/>
    <col min="4110" max="4110" width="6" style="713" customWidth="1"/>
    <col min="4111" max="4112" width="0" style="713" hidden="1" customWidth="1"/>
    <col min="4113" max="4352" width="9.140625" style="713"/>
    <col min="4353" max="4353" width="4.5703125" style="713" customWidth="1"/>
    <col min="4354" max="4354" width="3.85546875" style="713" customWidth="1"/>
    <col min="4355" max="4355" width="4.7109375" style="713" customWidth="1"/>
    <col min="4356" max="4356" width="11.140625" style="713" customWidth="1"/>
    <col min="4357" max="4357" width="72.7109375" style="713" customWidth="1"/>
    <col min="4358" max="4358" width="4.7109375" style="713" customWidth="1"/>
    <col min="4359" max="4359" width="7.85546875" style="713" customWidth="1"/>
    <col min="4360" max="4360" width="8" style="713" customWidth="1"/>
    <col min="4361" max="4361" width="10.28515625" style="713" customWidth="1"/>
    <col min="4362" max="4365" width="0" style="713" hidden="1" customWidth="1"/>
    <col min="4366" max="4366" width="6" style="713" customWidth="1"/>
    <col min="4367" max="4368" width="0" style="713" hidden="1" customWidth="1"/>
    <col min="4369" max="4608" width="9.140625" style="713"/>
    <col min="4609" max="4609" width="4.5703125" style="713" customWidth="1"/>
    <col min="4610" max="4610" width="3.85546875" style="713" customWidth="1"/>
    <col min="4611" max="4611" width="4.7109375" style="713" customWidth="1"/>
    <col min="4612" max="4612" width="11.140625" style="713" customWidth="1"/>
    <col min="4613" max="4613" width="72.7109375" style="713" customWidth="1"/>
    <col min="4614" max="4614" width="4.7109375" style="713" customWidth="1"/>
    <col min="4615" max="4615" width="7.85546875" style="713" customWidth="1"/>
    <col min="4616" max="4616" width="8" style="713" customWidth="1"/>
    <col min="4617" max="4617" width="10.28515625" style="713" customWidth="1"/>
    <col min="4618" max="4621" width="0" style="713" hidden="1" customWidth="1"/>
    <col min="4622" max="4622" width="6" style="713" customWidth="1"/>
    <col min="4623" max="4624" width="0" style="713" hidden="1" customWidth="1"/>
    <col min="4625" max="4864" width="9.140625" style="713"/>
    <col min="4865" max="4865" width="4.5703125" style="713" customWidth="1"/>
    <col min="4866" max="4866" width="3.85546875" style="713" customWidth="1"/>
    <col min="4867" max="4867" width="4.7109375" style="713" customWidth="1"/>
    <col min="4868" max="4868" width="11.140625" style="713" customWidth="1"/>
    <col min="4869" max="4869" width="72.7109375" style="713" customWidth="1"/>
    <col min="4870" max="4870" width="4.7109375" style="713" customWidth="1"/>
    <col min="4871" max="4871" width="7.85546875" style="713" customWidth="1"/>
    <col min="4872" max="4872" width="8" style="713" customWidth="1"/>
    <col min="4873" max="4873" width="10.28515625" style="713" customWidth="1"/>
    <col min="4874" max="4877" width="0" style="713" hidden="1" customWidth="1"/>
    <col min="4878" max="4878" width="6" style="713" customWidth="1"/>
    <col min="4879" max="4880" width="0" style="713" hidden="1" customWidth="1"/>
    <col min="4881" max="5120" width="9.140625" style="713"/>
    <col min="5121" max="5121" width="4.5703125" style="713" customWidth="1"/>
    <col min="5122" max="5122" width="3.85546875" style="713" customWidth="1"/>
    <col min="5123" max="5123" width="4.7109375" style="713" customWidth="1"/>
    <col min="5124" max="5124" width="11.140625" style="713" customWidth="1"/>
    <col min="5125" max="5125" width="72.7109375" style="713" customWidth="1"/>
    <col min="5126" max="5126" width="4.7109375" style="713" customWidth="1"/>
    <col min="5127" max="5127" width="7.85546875" style="713" customWidth="1"/>
    <col min="5128" max="5128" width="8" style="713" customWidth="1"/>
    <col min="5129" max="5129" width="10.28515625" style="713" customWidth="1"/>
    <col min="5130" max="5133" width="0" style="713" hidden="1" customWidth="1"/>
    <col min="5134" max="5134" width="6" style="713" customWidth="1"/>
    <col min="5135" max="5136" width="0" style="713" hidden="1" customWidth="1"/>
    <col min="5137" max="5376" width="9.140625" style="713"/>
    <col min="5377" max="5377" width="4.5703125" style="713" customWidth="1"/>
    <col min="5378" max="5378" width="3.85546875" style="713" customWidth="1"/>
    <col min="5379" max="5379" width="4.7109375" style="713" customWidth="1"/>
    <col min="5380" max="5380" width="11.140625" style="713" customWidth="1"/>
    <col min="5381" max="5381" width="72.7109375" style="713" customWidth="1"/>
    <col min="5382" max="5382" width="4.7109375" style="713" customWidth="1"/>
    <col min="5383" max="5383" width="7.85546875" style="713" customWidth="1"/>
    <col min="5384" max="5384" width="8" style="713" customWidth="1"/>
    <col min="5385" max="5385" width="10.28515625" style="713" customWidth="1"/>
    <col min="5386" max="5389" width="0" style="713" hidden="1" customWidth="1"/>
    <col min="5390" max="5390" width="6" style="713" customWidth="1"/>
    <col min="5391" max="5392" width="0" style="713" hidden="1" customWidth="1"/>
    <col min="5393" max="5632" width="9.140625" style="713"/>
    <col min="5633" max="5633" width="4.5703125" style="713" customWidth="1"/>
    <col min="5634" max="5634" width="3.85546875" style="713" customWidth="1"/>
    <col min="5635" max="5635" width="4.7109375" style="713" customWidth="1"/>
    <col min="5636" max="5636" width="11.140625" style="713" customWidth="1"/>
    <col min="5637" max="5637" width="72.7109375" style="713" customWidth="1"/>
    <col min="5638" max="5638" width="4.7109375" style="713" customWidth="1"/>
    <col min="5639" max="5639" width="7.85546875" style="713" customWidth="1"/>
    <col min="5640" max="5640" width="8" style="713" customWidth="1"/>
    <col min="5641" max="5641" width="10.28515625" style="713" customWidth="1"/>
    <col min="5642" max="5645" width="0" style="713" hidden="1" customWidth="1"/>
    <col min="5646" max="5646" width="6" style="713" customWidth="1"/>
    <col min="5647" max="5648" width="0" style="713" hidden="1" customWidth="1"/>
    <col min="5649" max="5888" width="9.140625" style="713"/>
    <col min="5889" max="5889" width="4.5703125" style="713" customWidth="1"/>
    <col min="5890" max="5890" width="3.85546875" style="713" customWidth="1"/>
    <col min="5891" max="5891" width="4.7109375" style="713" customWidth="1"/>
    <col min="5892" max="5892" width="11.140625" style="713" customWidth="1"/>
    <col min="5893" max="5893" width="72.7109375" style="713" customWidth="1"/>
    <col min="5894" max="5894" width="4.7109375" style="713" customWidth="1"/>
    <col min="5895" max="5895" width="7.85546875" style="713" customWidth="1"/>
    <col min="5896" max="5896" width="8" style="713" customWidth="1"/>
    <col min="5897" max="5897" width="10.28515625" style="713" customWidth="1"/>
    <col min="5898" max="5901" width="0" style="713" hidden="1" customWidth="1"/>
    <col min="5902" max="5902" width="6" style="713" customWidth="1"/>
    <col min="5903" max="5904" width="0" style="713" hidden="1" customWidth="1"/>
    <col min="5905" max="6144" width="9.140625" style="713"/>
    <col min="6145" max="6145" width="4.5703125" style="713" customWidth="1"/>
    <col min="6146" max="6146" width="3.85546875" style="713" customWidth="1"/>
    <col min="6147" max="6147" width="4.7109375" style="713" customWidth="1"/>
    <col min="6148" max="6148" width="11.140625" style="713" customWidth="1"/>
    <col min="6149" max="6149" width="72.7109375" style="713" customWidth="1"/>
    <col min="6150" max="6150" width="4.7109375" style="713" customWidth="1"/>
    <col min="6151" max="6151" width="7.85546875" style="713" customWidth="1"/>
    <col min="6152" max="6152" width="8" style="713" customWidth="1"/>
    <col min="6153" max="6153" width="10.28515625" style="713" customWidth="1"/>
    <col min="6154" max="6157" width="0" style="713" hidden="1" customWidth="1"/>
    <col min="6158" max="6158" width="6" style="713" customWidth="1"/>
    <col min="6159" max="6160" width="0" style="713" hidden="1" customWidth="1"/>
    <col min="6161" max="6400" width="9.140625" style="713"/>
    <col min="6401" max="6401" width="4.5703125" style="713" customWidth="1"/>
    <col min="6402" max="6402" width="3.85546875" style="713" customWidth="1"/>
    <col min="6403" max="6403" width="4.7109375" style="713" customWidth="1"/>
    <col min="6404" max="6404" width="11.140625" style="713" customWidth="1"/>
    <col min="6405" max="6405" width="72.7109375" style="713" customWidth="1"/>
    <col min="6406" max="6406" width="4.7109375" style="713" customWidth="1"/>
    <col min="6407" max="6407" width="7.85546875" style="713" customWidth="1"/>
    <col min="6408" max="6408" width="8" style="713" customWidth="1"/>
    <col min="6409" max="6409" width="10.28515625" style="713" customWidth="1"/>
    <col min="6410" max="6413" width="0" style="713" hidden="1" customWidth="1"/>
    <col min="6414" max="6414" width="6" style="713" customWidth="1"/>
    <col min="6415" max="6416" width="0" style="713" hidden="1" customWidth="1"/>
    <col min="6417" max="6656" width="9.140625" style="713"/>
    <col min="6657" max="6657" width="4.5703125" style="713" customWidth="1"/>
    <col min="6658" max="6658" width="3.85546875" style="713" customWidth="1"/>
    <col min="6659" max="6659" width="4.7109375" style="713" customWidth="1"/>
    <col min="6660" max="6660" width="11.140625" style="713" customWidth="1"/>
    <col min="6661" max="6661" width="72.7109375" style="713" customWidth="1"/>
    <col min="6662" max="6662" width="4.7109375" style="713" customWidth="1"/>
    <col min="6663" max="6663" width="7.85546875" style="713" customWidth="1"/>
    <col min="6664" max="6664" width="8" style="713" customWidth="1"/>
    <col min="6665" max="6665" width="10.28515625" style="713" customWidth="1"/>
    <col min="6666" max="6669" width="0" style="713" hidden="1" customWidth="1"/>
    <col min="6670" max="6670" width="6" style="713" customWidth="1"/>
    <col min="6671" max="6672" width="0" style="713" hidden="1" customWidth="1"/>
    <col min="6673" max="6912" width="9.140625" style="713"/>
    <col min="6913" max="6913" width="4.5703125" style="713" customWidth="1"/>
    <col min="6914" max="6914" width="3.85546875" style="713" customWidth="1"/>
    <col min="6915" max="6915" width="4.7109375" style="713" customWidth="1"/>
    <col min="6916" max="6916" width="11.140625" style="713" customWidth="1"/>
    <col min="6917" max="6917" width="72.7109375" style="713" customWidth="1"/>
    <col min="6918" max="6918" width="4.7109375" style="713" customWidth="1"/>
    <col min="6919" max="6919" width="7.85546875" style="713" customWidth="1"/>
    <col min="6920" max="6920" width="8" style="713" customWidth="1"/>
    <col min="6921" max="6921" width="10.28515625" style="713" customWidth="1"/>
    <col min="6922" max="6925" width="0" style="713" hidden="1" customWidth="1"/>
    <col min="6926" max="6926" width="6" style="713" customWidth="1"/>
    <col min="6927" max="6928" width="0" style="713" hidden="1" customWidth="1"/>
    <col min="6929" max="7168" width="9.140625" style="713"/>
    <col min="7169" max="7169" width="4.5703125" style="713" customWidth="1"/>
    <col min="7170" max="7170" width="3.85546875" style="713" customWidth="1"/>
    <col min="7171" max="7171" width="4.7109375" style="713" customWidth="1"/>
    <col min="7172" max="7172" width="11.140625" style="713" customWidth="1"/>
    <col min="7173" max="7173" width="72.7109375" style="713" customWidth="1"/>
    <col min="7174" max="7174" width="4.7109375" style="713" customWidth="1"/>
    <col min="7175" max="7175" width="7.85546875" style="713" customWidth="1"/>
    <col min="7176" max="7176" width="8" style="713" customWidth="1"/>
    <col min="7177" max="7177" width="10.28515625" style="713" customWidth="1"/>
    <col min="7178" max="7181" width="0" style="713" hidden="1" customWidth="1"/>
    <col min="7182" max="7182" width="6" style="713" customWidth="1"/>
    <col min="7183" max="7184" width="0" style="713" hidden="1" customWidth="1"/>
    <col min="7185" max="7424" width="9.140625" style="713"/>
    <col min="7425" max="7425" width="4.5703125" style="713" customWidth="1"/>
    <col min="7426" max="7426" width="3.85546875" style="713" customWidth="1"/>
    <col min="7427" max="7427" width="4.7109375" style="713" customWidth="1"/>
    <col min="7428" max="7428" width="11.140625" style="713" customWidth="1"/>
    <col min="7429" max="7429" width="72.7109375" style="713" customWidth="1"/>
    <col min="7430" max="7430" width="4.7109375" style="713" customWidth="1"/>
    <col min="7431" max="7431" width="7.85546875" style="713" customWidth="1"/>
    <col min="7432" max="7432" width="8" style="713" customWidth="1"/>
    <col min="7433" max="7433" width="10.28515625" style="713" customWidth="1"/>
    <col min="7434" max="7437" width="0" style="713" hidden="1" customWidth="1"/>
    <col min="7438" max="7438" width="6" style="713" customWidth="1"/>
    <col min="7439" max="7440" width="0" style="713" hidden="1" customWidth="1"/>
    <col min="7441" max="7680" width="9.140625" style="713"/>
    <col min="7681" max="7681" width="4.5703125" style="713" customWidth="1"/>
    <col min="7682" max="7682" width="3.85546875" style="713" customWidth="1"/>
    <col min="7683" max="7683" width="4.7109375" style="713" customWidth="1"/>
    <col min="7684" max="7684" width="11.140625" style="713" customWidth="1"/>
    <col min="7685" max="7685" width="72.7109375" style="713" customWidth="1"/>
    <col min="7686" max="7686" width="4.7109375" style="713" customWidth="1"/>
    <col min="7687" max="7687" width="7.85546875" style="713" customWidth="1"/>
    <col min="7688" max="7688" width="8" style="713" customWidth="1"/>
    <col min="7689" max="7689" width="10.28515625" style="713" customWidth="1"/>
    <col min="7690" max="7693" width="0" style="713" hidden="1" customWidth="1"/>
    <col min="7694" max="7694" width="6" style="713" customWidth="1"/>
    <col min="7695" max="7696" width="0" style="713" hidden="1" customWidth="1"/>
    <col min="7697" max="7936" width="9.140625" style="713"/>
    <col min="7937" max="7937" width="4.5703125" style="713" customWidth="1"/>
    <col min="7938" max="7938" width="3.85546875" style="713" customWidth="1"/>
    <col min="7939" max="7939" width="4.7109375" style="713" customWidth="1"/>
    <col min="7940" max="7940" width="11.140625" style="713" customWidth="1"/>
    <col min="7941" max="7941" width="72.7109375" style="713" customWidth="1"/>
    <col min="7942" max="7942" width="4.7109375" style="713" customWidth="1"/>
    <col min="7943" max="7943" width="7.85546875" style="713" customWidth="1"/>
    <col min="7944" max="7944" width="8" style="713" customWidth="1"/>
    <col min="7945" max="7945" width="10.28515625" style="713" customWidth="1"/>
    <col min="7946" max="7949" width="0" style="713" hidden="1" customWidth="1"/>
    <col min="7950" max="7950" width="6" style="713" customWidth="1"/>
    <col min="7951" max="7952" width="0" style="713" hidden="1" customWidth="1"/>
    <col min="7953" max="8192" width="9.140625" style="713"/>
    <col min="8193" max="8193" width="4.5703125" style="713" customWidth="1"/>
    <col min="8194" max="8194" width="3.85546875" style="713" customWidth="1"/>
    <col min="8195" max="8195" width="4.7109375" style="713" customWidth="1"/>
    <col min="8196" max="8196" width="11.140625" style="713" customWidth="1"/>
    <col min="8197" max="8197" width="72.7109375" style="713" customWidth="1"/>
    <col min="8198" max="8198" width="4.7109375" style="713" customWidth="1"/>
    <col min="8199" max="8199" width="7.85546875" style="713" customWidth="1"/>
    <col min="8200" max="8200" width="8" style="713" customWidth="1"/>
    <col min="8201" max="8201" width="10.28515625" style="713" customWidth="1"/>
    <col min="8202" max="8205" width="0" style="713" hidden="1" customWidth="1"/>
    <col min="8206" max="8206" width="6" style="713" customWidth="1"/>
    <col min="8207" max="8208" width="0" style="713" hidden="1" customWidth="1"/>
    <col min="8209" max="8448" width="9.140625" style="713"/>
    <col min="8449" max="8449" width="4.5703125" style="713" customWidth="1"/>
    <col min="8450" max="8450" width="3.85546875" style="713" customWidth="1"/>
    <col min="8451" max="8451" width="4.7109375" style="713" customWidth="1"/>
    <col min="8452" max="8452" width="11.140625" style="713" customWidth="1"/>
    <col min="8453" max="8453" width="72.7109375" style="713" customWidth="1"/>
    <col min="8454" max="8454" width="4.7109375" style="713" customWidth="1"/>
    <col min="8455" max="8455" width="7.85546875" style="713" customWidth="1"/>
    <col min="8456" max="8456" width="8" style="713" customWidth="1"/>
    <col min="8457" max="8457" width="10.28515625" style="713" customWidth="1"/>
    <col min="8458" max="8461" width="0" style="713" hidden="1" customWidth="1"/>
    <col min="8462" max="8462" width="6" style="713" customWidth="1"/>
    <col min="8463" max="8464" width="0" style="713" hidden="1" customWidth="1"/>
    <col min="8465" max="8704" width="9.140625" style="713"/>
    <col min="8705" max="8705" width="4.5703125" style="713" customWidth="1"/>
    <col min="8706" max="8706" width="3.85546875" style="713" customWidth="1"/>
    <col min="8707" max="8707" width="4.7109375" style="713" customWidth="1"/>
    <col min="8708" max="8708" width="11.140625" style="713" customWidth="1"/>
    <col min="8709" max="8709" width="72.7109375" style="713" customWidth="1"/>
    <col min="8710" max="8710" width="4.7109375" style="713" customWidth="1"/>
    <col min="8711" max="8711" width="7.85546875" style="713" customWidth="1"/>
    <col min="8712" max="8712" width="8" style="713" customWidth="1"/>
    <col min="8713" max="8713" width="10.28515625" style="713" customWidth="1"/>
    <col min="8714" max="8717" width="0" style="713" hidden="1" customWidth="1"/>
    <col min="8718" max="8718" width="6" style="713" customWidth="1"/>
    <col min="8719" max="8720" width="0" style="713" hidden="1" customWidth="1"/>
    <col min="8721" max="8960" width="9.140625" style="713"/>
    <col min="8961" max="8961" width="4.5703125" style="713" customWidth="1"/>
    <col min="8962" max="8962" width="3.85546875" style="713" customWidth="1"/>
    <col min="8963" max="8963" width="4.7109375" style="713" customWidth="1"/>
    <col min="8964" max="8964" width="11.140625" style="713" customWidth="1"/>
    <col min="8965" max="8965" width="72.7109375" style="713" customWidth="1"/>
    <col min="8966" max="8966" width="4.7109375" style="713" customWidth="1"/>
    <col min="8967" max="8967" width="7.85546875" style="713" customWidth="1"/>
    <col min="8968" max="8968" width="8" style="713" customWidth="1"/>
    <col min="8969" max="8969" width="10.28515625" style="713" customWidth="1"/>
    <col min="8970" max="8973" width="0" style="713" hidden="1" customWidth="1"/>
    <col min="8974" max="8974" width="6" style="713" customWidth="1"/>
    <col min="8975" max="8976" width="0" style="713" hidden="1" customWidth="1"/>
    <col min="8977" max="9216" width="9.140625" style="713"/>
    <col min="9217" max="9217" width="4.5703125" style="713" customWidth="1"/>
    <col min="9218" max="9218" width="3.85546875" style="713" customWidth="1"/>
    <col min="9219" max="9219" width="4.7109375" style="713" customWidth="1"/>
    <col min="9220" max="9220" width="11.140625" style="713" customWidth="1"/>
    <col min="9221" max="9221" width="72.7109375" style="713" customWidth="1"/>
    <col min="9222" max="9222" width="4.7109375" style="713" customWidth="1"/>
    <col min="9223" max="9223" width="7.85546875" style="713" customWidth="1"/>
    <col min="9224" max="9224" width="8" style="713" customWidth="1"/>
    <col min="9225" max="9225" width="10.28515625" style="713" customWidth="1"/>
    <col min="9226" max="9229" width="0" style="713" hidden="1" customWidth="1"/>
    <col min="9230" max="9230" width="6" style="713" customWidth="1"/>
    <col min="9231" max="9232" width="0" style="713" hidden="1" customWidth="1"/>
    <col min="9233" max="9472" width="9.140625" style="713"/>
    <col min="9473" max="9473" width="4.5703125" style="713" customWidth="1"/>
    <col min="9474" max="9474" width="3.85546875" style="713" customWidth="1"/>
    <col min="9475" max="9475" width="4.7109375" style="713" customWidth="1"/>
    <col min="9476" max="9476" width="11.140625" style="713" customWidth="1"/>
    <col min="9477" max="9477" width="72.7109375" style="713" customWidth="1"/>
    <col min="9478" max="9478" width="4.7109375" style="713" customWidth="1"/>
    <col min="9479" max="9479" width="7.85546875" style="713" customWidth="1"/>
    <col min="9480" max="9480" width="8" style="713" customWidth="1"/>
    <col min="9481" max="9481" width="10.28515625" style="713" customWidth="1"/>
    <col min="9482" max="9485" width="0" style="713" hidden="1" customWidth="1"/>
    <col min="9486" max="9486" width="6" style="713" customWidth="1"/>
    <col min="9487" max="9488" width="0" style="713" hidden="1" customWidth="1"/>
    <col min="9489" max="9728" width="9.140625" style="713"/>
    <col min="9729" max="9729" width="4.5703125" style="713" customWidth="1"/>
    <col min="9730" max="9730" width="3.85546875" style="713" customWidth="1"/>
    <col min="9731" max="9731" width="4.7109375" style="713" customWidth="1"/>
    <col min="9732" max="9732" width="11.140625" style="713" customWidth="1"/>
    <col min="9733" max="9733" width="72.7109375" style="713" customWidth="1"/>
    <col min="9734" max="9734" width="4.7109375" style="713" customWidth="1"/>
    <col min="9735" max="9735" width="7.85546875" style="713" customWidth="1"/>
    <col min="9736" max="9736" width="8" style="713" customWidth="1"/>
    <col min="9737" max="9737" width="10.28515625" style="713" customWidth="1"/>
    <col min="9738" max="9741" width="0" style="713" hidden="1" customWidth="1"/>
    <col min="9742" max="9742" width="6" style="713" customWidth="1"/>
    <col min="9743" max="9744" width="0" style="713" hidden="1" customWidth="1"/>
    <col min="9745" max="9984" width="9.140625" style="713"/>
    <col min="9985" max="9985" width="4.5703125" style="713" customWidth="1"/>
    <col min="9986" max="9986" width="3.85546875" style="713" customWidth="1"/>
    <col min="9987" max="9987" width="4.7109375" style="713" customWidth="1"/>
    <col min="9988" max="9988" width="11.140625" style="713" customWidth="1"/>
    <col min="9989" max="9989" width="72.7109375" style="713" customWidth="1"/>
    <col min="9990" max="9990" width="4.7109375" style="713" customWidth="1"/>
    <col min="9991" max="9991" width="7.85546875" style="713" customWidth="1"/>
    <col min="9992" max="9992" width="8" style="713" customWidth="1"/>
    <col min="9993" max="9993" width="10.28515625" style="713" customWidth="1"/>
    <col min="9994" max="9997" width="0" style="713" hidden="1" customWidth="1"/>
    <col min="9998" max="9998" width="6" style="713" customWidth="1"/>
    <col min="9999" max="10000" width="0" style="713" hidden="1" customWidth="1"/>
    <col min="10001" max="10240" width="9.140625" style="713"/>
    <col min="10241" max="10241" width="4.5703125" style="713" customWidth="1"/>
    <col min="10242" max="10242" width="3.85546875" style="713" customWidth="1"/>
    <col min="10243" max="10243" width="4.7109375" style="713" customWidth="1"/>
    <col min="10244" max="10244" width="11.140625" style="713" customWidth="1"/>
    <col min="10245" max="10245" width="72.7109375" style="713" customWidth="1"/>
    <col min="10246" max="10246" width="4.7109375" style="713" customWidth="1"/>
    <col min="10247" max="10247" width="7.85546875" style="713" customWidth="1"/>
    <col min="10248" max="10248" width="8" style="713" customWidth="1"/>
    <col min="10249" max="10249" width="10.28515625" style="713" customWidth="1"/>
    <col min="10250" max="10253" width="0" style="713" hidden="1" customWidth="1"/>
    <col min="10254" max="10254" width="6" style="713" customWidth="1"/>
    <col min="10255" max="10256" width="0" style="713" hidden="1" customWidth="1"/>
    <col min="10257" max="10496" width="9.140625" style="713"/>
    <col min="10497" max="10497" width="4.5703125" style="713" customWidth="1"/>
    <col min="10498" max="10498" width="3.85546875" style="713" customWidth="1"/>
    <col min="10499" max="10499" width="4.7109375" style="713" customWidth="1"/>
    <col min="10500" max="10500" width="11.140625" style="713" customWidth="1"/>
    <col min="10501" max="10501" width="72.7109375" style="713" customWidth="1"/>
    <col min="10502" max="10502" width="4.7109375" style="713" customWidth="1"/>
    <col min="10503" max="10503" width="7.85546875" style="713" customWidth="1"/>
    <col min="10504" max="10504" width="8" style="713" customWidth="1"/>
    <col min="10505" max="10505" width="10.28515625" style="713" customWidth="1"/>
    <col min="10506" max="10509" width="0" style="713" hidden="1" customWidth="1"/>
    <col min="10510" max="10510" width="6" style="713" customWidth="1"/>
    <col min="10511" max="10512" width="0" style="713" hidden="1" customWidth="1"/>
    <col min="10513" max="10752" width="9.140625" style="713"/>
    <col min="10753" max="10753" width="4.5703125" style="713" customWidth="1"/>
    <col min="10754" max="10754" width="3.85546875" style="713" customWidth="1"/>
    <col min="10755" max="10755" width="4.7109375" style="713" customWidth="1"/>
    <col min="10756" max="10756" width="11.140625" style="713" customWidth="1"/>
    <col min="10757" max="10757" width="72.7109375" style="713" customWidth="1"/>
    <col min="10758" max="10758" width="4.7109375" style="713" customWidth="1"/>
    <col min="10759" max="10759" width="7.85546875" style="713" customWidth="1"/>
    <col min="10760" max="10760" width="8" style="713" customWidth="1"/>
    <col min="10761" max="10761" width="10.28515625" style="713" customWidth="1"/>
    <col min="10762" max="10765" width="0" style="713" hidden="1" customWidth="1"/>
    <col min="10766" max="10766" width="6" style="713" customWidth="1"/>
    <col min="10767" max="10768" width="0" style="713" hidden="1" customWidth="1"/>
    <col min="10769" max="11008" width="9.140625" style="713"/>
    <col min="11009" max="11009" width="4.5703125" style="713" customWidth="1"/>
    <col min="11010" max="11010" width="3.85546875" style="713" customWidth="1"/>
    <col min="11011" max="11011" width="4.7109375" style="713" customWidth="1"/>
    <col min="11012" max="11012" width="11.140625" style="713" customWidth="1"/>
    <col min="11013" max="11013" width="72.7109375" style="713" customWidth="1"/>
    <col min="11014" max="11014" width="4.7109375" style="713" customWidth="1"/>
    <col min="11015" max="11015" width="7.85546875" style="713" customWidth="1"/>
    <col min="11016" max="11016" width="8" style="713" customWidth="1"/>
    <col min="11017" max="11017" width="10.28515625" style="713" customWidth="1"/>
    <col min="11018" max="11021" width="0" style="713" hidden="1" customWidth="1"/>
    <col min="11022" max="11022" width="6" style="713" customWidth="1"/>
    <col min="11023" max="11024" width="0" style="713" hidden="1" customWidth="1"/>
    <col min="11025" max="11264" width="9.140625" style="713"/>
    <col min="11265" max="11265" width="4.5703125" style="713" customWidth="1"/>
    <col min="11266" max="11266" width="3.85546875" style="713" customWidth="1"/>
    <col min="11267" max="11267" width="4.7109375" style="713" customWidth="1"/>
    <col min="11268" max="11268" width="11.140625" style="713" customWidth="1"/>
    <col min="11269" max="11269" width="72.7109375" style="713" customWidth="1"/>
    <col min="11270" max="11270" width="4.7109375" style="713" customWidth="1"/>
    <col min="11271" max="11271" width="7.85546875" style="713" customWidth="1"/>
    <col min="11272" max="11272" width="8" style="713" customWidth="1"/>
    <col min="11273" max="11273" width="10.28515625" style="713" customWidth="1"/>
    <col min="11274" max="11277" width="0" style="713" hidden="1" customWidth="1"/>
    <col min="11278" max="11278" width="6" style="713" customWidth="1"/>
    <col min="11279" max="11280" width="0" style="713" hidden="1" customWidth="1"/>
    <col min="11281" max="11520" width="9.140625" style="713"/>
    <col min="11521" max="11521" width="4.5703125" style="713" customWidth="1"/>
    <col min="11522" max="11522" width="3.85546875" style="713" customWidth="1"/>
    <col min="11523" max="11523" width="4.7109375" style="713" customWidth="1"/>
    <col min="11524" max="11524" width="11.140625" style="713" customWidth="1"/>
    <col min="11525" max="11525" width="72.7109375" style="713" customWidth="1"/>
    <col min="11526" max="11526" width="4.7109375" style="713" customWidth="1"/>
    <col min="11527" max="11527" width="7.85546875" style="713" customWidth="1"/>
    <col min="11528" max="11528" width="8" style="713" customWidth="1"/>
    <col min="11529" max="11529" width="10.28515625" style="713" customWidth="1"/>
    <col min="11530" max="11533" width="0" style="713" hidden="1" customWidth="1"/>
    <col min="11534" max="11534" width="6" style="713" customWidth="1"/>
    <col min="11535" max="11536" width="0" style="713" hidden="1" customWidth="1"/>
    <col min="11537" max="11776" width="9.140625" style="713"/>
    <col min="11777" max="11777" width="4.5703125" style="713" customWidth="1"/>
    <col min="11778" max="11778" width="3.85546875" style="713" customWidth="1"/>
    <col min="11779" max="11779" width="4.7109375" style="713" customWidth="1"/>
    <col min="11780" max="11780" width="11.140625" style="713" customWidth="1"/>
    <col min="11781" max="11781" width="72.7109375" style="713" customWidth="1"/>
    <col min="11782" max="11782" width="4.7109375" style="713" customWidth="1"/>
    <col min="11783" max="11783" width="7.85546875" style="713" customWidth="1"/>
    <col min="11784" max="11784" width="8" style="713" customWidth="1"/>
    <col min="11785" max="11785" width="10.28515625" style="713" customWidth="1"/>
    <col min="11786" max="11789" width="0" style="713" hidden="1" customWidth="1"/>
    <col min="11790" max="11790" width="6" style="713" customWidth="1"/>
    <col min="11791" max="11792" width="0" style="713" hidden="1" customWidth="1"/>
    <col min="11793" max="12032" width="9.140625" style="713"/>
    <col min="12033" max="12033" width="4.5703125" style="713" customWidth="1"/>
    <col min="12034" max="12034" width="3.85546875" style="713" customWidth="1"/>
    <col min="12035" max="12035" width="4.7109375" style="713" customWidth="1"/>
    <col min="12036" max="12036" width="11.140625" style="713" customWidth="1"/>
    <col min="12037" max="12037" width="72.7109375" style="713" customWidth="1"/>
    <col min="12038" max="12038" width="4.7109375" style="713" customWidth="1"/>
    <col min="12039" max="12039" width="7.85546875" style="713" customWidth="1"/>
    <col min="12040" max="12040" width="8" style="713" customWidth="1"/>
    <col min="12041" max="12041" width="10.28515625" style="713" customWidth="1"/>
    <col min="12042" max="12045" width="0" style="713" hidden="1" customWidth="1"/>
    <col min="12046" max="12046" width="6" style="713" customWidth="1"/>
    <col min="12047" max="12048" width="0" style="713" hidden="1" customWidth="1"/>
    <col min="12049" max="12288" width="9.140625" style="713"/>
    <col min="12289" max="12289" width="4.5703125" style="713" customWidth="1"/>
    <col min="12290" max="12290" width="3.85546875" style="713" customWidth="1"/>
    <col min="12291" max="12291" width="4.7109375" style="713" customWidth="1"/>
    <col min="12292" max="12292" width="11.140625" style="713" customWidth="1"/>
    <col min="12293" max="12293" width="72.7109375" style="713" customWidth="1"/>
    <col min="12294" max="12294" width="4.7109375" style="713" customWidth="1"/>
    <col min="12295" max="12295" width="7.85546875" style="713" customWidth="1"/>
    <col min="12296" max="12296" width="8" style="713" customWidth="1"/>
    <col min="12297" max="12297" width="10.28515625" style="713" customWidth="1"/>
    <col min="12298" max="12301" width="0" style="713" hidden="1" customWidth="1"/>
    <col min="12302" max="12302" width="6" style="713" customWidth="1"/>
    <col min="12303" max="12304" width="0" style="713" hidden="1" customWidth="1"/>
    <col min="12305" max="12544" width="9.140625" style="713"/>
    <col min="12545" max="12545" width="4.5703125" style="713" customWidth="1"/>
    <col min="12546" max="12546" width="3.85546875" style="713" customWidth="1"/>
    <col min="12547" max="12547" width="4.7109375" style="713" customWidth="1"/>
    <col min="12548" max="12548" width="11.140625" style="713" customWidth="1"/>
    <col min="12549" max="12549" width="72.7109375" style="713" customWidth="1"/>
    <col min="12550" max="12550" width="4.7109375" style="713" customWidth="1"/>
    <col min="12551" max="12551" width="7.85546875" style="713" customWidth="1"/>
    <col min="12552" max="12552" width="8" style="713" customWidth="1"/>
    <col min="12553" max="12553" width="10.28515625" style="713" customWidth="1"/>
    <col min="12554" max="12557" width="0" style="713" hidden="1" customWidth="1"/>
    <col min="12558" max="12558" width="6" style="713" customWidth="1"/>
    <col min="12559" max="12560" width="0" style="713" hidden="1" customWidth="1"/>
    <col min="12561" max="12800" width="9.140625" style="713"/>
    <col min="12801" max="12801" width="4.5703125" style="713" customWidth="1"/>
    <col min="12802" max="12802" width="3.85546875" style="713" customWidth="1"/>
    <col min="12803" max="12803" width="4.7109375" style="713" customWidth="1"/>
    <col min="12804" max="12804" width="11.140625" style="713" customWidth="1"/>
    <col min="12805" max="12805" width="72.7109375" style="713" customWidth="1"/>
    <col min="12806" max="12806" width="4.7109375" style="713" customWidth="1"/>
    <col min="12807" max="12807" width="7.85546875" style="713" customWidth="1"/>
    <col min="12808" max="12808" width="8" style="713" customWidth="1"/>
    <col min="12809" max="12809" width="10.28515625" style="713" customWidth="1"/>
    <col min="12810" max="12813" width="0" style="713" hidden="1" customWidth="1"/>
    <col min="12814" max="12814" width="6" style="713" customWidth="1"/>
    <col min="12815" max="12816" width="0" style="713" hidden="1" customWidth="1"/>
    <col min="12817" max="13056" width="9.140625" style="713"/>
    <col min="13057" max="13057" width="4.5703125" style="713" customWidth="1"/>
    <col min="13058" max="13058" width="3.85546875" style="713" customWidth="1"/>
    <col min="13059" max="13059" width="4.7109375" style="713" customWidth="1"/>
    <col min="13060" max="13060" width="11.140625" style="713" customWidth="1"/>
    <col min="13061" max="13061" width="72.7109375" style="713" customWidth="1"/>
    <col min="13062" max="13062" width="4.7109375" style="713" customWidth="1"/>
    <col min="13063" max="13063" width="7.85546875" style="713" customWidth="1"/>
    <col min="13064" max="13064" width="8" style="713" customWidth="1"/>
    <col min="13065" max="13065" width="10.28515625" style="713" customWidth="1"/>
    <col min="13066" max="13069" width="0" style="713" hidden="1" customWidth="1"/>
    <col min="13070" max="13070" width="6" style="713" customWidth="1"/>
    <col min="13071" max="13072" width="0" style="713" hidden="1" customWidth="1"/>
    <col min="13073" max="13312" width="9.140625" style="713"/>
    <col min="13313" max="13313" width="4.5703125" style="713" customWidth="1"/>
    <col min="13314" max="13314" width="3.85546875" style="713" customWidth="1"/>
    <col min="13315" max="13315" width="4.7109375" style="713" customWidth="1"/>
    <col min="13316" max="13316" width="11.140625" style="713" customWidth="1"/>
    <col min="13317" max="13317" width="72.7109375" style="713" customWidth="1"/>
    <col min="13318" max="13318" width="4.7109375" style="713" customWidth="1"/>
    <col min="13319" max="13319" width="7.85546875" style="713" customWidth="1"/>
    <col min="13320" max="13320" width="8" style="713" customWidth="1"/>
    <col min="13321" max="13321" width="10.28515625" style="713" customWidth="1"/>
    <col min="13322" max="13325" width="0" style="713" hidden="1" customWidth="1"/>
    <col min="13326" max="13326" width="6" style="713" customWidth="1"/>
    <col min="13327" max="13328" width="0" style="713" hidden="1" customWidth="1"/>
    <col min="13329" max="13568" width="9.140625" style="713"/>
    <col min="13569" max="13569" width="4.5703125" style="713" customWidth="1"/>
    <col min="13570" max="13570" width="3.85546875" style="713" customWidth="1"/>
    <col min="13571" max="13571" width="4.7109375" style="713" customWidth="1"/>
    <col min="13572" max="13572" width="11.140625" style="713" customWidth="1"/>
    <col min="13573" max="13573" width="72.7109375" style="713" customWidth="1"/>
    <col min="13574" max="13574" width="4.7109375" style="713" customWidth="1"/>
    <col min="13575" max="13575" width="7.85546875" style="713" customWidth="1"/>
    <col min="13576" max="13576" width="8" style="713" customWidth="1"/>
    <col min="13577" max="13577" width="10.28515625" style="713" customWidth="1"/>
    <col min="13578" max="13581" width="0" style="713" hidden="1" customWidth="1"/>
    <col min="13582" max="13582" width="6" style="713" customWidth="1"/>
    <col min="13583" max="13584" width="0" style="713" hidden="1" customWidth="1"/>
    <col min="13585" max="13824" width="9.140625" style="713"/>
    <col min="13825" max="13825" width="4.5703125" style="713" customWidth="1"/>
    <col min="13826" max="13826" width="3.85546875" style="713" customWidth="1"/>
    <col min="13827" max="13827" width="4.7109375" style="713" customWidth="1"/>
    <col min="13828" max="13828" width="11.140625" style="713" customWidth="1"/>
    <col min="13829" max="13829" width="72.7109375" style="713" customWidth="1"/>
    <col min="13830" max="13830" width="4.7109375" style="713" customWidth="1"/>
    <col min="13831" max="13831" width="7.85546875" style="713" customWidth="1"/>
    <col min="13832" max="13832" width="8" style="713" customWidth="1"/>
    <col min="13833" max="13833" width="10.28515625" style="713" customWidth="1"/>
    <col min="13834" max="13837" width="0" style="713" hidden="1" customWidth="1"/>
    <col min="13838" max="13838" width="6" style="713" customWidth="1"/>
    <col min="13839" max="13840" width="0" style="713" hidden="1" customWidth="1"/>
    <col min="13841" max="14080" width="9.140625" style="713"/>
    <col min="14081" max="14081" width="4.5703125" style="713" customWidth="1"/>
    <col min="14082" max="14082" width="3.85546875" style="713" customWidth="1"/>
    <col min="14083" max="14083" width="4.7109375" style="713" customWidth="1"/>
    <col min="14084" max="14084" width="11.140625" style="713" customWidth="1"/>
    <col min="14085" max="14085" width="72.7109375" style="713" customWidth="1"/>
    <col min="14086" max="14086" width="4.7109375" style="713" customWidth="1"/>
    <col min="14087" max="14087" width="7.85546875" style="713" customWidth="1"/>
    <col min="14088" max="14088" width="8" style="713" customWidth="1"/>
    <col min="14089" max="14089" width="10.28515625" style="713" customWidth="1"/>
    <col min="14090" max="14093" width="0" style="713" hidden="1" customWidth="1"/>
    <col min="14094" max="14094" width="6" style="713" customWidth="1"/>
    <col min="14095" max="14096" width="0" style="713" hidden="1" customWidth="1"/>
    <col min="14097" max="14336" width="9.140625" style="713"/>
    <col min="14337" max="14337" width="4.5703125" style="713" customWidth="1"/>
    <col min="14338" max="14338" width="3.85546875" style="713" customWidth="1"/>
    <col min="14339" max="14339" width="4.7109375" style="713" customWidth="1"/>
    <col min="14340" max="14340" width="11.140625" style="713" customWidth="1"/>
    <col min="14341" max="14341" width="72.7109375" style="713" customWidth="1"/>
    <col min="14342" max="14342" width="4.7109375" style="713" customWidth="1"/>
    <col min="14343" max="14343" width="7.85546875" style="713" customWidth="1"/>
    <col min="14344" max="14344" width="8" style="713" customWidth="1"/>
    <col min="14345" max="14345" width="10.28515625" style="713" customWidth="1"/>
    <col min="14346" max="14349" width="0" style="713" hidden="1" customWidth="1"/>
    <col min="14350" max="14350" width="6" style="713" customWidth="1"/>
    <col min="14351" max="14352" width="0" style="713" hidden="1" customWidth="1"/>
    <col min="14353" max="14592" width="9.140625" style="713"/>
    <col min="14593" max="14593" width="4.5703125" style="713" customWidth="1"/>
    <col min="14594" max="14594" width="3.85546875" style="713" customWidth="1"/>
    <col min="14595" max="14595" width="4.7109375" style="713" customWidth="1"/>
    <col min="14596" max="14596" width="11.140625" style="713" customWidth="1"/>
    <col min="14597" max="14597" width="72.7109375" style="713" customWidth="1"/>
    <col min="14598" max="14598" width="4.7109375" style="713" customWidth="1"/>
    <col min="14599" max="14599" width="7.85546875" style="713" customWidth="1"/>
    <col min="14600" max="14600" width="8" style="713" customWidth="1"/>
    <col min="14601" max="14601" width="10.28515625" style="713" customWidth="1"/>
    <col min="14602" max="14605" width="0" style="713" hidden="1" customWidth="1"/>
    <col min="14606" max="14606" width="6" style="713" customWidth="1"/>
    <col min="14607" max="14608" width="0" style="713" hidden="1" customWidth="1"/>
    <col min="14609" max="14848" width="9.140625" style="713"/>
    <col min="14849" max="14849" width="4.5703125" style="713" customWidth="1"/>
    <col min="14850" max="14850" width="3.85546875" style="713" customWidth="1"/>
    <col min="14851" max="14851" width="4.7109375" style="713" customWidth="1"/>
    <col min="14852" max="14852" width="11.140625" style="713" customWidth="1"/>
    <col min="14853" max="14853" width="72.7109375" style="713" customWidth="1"/>
    <col min="14854" max="14854" width="4.7109375" style="713" customWidth="1"/>
    <col min="14855" max="14855" width="7.85546875" style="713" customWidth="1"/>
    <col min="14856" max="14856" width="8" style="713" customWidth="1"/>
    <col min="14857" max="14857" width="10.28515625" style="713" customWidth="1"/>
    <col min="14858" max="14861" width="0" style="713" hidden="1" customWidth="1"/>
    <col min="14862" max="14862" width="6" style="713" customWidth="1"/>
    <col min="14863" max="14864" width="0" style="713" hidden="1" customWidth="1"/>
    <col min="14865" max="15104" width="9.140625" style="713"/>
    <col min="15105" max="15105" width="4.5703125" style="713" customWidth="1"/>
    <col min="15106" max="15106" width="3.85546875" style="713" customWidth="1"/>
    <col min="15107" max="15107" width="4.7109375" style="713" customWidth="1"/>
    <col min="15108" max="15108" width="11.140625" style="713" customWidth="1"/>
    <col min="15109" max="15109" width="72.7109375" style="713" customWidth="1"/>
    <col min="15110" max="15110" width="4.7109375" style="713" customWidth="1"/>
    <col min="15111" max="15111" width="7.85546875" style="713" customWidth="1"/>
    <col min="15112" max="15112" width="8" style="713" customWidth="1"/>
    <col min="15113" max="15113" width="10.28515625" style="713" customWidth="1"/>
    <col min="15114" max="15117" width="0" style="713" hidden="1" customWidth="1"/>
    <col min="15118" max="15118" width="6" style="713" customWidth="1"/>
    <col min="15119" max="15120" width="0" style="713" hidden="1" customWidth="1"/>
    <col min="15121" max="15360" width="9.140625" style="713"/>
    <col min="15361" max="15361" width="4.5703125" style="713" customWidth="1"/>
    <col min="15362" max="15362" width="3.85546875" style="713" customWidth="1"/>
    <col min="15363" max="15363" width="4.7109375" style="713" customWidth="1"/>
    <col min="15364" max="15364" width="11.140625" style="713" customWidth="1"/>
    <col min="15365" max="15365" width="72.7109375" style="713" customWidth="1"/>
    <col min="15366" max="15366" width="4.7109375" style="713" customWidth="1"/>
    <col min="15367" max="15367" width="7.85546875" style="713" customWidth="1"/>
    <col min="15368" max="15368" width="8" style="713" customWidth="1"/>
    <col min="15369" max="15369" width="10.28515625" style="713" customWidth="1"/>
    <col min="15370" max="15373" width="0" style="713" hidden="1" customWidth="1"/>
    <col min="15374" max="15374" width="6" style="713" customWidth="1"/>
    <col min="15375" max="15376" width="0" style="713" hidden="1" customWidth="1"/>
    <col min="15377" max="15616" width="9.140625" style="713"/>
    <col min="15617" max="15617" width="4.5703125" style="713" customWidth="1"/>
    <col min="15618" max="15618" width="3.85546875" style="713" customWidth="1"/>
    <col min="15619" max="15619" width="4.7109375" style="713" customWidth="1"/>
    <col min="15620" max="15620" width="11.140625" style="713" customWidth="1"/>
    <col min="15621" max="15621" width="72.7109375" style="713" customWidth="1"/>
    <col min="15622" max="15622" width="4.7109375" style="713" customWidth="1"/>
    <col min="15623" max="15623" width="7.85546875" style="713" customWidth="1"/>
    <col min="15624" max="15624" width="8" style="713" customWidth="1"/>
    <col min="15625" max="15625" width="10.28515625" style="713" customWidth="1"/>
    <col min="15626" max="15629" width="0" style="713" hidden="1" customWidth="1"/>
    <col min="15630" max="15630" width="6" style="713" customWidth="1"/>
    <col min="15631" max="15632" width="0" style="713" hidden="1" customWidth="1"/>
    <col min="15633" max="15872" width="9.140625" style="713"/>
    <col min="15873" max="15873" width="4.5703125" style="713" customWidth="1"/>
    <col min="15874" max="15874" width="3.85546875" style="713" customWidth="1"/>
    <col min="15875" max="15875" width="4.7109375" style="713" customWidth="1"/>
    <col min="15876" max="15876" width="11.140625" style="713" customWidth="1"/>
    <col min="15877" max="15877" width="72.7109375" style="713" customWidth="1"/>
    <col min="15878" max="15878" width="4.7109375" style="713" customWidth="1"/>
    <col min="15879" max="15879" width="7.85546875" style="713" customWidth="1"/>
    <col min="15880" max="15880" width="8" style="713" customWidth="1"/>
    <col min="15881" max="15881" width="10.28515625" style="713" customWidth="1"/>
    <col min="15882" max="15885" width="0" style="713" hidden="1" customWidth="1"/>
    <col min="15886" max="15886" width="6" style="713" customWidth="1"/>
    <col min="15887" max="15888" width="0" style="713" hidden="1" customWidth="1"/>
    <col min="15889" max="16128" width="9.140625" style="713"/>
    <col min="16129" max="16129" width="4.5703125" style="713" customWidth="1"/>
    <col min="16130" max="16130" width="3.85546875" style="713" customWidth="1"/>
    <col min="16131" max="16131" width="4.7109375" style="713" customWidth="1"/>
    <col min="16132" max="16132" width="11.140625" style="713" customWidth="1"/>
    <col min="16133" max="16133" width="72.7109375" style="713" customWidth="1"/>
    <col min="16134" max="16134" width="4.7109375" style="713" customWidth="1"/>
    <col min="16135" max="16135" width="7.85546875" style="713" customWidth="1"/>
    <col min="16136" max="16136" width="8" style="713" customWidth="1"/>
    <col min="16137" max="16137" width="10.28515625" style="713" customWidth="1"/>
    <col min="16138" max="16141" width="0" style="713" hidden="1" customWidth="1"/>
    <col min="16142" max="16142" width="6" style="713" customWidth="1"/>
    <col min="16143" max="16144" width="0" style="713" hidden="1" customWidth="1"/>
    <col min="16145" max="16384" width="9.140625" style="713"/>
  </cols>
  <sheetData>
    <row r="1" spans="1:16" ht="18" customHeight="1">
      <c r="A1" s="824" t="s">
        <v>1393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8"/>
      <c r="P1" s="908"/>
    </row>
    <row r="2" spans="1:16" ht="11.25" customHeight="1">
      <c r="A2" s="826" t="s">
        <v>37</v>
      </c>
      <c r="B2" s="827"/>
      <c r="C2" s="827" t="str">
        <f>'SO 07 kl'!E5</f>
        <v xml:space="preserve">DRIENOV  OOPZ - REKONŠTRUKCIA  A  PRÍSTAVBA  OBJEKTU </v>
      </c>
      <c r="D2" s="827"/>
      <c r="E2" s="827"/>
      <c r="F2" s="827"/>
      <c r="G2" s="827"/>
      <c r="H2" s="827"/>
      <c r="I2" s="827"/>
      <c r="J2" s="827"/>
      <c r="K2" s="827"/>
      <c r="L2" s="907"/>
      <c r="M2" s="907"/>
      <c r="N2" s="907"/>
      <c r="O2" s="908"/>
      <c r="P2" s="908"/>
    </row>
    <row r="3" spans="1:16" ht="11.25" customHeight="1">
      <c r="A3" s="826" t="s">
        <v>36</v>
      </c>
      <c r="B3" s="827"/>
      <c r="C3" s="827" t="str">
        <f>'SO 07 kl'!E7</f>
        <v>SO 07 - VODOVODNÁ PRÍPOJKA</v>
      </c>
      <c r="D3" s="827"/>
      <c r="E3" s="827"/>
      <c r="F3" s="827"/>
      <c r="G3" s="827"/>
      <c r="H3" s="827"/>
      <c r="I3" s="827"/>
      <c r="J3" s="827"/>
      <c r="K3" s="827"/>
      <c r="L3" s="907"/>
      <c r="M3" s="907"/>
      <c r="N3" s="907"/>
      <c r="O3" s="908"/>
      <c r="P3" s="908"/>
    </row>
    <row r="4" spans="1:16" ht="11.25" customHeight="1">
      <c r="A4" s="827" t="s">
        <v>35</v>
      </c>
      <c r="B4" s="827"/>
      <c r="C4" s="827" t="str">
        <f>'SO 07 kl'!E26</f>
        <v>MINISTERSTVO VNÚTRA SR, PRIBINOVA 2, 812 72 BRATIS</v>
      </c>
      <c r="D4" s="827"/>
      <c r="E4" s="827"/>
      <c r="F4" s="827"/>
      <c r="G4" s="827"/>
      <c r="H4" s="827"/>
      <c r="I4" s="827"/>
      <c r="J4" s="827"/>
      <c r="K4" s="827"/>
      <c r="L4" s="907"/>
      <c r="M4" s="907"/>
      <c r="N4" s="907"/>
      <c r="O4" s="908"/>
      <c r="P4" s="908"/>
    </row>
    <row r="5" spans="1:16" ht="11.25" customHeight="1">
      <c r="A5" s="827" t="s">
        <v>1392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907"/>
      <c r="M5" s="907"/>
      <c r="N5" s="907"/>
      <c r="O5" s="908"/>
      <c r="P5" s="908"/>
    </row>
    <row r="6" spans="1:16" ht="21.75" customHeight="1">
      <c r="A6" s="831" t="s">
        <v>141</v>
      </c>
      <c r="B6" s="832" t="s">
        <v>142</v>
      </c>
      <c r="C6" s="832" t="s">
        <v>143</v>
      </c>
      <c r="D6" s="832" t="s">
        <v>144</v>
      </c>
      <c r="E6" s="832" t="s">
        <v>135</v>
      </c>
      <c r="F6" s="832" t="s">
        <v>145</v>
      </c>
      <c r="G6" s="832" t="s">
        <v>146</v>
      </c>
      <c r="H6" s="832" t="s">
        <v>147</v>
      </c>
      <c r="I6" s="832" t="s">
        <v>136</v>
      </c>
      <c r="J6" s="832" t="s">
        <v>148</v>
      </c>
      <c r="K6" s="832" t="s">
        <v>137</v>
      </c>
      <c r="L6" s="832" t="s">
        <v>149</v>
      </c>
      <c r="M6" s="832" t="s">
        <v>150</v>
      </c>
      <c r="N6" s="833" t="s">
        <v>151</v>
      </c>
      <c r="O6" s="909" t="s">
        <v>152</v>
      </c>
      <c r="P6" s="910" t="s">
        <v>153</v>
      </c>
    </row>
    <row r="7" spans="1:16" ht="11.25" customHeight="1">
      <c r="A7" s="835">
        <v>1</v>
      </c>
      <c r="B7" s="836">
        <v>2</v>
      </c>
      <c r="C7" s="836">
        <v>3</v>
      </c>
      <c r="D7" s="836">
        <v>4</v>
      </c>
      <c r="E7" s="836">
        <v>5</v>
      </c>
      <c r="F7" s="836">
        <v>6</v>
      </c>
      <c r="G7" s="836">
        <v>7</v>
      </c>
      <c r="H7" s="836">
        <v>8</v>
      </c>
      <c r="I7" s="836">
        <v>9</v>
      </c>
      <c r="J7" s="836"/>
      <c r="K7" s="836"/>
      <c r="L7" s="836"/>
      <c r="M7" s="836"/>
      <c r="N7" s="837">
        <v>10</v>
      </c>
      <c r="O7" s="911">
        <v>11</v>
      </c>
      <c r="P7" s="912">
        <v>12</v>
      </c>
    </row>
    <row r="8" spans="1:16" ht="3.75" customHeight="1">
      <c r="A8" s="907"/>
      <c r="B8" s="907"/>
      <c r="C8" s="907"/>
      <c r="D8" s="907"/>
      <c r="E8" s="907"/>
      <c r="F8" s="907"/>
      <c r="G8" s="907"/>
      <c r="H8" s="907"/>
      <c r="I8" s="907"/>
      <c r="J8" s="907"/>
      <c r="K8" s="907"/>
      <c r="L8" s="907"/>
      <c r="M8" s="907"/>
      <c r="N8" s="913"/>
      <c r="O8" s="914"/>
      <c r="P8" s="915"/>
    </row>
    <row r="9" spans="1:16" s="844" customFormat="1" ht="12.75" customHeight="1">
      <c r="A9" s="916"/>
      <c r="B9" s="917" t="s">
        <v>121</v>
      </c>
      <c r="C9" s="916"/>
      <c r="D9" s="916" t="s">
        <v>155</v>
      </c>
      <c r="E9" s="916" t="s">
        <v>155</v>
      </c>
      <c r="F9" s="916"/>
      <c r="G9" s="916"/>
      <c r="H9" s="916"/>
      <c r="I9" s="918"/>
      <c r="J9" s="916"/>
      <c r="K9" s="919"/>
      <c r="L9" s="916"/>
      <c r="M9" s="919"/>
      <c r="N9" s="916"/>
      <c r="P9" s="841"/>
    </row>
    <row r="10" spans="1:16" s="844" customFormat="1" ht="12.75" customHeight="1">
      <c r="B10" s="845" t="s">
        <v>121</v>
      </c>
      <c r="D10" s="846" t="s">
        <v>79</v>
      </c>
      <c r="E10" s="846" t="s">
        <v>158</v>
      </c>
      <c r="I10" s="847"/>
      <c r="K10" s="848"/>
      <c r="M10" s="848"/>
      <c r="P10" s="846"/>
    </row>
    <row r="11" spans="1:16" s="725" customFormat="1" ht="12.75" customHeight="1">
      <c r="A11" s="872" t="s">
        <v>79</v>
      </c>
      <c r="B11" s="872" t="s">
        <v>159</v>
      </c>
      <c r="C11" s="872" t="s">
        <v>1635</v>
      </c>
      <c r="D11" s="725" t="s">
        <v>1636</v>
      </c>
      <c r="E11" s="725" t="s">
        <v>1637</v>
      </c>
      <c r="F11" s="872"/>
      <c r="G11" s="873"/>
      <c r="H11" s="874"/>
      <c r="I11" s="874"/>
      <c r="J11" s="875"/>
      <c r="K11" s="873"/>
      <c r="L11" s="875"/>
      <c r="M11" s="873"/>
      <c r="N11" s="876"/>
      <c r="O11" s="877"/>
    </row>
    <row r="12" spans="1:16" s="725" customFormat="1" ht="12.75" customHeight="1">
      <c r="A12" s="872" t="s">
        <v>164</v>
      </c>
      <c r="B12" s="872" t="s">
        <v>159</v>
      </c>
      <c r="C12" s="872" t="s">
        <v>160</v>
      </c>
      <c r="D12" s="725" t="s">
        <v>167</v>
      </c>
      <c r="E12" s="725" t="s">
        <v>168</v>
      </c>
      <c r="F12" s="872" t="s">
        <v>163</v>
      </c>
      <c r="G12" s="873">
        <v>21</v>
      </c>
      <c r="H12" s="874"/>
      <c r="I12" s="874"/>
      <c r="J12" s="875"/>
      <c r="K12" s="873"/>
      <c r="L12" s="875"/>
      <c r="M12" s="873"/>
      <c r="N12" s="876"/>
      <c r="O12" s="877"/>
    </row>
    <row r="13" spans="1:16" s="725" customFormat="1" ht="12.75" customHeight="1">
      <c r="A13" s="872" t="s">
        <v>204</v>
      </c>
      <c r="B13" s="872" t="s">
        <v>159</v>
      </c>
      <c r="C13" s="872" t="s">
        <v>160</v>
      </c>
      <c r="D13" s="725" t="s">
        <v>169</v>
      </c>
      <c r="E13" s="725" t="s">
        <v>1638</v>
      </c>
      <c r="F13" s="872" t="s">
        <v>163</v>
      </c>
      <c r="G13" s="873">
        <v>21</v>
      </c>
      <c r="H13" s="874"/>
      <c r="I13" s="874"/>
      <c r="J13" s="875"/>
      <c r="K13" s="873"/>
      <c r="L13" s="875"/>
      <c r="M13" s="873"/>
      <c r="N13" s="876"/>
      <c r="O13" s="877"/>
    </row>
    <row r="14" spans="1:16" s="725" customFormat="1" ht="12.75" customHeight="1">
      <c r="A14" s="872" t="s">
        <v>232</v>
      </c>
      <c r="B14" s="872" t="s">
        <v>159</v>
      </c>
      <c r="C14" s="872" t="s">
        <v>160</v>
      </c>
      <c r="D14" s="725" t="s">
        <v>1639</v>
      </c>
      <c r="E14" s="725" t="s">
        <v>1640</v>
      </c>
      <c r="F14" s="872" t="s">
        <v>163</v>
      </c>
      <c r="G14" s="873">
        <v>9</v>
      </c>
      <c r="H14" s="874"/>
      <c r="I14" s="874"/>
      <c r="J14" s="875"/>
      <c r="K14" s="873"/>
      <c r="L14" s="875"/>
      <c r="M14" s="873"/>
      <c r="N14" s="876"/>
      <c r="O14" s="877"/>
    </row>
    <row r="15" spans="1:16" s="725" customFormat="1" ht="12.75" customHeight="1">
      <c r="A15" s="872" t="s">
        <v>1402</v>
      </c>
      <c r="B15" s="872" t="s">
        <v>159</v>
      </c>
      <c r="C15" s="872" t="s">
        <v>160</v>
      </c>
      <c r="D15" s="725" t="s">
        <v>181</v>
      </c>
      <c r="E15" s="725" t="s">
        <v>182</v>
      </c>
      <c r="F15" s="872" t="s">
        <v>163</v>
      </c>
      <c r="G15" s="873">
        <v>9</v>
      </c>
      <c r="H15" s="874"/>
      <c r="I15" s="874"/>
      <c r="J15" s="875"/>
      <c r="K15" s="873"/>
      <c r="L15" s="875"/>
      <c r="M15" s="873"/>
      <c r="N15" s="876"/>
      <c r="O15" s="877"/>
    </row>
    <row r="16" spans="1:16" s="725" customFormat="1" ht="12.75" customHeight="1">
      <c r="A16" s="872" t="s">
        <v>272</v>
      </c>
      <c r="B16" s="872" t="s">
        <v>159</v>
      </c>
      <c r="C16" s="872" t="s">
        <v>160</v>
      </c>
      <c r="D16" s="725" t="s">
        <v>1641</v>
      </c>
      <c r="E16" s="725" t="s">
        <v>1642</v>
      </c>
      <c r="F16" s="872" t="s">
        <v>1643</v>
      </c>
      <c r="G16" s="873">
        <v>15.6</v>
      </c>
      <c r="H16" s="874"/>
      <c r="I16" s="874"/>
      <c r="J16" s="875"/>
      <c r="K16" s="873"/>
      <c r="L16" s="875"/>
      <c r="M16" s="873"/>
      <c r="N16" s="876"/>
      <c r="O16" s="877"/>
    </row>
    <row r="17" spans="1:17" s="725" customFormat="1" ht="12.75" customHeight="1">
      <c r="A17" s="920" t="s">
        <v>1409</v>
      </c>
      <c r="B17" s="920" t="s">
        <v>185</v>
      </c>
      <c r="C17" s="920" t="s">
        <v>186</v>
      </c>
      <c r="D17" s="921" t="s">
        <v>1644</v>
      </c>
      <c r="E17" s="921" t="s">
        <v>1645</v>
      </c>
      <c r="F17" s="920" t="s">
        <v>163</v>
      </c>
      <c r="G17" s="922">
        <v>15.6</v>
      </c>
      <c r="H17" s="923"/>
      <c r="I17" s="923"/>
      <c r="J17" s="924"/>
      <c r="K17" s="922"/>
      <c r="L17" s="924"/>
      <c r="M17" s="922"/>
      <c r="N17" s="925"/>
      <c r="O17" s="926"/>
      <c r="P17" s="921"/>
    </row>
    <row r="18" spans="1:17" s="725" customFormat="1" ht="12.75" customHeight="1">
      <c r="A18" s="872" t="s">
        <v>1414</v>
      </c>
      <c r="B18" s="872" t="s">
        <v>159</v>
      </c>
      <c r="C18" s="872" t="s">
        <v>160</v>
      </c>
      <c r="D18" s="725" t="s">
        <v>1646</v>
      </c>
      <c r="E18" s="725" t="s">
        <v>1647</v>
      </c>
      <c r="F18" s="872" t="s">
        <v>163</v>
      </c>
      <c r="G18" s="873">
        <v>3.6</v>
      </c>
      <c r="H18" s="874"/>
      <c r="I18" s="874"/>
      <c r="J18" s="875"/>
      <c r="K18" s="873"/>
      <c r="L18" s="875"/>
      <c r="M18" s="873"/>
      <c r="N18" s="876"/>
      <c r="O18" s="877"/>
    </row>
    <row r="19" spans="1:17" s="725" customFormat="1" ht="12.75" customHeight="1">
      <c r="A19" s="920" t="s">
        <v>331</v>
      </c>
      <c r="B19" s="920" t="s">
        <v>185</v>
      </c>
      <c r="C19" s="920" t="s">
        <v>186</v>
      </c>
      <c r="D19" s="921" t="s">
        <v>1648</v>
      </c>
      <c r="E19" s="921" t="s">
        <v>1649</v>
      </c>
      <c r="F19" s="920" t="s">
        <v>163</v>
      </c>
      <c r="G19" s="922">
        <v>3.6</v>
      </c>
      <c r="H19" s="923"/>
      <c r="I19" s="923"/>
      <c r="J19" s="924"/>
      <c r="K19" s="922"/>
      <c r="L19" s="924"/>
      <c r="M19" s="922"/>
      <c r="N19" s="925"/>
      <c r="O19" s="926"/>
      <c r="P19" s="921"/>
    </row>
    <row r="20" spans="1:17" s="725" customFormat="1" ht="12.75" customHeight="1">
      <c r="A20" s="872" t="s">
        <v>1418</v>
      </c>
      <c r="B20" s="872" t="s">
        <v>159</v>
      </c>
      <c r="C20" s="872" t="s">
        <v>1635</v>
      </c>
      <c r="D20" s="725" t="s">
        <v>1650</v>
      </c>
      <c r="E20" s="725" t="s">
        <v>1651</v>
      </c>
      <c r="F20" s="872" t="s">
        <v>189</v>
      </c>
      <c r="G20" s="873">
        <v>18.600000000000001</v>
      </c>
      <c r="H20" s="874"/>
      <c r="I20" s="874"/>
      <c r="J20" s="875"/>
      <c r="K20" s="873"/>
      <c r="L20" s="875"/>
      <c r="M20" s="873"/>
      <c r="N20" s="876"/>
      <c r="O20" s="877"/>
    </row>
    <row r="21" spans="1:17" s="844" customFormat="1" ht="12.75" customHeight="1">
      <c r="B21" s="845" t="s">
        <v>121</v>
      </c>
      <c r="D21" s="846" t="s">
        <v>232</v>
      </c>
      <c r="E21" s="846" t="s">
        <v>233</v>
      </c>
      <c r="I21" s="847"/>
      <c r="K21" s="848"/>
      <c r="M21" s="848"/>
      <c r="P21" s="846"/>
      <c r="Q21" s="725"/>
    </row>
    <row r="22" spans="1:17" s="725" customFormat="1" ht="12.75" customHeight="1">
      <c r="A22" s="872" t="s">
        <v>1421</v>
      </c>
      <c r="B22" s="872" t="s">
        <v>159</v>
      </c>
      <c r="C22" s="872" t="s">
        <v>1652</v>
      </c>
      <c r="D22" s="725" t="s">
        <v>1653</v>
      </c>
      <c r="E22" s="725" t="s">
        <v>1654</v>
      </c>
      <c r="F22" s="872" t="s">
        <v>163</v>
      </c>
      <c r="G22" s="873">
        <v>1.8</v>
      </c>
      <c r="H22" s="874"/>
      <c r="I22" s="874"/>
      <c r="J22" s="875"/>
      <c r="K22" s="873"/>
      <c r="L22" s="875"/>
      <c r="M22" s="873"/>
      <c r="N22" s="876"/>
      <c r="O22" s="877"/>
    </row>
    <row r="23" spans="1:17" s="844" customFormat="1" ht="12.75" customHeight="1">
      <c r="B23" s="845" t="s">
        <v>121</v>
      </c>
      <c r="D23" s="846" t="s">
        <v>1414</v>
      </c>
      <c r="E23" s="846" t="s">
        <v>1994</v>
      </c>
      <c r="I23" s="847"/>
      <c r="K23" s="848"/>
      <c r="M23" s="848"/>
      <c r="P23" s="846"/>
      <c r="Q23" s="725"/>
    </row>
    <row r="24" spans="1:17" s="725" customFormat="1" ht="12.75" customHeight="1">
      <c r="A24" s="872" t="s">
        <v>1424</v>
      </c>
      <c r="B24" s="872" t="s">
        <v>159</v>
      </c>
      <c r="C24" s="872" t="s">
        <v>1652</v>
      </c>
      <c r="D24" s="725" t="s">
        <v>2036</v>
      </c>
      <c r="E24" s="725" t="s">
        <v>2037</v>
      </c>
      <c r="F24" s="872" t="s">
        <v>220</v>
      </c>
      <c r="G24" s="873">
        <v>18</v>
      </c>
      <c r="H24" s="874"/>
      <c r="I24" s="874"/>
      <c r="J24" s="875"/>
      <c r="K24" s="873"/>
      <c r="L24" s="875"/>
      <c r="M24" s="873"/>
      <c r="N24" s="876"/>
      <c r="O24" s="877"/>
    </row>
    <row r="25" spans="1:17" s="725" customFormat="1" ht="12.75" customHeight="1">
      <c r="A25" s="920" t="s">
        <v>1429</v>
      </c>
      <c r="B25" s="920" t="s">
        <v>185</v>
      </c>
      <c r="C25" s="920" t="s">
        <v>186</v>
      </c>
      <c r="D25" s="921" t="s">
        <v>2038</v>
      </c>
      <c r="E25" s="921" t="s">
        <v>2039</v>
      </c>
      <c r="F25" s="920" t="s">
        <v>619</v>
      </c>
      <c r="G25" s="922">
        <v>18.36</v>
      </c>
      <c r="H25" s="923"/>
      <c r="I25" s="923"/>
      <c r="J25" s="924"/>
      <c r="K25" s="922"/>
      <c r="L25" s="924"/>
      <c r="M25" s="922"/>
      <c r="N25" s="925"/>
      <c r="O25" s="926"/>
      <c r="P25" s="921"/>
    </row>
    <row r="26" spans="1:17" s="725" customFormat="1" ht="12.75" customHeight="1">
      <c r="A26" s="920" t="s">
        <v>1431</v>
      </c>
      <c r="B26" s="920" t="s">
        <v>185</v>
      </c>
      <c r="C26" s="920" t="s">
        <v>186</v>
      </c>
      <c r="D26" s="921" t="s">
        <v>2040</v>
      </c>
      <c r="E26" s="921" t="s">
        <v>2137</v>
      </c>
      <c r="F26" s="920" t="s">
        <v>231</v>
      </c>
      <c r="G26" s="922">
        <v>1</v>
      </c>
      <c r="H26" s="923"/>
      <c r="I26" s="923"/>
      <c r="J26" s="924"/>
      <c r="K26" s="922"/>
      <c r="L26" s="924"/>
      <c r="M26" s="922"/>
      <c r="N26" s="925"/>
      <c r="O26" s="926"/>
      <c r="P26" s="921"/>
    </row>
    <row r="27" spans="1:17" s="725" customFormat="1" ht="12.75" customHeight="1">
      <c r="A27" s="920" t="s">
        <v>1434</v>
      </c>
      <c r="B27" s="920" t="s">
        <v>185</v>
      </c>
      <c r="C27" s="920" t="s">
        <v>186</v>
      </c>
      <c r="D27" s="921" t="s">
        <v>2041</v>
      </c>
      <c r="E27" s="921" t="s">
        <v>2042</v>
      </c>
      <c r="F27" s="920" t="s">
        <v>231</v>
      </c>
      <c r="G27" s="922">
        <v>1.02</v>
      </c>
      <c r="H27" s="923"/>
      <c r="I27" s="923"/>
      <c r="J27" s="924"/>
      <c r="K27" s="922"/>
      <c r="L27" s="924"/>
      <c r="M27" s="922"/>
      <c r="N27" s="925"/>
      <c r="O27" s="926"/>
      <c r="P27" s="921"/>
    </row>
    <row r="28" spans="1:17" s="725" customFormat="1" ht="12.75" customHeight="1">
      <c r="A28" s="920" t="s">
        <v>1436</v>
      </c>
      <c r="B28" s="920" t="s">
        <v>185</v>
      </c>
      <c r="C28" s="920" t="s">
        <v>186</v>
      </c>
      <c r="D28" s="921" t="s">
        <v>2043</v>
      </c>
      <c r="E28" s="921" t="s">
        <v>2044</v>
      </c>
      <c r="F28" s="920" t="s">
        <v>231</v>
      </c>
      <c r="G28" s="922">
        <v>2.02</v>
      </c>
      <c r="H28" s="923"/>
      <c r="I28" s="923"/>
      <c r="J28" s="924"/>
      <c r="K28" s="922"/>
      <c r="L28" s="924"/>
      <c r="M28" s="922"/>
      <c r="N28" s="925"/>
      <c r="O28" s="926"/>
      <c r="P28" s="921"/>
    </row>
    <row r="29" spans="1:17" s="725" customFormat="1" ht="12.75" customHeight="1">
      <c r="A29" s="872" t="s">
        <v>1439</v>
      </c>
      <c r="B29" s="872" t="s">
        <v>159</v>
      </c>
      <c r="C29" s="872" t="s">
        <v>1652</v>
      </c>
      <c r="D29" s="725" t="s">
        <v>2045</v>
      </c>
      <c r="E29" s="725" t="s">
        <v>2046</v>
      </c>
      <c r="F29" s="872" t="s">
        <v>231</v>
      </c>
      <c r="G29" s="873">
        <v>1</v>
      </c>
      <c r="H29" s="874"/>
      <c r="I29" s="874"/>
      <c r="J29" s="875"/>
      <c r="K29" s="873"/>
      <c r="L29" s="875"/>
      <c r="M29" s="873"/>
      <c r="N29" s="876"/>
      <c r="O29" s="877"/>
    </row>
    <row r="30" spans="1:17" s="725" customFormat="1" ht="12.75" customHeight="1">
      <c r="A30" s="872" t="s">
        <v>1441</v>
      </c>
      <c r="B30" s="872" t="s">
        <v>159</v>
      </c>
      <c r="C30" s="872" t="s">
        <v>1652</v>
      </c>
      <c r="D30" s="725" t="s">
        <v>2047</v>
      </c>
      <c r="E30" s="725" t="s">
        <v>2048</v>
      </c>
      <c r="F30" s="872" t="s">
        <v>231</v>
      </c>
      <c r="G30" s="873">
        <v>3</v>
      </c>
      <c r="H30" s="874"/>
      <c r="I30" s="874"/>
      <c r="J30" s="875"/>
      <c r="K30" s="873"/>
      <c r="L30" s="875"/>
      <c r="M30" s="873"/>
      <c r="N30" s="876"/>
      <c r="O30" s="877"/>
    </row>
    <row r="31" spans="1:17" s="725" customFormat="1" ht="12.75" customHeight="1">
      <c r="A31" s="920" t="s">
        <v>1443</v>
      </c>
      <c r="B31" s="920" t="s">
        <v>185</v>
      </c>
      <c r="C31" s="920" t="s">
        <v>186</v>
      </c>
      <c r="D31" s="921" t="s">
        <v>2049</v>
      </c>
      <c r="E31" s="921" t="s">
        <v>2050</v>
      </c>
      <c r="F31" s="920" t="s">
        <v>231</v>
      </c>
      <c r="G31" s="922">
        <v>1</v>
      </c>
      <c r="H31" s="923"/>
      <c r="I31" s="923"/>
      <c r="J31" s="924"/>
      <c r="K31" s="922"/>
      <c r="L31" s="924"/>
      <c r="M31" s="922"/>
      <c r="N31" s="925"/>
      <c r="O31" s="926"/>
      <c r="P31" s="921"/>
    </row>
    <row r="32" spans="1:17" s="725" customFormat="1" ht="12.75" customHeight="1">
      <c r="A32" s="920" t="s">
        <v>41</v>
      </c>
      <c r="B32" s="920" t="s">
        <v>185</v>
      </c>
      <c r="C32" s="920" t="s">
        <v>186</v>
      </c>
      <c r="D32" s="921" t="s">
        <v>2051</v>
      </c>
      <c r="E32" s="921" t="s">
        <v>2052</v>
      </c>
      <c r="F32" s="920" t="s">
        <v>231</v>
      </c>
      <c r="G32" s="922">
        <v>1</v>
      </c>
      <c r="H32" s="923"/>
      <c r="I32" s="923"/>
      <c r="J32" s="924"/>
      <c r="K32" s="922"/>
      <c r="L32" s="924"/>
      <c r="M32" s="922"/>
      <c r="N32" s="925"/>
      <c r="O32" s="926"/>
      <c r="P32" s="921"/>
    </row>
    <row r="33" spans="1:17" s="725" customFormat="1" ht="12.75" customHeight="1">
      <c r="A33" s="920" t="s">
        <v>1449</v>
      </c>
      <c r="B33" s="920" t="s">
        <v>185</v>
      </c>
      <c r="C33" s="920" t="s">
        <v>186</v>
      </c>
      <c r="D33" s="921" t="s">
        <v>2053</v>
      </c>
      <c r="E33" s="921" t="s">
        <v>2054</v>
      </c>
      <c r="F33" s="920" t="s">
        <v>231</v>
      </c>
      <c r="G33" s="922">
        <v>1.01</v>
      </c>
      <c r="H33" s="923"/>
      <c r="I33" s="923"/>
      <c r="J33" s="924"/>
      <c r="K33" s="922"/>
      <c r="L33" s="924"/>
      <c r="M33" s="922"/>
      <c r="N33" s="925"/>
      <c r="O33" s="926"/>
      <c r="P33" s="921"/>
    </row>
    <row r="34" spans="1:17" s="725" customFormat="1" ht="12.75" customHeight="1">
      <c r="A34" s="920" t="s">
        <v>1449</v>
      </c>
      <c r="B34" s="920" t="s">
        <v>185</v>
      </c>
      <c r="C34" s="920" t="s">
        <v>186</v>
      </c>
      <c r="D34" s="921">
        <v>4228</v>
      </c>
      <c r="E34" s="921" t="s">
        <v>2109</v>
      </c>
      <c r="F34" s="920" t="s">
        <v>231</v>
      </c>
      <c r="G34" s="922">
        <v>1.01</v>
      </c>
      <c r="H34" s="923"/>
      <c r="I34" s="923"/>
      <c r="J34" s="924"/>
      <c r="K34" s="922"/>
      <c r="L34" s="924"/>
      <c r="M34" s="922"/>
      <c r="N34" s="925"/>
      <c r="O34" s="926"/>
      <c r="P34" s="921"/>
    </row>
    <row r="35" spans="1:17" s="725" customFormat="1" ht="12.75" customHeight="1">
      <c r="A35" s="872">
        <v>23</v>
      </c>
      <c r="B35" s="872" t="s">
        <v>159</v>
      </c>
      <c r="C35" s="872" t="s">
        <v>1652</v>
      </c>
      <c r="D35" s="725" t="s">
        <v>2055</v>
      </c>
      <c r="E35" s="725" t="s">
        <v>2056</v>
      </c>
      <c r="F35" s="872" t="s">
        <v>220</v>
      </c>
      <c r="G35" s="873">
        <v>18</v>
      </c>
      <c r="H35" s="874"/>
      <c r="I35" s="874"/>
      <c r="J35" s="875"/>
      <c r="K35" s="873"/>
      <c r="L35" s="875"/>
      <c r="M35" s="873"/>
      <c r="N35" s="876"/>
      <c r="O35" s="877"/>
    </row>
    <row r="36" spans="1:17" s="725" customFormat="1" ht="12.75" customHeight="1">
      <c r="A36" s="872">
        <v>24</v>
      </c>
      <c r="B36" s="872" t="s">
        <v>159</v>
      </c>
      <c r="C36" s="872" t="s">
        <v>1652</v>
      </c>
      <c r="D36" s="725" t="s">
        <v>2057</v>
      </c>
      <c r="E36" s="725" t="s">
        <v>2058</v>
      </c>
      <c r="F36" s="872" t="s">
        <v>220</v>
      </c>
      <c r="G36" s="873">
        <v>18</v>
      </c>
      <c r="H36" s="874"/>
      <c r="I36" s="874"/>
      <c r="J36" s="875"/>
      <c r="K36" s="873"/>
      <c r="L36" s="875"/>
      <c r="M36" s="873"/>
      <c r="N36" s="876"/>
      <c r="O36" s="877"/>
    </row>
    <row r="37" spans="1:17" s="725" customFormat="1" ht="12.75" customHeight="1">
      <c r="A37" s="872">
        <v>25</v>
      </c>
      <c r="B37" s="872" t="s">
        <v>159</v>
      </c>
      <c r="C37" s="872" t="s">
        <v>1652</v>
      </c>
      <c r="D37" s="725" t="s">
        <v>2059</v>
      </c>
      <c r="E37" s="725" t="s">
        <v>2060</v>
      </c>
      <c r="F37" s="872" t="s">
        <v>1466</v>
      </c>
      <c r="G37" s="873">
        <v>1</v>
      </c>
      <c r="H37" s="874"/>
      <c r="I37" s="874"/>
      <c r="J37" s="875"/>
      <c r="K37" s="873"/>
      <c r="L37" s="875"/>
      <c r="M37" s="873"/>
      <c r="N37" s="876"/>
      <c r="O37" s="877"/>
    </row>
    <row r="38" spans="1:17" s="844" customFormat="1" ht="12.75" customHeight="1">
      <c r="B38" s="845" t="s">
        <v>121</v>
      </c>
      <c r="D38" s="846" t="s">
        <v>419</v>
      </c>
      <c r="E38" s="846" t="s">
        <v>420</v>
      </c>
      <c r="I38" s="847"/>
      <c r="K38" s="848"/>
      <c r="M38" s="848"/>
      <c r="P38" s="846"/>
      <c r="Q38" s="725"/>
    </row>
    <row r="39" spans="1:17" s="725" customFormat="1" ht="12.75" customHeight="1">
      <c r="A39" s="872">
        <v>26</v>
      </c>
      <c r="B39" s="872" t="s">
        <v>159</v>
      </c>
      <c r="C39" s="872" t="s">
        <v>1652</v>
      </c>
      <c r="D39" s="725" t="s">
        <v>1655</v>
      </c>
      <c r="E39" s="725" t="s">
        <v>1656</v>
      </c>
      <c r="F39" s="872" t="s">
        <v>189</v>
      </c>
      <c r="G39" s="873">
        <v>35.892000000000003</v>
      </c>
      <c r="H39" s="874"/>
      <c r="I39" s="874"/>
      <c r="J39" s="875"/>
      <c r="K39" s="873"/>
      <c r="L39" s="875"/>
      <c r="M39" s="873"/>
      <c r="N39" s="876"/>
      <c r="O39" s="877"/>
    </row>
    <row r="40" spans="1:17" s="849" customFormat="1" ht="12.75" customHeight="1">
      <c r="E40" s="850" t="s">
        <v>139</v>
      </c>
      <c r="I40" s="851"/>
      <c r="K40" s="852"/>
      <c r="M40" s="852"/>
    </row>
  </sheetData>
  <printOptions horizontalCentered="1"/>
  <pageMargins left="0.39370078740157483" right="0.39370078740157483" top="0.59055118110236227" bottom="0.59055118110236227" header="0" footer="0"/>
  <pageSetup paperSize="9" fitToHeight="999" orientation="landscape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showGridLines="0" topLeftCell="A7" workbookViewId="0">
      <selection activeCell="V48" sqref="V48"/>
    </sheetView>
  </sheetViews>
  <sheetFormatPr defaultRowHeight="12.75" customHeight="1"/>
  <cols>
    <col min="1" max="1" width="2.42578125" style="713" customWidth="1"/>
    <col min="2" max="2" width="1.85546875" style="713" customWidth="1"/>
    <col min="3" max="3" width="2.85546875" style="713" customWidth="1"/>
    <col min="4" max="4" width="6.7109375" style="713" customWidth="1"/>
    <col min="5" max="5" width="13.5703125" style="713" customWidth="1"/>
    <col min="6" max="6" width="0.5703125" style="713" customWidth="1"/>
    <col min="7" max="7" width="2.5703125" style="713" customWidth="1"/>
    <col min="8" max="8" width="2.7109375" style="713" customWidth="1"/>
    <col min="9" max="9" width="10.42578125" style="713" customWidth="1"/>
    <col min="10" max="10" width="13.42578125" style="713" customWidth="1"/>
    <col min="11" max="11" width="0.7109375" style="713" customWidth="1"/>
    <col min="12" max="12" width="2.42578125" style="713" customWidth="1"/>
    <col min="13" max="13" width="2.85546875" style="713" customWidth="1"/>
    <col min="14" max="14" width="2" style="713" customWidth="1"/>
    <col min="15" max="15" width="12.42578125" style="713" customWidth="1"/>
    <col min="16" max="16" width="3" style="713" customWidth="1"/>
    <col min="17" max="17" width="2" style="713" customWidth="1"/>
    <col min="18" max="18" width="13.5703125" style="713" customWidth="1"/>
    <col min="19" max="19" width="0.5703125" style="713" customWidth="1"/>
    <col min="20" max="256" width="9.140625" style="713"/>
    <col min="257" max="257" width="2.42578125" style="713" customWidth="1"/>
    <col min="258" max="258" width="1.85546875" style="713" customWidth="1"/>
    <col min="259" max="259" width="2.85546875" style="713" customWidth="1"/>
    <col min="260" max="260" width="6.7109375" style="713" customWidth="1"/>
    <col min="261" max="261" width="13.5703125" style="713" customWidth="1"/>
    <col min="262" max="262" width="0.5703125" style="713" customWidth="1"/>
    <col min="263" max="263" width="2.5703125" style="713" customWidth="1"/>
    <col min="264" max="264" width="2.7109375" style="713" customWidth="1"/>
    <col min="265" max="265" width="10.42578125" style="713" customWidth="1"/>
    <col min="266" max="266" width="13.42578125" style="713" customWidth="1"/>
    <col min="267" max="267" width="0.7109375" style="713" customWidth="1"/>
    <col min="268" max="268" width="2.42578125" style="713" customWidth="1"/>
    <col min="269" max="269" width="2.85546875" style="713" customWidth="1"/>
    <col min="270" max="270" width="2" style="713" customWidth="1"/>
    <col min="271" max="271" width="12.42578125" style="713" customWidth="1"/>
    <col min="272" max="272" width="3" style="713" customWidth="1"/>
    <col min="273" max="273" width="2" style="713" customWidth="1"/>
    <col min="274" max="274" width="13.5703125" style="713" customWidth="1"/>
    <col min="275" max="275" width="0.5703125" style="713" customWidth="1"/>
    <col min="276" max="512" width="9.140625" style="713"/>
    <col min="513" max="513" width="2.42578125" style="713" customWidth="1"/>
    <col min="514" max="514" width="1.85546875" style="713" customWidth="1"/>
    <col min="515" max="515" width="2.85546875" style="713" customWidth="1"/>
    <col min="516" max="516" width="6.7109375" style="713" customWidth="1"/>
    <col min="517" max="517" width="13.5703125" style="713" customWidth="1"/>
    <col min="518" max="518" width="0.5703125" style="713" customWidth="1"/>
    <col min="519" max="519" width="2.5703125" style="713" customWidth="1"/>
    <col min="520" max="520" width="2.7109375" style="713" customWidth="1"/>
    <col min="521" max="521" width="10.42578125" style="713" customWidth="1"/>
    <col min="522" max="522" width="13.42578125" style="713" customWidth="1"/>
    <col min="523" max="523" width="0.7109375" style="713" customWidth="1"/>
    <col min="524" max="524" width="2.42578125" style="713" customWidth="1"/>
    <col min="525" max="525" width="2.85546875" style="713" customWidth="1"/>
    <col min="526" max="526" width="2" style="713" customWidth="1"/>
    <col min="527" max="527" width="12.42578125" style="713" customWidth="1"/>
    <col min="528" max="528" width="3" style="713" customWidth="1"/>
    <col min="529" max="529" width="2" style="713" customWidth="1"/>
    <col min="530" max="530" width="13.5703125" style="713" customWidth="1"/>
    <col min="531" max="531" width="0.5703125" style="713" customWidth="1"/>
    <col min="532" max="768" width="9.140625" style="713"/>
    <col min="769" max="769" width="2.42578125" style="713" customWidth="1"/>
    <col min="770" max="770" width="1.85546875" style="713" customWidth="1"/>
    <col min="771" max="771" width="2.85546875" style="713" customWidth="1"/>
    <col min="772" max="772" width="6.7109375" style="713" customWidth="1"/>
    <col min="773" max="773" width="13.5703125" style="713" customWidth="1"/>
    <col min="774" max="774" width="0.5703125" style="713" customWidth="1"/>
    <col min="775" max="775" width="2.5703125" style="713" customWidth="1"/>
    <col min="776" max="776" width="2.7109375" style="713" customWidth="1"/>
    <col min="777" max="777" width="10.42578125" style="713" customWidth="1"/>
    <col min="778" max="778" width="13.42578125" style="713" customWidth="1"/>
    <col min="779" max="779" width="0.7109375" style="713" customWidth="1"/>
    <col min="780" max="780" width="2.42578125" style="713" customWidth="1"/>
    <col min="781" max="781" width="2.85546875" style="713" customWidth="1"/>
    <col min="782" max="782" width="2" style="713" customWidth="1"/>
    <col min="783" max="783" width="12.42578125" style="713" customWidth="1"/>
    <col min="784" max="784" width="3" style="713" customWidth="1"/>
    <col min="785" max="785" width="2" style="713" customWidth="1"/>
    <col min="786" max="786" width="13.5703125" style="713" customWidth="1"/>
    <col min="787" max="787" width="0.5703125" style="713" customWidth="1"/>
    <col min="788" max="1024" width="9.140625" style="713"/>
    <col min="1025" max="1025" width="2.42578125" style="713" customWidth="1"/>
    <col min="1026" max="1026" width="1.85546875" style="713" customWidth="1"/>
    <col min="1027" max="1027" width="2.85546875" style="713" customWidth="1"/>
    <col min="1028" max="1028" width="6.7109375" style="713" customWidth="1"/>
    <col min="1029" max="1029" width="13.5703125" style="713" customWidth="1"/>
    <col min="1030" max="1030" width="0.5703125" style="713" customWidth="1"/>
    <col min="1031" max="1031" width="2.5703125" style="713" customWidth="1"/>
    <col min="1032" max="1032" width="2.7109375" style="713" customWidth="1"/>
    <col min="1033" max="1033" width="10.42578125" style="713" customWidth="1"/>
    <col min="1034" max="1034" width="13.42578125" style="713" customWidth="1"/>
    <col min="1035" max="1035" width="0.7109375" style="713" customWidth="1"/>
    <col min="1036" max="1036" width="2.42578125" style="713" customWidth="1"/>
    <col min="1037" max="1037" width="2.85546875" style="713" customWidth="1"/>
    <col min="1038" max="1038" width="2" style="713" customWidth="1"/>
    <col min="1039" max="1039" width="12.42578125" style="713" customWidth="1"/>
    <col min="1040" max="1040" width="3" style="713" customWidth="1"/>
    <col min="1041" max="1041" width="2" style="713" customWidth="1"/>
    <col min="1042" max="1042" width="13.5703125" style="713" customWidth="1"/>
    <col min="1043" max="1043" width="0.5703125" style="713" customWidth="1"/>
    <col min="1044" max="1280" width="9.140625" style="713"/>
    <col min="1281" max="1281" width="2.42578125" style="713" customWidth="1"/>
    <col min="1282" max="1282" width="1.85546875" style="713" customWidth="1"/>
    <col min="1283" max="1283" width="2.85546875" style="713" customWidth="1"/>
    <col min="1284" max="1284" width="6.7109375" style="713" customWidth="1"/>
    <col min="1285" max="1285" width="13.5703125" style="713" customWidth="1"/>
    <col min="1286" max="1286" width="0.5703125" style="713" customWidth="1"/>
    <col min="1287" max="1287" width="2.5703125" style="713" customWidth="1"/>
    <col min="1288" max="1288" width="2.7109375" style="713" customWidth="1"/>
    <col min="1289" max="1289" width="10.42578125" style="713" customWidth="1"/>
    <col min="1290" max="1290" width="13.42578125" style="713" customWidth="1"/>
    <col min="1291" max="1291" width="0.7109375" style="713" customWidth="1"/>
    <col min="1292" max="1292" width="2.42578125" style="713" customWidth="1"/>
    <col min="1293" max="1293" width="2.85546875" style="713" customWidth="1"/>
    <col min="1294" max="1294" width="2" style="713" customWidth="1"/>
    <col min="1295" max="1295" width="12.42578125" style="713" customWidth="1"/>
    <col min="1296" max="1296" width="3" style="713" customWidth="1"/>
    <col min="1297" max="1297" width="2" style="713" customWidth="1"/>
    <col min="1298" max="1298" width="13.5703125" style="713" customWidth="1"/>
    <col min="1299" max="1299" width="0.5703125" style="713" customWidth="1"/>
    <col min="1300" max="1536" width="9.140625" style="713"/>
    <col min="1537" max="1537" width="2.42578125" style="713" customWidth="1"/>
    <col min="1538" max="1538" width="1.85546875" style="713" customWidth="1"/>
    <col min="1539" max="1539" width="2.85546875" style="713" customWidth="1"/>
    <col min="1540" max="1540" width="6.7109375" style="713" customWidth="1"/>
    <col min="1541" max="1541" width="13.5703125" style="713" customWidth="1"/>
    <col min="1542" max="1542" width="0.5703125" style="713" customWidth="1"/>
    <col min="1543" max="1543" width="2.5703125" style="713" customWidth="1"/>
    <col min="1544" max="1544" width="2.7109375" style="713" customWidth="1"/>
    <col min="1545" max="1545" width="10.42578125" style="713" customWidth="1"/>
    <col min="1546" max="1546" width="13.42578125" style="713" customWidth="1"/>
    <col min="1547" max="1547" width="0.7109375" style="713" customWidth="1"/>
    <col min="1548" max="1548" width="2.42578125" style="713" customWidth="1"/>
    <col min="1549" max="1549" width="2.85546875" style="713" customWidth="1"/>
    <col min="1550" max="1550" width="2" style="713" customWidth="1"/>
    <col min="1551" max="1551" width="12.42578125" style="713" customWidth="1"/>
    <col min="1552" max="1552" width="3" style="713" customWidth="1"/>
    <col min="1553" max="1553" width="2" style="713" customWidth="1"/>
    <col min="1554" max="1554" width="13.5703125" style="713" customWidth="1"/>
    <col min="1555" max="1555" width="0.5703125" style="713" customWidth="1"/>
    <col min="1556" max="1792" width="9.140625" style="713"/>
    <col min="1793" max="1793" width="2.42578125" style="713" customWidth="1"/>
    <col min="1794" max="1794" width="1.85546875" style="713" customWidth="1"/>
    <col min="1795" max="1795" width="2.85546875" style="713" customWidth="1"/>
    <col min="1796" max="1796" width="6.7109375" style="713" customWidth="1"/>
    <col min="1797" max="1797" width="13.5703125" style="713" customWidth="1"/>
    <col min="1798" max="1798" width="0.5703125" style="713" customWidth="1"/>
    <col min="1799" max="1799" width="2.5703125" style="713" customWidth="1"/>
    <col min="1800" max="1800" width="2.7109375" style="713" customWidth="1"/>
    <col min="1801" max="1801" width="10.42578125" style="713" customWidth="1"/>
    <col min="1802" max="1802" width="13.42578125" style="713" customWidth="1"/>
    <col min="1803" max="1803" width="0.7109375" style="713" customWidth="1"/>
    <col min="1804" max="1804" width="2.42578125" style="713" customWidth="1"/>
    <col min="1805" max="1805" width="2.85546875" style="713" customWidth="1"/>
    <col min="1806" max="1806" width="2" style="713" customWidth="1"/>
    <col min="1807" max="1807" width="12.42578125" style="713" customWidth="1"/>
    <col min="1808" max="1808" width="3" style="713" customWidth="1"/>
    <col min="1809" max="1809" width="2" style="713" customWidth="1"/>
    <col min="1810" max="1810" width="13.5703125" style="713" customWidth="1"/>
    <col min="1811" max="1811" width="0.5703125" style="713" customWidth="1"/>
    <col min="1812" max="2048" width="9.140625" style="713"/>
    <col min="2049" max="2049" width="2.42578125" style="713" customWidth="1"/>
    <col min="2050" max="2050" width="1.85546875" style="713" customWidth="1"/>
    <col min="2051" max="2051" width="2.85546875" style="713" customWidth="1"/>
    <col min="2052" max="2052" width="6.7109375" style="713" customWidth="1"/>
    <col min="2053" max="2053" width="13.5703125" style="713" customWidth="1"/>
    <col min="2054" max="2054" width="0.5703125" style="713" customWidth="1"/>
    <col min="2055" max="2055" width="2.5703125" style="713" customWidth="1"/>
    <col min="2056" max="2056" width="2.7109375" style="713" customWidth="1"/>
    <col min="2057" max="2057" width="10.42578125" style="713" customWidth="1"/>
    <col min="2058" max="2058" width="13.42578125" style="713" customWidth="1"/>
    <col min="2059" max="2059" width="0.7109375" style="713" customWidth="1"/>
    <col min="2060" max="2060" width="2.42578125" style="713" customWidth="1"/>
    <col min="2061" max="2061" width="2.85546875" style="713" customWidth="1"/>
    <col min="2062" max="2062" width="2" style="713" customWidth="1"/>
    <col min="2063" max="2063" width="12.42578125" style="713" customWidth="1"/>
    <col min="2064" max="2064" width="3" style="713" customWidth="1"/>
    <col min="2065" max="2065" width="2" style="713" customWidth="1"/>
    <col min="2066" max="2066" width="13.5703125" style="713" customWidth="1"/>
    <col min="2067" max="2067" width="0.5703125" style="713" customWidth="1"/>
    <col min="2068" max="2304" width="9.140625" style="713"/>
    <col min="2305" max="2305" width="2.42578125" style="713" customWidth="1"/>
    <col min="2306" max="2306" width="1.85546875" style="713" customWidth="1"/>
    <col min="2307" max="2307" width="2.85546875" style="713" customWidth="1"/>
    <col min="2308" max="2308" width="6.7109375" style="713" customWidth="1"/>
    <col min="2309" max="2309" width="13.5703125" style="713" customWidth="1"/>
    <col min="2310" max="2310" width="0.5703125" style="713" customWidth="1"/>
    <col min="2311" max="2311" width="2.5703125" style="713" customWidth="1"/>
    <col min="2312" max="2312" width="2.7109375" style="713" customWidth="1"/>
    <col min="2313" max="2313" width="10.42578125" style="713" customWidth="1"/>
    <col min="2314" max="2314" width="13.42578125" style="713" customWidth="1"/>
    <col min="2315" max="2315" width="0.7109375" style="713" customWidth="1"/>
    <col min="2316" max="2316" width="2.42578125" style="713" customWidth="1"/>
    <col min="2317" max="2317" width="2.85546875" style="713" customWidth="1"/>
    <col min="2318" max="2318" width="2" style="713" customWidth="1"/>
    <col min="2319" max="2319" width="12.42578125" style="713" customWidth="1"/>
    <col min="2320" max="2320" width="3" style="713" customWidth="1"/>
    <col min="2321" max="2321" width="2" style="713" customWidth="1"/>
    <col min="2322" max="2322" width="13.5703125" style="713" customWidth="1"/>
    <col min="2323" max="2323" width="0.5703125" style="713" customWidth="1"/>
    <col min="2324" max="2560" width="9.140625" style="713"/>
    <col min="2561" max="2561" width="2.42578125" style="713" customWidth="1"/>
    <col min="2562" max="2562" width="1.85546875" style="713" customWidth="1"/>
    <col min="2563" max="2563" width="2.85546875" style="713" customWidth="1"/>
    <col min="2564" max="2564" width="6.7109375" style="713" customWidth="1"/>
    <col min="2565" max="2565" width="13.5703125" style="713" customWidth="1"/>
    <col min="2566" max="2566" width="0.5703125" style="713" customWidth="1"/>
    <col min="2567" max="2567" width="2.5703125" style="713" customWidth="1"/>
    <col min="2568" max="2568" width="2.7109375" style="713" customWidth="1"/>
    <col min="2569" max="2569" width="10.42578125" style="713" customWidth="1"/>
    <col min="2570" max="2570" width="13.42578125" style="713" customWidth="1"/>
    <col min="2571" max="2571" width="0.7109375" style="713" customWidth="1"/>
    <col min="2572" max="2572" width="2.42578125" style="713" customWidth="1"/>
    <col min="2573" max="2573" width="2.85546875" style="713" customWidth="1"/>
    <col min="2574" max="2574" width="2" style="713" customWidth="1"/>
    <col min="2575" max="2575" width="12.42578125" style="713" customWidth="1"/>
    <col min="2576" max="2576" width="3" style="713" customWidth="1"/>
    <col min="2577" max="2577" width="2" style="713" customWidth="1"/>
    <col min="2578" max="2578" width="13.5703125" style="713" customWidth="1"/>
    <col min="2579" max="2579" width="0.5703125" style="713" customWidth="1"/>
    <col min="2580" max="2816" width="9.140625" style="713"/>
    <col min="2817" max="2817" width="2.42578125" style="713" customWidth="1"/>
    <col min="2818" max="2818" width="1.85546875" style="713" customWidth="1"/>
    <col min="2819" max="2819" width="2.85546875" style="713" customWidth="1"/>
    <col min="2820" max="2820" width="6.7109375" style="713" customWidth="1"/>
    <col min="2821" max="2821" width="13.5703125" style="713" customWidth="1"/>
    <col min="2822" max="2822" width="0.5703125" style="713" customWidth="1"/>
    <col min="2823" max="2823" width="2.5703125" style="713" customWidth="1"/>
    <col min="2824" max="2824" width="2.7109375" style="713" customWidth="1"/>
    <col min="2825" max="2825" width="10.42578125" style="713" customWidth="1"/>
    <col min="2826" max="2826" width="13.42578125" style="713" customWidth="1"/>
    <col min="2827" max="2827" width="0.7109375" style="713" customWidth="1"/>
    <col min="2828" max="2828" width="2.42578125" style="713" customWidth="1"/>
    <col min="2829" max="2829" width="2.85546875" style="713" customWidth="1"/>
    <col min="2830" max="2830" width="2" style="713" customWidth="1"/>
    <col min="2831" max="2831" width="12.42578125" style="713" customWidth="1"/>
    <col min="2832" max="2832" width="3" style="713" customWidth="1"/>
    <col min="2833" max="2833" width="2" style="713" customWidth="1"/>
    <col min="2834" max="2834" width="13.5703125" style="713" customWidth="1"/>
    <col min="2835" max="2835" width="0.5703125" style="713" customWidth="1"/>
    <col min="2836" max="3072" width="9.140625" style="713"/>
    <col min="3073" max="3073" width="2.42578125" style="713" customWidth="1"/>
    <col min="3074" max="3074" width="1.85546875" style="713" customWidth="1"/>
    <col min="3075" max="3075" width="2.85546875" style="713" customWidth="1"/>
    <col min="3076" max="3076" width="6.7109375" style="713" customWidth="1"/>
    <col min="3077" max="3077" width="13.5703125" style="713" customWidth="1"/>
    <col min="3078" max="3078" width="0.5703125" style="713" customWidth="1"/>
    <col min="3079" max="3079" width="2.5703125" style="713" customWidth="1"/>
    <col min="3080" max="3080" width="2.7109375" style="713" customWidth="1"/>
    <col min="3081" max="3081" width="10.42578125" style="713" customWidth="1"/>
    <col min="3082" max="3082" width="13.42578125" style="713" customWidth="1"/>
    <col min="3083" max="3083" width="0.7109375" style="713" customWidth="1"/>
    <col min="3084" max="3084" width="2.42578125" style="713" customWidth="1"/>
    <col min="3085" max="3085" width="2.85546875" style="713" customWidth="1"/>
    <col min="3086" max="3086" width="2" style="713" customWidth="1"/>
    <col min="3087" max="3087" width="12.42578125" style="713" customWidth="1"/>
    <col min="3088" max="3088" width="3" style="713" customWidth="1"/>
    <col min="3089" max="3089" width="2" style="713" customWidth="1"/>
    <col min="3090" max="3090" width="13.5703125" style="713" customWidth="1"/>
    <col min="3091" max="3091" width="0.5703125" style="713" customWidth="1"/>
    <col min="3092" max="3328" width="9.140625" style="713"/>
    <col min="3329" max="3329" width="2.42578125" style="713" customWidth="1"/>
    <col min="3330" max="3330" width="1.85546875" style="713" customWidth="1"/>
    <col min="3331" max="3331" width="2.85546875" style="713" customWidth="1"/>
    <col min="3332" max="3332" width="6.7109375" style="713" customWidth="1"/>
    <col min="3333" max="3333" width="13.5703125" style="713" customWidth="1"/>
    <col min="3334" max="3334" width="0.5703125" style="713" customWidth="1"/>
    <col min="3335" max="3335" width="2.5703125" style="713" customWidth="1"/>
    <col min="3336" max="3336" width="2.7109375" style="713" customWidth="1"/>
    <col min="3337" max="3337" width="10.42578125" style="713" customWidth="1"/>
    <col min="3338" max="3338" width="13.42578125" style="713" customWidth="1"/>
    <col min="3339" max="3339" width="0.7109375" style="713" customWidth="1"/>
    <col min="3340" max="3340" width="2.42578125" style="713" customWidth="1"/>
    <col min="3341" max="3341" width="2.85546875" style="713" customWidth="1"/>
    <col min="3342" max="3342" width="2" style="713" customWidth="1"/>
    <col min="3343" max="3343" width="12.42578125" style="713" customWidth="1"/>
    <col min="3344" max="3344" width="3" style="713" customWidth="1"/>
    <col min="3345" max="3345" width="2" style="713" customWidth="1"/>
    <col min="3346" max="3346" width="13.5703125" style="713" customWidth="1"/>
    <col min="3347" max="3347" width="0.5703125" style="713" customWidth="1"/>
    <col min="3348" max="3584" width="9.140625" style="713"/>
    <col min="3585" max="3585" width="2.42578125" style="713" customWidth="1"/>
    <col min="3586" max="3586" width="1.85546875" style="713" customWidth="1"/>
    <col min="3587" max="3587" width="2.85546875" style="713" customWidth="1"/>
    <col min="3588" max="3588" width="6.7109375" style="713" customWidth="1"/>
    <col min="3589" max="3589" width="13.5703125" style="713" customWidth="1"/>
    <col min="3590" max="3590" width="0.5703125" style="713" customWidth="1"/>
    <col min="3591" max="3591" width="2.5703125" style="713" customWidth="1"/>
    <col min="3592" max="3592" width="2.7109375" style="713" customWidth="1"/>
    <col min="3593" max="3593" width="10.42578125" style="713" customWidth="1"/>
    <col min="3594" max="3594" width="13.42578125" style="713" customWidth="1"/>
    <col min="3595" max="3595" width="0.7109375" style="713" customWidth="1"/>
    <col min="3596" max="3596" width="2.42578125" style="713" customWidth="1"/>
    <col min="3597" max="3597" width="2.85546875" style="713" customWidth="1"/>
    <col min="3598" max="3598" width="2" style="713" customWidth="1"/>
    <col min="3599" max="3599" width="12.42578125" style="713" customWidth="1"/>
    <col min="3600" max="3600" width="3" style="713" customWidth="1"/>
    <col min="3601" max="3601" width="2" style="713" customWidth="1"/>
    <col min="3602" max="3602" width="13.5703125" style="713" customWidth="1"/>
    <col min="3603" max="3603" width="0.5703125" style="713" customWidth="1"/>
    <col min="3604" max="3840" width="9.140625" style="713"/>
    <col min="3841" max="3841" width="2.42578125" style="713" customWidth="1"/>
    <col min="3842" max="3842" width="1.85546875" style="713" customWidth="1"/>
    <col min="3843" max="3843" width="2.85546875" style="713" customWidth="1"/>
    <col min="3844" max="3844" width="6.7109375" style="713" customWidth="1"/>
    <col min="3845" max="3845" width="13.5703125" style="713" customWidth="1"/>
    <col min="3846" max="3846" width="0.5703125" style="713" customWidth="1"/>
    <col min="3847" max="3847" width="2.5703125" style="713" customWidth="1"/>
    <col min="3848" max="3848" width="2.7109375" style="713" customWidth="1"/>
    <col min="3849" max="3849" width="10.42578125" style="713" customWidth="1"/>
    <col min="3850" max="3850" width="13.42578125" style="713" customWidth="1"/>
    <col min="3851" max="3851" width="0.7109375" style="713" customWidth="1"/>
    <col min="3852" max="3852" width="2.42578125" style="713" customWidth="1"/>
    <col min="3853" max="3853" width="2.85546875" style="713" customWidth="1"/>
    <col min="3854" max="3854" width="2" style="713" customWidth="1"/>
    <col min="3855" max="3855" width="12.42578125" style="713" customWidth="1"/>
    <col min="3856" max="3856" width="3" style="713" customWidth="1"/>
    <col min="3857" max="3857" width="2" style="713" customWidth="1"/>
    <col min="3858" max="3858" width="13.5703125" style="713" customWidth="1"/>
    <col min="3859" max="3859" width="0.5703125" style="713" customWidth="1"/>
    <col min="3860" max="4096" width="9.140625" style="713"/>
    <col min="4097" max="4097" width="2.42578125" style="713" customWidth="1"/>
    <col min="4098" max="4098" width="1.85546875" style="713" customWidth="1"/>
    <col min="4099" max="4099" width="2.85546875" style="713" customWidth="1"/>
    <col min="4100" max="4100" width="6.7109375" style="713" customWidth="1"/>
    <col min="4101" max="4101" width="13.5703125" style="713" customWidth="1"/>
    <col min="4102" max="4102" width="0.5703125" style="713" customWidth="1"/>
    <col min="4103" max="4103" width="2.5703125" style="713" customWidth="1"/>
    <col min="4104" max="4104" width="2.7109375" style="713" customWidth="1"/>
    <col min="4105" max="4105" width="10.42578125" style="713" customWidth="1"/>
    <col min="4106" max="4106" width="13.42578125" style="713" customWidth="1"/>
    <col min="4107" max="4107" width="0.7109375" style="713" customWidth="1"/>
    <col min="4108" max="4108" width="2.42578125" style="713" customWidth="1"/>
    <col min="4109" max="4109" width="2.85546875" style="713" customWidth="1"/>
    <col min="4110" max="4110" width="2" style="713" customWidth="1"/>
    <col min="4111" max="4111" width="12.42578125" style="713" customWidth="1"/>
    <col min="4112" max="4112" width="3" style="713" customWidth="1"/>
    <col min="4113" max="4113" width="2" style="713" customWidth="1"/>
    <col min="4114" max="4114" width="13.5703125" style="713" customWidth="1"/>
    <col min="4115" max="4115" width="0.5703125" style="713" customWidth="1"/>
    <col min="4116" max="4352" width="9.140625" style="713"/>
    <col min="4353" max="4353" width="2.42578125" style="713" customWidth="1"/>
    <col min="4354" max="4354" width="1.85546875" style="713" customWidth="1"/>
    <col min="4355" max="4355" width="2.85546875" style="713" customWidth="1"/>
    <col min="4356" max="4356" width="6.7109375" style="713" customWidth="1"/>
    <col min="4357" max="4357" width="13.5703125" style="713" customWidth="1"/>
    <col min="4358" max="4358" width="0.5703125" style="713" customWidth="1"/>
    <col min="4359" max="4359" width="2.5703125" style="713" customWidth="1"/>
    <col min="4360" max="4360" width="2.7109375" style="713" customWidth="1"/>
    <col min="4361" max="4361" width="10.42578125" style="713" customWidth="1"/>
    <col min="4362" max="4362" width="13.42578125" style="713" customWidth="1"/>
    <col min="4363" max="4363" width="0.7109375" style="713" customWidth="1"/>
    <col min="4364" max="4364" width="2.42578125" style="713" customWidth="1"/>
    <col min="4365" max="4365" width="2.85546875" style="713" customWidth="1"/>
    <col min="4366" max="4366" width="2" style="713" customWidth="1"/>
    <col min="4367" max="4367" width="12.42578125" style="713" customWidth="1"/>
    <col min="4368" max="4368" width="3" style="713" customWidth="1"/>
    <col min="4369" max="4369" width="2" style="713" customWidth="1"/>
    <col min="4370" max="4370" width="13.5703125" style="713" customWidth="1"/>
    <col min="4371" max="4371" width="0.5703125" style="713" customWidth="1"/>
    <col min="4372" max="4608" width="9.140625" style="713"/>
    <col min="4609" max="4609" width="2.42578125" style="713" customWidth="1"/>
    <col min="4610" max="4610" width="1.85546875" style="713" customWidth="1"/>
    <col min="4611" max="4611" width="2.85546875" style="713" customWidth="1"/>
    <col min="4612" max="4612" width="6.7109375" style="713" customWidth="1"/>
    <col min="4613" max="4613" width="13.5703125" style="713" customWidth="1"/>
    <col min="4614" max="4614" width="0.5703125" style="713" customWidth="1"/>
    <col min="4615" max="4615" width="2.5703125" style="713" customWidth="1"/>
    <col min="4616" max="4616" width="2.7109375" style="713" customWidth="1"/>
    <col min="4617" max="4617" width="10.42578125" style="713" customWidth="1"/>
    <col min="4618" max="4618" width="13.42578125" style="713" customWidth="1"/>
    <col min="4619" max="4619" width="0.7109375" style="713" customWidth="1"/>
    <col min="4620" max="4620" width="2.42578125" style="713" customWidth="1"/>
    <col min="4621" max="4621" width="2.85546875" style="713" customWidth="1"/>
    <col min="4622" max="4622" width="2" style="713" customWidth="1"/>
    <col min="4623" max="4623" width="12.42578125" style="713" customWidth="1"/>
    <col min="4624" max="4624" width="3" style="713" customWidth="1"/>
    <col min="4625" max="4625" width="2" style="713" customWidth="1"/>
    <col min="4626" max="4626" width="13.5703125" style="713" customWidth="1"/>
    <col min="4627" max="4627" width="0.5703125" style="713" customWidth="1"/>
    <col min="4628" max="4864" width="9.140625" style="713"/>
    <col min="4865" max="4865" width="2.42578125" style="713" customWidth="1"/>
    <col min="4866" max="4866" width="1.85546875" style="713" customWidth="1"/>
    <col min="4867" max="4867" width="2.85546875" style="713" customWidth="1"/>
    <col min="4868" max="4868" width="6.7109375" style="713" customWidth="1"/>
    <col min="4869" max="4869" width="13.5703125" style="713" customWidth="1"/>
    <col min="4870" max="4870" width="0.5703125" style="713" customWidth="1"/>
    <col min="4871" max="4871" width="2.5703125" style="713" customWidth="1"/>
    <col min="4872" max="4872" width="2.7109375" style="713" customWidth="1"/>
    <col min="4873" max="4873" width="10.42578125" style="713" customWidth="1"/>
    <col min="4874" max="4874" width="13.42578125" style="713" customWidth="1"/>
    <col min="4875" max="4875" width="0.7109375" style="713" customWidth="1"/>
    <col min="4876" max="4876" width="2.42578125" style="713" customWidth="1"/>
    <col min="4877" max="4877" width="2.85546875" style="713" customWidth="1"/>
    <col min="4878" max="4878" width="2" style="713" customWidth="1"/>
    <col min="4879" max="4879" width="12.42578125" style="713" customWidth="1"/>
    <col min="4880" max="4880" width="3" style="713" customWidth="1"/>
    <col min="4881" max="4881" width="2" style="713" customWidth="1"/>
    <col min="4882" max="4882" width="13.5703125" style="713" customWidth="1"/>
    <col min="4883" max="4883" width="0.5703125" style="713" customWidth="1"/>
    <col min="4884" max="5120" width="9.140625" style="713"/>
    <col min="5121" max="5121" width="2.42578125" style="713" customWidth="1"/>
    <col min="5122" max="5122" width="1.85546875" style="713" customWidth="1"/>
    <col min="5123" max="5123" width="2.85546875" style="713" customWidth="1"/>
    <col min="5124" max="5124" width="6.7109375" style="713" customWidth="1"/>
    <col min="5125" max="5125" width="13.5703125" style="713" customWidth="1"/>
    <col min="5126" max="5126" width="0.5703125" style="713" customWidth="1"/>
    <col min="5127" max="5127" width="2.5703125" style="713" customWidth="1"/>
    <col min="5128" max="5128" width="2.7109375" style="713" customWidth="1"/>
    <col min="5129" max="5129" width="10.42578125" style="713" customWidth="1"/>
    <col min="5130" max="5130" width="13.42578125" style="713" customWidth="1"/>
    <col min="5131" max="5131" width="0.7109375" style="713" customWidth="1"/>
    <col min="5132" max="5132" width="2.42578125" style="713" customWidth="1"/>
    <col min="5133" max="5133" width="2.85546875" style="713" customWidth="1"/>
    <col min="5134" max="5134" width="2" style="713" customWidth="1"/>
    <col min="5135" max="5135" width="12.42578125" style="713" customWidth="1"/>
    <col min="5136" max="5136" width="3" style="713" customWidth="1"/>
    <col min="5137" max="5137" width="2" style="713" customWidth="1"/>
    <col min="5138" max="5138" width="13.5703125" style="713" customWidth="1"/>
    <col min="5139" max="5139" width="0.5703125" style="713" customWidth="1"/>
    <col min="5140" max="5376" width="9.140625" style="713"/>
    <col min="5377" max="5377" width="2.42578125" style="713" customWidth="1"/>
    <col min="5378" max="5378" width="1.85546875" style="713" customWidth="1"/>
    <col min="5379" max="5379" width="2.85546875" style="713" customWidth="1"/>
    <col min="5380" max="5380" width="6.7109375" style="713" customWidth="1"/>
    <col min="5381" max="5381" width="13.5703125" style="713" customWidth="1"/>
    <col min="5382" max="5382" width="0.5703125" style="713" customWidth="1"/>
    <col min="5383" max="5383" width="2.5703125" style="713" customWidth="1"/>
    <col min="5384" max="5384" width="2.7109375" style="713" customWidth="1"/>
    <col min="5385" max="5385" width="10.42578125" style="713" customWidth="1"/>
    <col min="5386" max="5386" width="13.42578125" style="713" customWidth="1"/>
    <col min="5387" max="5387" width="0.7109375" style="713" customWidth="1"/>
    <col min="5388" max="5388" width="2.42578125" style="713" customWidth="1"/>
    <col min="5389" max="5389" width="2.85546875" style="713" customWidth="1"/>
    <col min="5390" max="5390" width="2" style="713" customWidth="1"/>
    <col min="5391" max="5391" width="12.42578125" style="713" customWidth="1"/>
    <col min="5392" max="5392" width="3" style="713" customWidth="1"/>
    <col min="5393" max="5393" width="2" style="713" customWidth="1"/>
    <col min="5394" max="5394" width="13.5703125" style="713" customWidth="1"/>
    <col min="5395" max="5395" width="0.5703125" style="713" customWidth="1"/>
    <col min="5396" max="5632" width="9.140625" style="713"/>
    <col min="5633" max="5633" width="2.42578125" style="713" customWidth="1"/>
    <col min="5634" max="5634" width="1.85546875" style="713" customWidth="1"/>
    <col min="5635" max="5635" width="2.85546875" style="713" customWidth="1"/>
    <col min="5636" max="5636" width="6.7109375" style="713" customWidth="1"/>
    <col min="5637" max="5637" width="13.5703125" style="713" customWidth="1"/>
    <col min="5638" max="5638" width="0.5703125" style="713" customWidth="1"/>
    <col min="5639" max="5639" width="2.5703125" style="713" customWidth="1"/>
    <col min="5640" max="5640" width="2.7109375" style="713" customWidth="1"/>
    <col min="5641" max="5641" width="10.42578125" style="713" customWidth="1"/>
    <col min="5642" max="5642" width="13.42578125" style="713" customWidth="1"/>
    <col min="5643" max="5643" width="0.7109375" style="713" customWidth="1"/>
    <col min="5644" max="5644" width="2.42578125" style="713" customWidth="1"/>
    <col min="5645" max="5645" width="2.85546875" style="713" customWidth="1"/>
    <col min="5646" max="5646" width="2" style="713" customWidth="1"/>
    <col min="5647" max="5647" width="12.42578125" style="713" customWidth="1"/>
    <col min="5648" max="5648" width="3" style="713" customWidth="1"/>
    <col min="5649" max="5649" width="2" style="713" customWidth="1"/>
    <col min="5650" max="5650" width="13.5703125" style="713" customWidth="1"/>
    <col min="5651" max="5651" width="0.5703125" style="713" customWidth="1"/>
    <col min="5652" max="5888" width="9.140625" style="713"/>
    <col min="5889" max="5889" width="2.42578125" style="713" customWidth="1"/>
    <col min="5890" max="5890" width="1.85546875" style="713" customWidth="1"/>
    <col min="5891" max="5891" width="2.85546875" style="713" customWidth="1"/>
    <col min="5892" max="5892" width="6.7109375" style="713" customWidth="1"/>
    <col min="5893" max="5893" width="13.5703125" style="713" customWidth="1"/>
    <col min="5894" max="5894" width="0.5703125" style="713" customWidth="1"/>
    <col min="5895" max="5895" width="2.5703125" style="713" customWidth="1"/>
    <col min="5896" max="5896" width="2.7109375" style="713" customWidth="1"/>
    <col min="5897" max="5897" width="10.42578125" style="713" customWidth="1"/>
    <col min="5898" max="5898" width="13.42578125" style="713" customWidth="1"/>
    <col min="5899" max="5899" width="0.7109375" style="713" customWidth="1"/>
    <col min="5900" max="5900" width="2.42578125" style="713" customWidth="1"/>
    <col min="5901" max="5901" width="2.85546875" style="713" customWidth="1"/>
    <col min="5902" max="5902" width="2" style="713" customWidth="1"/>
    <col min="5903" max="5903" width="12.42578125" style="713" customWidth="1"/>
    <col min="5904" max="5904" width="3" style="713" customWidth="1"/>
    <col min="5905" max="5905" width="2" style="713" customWidth="1"/>
    <col min="5906" max="5906" width="13.5703125" style="713" customWidth="1"/>
    <col min="5907" max="5907" width="0.5703125" style="713" customWidth="1"/>
    <col min="5908" max="6144" width="9.140625" style="713"/>
    <col min="6145" max="6145" width="2.42578125" style="713" customWidth="1"/>
    <col min="6146" max="6146" width="1.85546875" style="713" customWidth="1"/>
    <col min="6147" max="6147" width="2.85546875" style="713" customWidth="1"/>
    <col min="6148" max="6148" width="6.7109375" style="713" customWidth="1"/>
    <col min="6149" max="6149" width="13.5703125" style="713" customWidth="1"/>
    <col min="6150" max="6150" width="0.5703125" style="713" customWidth="1"/>
    <col min="6151" max="6151" width="2.5703125" style="713" customWidth="1"/>
    <col min="6152" max="6152" width="2.7109375" style="713" customWidth="1"/>
    <col min="6153" max="6153" width="10.42578125" style="713" customWidth="1"/>
    <col min="6154" max="6154" width="13.42578125" style="713" customWidth="1"/>
    <col min="6155" max="6155" width="0.7109375" style="713" customWidth="1"/>
    <col min="6156" max="6156" width="2.42578125" style="713" customWidth="1"/>
    <col min="6157" max="6157" width="2.85546875" style="713" customWidth="1"/>
    <col min="6158" max="6158" width="2" style="713" customWidth="1"/>
    <col min="6159" max="6159" width="12.42578125" style="713" customWidth="1"/>
    <col min="6160" max="6160" width="3" style="713" customWidth="1"/>
    <col min="6161" max="6161" width="2" style="713" customWidth="1"/>
    <col min="6162" max="6162" width="13.5703125" style="713" customWidth="1"/>
    <col min="6163" max="6163" width="0.5703125" style="713" customWidth="1"/>
    <col min="6164" max="6400" width="9.140625" style="713"/>
    <col min="6401" max="6401" width="2.42578125" style="713" customWidth="1"/>
    <col min="6402" max="6402" width="1.85546875" style="713" customWidth="1"/>
    <col min="6403" max="6403" width="2.85546875" style="713" customWidth="1"/>
    <col min="6404" max="6404" width="6.7109375" style="713" customWidth="1"/>
    <col min="6405" max="6405" width="13.5703125" style="713" customWidth="1"/>
    <col min="6406" max="6406" width="0.5703125" style="713" customWidth="1"/>
    <col min="6407" max="6407" width="2.5703125" style="713" customWidth="1"/>
    <col min="6408" max="6408" width="2.7109375" style="713" customWidth="1"/>
    <col min="6409" max="6409" width="10.42578125" style="713" customWidth="1"/>
    <col min="6410" max="6410" width="13.42578125" style="713" customWidth="1"/>
    <col min="6411" max="6411" width="0.7109375" style="713" customWidth="1"/>
    <col min="6412" max="6412" width="2.42578125" style="713" customWidth="1"/>
    <col min="6413" max="6413" width="2.85546875" style="713" customWidth="1"/>
    <col min="6414" max="6414" width="2" style="713" customWidth="1"/>
    <col min="6415" max="6415" width="12.42578125" style="713" customWidth="1"/>
    <col min="6416" max="6416" width="3" style="713" customWidth="1"/>
    <col min="6417" max="6417" width="2" style="713" customWidth="1"/>
    <col min="6418" max="6418" width="13.5703125" style="713" customWidth="1"/>
    <col min="6419" max="6419" width="0.5703125" style="713" customWidth="1"/>
    <col min="6420" max="6656" width="9.140625" style="713"/>
    <col min="6657" max="6657" width="2.42578125" style="713" customWidth="1"/>
    <col min="6658" max="6658" width="1.85546875" style="713" customWidth="1"/>
    <col min="6659" max="6659" width="2.85546875" style="713" customWidth="1"/>
    <col min="6660" max="6660" width="6.7109375" style="713" customWidth="1"/>
    <col min="6661" max="6661" width="13.5703125" style="713" customWidth="1"/>
    <col min="6662" max="6662" width="0.5703125" style="713" customWidth="1"/>
    <col min="6663" max="6663" width="2.5703125" style="713" customWidth="1"/>
    <col min="6664" max="6664" width="2.7109375" style="713" customWidth="1"/>
    <col min="6665" max="6665" width="10.42578125" style="713" customWidth="1"/>
    <col min="6666" max="6666" width="13.42578125" style="713" customWidth="1"/>
    <col min="6667" max="6667" width="0.7109375" style="713" customWidth="1"/>
    <col min="6668" max="6668" width="2.42578125" style="713" customWidth="1"/>
    <col min="6669" max="6669" width="2.85546875" style="713" customWidth="1"/>
    <col min="6670" max="6670" width="2" style="713" customWidth="1"/>
    <col min="6671" max="6671" width="12.42578125" style="713" customWidth="1"/>
    <col min="6672" max="6672" width="3" style="713" customWidth="1"/>
    <col min="6673" max="6673" width="2" style="713" customWidth="1"/>
    <col min="6674" max="6674" width="13.5703125" style="713" customWidth="1"/>
    <col min="6675" max="6675" width="0.5703125" style="713" customWidth="1"/>
    <col min="6676" max="6912" width="9.140625" style="713"/>
    <col min="6913" max="6913" width="2.42578125" style="713" customWidth="1"/>
    <col min="6914" max="6914" width="1.85546875" style="713" customWidth="1"/>
    <col min="6915" max="6915" width="2.85546875" style="713" customWidth="1"/>
    <col min="6916" max="6916" width="6.7109375" style="713" customWidth="1"/>
    <col min="6917" max="6917" width="13.5703125" style="713" customWidth="1"/>
    <col min="6918" max="6918" width="0.5703125" style="713" customWidth="1"/>
    <col min="6919" max="6919" width="2.5703125" style="713" customWidth="1"/>
    <col min="6920" max="6920" width="2.7109375" style="713" customWidth="1"/>
    <col min="6921" max="6921" width="10.42578125" style="713" customWidth="1"/>
    <col min="6922" max="6922" width="13.42578125" style="713" customWidth="1"/>
    <col min="6923" max="6923" width="0.7109375" style="713" customWidth="1"/>
    <col min="6924" max="6924" width="2.42578125" style="713" customWidth="1"/>
    <col min="6925" max="6925" width="2.85546875" style="713" customWidth="1"/>
    <col min="6926" max="6926" width="2" style="713" customWidth="1"/>
    <col min="6927" max="6927" width="12.42578125" style="713" customWidth="1"/>
    <col min="6928" max="6928" width="3" style="713" customWidth="1"/>
    <col min="6929" max="6929" width="2" style="713" customWidth="1"/>
    <col min="6930" max="6930" width="13.5703125" style="713" customWidth="1"/>
    <col min="6931" max="6931" width="0.5703125" style="713" customWidth="1"/>
    <col min="6932" max="7168" width="9.140625" style="713"/>
    <col min="7169" max="7169" width="2.42578125" style="713" customWidth="1"/>
    <col min="7170" max="7170" width="1.85546875" style="713" customWidth="1"/>
    <col min="7171" max="7171" width="2.85546875" style="713" customWidth="1"/>
    <col min="7172" max="7172" width="6.7109375" style="713" customWidth="1"/>
    <col min="7173" max="7173" width="13.5703125" style="713" customWidth="1"/>
    <col min="7174" max="7174" width="0.5703125" style="713" customWidth="1"/>
    <col min="7175" max="7175" width="2.5703125" style="713" customWidth="1"/>
    <col min="7176" max="7176" width="2.7109375" style="713" customWidth="1"/>
    <col min="7177" max="7177" width="10.42578125" style="713" customWidth="1"/>
    <col min="7178" max="7178" width="13.42578125" style="713" customWidth="1"/>
    <col min="7179" max="7179" width="0.7109375" style="713" customWidth="1"/>
    <col min="7180" max="7180" width="2.42578125" style="713" customWidth="1"/>
    <col min="7181" max="7181" width="2.85546875" style="713" customWidth="1"/>
    <col min="7182" max="7182" width="2" style="713" customWidth="1"/>
    <col min="7183" max="7183" width="12.42578125" style="713" customWidth="1"/>
    <col min="7184" max="7184" width="3" style="713" customWidth="1"/>
    <col min="7185" max="7185" width="2" style="713" customWidth="1"/>
    <col min="7186" max="7186" width="13.5703125" style="713" customWidth="1"/>
    <col min="7187" max="7187" width="0.5703125" style="713" customWidth="1"/>
    <col min="7188" max="7424" width="9.140625" style="713"/>
    <col min="7425" max="7425" width="2.42578125" style="713" customWidth="1"/>
    <col min="7426" max="7426" width="1.85546875" style="713" customWidth="1"/>
    <col min="7427" max="7427" width="2.85546875" style="713" customWidth="1"/>
    <col min="7428" max="7428" width="6.7109375" style="713" customWidth="1"/>
    <col min="7429" max="7429" width="13.5703125" style="713" customWidth="1"/>
    <col min="7430" max="7430" width="0.5703125" style="713" customWidth="1"/>
    <col min="7431" max="7431" width="2.5703125" style="713" customWidth="1"/>
    <col min="7432" max="7432" width="2.7109375" style="713" customWidth="1"/>
    <col min="7433" max="7433" width="10.42578125" style="713" customWidth="1"/>
    <col min="7434" max="7434" width="13.42578125" style="713" customWidth="1"/>
    <col min="7435" max="7435" width="0.7109375" style="713" customWidth="1"/>
    <col min="7436" max="7436" width="2.42578125" style="713" customWidth="1"/>
    <col min="7437" max="7437" width="2.85546875" style="713" customWidth="1"/>
    <col min="7438" max="7438" width="2" style="713" customWidth="1"/>
    <col min="7439" max="7439" width="12.42578125" style="713" customWidth="1"/>
    <col min="7440" max="7440" width="3" style="713" customWidth="1"/>
    <col min="7441" max="7441" width="2" style="713" customWidth="1"/>
    <col min="7442" max="7442" width="13.5703125" style="713" customWidth="1"/>
    <col min="7443" max="7443" width="0.5703125" style="713" customWidth="1"/>
    <col min="7444" max="7680" width="9.140625" style="713"/>
    <col min="7681" max="7681" width="2.42578125" style="713" customWidth="1"/>
    <col min="7682" max="7682" width="1.85546875" style="713" customWidth="1"/>
    <col min="7683" max="7683" width="2.85546875" style="713" customWidth="1"/>
    <col min="7684" max="7684" width="6.7109375" style="713" customWidth="1"/>
    <col min="7685" max="7685" width="13.5703125" style="713" customWidth="1"/>
    <col min="7686" max="7686" width="0.5703125" style="713" customWidth="1"/>
    <col min="7687" max="7687" width="2.5703125" style="713" customWidth="1"/>
    <col min="7688" max="7688" width="2.7109375" style="713" customWidth="1"/>
    <col min="7689" max="7689" width="10.42578125" style="713" customWidth="1"/>
    <col min="7690" max="7690" width="13.42578125" style="713" customWidth="1"/>
    <col min="7691" max="7691" width="0.7109375" style="713" customWidth="1"/>
    <col min="7692" max="7692" width="2.42578125" style="713" customWidth="1"/>
    <col min="7693" max="7693" width="2.85546875" style="713" customWidth="1"/>
    <col min="7694" max="7694" width="2" style="713" customWidth="1"/>
    <col min="7695" max="7695" width="12.42578125" style="713" customWidth="1"/>
    <col min="7696" max="7696" width="3" style="713" customWidth="1"/>
    <col min="7697" max="7697" width="2" style="713" customWidth="1"/>
    <col min="7698" max="7698" width="13.5703125" style="713" customWidth="1"/>
    <col min="7699" max="7699" width="0.5703125" style="713" customWidth="1"/>
    <col min="7700" max="7936" width="9.140625" style="713"/>
    <col min="7937" max="7937" width="2.42578125" style="713" customWidth="1"/>
    <col min="7938" max="7938" width="1.85546875" style="713" customWidth="1"/>
    <col min="7939" max="7939" width="2.85546875" style="713" customWidth="1"/>
    <col min="7940" max="7940" width="6.7109375" style="713" customWidth="1"/>
    <col min="7941" max="7941" width="13.5703125" style="713" customWidth="1"/>
    <col min="7942" max="7942" width="0.5703125" style="713" customWidth="1"/>
    <col min="7943" max="7943" width="2.5703125" style="713" customWidth="1"/>
    <col min="7944" max="7944" width="2.7109375" style="713" customWidth="1"/>
    <col min="7945" max="7945" width="10.42578125" style="713" customWidth="1"/>
    <col min="7946" max="7946" width="13.42578125" style="713" customWidth="1"/>
    <col min="7947" max="7947" width="0.7109375" style="713" customWidth="1"/>
    <col min="7948" max="7948" width="2.42578125" style="713" customWidth="1"/>
    <col min="7949" max="7949" width="2.85546875" style="713" customWidth="1"/>
    <col min="7950" max="7950" width="2" style="713" customWidth="1"/>
    <col min="7951" max="7951" width="12.42578125" style="713" customWidth="1"/>
    <col min="7952" max="7952" width="3" style="713" customWidth="1"/>
    <col min="7953" max="7953" width="2" style="713" customWidth="1"/>
    <col min="7954" max="7954" width="13.5703125" style="713" customWidth="1"/>
    <col min="7955" max="7955" width="0.5703125" style="713" customWidth="1"/>
    <col min="7956" max="8192" width="9.140625" style="713"/>
    <col min="8193" max="8193" width="2.42578125" style="713" customWidth="1"/>
    <col min="8194" max="8194" width="1.85546875" style="713" customWidth="1"/>
    <col min="8195" max="8195" width="2.85546875" style="713" customWidth="1"/>
    <col min="8196" max="8196" width="6.7109375" style="713" customWidth="1"/>
    <col min="8197" max="8197" width="13.5703125" style="713" customWidth="1"/>
    <col min="8198" max="8198" width="0.5703125" style="713" customWidth="1"/>
    <col min="8199" max="8199" width="2.5703125" style="713" customWidth="1"/>
    <col min="8200" max="8200" width="2.7109375" style="713" customWidth="1"/>
    <col min="8201" max="8201" width="10.42578125" style="713" customWidth="1"/>
    <col min="8202" max="8202" width="13.42578125" style="713" customWidth="1"/>
    <col min="8203" max="8203" width="0.7109375" style="713" customWidth="1"/>
    <col min="8204" max="8204" width="2.42578125" style="713" customWidth="1"/>
    <col min="8205" max="8205" width="2.85546875" style="713" customWidth="1"/>
    <col min="8206" max="8206" width="2" style="713" customWidth="1"/>
    <col min="8207" max="8207" width="12.42578125" style="713" customWidth="1"/>
    <col min="8208" max="8208" width="3" style="713" customWidth="1"/>
    <col min="8209" max="8209" width="2" style="713" customWidth="1"/>
    <col min="8210" max="8210" width="13.5703125" style="713" customWidth="1"/>
    <col min="8211" max="8211" width="0.5703125" style="713" customWidth="1"/>
    <col min="8212" max="8448" width="9.140625" style="713"/>
    <col min="8449" max="8449" width="2.42578125" style="713" customWidth="1"/>
    <col min="8450" max="8450" width="1.85546875" style="713" customWidth="1"/>
    <col min="8451" max="8451" width="2.85546875" style="713" customWidth="1"/>
    <col min="8452" max="8452" width="6.7109375" style="713" customWidth="1"/>
    <col min="8453" max="8453" width="13.5703125" style="713" customWidth="1"/>
    <col min="8454" max="8454" width="0.5703125" style="713" customWidth="1"/>
    <col min="8455" max="8455" width="2.5703125" style="713" customWidth="1"/>
    <col min="8456" max="8456" width="2.7109375" style="713" customWidth="1"/>
    <col min="8457" max="8457" width="10.42578125" style="713" customWidth="1"/>
    <col min="8458" max="8458" width="13.42578125" style="713" customWidth="1"/>
    <col min="8459" max="8459" width="0.7109375" style="713" customWidth="1"/>
    <col min="8460" max="8460" width="2.42578125" style="713" customWidth="1"/>
    <col min="8461" max="8461" width="2.85546875" style="713" customWidth="1"/>
    <col min="8462" max="8462" width="2" style="713" customWidth="1"/>
    <col min="8463" max="8463" width="12.42578125" style="713" customWidth="1"/>
    <col min="8464" max="8464" width="3" style="713" customWidth="1"/>
    <col min="8465" max="8465" width="2" style="713" customWidth="1"/>
    <col min="8466" max="8466" width="13.5703125" style="713" customWidth="1"/>
    <col min="8467" max="8467" width="0.5703125" style="713" customWidth="1"/>
    <col min="8468" max="8704" width="9.140625" style="713"/>
    <col min="8705" max="8705" width="2.42578125" style="713" customWidth="1"/>
    <col min="8706" max="8706" width="1.85546875" style="713" customWidth="1"/>
    <col min="8707" max="8707" width="2.85546875" style="713" customWidth="1"/>
    <col min="8708" max="8708" width="6.7109375" style="713" customWidth="1"/>
    <col min="8709" max="8709" width="13.5703125" style="713" customWidth="1"/>
    <col min="8710" max="8710" width="0.5703125" style="713" customWidth="1"/>
    <col min="8711" max="8711" width="2.5703125" style="713" customWidth="1"/>
    <col min="8712" max="8712" width="2.7109375" style="713" customWidth="1"/>
    <col min="8713" max="8713" width="10.42578125" style="713" customWidth="1"/>
    <col min="8714" max="8714" width="13.42578125" style="713" customWidth="1"/>
    <col min="8715" max="8715" width="0.7109375" style="713" customWidth="1"/>
    <col min="8716" max="8716" width="2.42578125" style="713" customWidth="1"/>
    <col min="8717" max="8717" width="2.85546875" style="713" customWidth="1"/>
    <col min="8718" max="8718" width="2" style="713" customWidth="1"/>
    <col min="8719" max="8719" width="12.42578125" style="713" customWidth="1"/>
    <col min="8720" max="8720" width="3" style="713" customWidth="1"/>
    <col min="8721" max="8721" width="2" style="713" customWidth="1"/>
    <col min="8722" max="8722" width="13.5703125" style="713" customWidth="1"/>
    <col min="8723" max="8723" width="0.5703125" style="713" customWidth="1"/>
    <col min="8724" max="8960" width="9.140625" style="713"/>
    <col min="8961" max="8961" width="2.42578125" style="713" customWidth="1"/>
    <col min="8962" max="8962" width="1.85546875" style="713" customWidth="1"/>
    <col min="8963" max="8963" width="2.85546875" style="713" customWidth="1"/>
    <col min="8964" max="8964" width="6.7109375" style="713" customWidth="1"/>
    <col min="8965" max="8965" width="13.5703125" style="713" customWidth="1"/>
    <col min="8966" max="8966" width="0.5703125" style="713" customWidth="1"/>
    <col min="8967" max="8967" width="2.5703125" style="713" customWidth="1"/>
    <col min="8968" max="8968" width="2.7109375" style="713" customWidth="1"/>
    <col min="8969" max="8969" width="10.42578125" style="713" customWidth="1"/>
    <col min="8970" max="8970" width="13.42578125" style="713" customWidth="1"/>
    <col min="8971" max="8971" width="0.7109375" style="713" customWidth="1"/>
    <col min="8972" max="8972" width="2.42578125" style="713" customWidth="1"/>
    <col min="8973" max="8973" width="2.85546875" style="713" customWidth="1"/>
    <col min="8974" max="8974" width="2" style="713" customWidth="1"/>
    <col min="8975" max="8975" width="12.42578125" style="713" customWidth="1"/>
    <col min="8976" max="8976" width="3" style="713" customWidth="1"/>
    <col min="8977" max="8977" width="2" style="713" customWidth="1"/>
    <col min="8978" max="8978" width="13.5703125" style="713" customWidth="1"/>
    <col min="8979" max="8979" width="0.5703125" style="713" customWidth="1"/>
    <col min="8980" max="9216" width="9.140625" style="713"/>
    <col min="9217" max="9217" width="2.42578125" style="713" customWidth="1"/>
    <col min="9218" max="9218" width="1.85546875" style="713" customWidth="1"/>
    <col min="9219" max="9219" width="2.85546875" style="713" customWidth="1"/>
    <col min="9220" max="9220" width="6.7109375" style="713" customWidth="1"/>
    <col min="9221" max="9221" width="13.5703125" style="713" customWidth="1"/>
    <col min="9222" max="9222" width="0.5703125" style="713" customWidth="1"/>
    <col min="9223" max="9223" width="2.5703125" style="713" customWidth="1"/>
    <col min="9224" max="9224" width="2.7109375" style="713" customWidth="1"/>
    <col min="9225" max="9225" width="10.42578125" style="713" customWidth="1"/>
    <col min="9226" max="9226" width="13.42578125" style="713" customWidth="1"/>
    <col min="9227" max="9227" width="0.7109375" style="713" customWidth="1"/>
    <col min="9228" max="9228" width="2.42578125" style="713" customWidth="1"/>
    <col min="9229" max="9229" width="2.85546875" style="713" customWidth="1"/>
    <col min="9230" max="9230" width="2" style="713" customWidth="1"/>
    <col min="9231" max="9231" width="12.42578125" style="713" customWidth="1"/>
    <col min="9232" max="9232" width="3" style="713" customWidth="1"/>
    <col min="9233" max="9233" width="2" style="713" customWidth="1"/>
    <col min="9234" max="9234" width="13.5703125" style="713" customWidth="1"/>
    <col min="9235" max="9235" width="0.5703125" style="713" customWidth="1"/>
    <col min="9236" max="9472" width="9.140625" style="713"/>
    <col min="9473" max="9473" width="2.42578125" style="713" customWidth="1"/>
    <col min="9474" max="9474" width="1.85546875" style="713" customWidth="1"/>
    <col min="9475" max="9475" width="2.85546875" style="713" customWidth="1"/>
    <col min="9476" max="9476" width="6.7109375" style="713" customWidth="1"/>
    <col min="9477" max="9477" width="13.5703125" style="713" customWidth="1"/>
    <col min="9478" max="9478" width="0.5703125" style="713" customWidth="1"/>
    <col min="9479" max="9479" width="2.5703125" style="713" customWidth="1"/>
    <col min="9480" max="9480" width="2.7109375" style="713" customWidth="1"/>
    <col min="9481" max="9481" width="10.42578125" style="713" customWidth="1"/>
    <col min="9482" max="9482" width="13.42578125" style="713" customWidth="1"/>
    <col min="9483" max="9483" width="0.7109375" style="713" customWidth="1"/>
    <col min="9484" max="9484" width="2.42578125" style="713" customWidth="1"/>
    <col min="9485" max="9485" width="2.85546875" style="713" customWidth="1"/>
    <col min="9486" max="9486" width="2" style="713" customWidth="1"/>
    <col min="9487" max="9487" width="12.42578125" style="713" customWidth="1"/>
    <col min="9488" max="9488" width="3" style="713" customWidth="1"/>
    <col min="9489" max="9489" width="2" style="713" customWidth="1"/>
    <col min="9490" max="9490" width="13.5703125" style="713" customWidth="1"/>
    <col min="9491" max="9491" width="0.5703125" style="713" customWidth="1"/>
    <col min="9492" max="9728" width="9.140625" style="713"/>
    <col min="9729" max="9729" width="2.42578125" style="713" customWidth="1"/>
    <col min="9730" max="9730" width="1.85546875" style="713" customWidth="1"/>
    <col min="9731" max="9731" width="2.85546875" style="713" customWidth="1"/>
    <col min="9732" max="9732" width="6.7109375" style="713" customWidth="1"/>
    <col min="9733" max="9733" width="13.5703125" style="713" customWidth="1"/>
    <col min="9734" max="9734" width="0.5703125" style="713" customWidth="1"/>
    <col min="9735" max="9735" width="2.5703125" style="713" customWidth="1"/>
    <col min="9736" max="9736" width="2.7109375" style="713" customWidth="1"/>
    <col min="9737" max="9737" width="10.42578125" style="713" customWidth="1"/>
    <col min="9738" max="9738" width="13.42578125" style="713" customWidth="1"/>
    <col min="9739" max="9739" width="0.7109375" style="713" customWidth="1"/>
    <col min="9740" max="9740" width="2.42578125" style="713" customWidth="1"/>
    <col min="9741" max="9741" width="2.85546875" style="713" customWidth="1"/>
    <col min="9742" max="9742" width="2" style="713" customWidth="1"/>
    <col min="9743" max="9743" width="12.42578125" style="713" customWidth="1"/>
    <col min="9744" max="9744" width="3" style="713" customWidth="1"/>
    <col min="9745" max="9745" width="2" style="713" customWidth="1"/>
    <col min="9746" max="9746" width="13.5703125" style="713" customWidth="1"/>
    <col min="9747" max="9747" width="0.5703125" style="713" customWidth="1"/>
    <col min="9748" max="9984" width="9.140625" style="713"/>
    <col min="9985" max="9985" width="2.42578125" style="713" customWidth="1"/>
    <col min="9986" max="9986" width="1.85546875" style="713" customWidth="1"/>
    <col min="9987" max="9987" width="2.85546875" style="713" customWidth="1"/>
    <col min="9988" max="9988" width="6.7109375" style="713" customWidth="1"/>
    <col min="9989" max="9989" width="13.5703125" style="713" customWidth="1"/>
    <col min="9990" max="9990" width="0.5703125" style="713" customWidth="1"/>
    <col min="9991" max="9991" width="2.5703125" style="713" customWidth="1"/>
    <col min="9992" max="9992" width="2.7109375" style="713" customWidth="1"/>
    <col min="9993" max="9993" width="10.42578125" style="713" customWidth="1"/>
    <col min="9994" max="9994" width="13.42578125" style="713" customWidth="1"/>
    <col min="9995" max="9995" width="0.7109375" style="713" customWidth="1"/>
    <col min="9996" max="9996" width="2.42578125" style="713" customWidth="1"/>
    <col min="9997" max="9997" width="2.85546875" style="713" customWidth="1"/>
    <col min="9998" max="9998" width="2" style="713" customWidth="1"/>
    <col min="9999" max="9999" width="12.42578125" style="713" customWidth="1"/>
    <col min="10000" max="10000" width="3" style="713" customWidth="1"/>
    <col min="10001" max="10001" width="2" style="713" customWidth="1"/>
    <col min="10002" max="10002" width="13.5703125" style="713" customWidth="1"/>
    <col min="10003" max="10003" width="0.5703125" style="713" customWidth="1"/>
    <col min="10004" max="10240" width="9.140625" style="713"/>
    <col min="10241" max="10241" width="2.42578125" style="713" customWidth="1"/>
    <col min="10242" max="10242" width="1.85546875" style="713" customWidth="1"/>
    <col min="10243" max="10243" width="2.85546875" style="713" customWidth="1"/>
    <col min="10244" max="10244" width="6.7109375" style="713" customWidth="1"/>
    <col min="10245" max="10245" width="13.5703125" style="713" customWidth="1"/>
    <col min="10246" max="10246" width="0.5703125" style="713" customWidth="1"/>
    <col min="10247" max="10247" width="2.5703125" style="713" customWidth="1"/>
    <col min="10248" max="10248" width="2.7109375" style="713" customWidth="1"/>
    <col min="10249" max="10249" width="10.42578125" style="713" customWidth="1"/>
    <col min="10250" max="10250" width="13.42578125" style="713" customWidth="1"/>
    <col min="10251" max="10251" width="0.7109375" style="713" customWidth="1"/>
    <col min="10252" max="10252" width="2.42578125" style="713" customWidth="1"/>
    <col min="10253" max="10253" width="2.85546875" style="713" customWidth="1"/>
    <col min="10254" max="10254" width="2" style="713" customWidth="1"/>
    <col min="10255" max="10255" width="12.42578125" style="713" customWidth="1"/>
    <col min="10256" max="10256" width="3" style="713" customWidth="1"/>
    <col min="10257" max="10257" width="2" style="713" customWidth="1"/>
    <col min="10258" max="10258" width="13.5703125" style="713" customWidth="1"/>
    <col min="10259" max="10259" width="0.5703125" style="713" customWidth="1"/>
    <col min="10260" max="10496" width="9.140625" style="713"/>
    <col min="10497" max="10497" width="2.42578125" style="713" customWidth="1"/>
    <col min="10498" max="10498" width="1.85546875" style="713" customWidth="1"/>
    <col min="10499" max="10499" width="2.85546875" style="713" customWidth="1"/>
    <col min="10500" max="10500" width="6.7109375" style="713" customWidth="1"/>
    <col min="10501" max="10501" width="13.5703125" style="713" customWidth="1"/>
    <col min="10502" max="10502" width="0.5703125" style="713" customWidth="1"/>
    <col min="10503" max="10503" width="2.5703125" style="713" customWidth="1"/>
    <col min="10504" max="10504" width="2.7109375" style="713" customWidth="1"/>
    <col min="10505" max="10505" width="10.42578125" style="713" customWidth="1"/>
    <col min="10506" max="10506" width="13.42578125" style="713" customWidth="1"/>
    <col min="10507" max="10507" width="0.7109375" style="713" customWidth="1"/>
    <col min="10508" max="10508" width="2.42578125" style="713" customWidth="1"/>
    <col min="10509" max="10509" width="2.85546875" style="713" customWidth="1"/>
    <col min="10510" max="10510" width="2" style="713" customWidth="1"/>
    <col min="10511" max="10511" width="12.42578125" style="713" customWidth="1"/>
    <col min="10512" max="10512" width="3" style="713" customWidth="1"/>
    <col min="10513" max="10513" width="2" style="713" customWidth="1"/>
    <col min="10514" max="10514" width="13.5703125" style="713" customWidth="1"/>
    <col min="10515" max="10515" width="0.5703125" style="713" customWidth="1"/>
    <col min="10516" max="10752" width="9.140625" style="713"/>
    <col min="10753" max="10753" width="2.42578125" style="713" customWidth="1"/>
    <col min="10754" max="10754" width="1.85546875" style="713" customWidth="1"/>
    <col min="10755" max="10755" width="2.85546875" style="713" customWidth="1"/>
    <col min="10756" max="10756" width="6.7109375" style="713" customWidth="1"/>
    <col min="10757" max="10757" width="13.5703125" style="713" customWidth="1"/>
    <col min="10758" max="10758" width="0.5703125" style="713" customWidth="1"/>
    <col min="10759" max="10759" width="2.5703125" style="713" customWidth="1"/>
    <col min="10760" max="10760" width="2.7109375" style="713" customWidth="1"/>
    <col min="10761" max="10761" width="10.42578125" style="713" customWidth="1"/>
    <col min="10762" max="10762" width="13.42578125" style="713" customWidth="1"/>
    <col min="10763" max="10763" width="0.7109375" style="713" customWidth="1"/>
    <col min="10764" max="10764" width="2.42578125" style="713" customWidth="1"/>
    <col min="10765" max="10765" width="2.85546875" style="713" customWidth="1"/>
    <col min="10766" max="10766" width="2" style="713" customWidth="1"/>
    <col min="10767" max="10767" width="12.42578125" style="713" customWidth="1"/>
    <col min="10768" max="10768" width="3" style="713" customWidth="1"/>
    <col min="10769" max="10769" width="2" style="713" customWidth="1"/>
    <col min="10770" max="10770" width="13.5703125" style="713" customWidth="1"/>
    <col min="10771" max="10771" width="0.5703125" style="713" customWidth="1"/>
    <col min="10772" max="11008" width="9.140625" style="713"/>
    <col min="11009" max="11009" width="2.42578125" style="713" customWidth="1"/>
    <col min="11010" max="11010" width="1.85546875" style="713" customWidth="1"/>
    <col min="11011" max="11011" width="2.85546875" style="713" customWidth="1"/>
    <col min="11012" max="11012" width="6.7109375" style="713" customWidth="1"/>
    <col min="11013" max="11013" width="13.5703125" style="713" customWidth="1"/>
    <col min="11014" max="11014" width="0.5703125" style="713" customWidth="1"/>
    <col min="11015" max="11015" width="2.5703125" style="713" customWidth="1"/>
    <col min="11016" max="11016" width="2.7109375" style="713" customWidth="1"/>
    <col min="11017" max="11017" width="10.42578125" style="713" customWidth="1"/>
    <col min="11018" max="11018" width="13.42578125" style="713" customWidth="1"/>
    <col min="11019" max="11019" width="0.7109375" style="713" customWidth="1"/>
    <col min="11020" max="11020" width="2.42578125" style="713" customWidth="1"/>
    <col min="11021" max="11021" width="2.85546875" style="713" customWidth="1"/>
    <col min="11022" max="11022" width="2" style="713" customWidth="1"/>
    <col min="11023" max="11023" width="12.42578125" style="713" customWidth="1"/>
    <col min="11024" max="11024" width="3" style="713" customWidth="1"/>
    <col min="11025" max="11025" width="2" style="713" customWidth="1"/>
    <col min="11026" max="11026" width="13.5703125" style="713" customWidth="1"/>
    <col min="11027" max="11027" width="0.5703125" style="713" customWidth="1"/>
    <col min="11028" max="11264" width="9.140625" style="713"/>
    <col min="11265" max="11265" width="2.42578125" style="713" customWidth="1"/>
    <col min="11266" max="11266" width="1.85546875" style="713" customWidth="1"/>
    <col min="11267" max="11267" width="2.85546875" style="713" customWidth="1"/>
    <col min="11268" max="11268" width="6.7109375" style="713" customWidth="1"/>
    <col min="11269" max="11269" width="13.5703125" style="713" customWidth="1"/>
    <col min="11270" max="11270" width="0.5703125" style="713" customWidth="1"/>
    <col min="11271" max="11271" width="2.5703125" style="713" customWidth="1"/>
    <col min="11272" max="11272" width="2.7109375" style="713" customWidth="1"/>
    <col min="11273" max="11273" width="10.42578125" style="713" customWidth="1"/>
    <col min="11274" max="11274" width="13.42578125" style="713" customWidth="1"/>
    <col min="11275" max="11275" width="0.7109375" style="713" customWidth="1"/>
    <col min="11276" max="11276" width="2.42578125" style="713" customWidth="1"/>
    <col min="11277" max="11277" width="2.85546875" style="713" customWidth="1"/>
    <col min="11278" max="11278" width="2" style="713" customWidth="1"/>
    <col min="11279" max="11279" width="12.42578125" style="713" customWidth="1"/>
    <col min="11280" max="11280" width="3" style="713" customWidth="1"/>
    <col min="11281" max="11281" width="2" style="713" customWidth="1"/>
    <col min="11282" max="11282" width="13.5703125" style="713" customWidth="1"/>
    <col min="11283" max="11283" width="0.5703125" style="713" customWidth="1"/>
    <col min="11284" max="11520" width="9.140625" style="713"/>
    <col min="11521" max="11521" width="2.42578125" style="713" customWidth="1"/>
    <col min="11522" max="11522" width="1.85546875" style="713" customWidth="1"/>
    <col min="11523" max="11523" width="2.85546875" style="713" customWidth="1"/>
    <col min="11524" max="11524" width="6.7109375" style="713" customWidth="1"/>
    <col min="11525" max="11525" width="13.5703125" style="713" customWidth="1"/>
    <col min="11526" max="11526" width="0.5703125" style="713" customWidth="1"/>
    <col min="11527" max="11527" width="2.5703125" style="713" customWidth="1"/>
    <col min="11528" max="11528" width="2.7109375" style="713" customWidth="1"/>
    <col min="11529" max="11529" width="10.42578125" style="713" customWidth="1"/>
    <col min="11530" max="11530" width="13.42578125" style="713" customWidth="1"/>
    <col min="11531" max="11531" width="0.7109375" style="713" customWidth="1"/>
    <col min="11532" max="11532" width="2.42578125" style="713" customWidth="1"/>
    <col min="11533" max="11533" width="2.85546875" style="713" customWidth="1"/>
    <col min="11534" max="11534" width="2" style="713" customWidth="1"/>
    <col min="11535" max="11535" width="12.42578125" style="713" customWidth="1"/>
    <col min="11536" max="11536" width="3" style="713" customWidth="1"/>
    <col min="11537" max="11537" width="2" style="713" customWidth="1"/>
    <col min="11538" max="11538" width="13.5703125" style="713" customWidth="1"/>
    <col min="11539" max="11539" width="0.5703125" style="713" customWidth="1"/>
    <col min="11540" max="11776" width="9.140625" style="713"/>
    <col min="11777" max="11777" width="2.42578125" style="713" customWidth="1"/>
    <col min="11778" max="11778" width="1.85546875" style="713" customWidth="1"/>
    <col min="11779" max="11779" width="2.85546875" style="713" customWidth="1"/>
    <col min="11780" max="11780" width="6.7109375" style="713" customWidth="1"/>
    <col min="11781" max="11781" width="13.5703125" style="713" customWidth="1"/>
    <col min="11782" max="11782" width="0.5703125" style="713" customWidth="1"/>
    <col min="11783" max="11783" width="2.5703125" style="713" customWidth="1"/>
    <col min="11784" max="11784" width="2.7109375" style="713" customWidth="1"/>
    <col min="11785" max="11785" width="10.42578125" style="713" customWidth="1"/>
    <col min="11786" max="11786" width="13.42578125" style="713" customWidth="1"/>
    <col min="11787" max="11787" width="0.7109375" style="713" customWidth="1"/>
    <col min="11788" max="11788" width="2.42578125" style="713" customWidth="1"/>
    <col min="11789" max="11789" width="2.85546875" style="713" customWidth="1"/>
    <col min="11790" max="11790" width="2" style="713" customWidth="1"/>
    <col min="11791" max="11791" width="12.42578125" style="713" customWidth="1"/>
    <col min="11792" max="11792" width="3" style="713" customWidth="1"/>
    <col min="11793" max="11793" width="2" style="713" customWidth="1"/>
    <col min="11794" max="11794" width="13.5703125" style="713" customWidth="1"/>
    <col min="11795" max="11795" width="0.5703125" style="713" customWidth="1"/>
    <col min="11796" max="12032" width="9.140625" style="713"/>
    <col min="12033" max="12033" width="2.42578125" style="713" customWidth="1"/>
    <col min="12034" max="12034" width="1.85546875" style="713" customWidth="1"/>
    <col min="12035" max="12035" width="2.85546875" style="713" customWidth="1"/>
    <col min="12036" max="12036" width="6.7109375" style="713" customWidth="1"/>
    <col min="12037" max="12037" width="13.5703125" style="713" customWidth="1"/>
    <col min="12038" max="12038" width="0.5703125" style="713" customWidth="1"/>
    <col min="12039" max="12039" width="2.5703125" style="713" customWidth="1"/>
    <col min="12040" max="12040" width="2.7109375" style="713" customWidth="1"/>
    <col min="12041" max="12041" width="10.42578125" style="713" customWidth="1"/>
    <col min="12042" max="12042" width="13.42578125" style="713" customWidth="1"/>
    <col min="12043" max="12043" width="0.7109375" style="713" customWidth="1"/>
    <col min="12044" max="12044" width="2.42578125" style="713" customWidth="1"/>
    <col min="12045" max="12045" width="2.85546875" style="713" customWidth="1"/>
    <col min="12046" max="12046" width="2" style="713" customWidth="1"/>
    <col min="12047" max="12047" width="12.42578125" style="713" customWidth="1"/>
    <col min="12048" max="12048" width="3" style="713" customWidth="1"/>
    <col min="12049" max="12049" width="2" style="713" customWidth="1"/>
    <col min="12050" max="12050" width="13.5703125" style="713" customWidth="1"/>
    <col min="12051" max="12051" width="0.5703125" style="713" customWidth="1"/>
    <col min="12052" max="12288" width="9.140625" style="713"/>
    <col min="12289" max="12289" width="2.42578125" style="713" customWidth="1"/>
    <col min="12290" max="12290" width="1.85546875" style="713" customWidth="1"/>
    <col min="12291" max="12291" width="2.85546875" style="713" customWidth="1"/>
    <col min="12292" max="12292" width="6.7109375" style="713" customWidth="1"/>
    <col min="12293" max="12293" width="13.5703125" style="713" customWidth="1"/>
    <col min="12294" max="12294" width="0.5703125" style="713" customWidth="1"/>
    <col min="12295" max="12295" width="2.5703125" style="713" customWidth="1"/>
    <col min="12296" max="12296" width="2.7109375" style="713" customWidth="1"/>
    <col min="12297" max="12297" width="10.42578125" style="713" customWidth="1"/>
    <col min="12298" max="12298" width="13.42578125" style="713" customWidth="1"/>
    <col min="12299" max="12299" width="0.7109375" style="713" customWidth="1"/>
    <col min="12300" max="12300" width="2.42578125" style="713" customWidth="1"/>
    <col min="12301" max="12301" width="2.85546875" style="713" customWidth="1"/>
    <col min="12302" max="12302" width="2" style="713" customWidth="1"/>
    <col min="12303" max="12303" width="12.42578125" style="713" customWidth="1"/>
    <col min="12304" max="12304" width="3" style="713" customWidth="1"/>
    <col min="12305" max="12305" width="2" style="713" customWidth="1"/>
    <col min="12306" max="12306" width="13.5703125" style="713" customWidth="1"/>
    <col min="12307" max="12307" width="0.5703125" style="713" customWidth="1"/>
    <col min="12308" max="12544" width="9.140625" style="713"/>
    <col min="12545" max="12545" width="2.42578125" style="713" customWidth="1"/>
    <col min="12546" max="12546" width="1.85546875" style="713" customWidth="1"/>
    <col min="12547" max="12547" width="2.85546875" style="713" customWidth="1"/>
    <col min="12548" max="12548" width="6.7109375" style="713" customWidth="1"/>
    <col min="12549" max="12549" width="13.5703125" style="713" customWidth="1"/>
    <col min="12550" max="12550" width="0.5703125" style="713" customWidth="1"/>
    <col min="12551" max="12551" width="2.5703125" style="713" customWidth="1"/>
    <col min="12552" max="12552" width="2.7109375" style="713" customWidth="1"/>
    <col min="12553" max="12553" width="10.42578125" style="713" customWidth="1"/>
    <col min="12554" max="12554" width="13.42578125" style="713" customWidth="1"/>
    <col min="12555" max="12555" width="0.7109375" style="713" customWidth="1"/>
    <col min="12556" max="12556" width="2.42578125" style="713" customWidth="1"/>
    <col min="12557" max="12557" width="2.85546875" style="713" customWidth="1"/>
    <col min="12558" max="12558" width="2" style="713" customWidth="1"/>
    <col min="12559" max="12559" width="12.42578125" style="713" customWidth="1"/>
    <col min="12560" max="12560" width="3" style="713" customWidth="1"/>
    <col min="12561" max="12561" width="2" style="713" customWidth="1"/>
    <col min="12562" max="12562" width="13.5703125" style="713" customWidth="1"/>
    <col min="12563" max="12563" width="0.5703125" style="713" customWidth="1"/>
    <col min="12564" max="12800" width="9.140625" style="713"/>
    <col min="12801" max="12801" width="2.42578125" style="713" customWidth="1"/>
    <col min="12802" max="12802" width="1.85546875" style="713" customWidth="1"/>
    <col min="12803" max="12803" width="2.85546875" style="713" customWidth="1"/>
    <col min="12804" max="12804" width="6.7109375" style="713" customWidth="1"/>
    <col min="12805" max="12805" width="13.5703125" style="713" customWidth="1"/>
    <col min="12806" max="12806" width="0.5703125" style="713" customWidth="1"/>
    <col min="12807" max="12807" width="2.5703125" style="713" customWidth="1"/>
    <col min="12808" max="12808" width="2.7109375" style="713" customWidth="1"/>
    <col min="12809" max="12809" width="10.42578125" style="713" customWidth="1"/>
    <col min="12810" max="12810" width="13.42578125" style="713" customWidth="1"/>
    <col min="12811" max="12811" width="0.7109375" style="713" customWidth="1"/>
    <col min="12812" max="12812" width="2.42578125" style="713" customWidth="1"/>
    <col min="12813" max="12813" width="2.85546875" style="713" customWidth="1"/>
    <col min="12814" max="12814" width="2" style="713" customWidth="1"/>
    <col min="12815" max="12815" width="12.42578125" style="713" customWidth="1"/>
    <col min="12816" max="12816" width="3" style="713" customWidth="1"/>
    <col min="12817" max="12817" width="2" style="713" customWidth="1"/>
    <col min="12818" max="12818" width="13.5703125" style="713" customWidth="1"/>
    <col min="12819" max="12819" width="0.5703125" style="713" customWidth="1"/>
    <col min="12820" max="13056" width="9.140625" style="713"/>
    <col min="13057" max="13057" width="2.42578125" style="713" customWidth="1"/>
    <col min="13058" max="13058" width="1.85546875" style="713" customWidth="1"/>
    <col min="13059" max="13059" width="2.85546875" style="713" customWidth="1"/>
    <col min="13060" max="13060" width="6.7109375" style="713" customWidth="1"/>
    <col min="13061" max="13061" width="13.5703125" style="713" customWidth="1"/>
    <col min="13062" max="13062" width="0.5703125" style="713" customWidth="1"/>
    <col min="13063" max="13063" width="2.5703125" style="713" customWidth="1"/>
    <col min="13064" max="13064" width="2.7109375" style="713" customWidth="1"/>
    <col min="13065" max="13065" width="10.42578125" style="713" customWidth="1"/>
    <col min="13066" max="13066" width="13.42578125" style="713" customWidth="1"/>
    <col min="13067" max="13067" width="0.7109375" style="713" customWidth="1"/>
    <col min="13068" max="13068" width="2.42578125" style="713" customWidth="1"/>
    <col min="13069" max="13069" width="2.85546875" style="713" customWidth="1"/>
    <col min="13070" max="13070" width="2" style="713" customWidth="1"/>
    <col min="13071" max="13071" width="12.42578125" style="713" customWidth="1"/>
    <col min="13072" max="13072" width="3" style="713" customWidth="1"/>
    <col min="13073" max="13073" width="2" style="713" customWidth="1"/>
    <col min="13074" max="13074" width="13.5703125" style="713" customWidth="1"/>
    <col min="13075" max="13075" width="0.5703125" style="713" customWidth="1"/>
    <col min="13076" max="13312" width="9.140625" style="713"/>
    <col min="13313" max="13313" width="2.42578125" style="713" customWidth="1"/>
    <col min="13314" max="13314" width="1.85546875" style="713" customWidth="1"/>
    <col min="13315" max="13315" width="2.85546875" style="713" customWidth="1"/>
    <col min="13316" max="13316" width="6.7109375" style="713" customWidth="1"/>
    <col min="13317" max="13317" width="13.5703125" style="713" customWidth="1"/>
    <col min="13318" max="13318" width="0.5703125" style="713" customWidth="1"/>
    <col min="13319" max="13319" width="2.5703125" style="713" customWidth="1"/>
    <col min="13320" max="13320" width="2.7109375" style="713" customWidth="1"/>
    <col min="13321" max="13321" width="10.42578125" style="713" customWidth="1"/>
    <col min="13322" max="13322" width="13.42578125" style="713" customWidth="1"/>
    <col min="13323" max="13323" width="0.7109375" style="713" customWidth="1"/>
    <col min="13324" max="13324" width="2.42578125" style="713" customWidth="1"/>
    <col min="13325" max="13325" width="2.85546875" style="713" customWidth="1"/>
    <col min="13326" max="13326" width="2" style="713" customWidth="1"/>
    <col min="13327" max="13327" width="12.42578125" style="713" customWidth="1"/>
    <col min="13328" max="13328" width="3" style="713" customWidth="1"/>
    <col min="13329" max="13329" width="2" style="713" customWidth="1"/>
    <col min="13330" max="13330" width="13.5703125" style="713" customWidth="1"/>
    <col min="13331" max="13331" width="0.5703125" style="713" customWidth="1"/>
    <col min="13332" max="13568" width="9.140625" style="713"/>
    <col min="13569" max="13569" width="2.42578125" style="713" customWidth="1"/>
    <col min="13570" max="13570" width="1.85546875" style="713" customWidth="1"/>
    <col min="13571" max="13571" width="2.85546875" style="713" customWidth="1"/>
    <col min="13572" max="13572" width="6.7109375" style="713" customWidth="1"/>
    <col min="13573" max="13573" width="13.5703125" style="713" customWidth="1"/>
    <col min="13574" max="13574" width="0.5703125" style="713" customWidth="1"/>
    <col min="13575" max="13575" width="2.5703125" style="713" customWidth="1"/>
    <col min="13576" max="13576" width="2.7109375" style="713" customWidth="1"/>
    <col min="13577" max="13577" width="10.42578125" style="713" customWidth="1"/>
    <col min="13578" max="13578" width="13.42578125" style="713" customWidth="1"/>
    <col min="13579" max="13579" width="0.7109375" style="713" customWidth="1"/>
    <col min="13580" max="13580" width="2.42578125" style="713" customWidth="1"/>
    <col min="13581" max="13581" width="2.85546875" style="713" customWidth="1"/>
    <col min="13582" max="13582" width="2" style="713" customWidth="1"/>
    <col min="13583" max="13583" width="12.42578125" style="713" customWidth="1"/>
    <col min="13584" max="13584" width="3" style="713" customWidth="1"/>
    <col min="13585" max="13585" width="2" style="713" customWidth="1"/>
    <col min="13586" max="13586" width="13.5703125" style="713" customWidth="1"/>
    <col min="13587" max="13587" width="0.5703125" style="713" customWidth="1"/>
    <col min="13588" max="13824" width="9.140625" style="713"/>
    <col min="13825" max="13825" width="2.42578125" style="713" customWidth="1"/>
    <col min="13826" max="13826" width="1.85546875" style="713" customWidth="1"/>
    <col min="13827" max="13827" width="2.85546875" style="713" customWidth="1"/>
    <col min="13828" max="13828" width="6.7109375" style="713" customWidth="1"/>
    <col min="13829" max="13829" width="13.5703125" style="713" customWidth="1"/>
    <col min="13830" max="13830" width="0.5703125" style="713" customWidth="1"/>
    <col min="13831" max="13831" width="2.5703125" style="713" customWidth="1"/>
    <col min="13832" max="13832" width="2.7109375" style="713" customWidth="1"/>
    <col min="13833" max="13833" width="10.42578125" style="713" customWidth="1"/>
    <col min="13834" max="13834" width="13.42578125" style="713" customWidth="1"/>
    <col min="13835" max="13835" width="0.7109375" style="713" customWidth="1"/>
    <col min="13836" max="13836" width="2.42578125" style="713" customWidth="1"/>
    <col min="13837" max="13837" width="2.85546875" style="713" customWidth="1"/>
    <col min="13838" max="13838" width="2" style="713" customWidth="1"/>
    <col min="13839" max="13839" width="12.42578125" style="713" customWidth="1"/>
    <col min="13840" max="13840" width="3" style="713" customWidth="1"/>
    <col min="13841" max="13841" width="2" style="713" customWidth="1"/>
    <col min="13842" max="13842" width="13.5703125" style="713" customWidth="1"/>
    <col min="13843" max="13843" width="0.5703125" style="713" customWidth="1"/>
    <col min="13844" max="14080" width="9.140625" style="713"/>
    <col min="14081" max="14081" width="2.42578125" style="713" customWidth="1"/>
    <col min="14082" max="14082" width="1.85546875" style="713" customWidth="1"/>
    <col min="14083" max="14083" width="2.85546875" style="713" customWidth="1"/>
    <col min="14084" max="14084" width="6.7109375" style="713" customWidth="1"/>
    <col min="14085" max="14085" width="13.5703125" style="713" customWidth="1"/>
    <col min="14086" max="14086" width="0.5703125" style="713" customWidth="1"/>
    <col min="14087" max="14087" width="2.5703125" style="713" customWidth="1"/>
    <col min="14088" max="14088" width="2.7109375" style="713" customWidth="1"/>
    <col min="14089" max="14089" width="10.42578125" style="713" customWidth="1"/>
    <col min="14090" max="14090" width="13.42578125" style="713" customWidth="1"/>
    <col min="14091" max="14091" width="0.7109375" style="713" customWidth="1"/>
    <col min="14092" max="14092" width="2.42578125" style="713" customWidth="1"/>
    <col min="14093" max="14093" width="2.85546875" style="713" customWidth="1"/>
    <col min="14094" max="14094" width="2" style="713" customWidth="1"/>
    <col min="14095" max="14095" width="12.42578125" style="713" customWidth="1"/>
    <col min="14096" max="14096" width="3" style="713" customWidth="1"/>
    <col min="14097" max="14097" width="2" style="713" customWidth="1"/>
    <col min="14098" max="14098" width="13.5703125" style="713" customWidth="1"/>
    <col min="14099" max="14099" width="0.5703125" style="713" customWidth="1"/>
    <col min="14100" max="14336" width="9.140625" style="713"/>
    <col min="14337" max="14337" width="2.42578125" style="713" customWidth="1"/>
    <col min="14338" max="14338" width="1.85546875" style="713" customWidth="1"/>
    <col min="14339" max="14339" width="2.85546875" style="713" customWidth="1"/>
    <col min="14340" max="14340" width="6.7109375" style="713" customWidth="1"/>
    <col min="14341" max="14341" width="13.5703125" style="713" customWidth="1"/>
    <col min="14342" max="14342" width="0.5703125" style="713" customWidth="1"/>
    <col min="14343" max="14343" width="2.5703125" style="713" customWidth="1"/>
    <col min="14344" max="14344" width="2.7109375" style="713" customWidth="1"/>
    <col min="14345" max="14345" width="10.42578125" style="713" customWidth="1"/>
    <col min="14346" max="14346" width="13.42578125" style="713" customWidth="1"/>
    <col min="14347" max="14347" width="0.7109375" style="713" customWidth="1"/>
    <col min="14348" max="14348" width="2.42578125" style="713" customWidth="1"/>
    <col min="14349" max="14349" width="2.85546875" style="713" customWidth="1"/>
    <col min="14350" max="14350" width="2" style="713" customWidth="1"/>
    <col min="14351" max="14351" width="12.42578125" style="713" customWidth="1"/>
    <col min="14352" max="14352" width="3" style="713" customWidth="1"/>
    <col min="14353" max="14353" width="2" style="713" customWidth="1"/>
    <col min="14354" max="14354" width="13.5703125" style="713" customWidth="1"/>
    <col min="14355" max="14355" width="0.5703125" style="713" customWidth="1"/>
    <col min="14356" max="14592" width="9.140625" style="713"/>
    <col min="14593" max="14593" width="2.42578125" style="713" customWidth="1"/>
    <col min="14594" max="14594" width="1.85546875" style="713" customWidth="1"/>
    <col min="14595" max="14595" width="2.85546875" style="713" customWidth="1"/>
    <col min="14596" max="14596" width="6.7109375" style="713" customWidth="1"/>
    <col min="14597" max="14597" width="13.5703125" style="713" customWidth="1"/>
    <col min="14598" max="14598" width="0.5703125" style="713" customWidth="1"/>
    <col min="14599" max="14599" width="2.5703125" style="713" customWidth="1"/>
    <col min="14600" max="14600" width="2.7109375" style="713" customWidth="1"/>
    <col min="14601" max="14601" width="10.42578125" style="713" customWidth="1"/>
    <col min="14602" max="14602" width="13.42578125" style="713" customWidth="1"/>
    <col min="14603" max="14603" width="0.7109375" style="713" customWidth="1"/>
    <col min="14604" max="14604" width="2.42578125" style="713" customWidth="1"/>
    <col min="14605" max="14605" width="2.85546875" style="713" customWidth="1"/>
    <col min="14606" max="14606" width="2" style="713" customWidth="1"/>
    <col min="14607" max="14607" width="12.42578125" style="713" customWidth="1"/>
    <col min="14608" max="14608" width="3" style="713" customWidth="1"/>
    <col min="14609" max="14609" width="2" style="713" customWidth="1"/>
    <col min="14610" max="14610" width="13.5703125" style="713" customWidth="1"/>
    <col min="14611" max="14611" width="0.5703125" style="713" customWidth="1"/>
    <col min="14612" max="14848" width="9.140625" style="713"/>
    <col min="14849" max="14849" width="2.42578125" style="713" customWidth="1"/>
    <col min="14850" max="14850" width="1.85546875" style="713" customWidth="1"/>
    <col min="14851" max="14851" width="2.85546875" style="713" customWidth="1"/>
    <col min="14852" max="14852" width="6.7109375" style="713" customWidth="1"/>
    <col min="14853" max="14853" width="13.5703125" style="713" customWidth="1"/>
    <col min="14854" max="14854" width="0.5703125" style="713" customWidth="1"/>
    <col min="14855" max="14855" width="2.5703125" style="713" customWidth="1"/>
    <col min="14856" max="14856" width="2.7109375" style="713" customWidth="1"/>
    <col min="14857" max="14857" width="10.42578125" style="713" customWidth="1"/>
    <col min="14858" max="14858" width="13.42578125" style="713" customWidth="1"/>
    <col min="14859" max="14859" width="0.7109375" style="713" customWidth="1"/>
    <col min="14860" max="14860" width="2.42578125" style="713" customWidth="1"/>
    <col min="14861" max="14861" width="2.85546875" style="713" customWidth="1"/>
    <col min="14862" max="14862" width="2" style="713" customWidth="1"/>
    <col min="14863" max="14863" width="12.42578125" style="713" customWidth="1"/>
    <col min="14864" max="14864" width="3" style="713" customWidth="1"/>
    <col min="14865" max="14865" width="2" style="713" customWidth="1"/>
    <col min="14866" max="14866" width="13.5703125" style="713" customWidth="1"/>
    <col min="14867" max="14867" width="0.5703125" style="713" customWidth="1"/>
    <col min="14868" max="15104" width="9.140625" style="713"/>
    <col min="15105" max="15105" width="2.42578125" style="713" customWidth="1"/>
    <col min="15106" max="15106" width="1.85546875" style="713" customWidth="1"/>
    <col min="15107" max="15107" width="2.85546875" style="713" customWidth="1"/>
    <col min="15108" max="15108" width="6.7109375" style="713" customWidth="1"/>
    <col min="15109" max="15109" width="13.5703125" style="713" customWidth="1"/>
    <col min="15110" max="15110" width="0.5703125" style="713" customWidth="1"/>
    <col min="15111" max="15111" width="2.5703125" style="713" customWidth="1"/>
    <col min="15112" max="15112" width="2.7109375" style="713" customWidth="1"/>
    <col min="15113" max="15113" width="10.42578125" style="713" customWidth="1"/>
    <col min="15114" max="15114" width="13.42578125" style="713" customWidth="1"/>
    <col min="15115" max="15115" width="0.7109375" style="713" customWidth="1"/>
    <col min="15116" max="15116" width="2.42578125" style="713" customWidth="1"/>
    <col min="15117" max="15117" width="2.85546875" style="713" customWidth="1"/>
    <col min="15118" max="15118" width="2" style="713" customWidth="1"/>
    <col min="15119" max="15119" width="12.42578125" style="713" customWidth="1"/>
    <col min="15120" max="15120" width="3" style="713" customWidth="1"/>
    <col min="15121" max="15121" width="2" style="713" customWidth="1"/>
    <col min="15122" max="15122" width="13.5703125" style="713" customWidth="1"/>
    <col min="15123" max="15123" width="0.5703125" style="713" customWidth="1"/>
    <col min="15124" max="15360" width="9.140625" style="713"/>
    <col min="15361" max="15361" width="2.42578125" style="713" customWidth="1"/>
    <col min="15362" max="15362" width="1.85546875" style="713" customWidth="1"/>
    <col min="15363" max="15363" width="2.85546875" style="713" customWidth="1"/>
    <col min="15364" max="15364" width="6.7109375" style="713" customWidth="1"/>
    <col min="15365" max="15365" width="13.5703125" style="713" customWidth="1"/>
    <col min="15366" max="15366" width="0.5703125" style="713" customWidth="1"/>
    <col min="15367" max="15367" width="2.5703125" style="713" customWidth="1"/>
    <col min="15368" max="15368" width="2.7109375" style="713" customWidth="1"/>
    <col min="15369" max="15369" width="10.42578125" style="713" customWidth="1"/>
    <col min="15370" max="15370" width="13.42578125" style="713" customWidth="1"/>
    <col min="15371" max="15371" width="0.7109375" style="713" customWidth="1"/>
    <col min="15372" max="15372" width="2.42578125" style="713" customWidth="1"/>
    <col min="15373" max="15373" width="2.85546875" style="713" customWidth="1"/>
    <col min="15374" max="15374" width="2" style="713" customWidth="1"/>
    <col min="15375" max="15375" width="12.42578125" style="713" customWidth="1"/>
    <col min="15376" max="15376" width="3" style="713" customWidth="1"/>
    <col min="15377" max="15377" width="2" style="713" customWidth="1"/>
    <col min="15378" max="15378" width="13.5703125" style="713" customWidth="1"/>
    <col min="15379" max="15379" width="0.5703125" style="713" customWidth="1"/>
    <col min="15380" max="15616" width="9.140625" style="713"/>
    <col min="15617" max="15617" width="2.42578125" style="713" customWidth="1"/>
    <col min="15618" max="15618" width="1.85546875" style="713" customWidth="1"/>
    <col min="15619" max="15619" width="2.85546875" style="713" customWidth="1"/>
    <col min="15620" max="15620" width="6.7109375" style="713" customWidth="1"/>
    <col min="15621" max="15621" width="13.5703125" style="713" customWidth="1"/>
    <col min="15622" max="15622" width="0.5703125" style="713" customWidth="1"/>
    <col min="15623" max="15623" width="2.5703125" style="713" customWidth="1"/>
    <col min="15624" max="15624" width="2.7109375" style="713" customWidth="1"/>
    <col min="15625" max="15625" width="10.42578125" style="713" customWidth="1"/>
    <col min="15626" max="15626" width="13.42578125" style="713" customWidth="1"/>
    <col min="15627" max="15627" width="0.7109375" style="713" customWidth="1"/>
    <col min="15628" max="15628" width="2.42578125" style="713" customWidth="1"/>
    <col min="15629" max="15629" width="2.85546875" style="713" customWidth="1"/>
    <col min="15630" max="15630" width="2" style="713" customWidth="1"/>
    <col min="15631" max="15631" width="12.42578125" style="713" customWidth="1"/>
    <col min="15632" max="15632" width="3" style="713" customWidth="1"/>
    <col min="15633" max="15633" width="2" style="713" customWidth="1"/>
    <col min="15634" max="15634" width="13.5703125" style="713" customWidth="1"/>
    <col min="15635" max="15635" width="0.5703125" style="713" customWidth="1"/>
    <col min="15636" max="15872" width="9.140625" style="713"/>
    <col min="15873" max="15873" width="2.42578125" style="713" customWidth="1"/>
    <col min="15874" max="15874" width="1.85546875" style="713" customWidth="1"/>
    <col min="15875" max="15875" width="2.85546875" style="713" customWidth="1"/>
    <col min="15876" max="15876" width="6.7109375" style="713" customWidth="1"/>
    <col min="15877" max="15877" width="13.5703125" style="713" customWidth="1"/>
    <col min="15878" max="15878" width="0.5703125" style="713" customWidth="1"/>
    <col min="15879" max="15879" width="2.5703125" style="713" customWidth="1"/>
    <col min="15880" max="15880" width="2.7109375" style="713" customWidth="1"/>
    <col min="15881" max="15881" width="10.42578125" style="713" customWidth="1"/>
    <col min="15882" max="15882" width="13.42578125" style="713" customWidth="1"/>
    <col min="15883" max="15883" width="0.7109375" style="713" customWidth="1"/>
    <col min="15884" max="15884" width="2.42578125" style="713" customWidth="1"/>
    <col min="15885" max="15885" width="2.85546875" style="713" customWidth="1"/>
    <col min="15886" max="15886" width="2" style="713" customWidth="1"/>
    <col min="15887" max="15887" width="12.42578125" style="713" customWidth="1"/>
    <col min="15888" max="15888" width="3" style="713" customWidth="1"/>
    <col min="15889" max="15889" width="2" style="713" customWidth="1"/>
    <col min="15890" max="15890" width="13.5703125" style="713" customWidth="1"/>
    <col min="15891" max="15891" width="0.5703125" style="713" customWidth="1"/>
    <col min="15892" max="16128" width="9.140625" style="713"/>
    <col min="16129" max="16129" width="2.42578125" style="713" customWidth="1"/>
    <col min="16130" max="16130" width="1.85546875" style="713" customWidth="1"/>
    <col min="16131" max="16131" width="2.85546875" style="713" customWidth="1"/>
    <col min="16132" max="16132" width="6.7109375" style="713" customWidth="1"/>
    <col min="16133" max="16133" width="13.5703125" style="713" customWidth="1"/>
    <col min="16134" max="16134" width="0.5703125" style="713" customWidth="1"/>
    <col min="16135" max="16135" width="2.5703125" style="713" customWidth="1"/>
    <col min="16136" max="16136" width="2.7109375" style="713" customWidth="1"/>
    <col min="16137" max="16137" width="10.42578125" style="713" customWidth="1"/>
    <col min="16138" max="16138" width="13.42578125" style="713" customWidth="1"/>
    <col min="16139" max="16139" width="0.7109375" style="713" customWidth="1"/>
    <col min="16140" max="16140" width="2.42578125" style="713" customWidth="1"/>
    <col min="16141" max="16141" width="2.85546875" style="713" customWidth="1"/>
    <col min="16142" max="16142" width="2" style="713" customWidth="1"/>
    <col min="16143" max="16143" width="12.42578125" style="713" customWidth="1"/>
    <col min="16144" max="16144" width="3" style="713" customWidth="1"/>
    <col min="16145" max="16145" width="2" style="713" customWidth="1"/>
    <col min="16146" max="16146" width="13.5703125" style="713" customWidth="1"/>
    <col min="16147" max="16147" width="0.5703125" style="713" customWidth="1"/>
    <col min="16148" max="16384" width="9.140625" style="713"/>
  </cols>
  <sheetData>
    <row r="1" spans="1:19" ht="12" customHeight="1">
      <c r="A1" s="710"/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  <c r="O1" s="711"/>
      <c r="P1" s="711"/>
      <c r="Q1" s="711"/>
      <c r="R1" s="711"/>
      <c r="S1" s="712"/>
    </row>
    <row r="2" spans="1:19" ht="23.25" customHeight="1">
      <c r="A2" s="714"/>
      <c r="B2" s="715"/>
      <c r="C2" s="715"/>
      <c r="D2" s="715"/>
      <c r="E2" s="715"/>
      <c r="F2" s="715"/>
      <c r="G2" s="903" t="s">
        <v>68</v>
      </c>
      <c r="H2" s="715"/>
      <c r="I2" s="715"/>
      <c r="J2" s="715"/>
      <c r="K2" s="715"/>
      <c r="L2" s="715"/>
      <c r="M2" s="715"/>
      <c r="N2" s="715"/>
      <c r="O2" s="715"/>
      <c r="P2" s="715"/>
      <c r="Q2" s="715"/>
      <c r="R2" s="715"/>
      <c r="S2" s="717"/>
    </row>
    <row r="3" spans="1:19" ht="12" customHeight="1">
      <c r="A3" s="718"/>
      <c r="B3" s="719"/>
      <c r="C3" s="719"/>
      <c r="D3" s="719"/>
      <c r="E3" s="719"/>
      <c r="F3" s="719"/>
      <c r="G3" s="719"/>
      <c r="H3" s="719"/>
      <c r="I3" s="719"/>
      <c r="J3" s="719"/>
      <c r="K3" s="719"/>
      <c r="L3" s="719"/>
      <c r="M3" s="719"/>
      <c r="N3" s="719"/>
      <c r="O3" s="719"/>
      <c r="P3" s="719"/>
      <c r="Q3" s="719"/>
      <c r="R3" s="719"/>
      <c r="S3" s="720"/>
    </row>
    <row r="4" spans="1:19" ht="8.25" customHeight="1">
      <c r="A4" s="721"/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  <c r="P4" s="722"/>
      <c r="Q4" s="722"/>
      <c r="R4" s="722"/>
      <c r="S4" s="723"/>
    </row>
    <row r="5" spans="1:19" ht="17.25" customHeight="1">
      <c r="A5" s="724"/>
      <c r="B5" s="725" t="s">
        <v>69</v>
      </c>
      <c r="C5" s="725"/>
      <c r="D5" s="725"/>
      <c r="E5" s="726" t="s">
        <v>2061</v>
      </c>
      <c r="F5" s="727"/>
      <c r="G5" s="727"/>
      <c r="H5" s="727"/>
      <c r="I5" s="727"/>
      <c r="J5" s="728"/>
      <c r="K5" s="725"/>
      <c r="L5" s="725"/>
      <c r="M5" s="725"/>
      <c r="N5" s="725"/>
      <c r="O5" s="725" t="s">
        <v>71</v>
      </c>
      <c r="P5" s="726" t="s">
        <v>29</v>
      </c>
      <c r="Q5" s="729"/>
      <c r="R5" s="728"/>
      <c r="S5" s="730"/>
    </row>
    <row r="6" spans="1:19" ht="17.25" hidden="1" customHeight="1">
      <c r="A6" s="724"/>
      <c r="B6" s="725" t="s">
        <v>72</v>
      </c>
      <c r="C6" s="725"/>
      <c r="D6" s="725"/>
      <c r="E6" s="731" t="s">
        <v>2062</v>
      </c>
      <c r="F6" s="725"/>
      <c r="G6" s="725"/>
      <c r="H6" s="725"/>
      <c r="I6" s="725"/>
      <c r="J6" s="732"/>
      <c r="K6" s="725"/>
      <c r="L6" s="725"/>
      <c r="M6" s="725"/>
      <c r="N6" s="725"/>
      <c r="O6" s="725"/>
      <c r="P6" s="733"/>
      <c r="Q6" s="734"/>
      <c r="R6" s="732"/>
      <c r="S6" s="730"/>
    </row>
    <row r="7" spans="1:19" ht="15.75" customHeight="1">
      <c r="A7" s="724"/>
      <c r="B7" s="725" t="s">
        <v>74</v>
      </c>
      <c r="C7" s="725"/>
      <c r="D7" s="725"/>
      <c r="E7" s="735" t="s">
        <v>2063</v>
      </c>
      <c r="F7" s="725"/>
      <c r="G7" s="725"/>
      <c r="H7" s="725"/>
      <c r="I7" s="725"/>
      <c r="J7" s="732"/>
      <c r="K7" s="725"/>
      <c r="L7" s="725"/>
      <c r="M7" s="725"/>
      <c r="N7" s="725"/>
      <c r="O7" s="725" t="s">
        <v>76</v>
      </c>
      <c r="P7" s="731"/>
      <c r="Q7" s="734"/>
      <c r="R7" s="732"/>
      <c r="S7" s="730"/>
    </row>
    <row r="8" spans="1:19" ht="17.25" hidden="1" customHeight="1">
      <c r="A8" s="724"/>
      <c r="B8" s="725" t="s">
        <v>78</v>
      </c>
      <c r="C8" s="725"/>
      <c r="D8" s="725"/>
      <c r="E8" s="735" t="s">
        <v>29</v>
      </c>
      <c r="F8" s="725"/>
      <c r="G8" s="725"/>
      <c r="H8" s="725"/>
      <c r="I8" s="725"/>
      <c r="J8" s="732"/>
      <c r="K8" s="725"/>
      <c r="L8" s="725"/>
      <c r="M8" s="725"/>
      <c r="N8" s="725"/>
      <c r="O8" s="725"/>
      <c r="P8" s="733"/>
      <c r="Q8" s="734"/>
      <c r="R8" s="732"/>
      <c r="S8" s="730"/>
    </row>
    <row r="9" spans="1:19" ht="15.75" customHeight="1">
      <c r="A9" s="724"/>
      <c r="B9" s="725" t="s">
        <v>80</v>
      </c>
      <c r="C9" s="725"/>
      <c r="D9" s="725"/>
      <c r="E9" s="736" t="s">
        <v>29</v>
      </c>
      <c r="F9" s="737"/>
      <c r="G9" s="737"/>
      <c r="H9" s="737"/>
      <c r="I9" s="737"/>
      <c r="J9" s="738"/>
      <c r="K9" s="725"/>
      <c r="L9" s="725"/>
      <c r="M9" s="725"/>
      <c r="N9" s="725"/>
      <c r="O9" s="725" t="s">
        <v>82</v>
      </c>
      <c r="P9" s="739"/>
      <c r="Q9" s="740"/>
      <c r="R9" s="738"/>
      <c r="S9" s="730"/>
    </row>
    <row r="10" spans="1:19" ht="17.25" hidden="1" customHeight="1">
      <c r="A10" s="724"/>
      <c r="B10" s="725" t="s">
        <v>83</v>
      </c>
      <c r="C10" s="725"/>
      <c r="D10" s="725"/>
      <c r="E10" s="741" t="s">
        <v>29</v>
      </c>
      <c r="F10" s="725"/>
      <c r="G10" s="725"/>
      <c r="H10" s="725"/>
      <c r="I10" s="725"/>
      <c r="J10" s="725"/>
      <c r="K10" s="725"/>
      <c r="L10" s="725"/>
      <c r="M10" s="725"/>
      <c r="N10" s="725"/>
      <c r="O10" s="725"/>
      <c r="P10" s="734"/>
      <c r="Q10" s="734"/>
      <c r="R10" s="725"/>
      <c r="S10" s="730"/>
    </row>
    <row r="11" spans="1:19" ht="17.25" hidden="1" customHeight="1">
      <c r="A11" s="724"/>
      <c r="B11" s="725" t="s">
        <v>84</v>
      </c>
      <c r="C11" s="725"/>
      <c r="D11" s="725"/>
      <c r="E11" s="741" t="s">
        <v>29</v>
      </c>
      <c r="F11" s="725"/>
      <c r="G11" s="725"/>
      <c r="H11" s="725"/>
      <c r="I11" s="725"/>
      <c r="J11" s="725"/>
      <c r="K11" s="725"/>
      <c r="L11" s="725"/>
      <c r="M11" s="725"/>
      <c r="N11" s="725"/>
      <c r="O11" s="725"/>
      <c r="P11" s="734"/>
      <c r="Q11" s="734"/>
      <c r="R11" s="725"/>
      <c r="S11" s="730"/>
    </row>
    <row r="12" spans="1:19" ht="17.25" hidden="1" customHeight="1">
      <c r="A12" s="724"/>
      <c r="B12" s="725" t="s">
        <v>85</v>
      </c>
      <c r="C12" s="725"/>
      <c r="D12" s="725"/>
      <c r="E12" s="741" t="s">
        <v>29</v>
      </c>
      <c r="F12" s="725"/>
      <c r="G12" s="725"/>
      <c r="H12" s="725"/>
      <c r="I12" s="725"/>
      <c r="J12" s="725"/>
      <c r="K12" s="725"/>
      <c r="L12" s="725"/>
      <c r="M12" s="725"/>
      <c r="N12" s="725"/>
      <c r="O12" s="725"/>
      <c r="P12" s="734"/>
      <c r="Q12" s="734"/>
      <c r="R12" s="725"/>
      <c r="S12" s="730"/>
    </row>
    <row r="13" spans="1:19" ht="17.25" hidden="1" customHeight="1">
      <c r="A13" s="724"/>
      <c r="B13" s="725"/>
      <c r="C13" s="725"/>
      <c r="D13" s="725"/>
      <c r="E13" s="741" t="s">
        <v>29</v>
      </c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34"/>
      <c r="Q13" s="734"/>
      <c r="R13" s="725"/>
      <c r="S13" s="730"/>
    </row>
    <row r="14" spans="1:19" ht="17.25" hidden="1" customHeight="1">
      <c r="A14" s="724"/>
      <c r="B14" s="725"/>
      <c r="C14" s="725"/>
      <c r="D14" s="725"/>
      <c r="E14" s="741" t="s">
        <v>29</v>
      </c>
      <c r="F14" s="725"/>
      <c r="G14" s="725"/>
      <c r="H14" s="725"/>
      <c r="I14" s="725"/>
      <c r="J14" s="725"/>
      <c r="K14" s="725"/>
      <c r="L14" s="725"/>
      <c r="M14" s="725"/>
      <c r="N14" s="725"/>
      <c r="O14" s="725"/>
      <c r="P14" s="734"/>
      <c r="Q14" s="734"/>
      <c r="R14" s="725"/>
      <c r="S14" s="730"/>
    </row>
    <row r="15" spans="1:19" ht="17.25" hidden="1" customHeight="1">
      <c r="A15" s="724"/>
      <c r="B15" s="725"/>
      <c r="C15" s="725"/>
      <c r="D15" s="725"/>
      <c r="E15" s="741" t="s">
        <v>29</v>
      </c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34"/>
      <c r="Q15" s="734"/>
      <c r="R15" s="725"/>
      <c r="S15" s="730"/>
    </row>
    <row r="16" spans="1:19" ht="17.25" hidden="1" customHeight="1">
      <c r="A16" s="724"/>
      <c r="B16" s="725"/>
      <c r="C16" s="725"/>
      <c r="D16" s="725"/>
      <c r="E16" s="741" t="s">
        <v>29</v>
      </c>
      <c r="F16" s="725"/>
      <c r="G16" s="725"/>
      <c r="H16" s="725"/>
      <c r="I16" s="725"/>
      <c r="J16" s="725"/>
      <c r="K16" s="725"/>
      <c r="L16" s="725"/>
      <c r="M16" s="725"/>
      <c r="N16" s="725"/>
      <c r="O16" s="725"/>
      <c r="P16" s="734"/>
      <c r="Q16" s="734"/>
      <c r="R16" s="725"/>
      <c r="S16" s="730"/>
    </row>
    <row r="17" spans="1:19" ht="17.25" hidden="1" customHeight="1">
      <c r="A17" s="724"/>
      <c r="B17" s="725"/>
      <c r="C17" s="725"/>
      <c r="D17" s="725"/>
      <c r="E17" s="741" t="s">
        <v>29</v>
      </c>
      <c r="F17" s="725"/>
      <c r="G17" s="725"/>
      <c r="H17" s="725"/>
      <c r="I17" s="725"/>
      <c r="J17" s="725"/>
      <c r="K17" s="725"/>
      <c r="L17" s="725"/>
      <c r="M17" s="725"/>
      <c r="N17" s="725"/>
      <c r="O17" s="725"/>
      <c r="P17" s="734"/>
      <c r="Q17" s="734"/>
      <c r="R17" s="725"/>
      <c r="S17" s="730"/>
    </row>
    <row r="18" spans="1:19" ht="17.25" hidden="1" customHeight="1">
      <c r="A18" s="724"/>
      <c r="B18" s="725"/>
      <c r="C18" s="725"/>
      <c r="D18" s="725"/>
      <c r="E18" s="741" t="s">
        <v>29</v>
      </c>
      <c r="F18" s="725"/>
      <c r="G18" s="725"/>
      <c r="H18" s="725"/>
      <c r="I18" s="725"/>
      <c r="J18" s="725"/>
      <c r="K18" s="725"/>
      <c r="L18" s="725"/>
      <c r="M18" s="725"/>
      <c r="N18" s="725"/>
      <c r="O18" s="725"/>
      <c r="P18" s="734"/>
      <c r="Q18" s="734"/>
      <c r="R18" s="725"/>
      <c r="S18" s="730"/>
    </row>
    <row r="19" spans="1:19" ht="17.25" hidden="1" customHeight="1">
      <c r="A19" s="724"/>
      <c r="B19" s="725"/>
      <c r="C19" s="725"/>
      <c r="D19" s="725"/>
      <c r="E19" s="741" t="s">
        <v>29</v>
      </c>
      <c r="F19" s="725"/>
      <c r="G19" s="725"/>
      <c r="H19" s="725"/>
      <c r="I19" s="725"/>
      <c r="J19" s="725"/>
      <c r="K19" s="725"/>
      <c r="L19" s="725"/>
      <c r="M19" s="725"/>
      <c r="N19" s="725"/>
      <c r="O19" s="725"/>
      <c r="P19" s="734"/>
      <c r="Q19" s="734"/>
      <c r="R19" s="725"/>
      <c r="S19" s="730"/>
    </row>
    <row r="20" spans="1:19" ht="17.25" hidden="1" customHeight="1">
      <c r="A20" s="724"/>
      <c r="B20" s="725"/>
      <c r="C20" s="725"/>
      <c r="D20" s="725"/>
      <c r="E20" s="741" t="s">
        <v>29</v>
      </c>
      <c r="F20" s="725"/>
      <c r="G20" s="725"/>
      <c r="H20" s="725"/>
      <c r="I20" s="725"/>
      <c r="J20" s="725"/>
      <c r="K20" s="725"/>
      <c r="L20" s="725"/>
      <c r="M20" s="725"/>
      <c r="N20" s="725"/>
      <c r="O20" s="725"/>
      <c r="P20" s="734"/>
      <c r="Q20" s="734"/>
      <c r="R20" s="725"/>
      <c r="S20" s="730"/>
    </row>
    <row r="21" spans="1:19" ht="17.25" hidden="1" customHeight="1">
      <c r="A21" s="724"/>
      <c r="B21" s="725"/>
      <c r="C21" s="725"/>
      <c r="D21" s="725"/>
      <c r="E21" s="741" t="s">
        <v>29</v>
      </c>
      <c r="F21" s="725"/>
      <c r="G21" s="725"/>
      <c r="H21" s="725"/>
      <c r="I21" s="725"/>
      <c r="J21" s="725"/>
      <c r="K21" s="725"/>
      <c r="L21" s="725"/>
      <c r="M21" s="725"/>
      <c r="N21" s="725"/>
      <c r="O21" s="725"/>
      <c r="P21" s="734"/>
      <c r="Q21" s="734"/>
      <c r="R21" s="725"/>
      <c r="S21" s="730"/>
    </row>
    <row r="22" spans="1:19" ht="17.25" hidden="1" customHeight="1">
      <c r="A22" s="724"/>
      <c r="B22" s="725"/>
      <c r="C22" s="725"/>
      <c r="D22" s="725"/>
      <c r="E22" s="741" t="s">
        <v>29</v>
      </c>
      <c r="F22" s="725"/>
      <c r="G22" s="725"/>
      <c r="H22" s="725"/>
      <c r="I22" s="725"/>
      <c r="J22" s="725"/>
      <c r="K22" s="725"/>
      <c r="L22" s="725"/>
      <c r="M22" s="725"/>
      <c r="N22" s="725"/>
      <c r="O22" s="725"/>
      <c r="P22" s="734"/>
      <c r="Q22" s="734"/>
      <c r="R22" s="725"/>
      <c r="S22" s="730"/>
    </row>
    <row r="23" spans="1:19" ht="17.25" hidden="1" customHeight="1">
      <c r="A23" s="724"/>
      <c r="B23" s="725"/>
      <c r="C23" s="725"/>
      <c r="D23" s="725"/>
      <c r="E23" s="741" t="s">
        <v>29</v>
      </c>
      <c r="F23" s="725"/>
      <c r="G23" s="725"/>
      <c r="H23" s="725"/>
      <c r="I23" s="725"/>
      <c r="J23" s="725"/>
      <c r="K23" s="725"/>
      <c r="L23" s="725"/>
      <c r="M23" s="725"/>
      <c r="N23" s="725"/>
      <c r="O23" s="725"/>
      <c r="P23" s="734"/>
      <c r="Q23" s="734"/>
      <c r="R23" s="725"/>
      <c r="S23" s="730"/>
    </row>
    <row r="24" spans="1:19" ht="17.25" hidden="1" customHeight="1">
      <c r="A24" s="724"/>
      <c r="B24" s="725"/>
      <c r="C24" s="725"/>
      <c r="D24" s="725"/>
      <c r="E24" s="741" t="s">
        <v>29</v>
      </c>
      <c r="F24" s="725"/>
      <c r="G24" s="725"/>
      <c r="H24" s="725"/>
      <c r="I24" s="725"/>
      <c r="J24" s="725"/>
      <c r="K24" s="725"/>
      <c r="L24" s="725"/>
      <c r="M24" s="725"/>
      <c r="N24" s="725"/>
      <c r="O24" s="725"/>
      <c r="P24" s="734"/>
      <c r="Q24" s="734"/>
      <c r="R24" s="725"/>
      <c r="S24" s="730"/>
    </row>
    <row r="25" spans="1:19" ht="17.25" customHeight="1">
      <c r="A25" s="724"/>
      <c r="B25" s="725"/>
      <c r="C25" s="725"/>
      <c r="D25" s="725"/>
      <c r="E25" s="725"/>
      <c r="F25" s="725"/>
      <c r="G25" s="725"/>
      <c r="H25" s="725"/>
      <c r="I25" s="725"/>
      <c r="J25" s="725"/>
      <c r="K25" s="725"/>
      <c r="L25" s="725"/>
      <c r="M25" s="725"/>
      <c r="N25" s="725"/>
      <c r="O25" s="725" t="s">
        <v>86</v>
      </c>
      <c r="P25" s="725" t="s">
        <v>87</v>
      </c>
      <c r="Q25" s="725"/>
      <c r="R25" s="725"/>
      <c r="S25" s="730"/>
    </row>
    <row r="26" spans="1:19" ht="17.25" customHeight="1">
      <c r="A26" s="724"/>
      <c r="B26" s="725" t="s">
        <v>13</v>
      </c>
      <c r="C26" s="725"/>
      <c r="D26" s="725"/>
      <c r="E26" s="726" t="s">
        <v>1387</v>
      </c>
      <c r="F26" s="727"/>
      <c r="G26" s="727"/>
      <c r="H26" s="727"/>
      <c r="I26" s="727"/>
      <c r="J26" s="728"/>
      <c r="K26" s="725"/>
      <c r="L26" s="725"/>
      <c r="M26" s="725"/>
      <c r="N26" s="725"/>
      <c r="O26" s="742"/>
      <c r="P26" s="743"/>
      <c r="Q26" s="744"/>
      <c r="R26" s="745"/>
      <c r="S26" s="730"/>
    </row>
    <row r="27" spans="1:19" ht="17.25" customHeight="1">
      <c r="A27" s="724"/>
      <c r="B27" s="725" t="s">
        <v>15</v>
      </c>
      <c r="C27" s="725"/>
      <c r="D27" s="725"/>
      <c r="E27" s="731"/>
      <c r="F27" s="725"/>
      <c r="G27" s="725"/>
      <c r="H27" s="725"/>
      <c r="I27" s="725"/>
      <c r="J27" s="732"/>
      <c r="K27" s="725"/>
      <c r="L27" s="725"/>
      <c r="M27" s="725"/>
      <c r="N27" s="725"/>
      <c r="O27" s="742"/>
      <c r="P27" s="743"/>
      <c r="Q27" s="744"/>
      <c r="R27" s="745"/>
      <c r="S27" s="730"/>
    </row>
    <row r="28" spans="1:19" ht="17.25" customHeight="1">
      <c r="A28" s="724"/>
      <c r="B28" s="725" t="s">
        <v>12</v>
      </c>
      <c r="C28" s="725"/>
      <c r="D28" s="725"/>
      <c r="E28" s="731" t="s">
        <v>29</v>
      </c>
      <c r="F28" s="725"/>
      <c r="G28" s="725"/>
      <c r="H28" s="725"/>
      <c r="I28" s="725"/>
      <c r="J28" s="732"/>
      <c r="K28" s="725"/>
      <c r="L28" s="725"/>
      <c r="M28" s="725"/>
      <c r="N28" s="725"/>
      <c r="O28" s="742"/>
      <c r="P28" s="743"/>
      <c r="Q28" s="744"/>
      <c r="R28" s="745"/>
      <c r="S28" s="730"/>
    </row>
    <row r="29" spans="1:19" ht="17.25" customHeight="1">
      <c r="A29" s="724"/>
      <c r="B29" s="725"/>
      <c r="C29" s="725"/>
      <c r="D29" s="725"/>
      <c r="E29" s="739"/>
      <c r="F29" s="737"/>
      <c r="G29" s="737"/>
      <c r="H29" s="737"/>
      <c r="I29" s="737"/>
      <c r="J29" s="738"/>
      <c r="K29" s="725"/>
      <c r="L29" s="725"/>
      <c r="M29" s="725"/>
      <c r="N29" s="725"/>
      <c r="O29" s="734"/>
      <c r="P29" s="734"/>
      <c r="Q29" s="734"/>
      <c r="R29" s="725"/>
      <c r="S29" s="730"/>
    </row>
    <row r="30" spans="1:19" ht="17.25" customHeight="1">
      <c r="A30" s="724"/>
      <c r="B30" s="725"/>
      <c r="C30" s="725"/>
      <c r="D30" s="725"/>
      <c r="E30" s="746" t="s">
        <v>88</v>
      </c>
      <c r="F30" s="725"/>
      <c r="G30" s="725" t="s">
        <v>89</v>
      </c>
      <c r="H30" s="725"/>
      <c r="I30" s="725"/>
      <c r="J30" s="725"/>
      <c r="K30" s="725"/>
      <c r="L30" s="725"/>
      <c r="M30" s="725"/>
      <c r="N30" s="725"/>
      <c r="O30" s="746" t="s">
        <v>90</v>
      </c>
      <c r="P30" s="734"/>
      <c r="Q30" s="734"/>
      <c r="R30" s="747"/>
      <c r="S30" s="730"/>
    </row>
    <row r="31" spans="1:19" ht="17.25" customHeight="1">
      <c r="A31" s="724"/>
      <c r="B31" s="725"/>
      <c r="C31" s="725"/>
      <c r="D31" s="725"/>
      <c r="E31" s="742"/>
      <c r="F31" s="725"/>
      <c r="G31" s="743"/>
      <c r="H31" s="748"/>
      <c r="I31" s="749"/>
      <c r="J31" s="725"/>
      <c r="K31" s="725"/>
      <c r="L31" s="725"/>
      <c r="M31" s="725"/>
      <c r="N31" s="725"/>
      <c r="O31" s="750"/>
      <c r="P31" s="734"/>
      <c r="Q31" s="734"/>
      <c r="R31" s="751"/>
      <c r="S31" s="730"/>
    </row>
    <row r="32" spans="1:19" ht="8.25" customHeight="1">
      <c r="A32" s="752"/>
      <c r="B32" s="753"/>
      <c r="C32" s="753"/>
      <c r="D32" s="753"/>
      <c r="E32" s="753"/>
      <c r="F32" s="753"/>
      <c r="G32" s="753"/>
      <c r="H32" s="753"/>
      <c r="I32" s="753"/>
      <c r="J32" s="753"/>
      <c r="K32" s="753"/>
      <c r="L32" s="753"/>
      <c r="M32" s="753"/>
      <c r="N32" s="753"/>
      <c r="O32" s="753"/>
      <c r="P32" s="753"/>
      <c r="Q32" s="753"/>
      <c r="R32" s="753"/>
      <c r="S32" s="754"/>
    </row>
    <row r="33" spans="1:19" ht="20.25" customHeight="1">
      <c r="A33" s="755"/>
      <c r="B33" s="756"/>
      <c r="C33" s="756"/>
      <c r="D33" s="756"/>
      <c r="E33" s="757" t="s">
        <v>91</v>
      </c>
      <c r="F33" s="756"/>
      <c r="G33" s="756"/>
      <c r="H33" s="756"/>
      <c r="I33" s="756"/>
      <c r="J33" s="756"/>
      <c r="K33" s="756"/>
      <c r="L33" s="756"/>
      <c r="M33" s="756"/>
      <c r="N33" s="756"/>
      <c r="O33" s="756"/>
      <c r="P33" s="756"/>
      <c r="Q33" s="756"/>
      <c r="R33" s="756"/>
      <c r="S33" s="758"/>
    </row>
    <row r="34" spans="1:19" ht="20.25" customHeight="1">
      <c r="A34" s="759" t="s">
        <v>92</v>
      </c>
      <c r="B34" s="760"/>
      <c r="C34" s="760"/>
      <c r="D34" s="761"/>
      <c r="E34" s="762" t="s">
        <v>93</v>
      </c>
      <c r="F34" s="761"/>
      <c r="G34" s="762" t="s">
        <v>94</v>
      </c>
      <c r="H34" s="760"/>
      <c r="I34" s="761"/>
      <c r="J34" s="762" t="s">
        <v>95</v>
      </c>
      <c r="K34" s="760"/>
      <c r="L34" s="762" t="s">
        <v>96</v>
      </c>
      <c r="M34" s="760"/>
      <c r="N34" s="760"/>
      <c r="O34" s="761"/>
      <c r="P34" s="762" t="s">
        <v>97</v>
      </c>
      <c r="Q34" s="760"/>
      <c r="R34" s="760"/>
      <c r="S34" s="763"/>
    </row>
    <row r="35" spans="1:19" ht="20.25" customHeight="1">
      <c r="A35" s="764"/>
      <c r="B35" s="765"/>
      <c r="C35" s="765"/>
      <c r="D35" s="766"/>
      <c r="E35" s="767"/>
      <c r="F35" s="768"/>
      <c r="G35" s="769"/>
      <c r="H35" s="765"/>
      <c r="I35" s="766"/>
      <c r="J35" s="767"/>
      <c r="K35" s="770"/>
      <c r="L35" s="769"/>
      <c r="M35" s="765"/>
      <c r="N35" s="765"/>
      <c r="O35" s="766"/>
      <c r="P35" s="769"/>
      <c r="Q35" s="765"/>
      <c r="R35" s="771"/>
      <c r="S35" s="772"/>
    </row>
    <row r="36" spans="1:19" ht="20.25" customHeight="1">
      <c r="A36" s="755"/>
      <c r="B36" s="756"/>
      <c r="C36" s="756"/>
      <c r="D36" s="756"/>
      <c r="E36" s="757" t="s">
        <v>98</v>
      </c>
      <c r="F36" s="756"/>
      <c r="G36" s="756"/>
      <c r="H36" s="756"/>
      <c r="I36" s="756"/>
      <c r="J36" s="773" t="s">
        <v>16</v>
      </c>
      <c r="K36" s="756"/>
      <c r="L36" s="756"/>
      <c r="M36" s="756"/>
      <c r="N36" s="756"/>
      <c r="O36" s="756"/>
      <c r="P36" s="756"/>
      <c r="Q36" s="756"/>
      <c r="R36" s="756"/>
      <c r="S36" s="758"/>
    </row>
    <row r="37" spans="1:19" ht="20.25" customHeight="1">
      <c r="A37" s="774" t="s">
        <v>99</v>
      </c>
      <c r="B37" s="775"/>
      <c r="C37" s="776" t="s">
        <v>100</v>
      </c>
      <c r="D37" s="777"/>
      <c r="E37" s="777"/>
      <c r="F37" s="778"/>
      <c r="G37" s="774" t="s">
        <v>101</v>
      </c>
      <c r="H37" s="779"/>
      <c r="I37" s="776" t="s">
        <v>102</v>
      </c>
      <c r="J37" s="777"/>
      <c r="K37" s="777"/>
      <c r="L37" s="774" t="s">
        <v>103</v>
      </c>
      <c r="M37" s="779"/>
      <c r="N37" s="776" t="s">
        <v>104</v>
      </c>
      <c r="O37" s="777"/>
      <c r="P37" s="777"/>
      <c r="Q37" s="777"/>
      <c r="R37" s="777"/>
      <c r="S37" s="778"/>
    </row>
    <row r="38" spans="1:19" ht="20.25" customHeight="1">
      <c r="A38" s="780">
        <v>1</v>
      </c>
      <c r="B38" s="781" t="s">
        <v>155</v>
      </c>
      <c r="C38" s="728"/>
      <c r="D38" s="782" t="s">
        <v>1388</v>
      </c>
      <c r="E38" s="783"/>
      <c r="F38" s="784"/>
      <c r="G38" s="780">
        <v>8</v>
      </c>
      <c r="H38" s="785" t="s">
        <v>105</v>
      </c>
      <c r="I38" s="745"/>
      <c r="J38" s="786"/>
      <c r="K38" s="787"/>
      <c r="L38" s="780">
        <v>13</v>
      </c>
      <c r="M38" s="743" t="s">
        <v>106</v>
      </c>
      <c r="N38" s="748"/>
      <c r="O38" s="748"/>
      <c r="P38" s="904">
        <f>M48</f>
        <v>20</v>
      </c>
      <c r="Q38" s="905" t="s">
        <v>107</v>
      </c>
      <c r="R38" s="783"/>
      <c r="S38" s="784"/>
    </row>
    <row r="39" spans="1:19" ht="20.25" customHeight="1">
      <c r="A39" s="780">
        <v>2</v>
      </c>
      <c r="B39" s="790"/>
      <c r="C39" s="738"/>
      <c r="D39" s="782" t="s">
        <v>1345</v>
      </c>
      <c r="E39" s="783"/>
      <c r="F39" s="784"/>
      <c r="G39" s="780">
        <v>9</v>
      </c>
      <c r="H39" s="725" t="s">
        <v>108</v>
      </c>
      <c r="I39" s="782"/>
      <c r="J39" s="786"/>
      <c r="K39" s="787"/>
      <c r="L39" s="780">
        <v>14</v>
      </c>
      <c r="M39" s="743" t="s">
        <v>109</v>
      </c>
      <c r="N39" s="748"/>
      <c r="O39" s="748"/>
      <c r="P39" s="904">
        <f>M48</f>
        <v>20</v>
      </c>
      <c r="Q39" s="905" t="s">
        <v>107</v>
      </c>
      <c r="R39" s="783"/>
      <c r="S39" s="784"/>
    </row>
    <row r="40" spans="1:19" ht="20.25" customHeight="1">
      <c r="A40" s="780">
        <v>3</v>
      </c>
      <c r="B40" s="781" t="s">
        <v>423</v>
      </c>
      <c r="C40" s="728"/>
      <c r="D40" s="782" t="s">
        <v>1388</v>
      </c>
      <c r="E40" s="783"/>
      <c r="F40" s="784"/>
      <c r="G40" s="780">
        <v>10</v>
      </c>
      <c r="H40" s="785" t="s">
        <v>110</v>
      </c>
      <c r="I40" s="745"/>
      <c r="J40" s="786"/>
      <c r="K40" s="787"/>
      <c r="L40" s="780">
        <v>15</v>
      </c>
      <c r="M40" s="743" t="s">
        <v>111</v>
      </c>
      <c r="N40" s="748"/>
      <c r="O40" s="748"/>
      <c r="P40" s="904">
        <f>M48</f>
        <v>20</v>
      </c>
      <c r="Q40" s="905" t="s">
        <v>107</v>
      </c>
      <c r="R40" s="783"/>
      <c r="S40" s="784"/>
    </row>
    <row r="41" spans="1:19" ht="20.25" customHeight="1">
      <c r="A41" s="780">
        <v>4</v>
      </c>
      <c r="B41" s="790"/>
      <c r="C41" s="738"/>
      <c r="D41" s="782" t="s">
        <v>1345</v>
      </c>
      <c r="E41" s="783"/>
      <c r="F41" s="784"/>
      <c r="G41" s="780">
        <v>11</v>
      </c>
      <c r="H41" s="785"/>
      <c r="I41" s="745"/>
      <c r="J41" s="786"/>
      <c r="K41" s="787"/>
      <c r="L41" s="780">
        <v>16</v>
      </c>
      <c r="M41" s="743" t="s">
        <v>112</v>
      </c>
      <c r="N41" s="748"/>
      <c r="O41" s="748"/>
      <c r="P41" s="904">
        <f>M48</f>
        <v>20</v>
      </c>
      <c r="Q41" s="905" t="s">
        <v>107</v>
      </c>
      <c r="R41" s="783"/>
      <c r="S41" s="784"/>
    </row>
    <row r="42" spans="1:19" ht="20.25" customHeight="1">
      <c r="A42" s="780">
        <v>5</v>
      </c>
      <c r="B42" s="781" t="s">
        <v>1389</v>
      </c>
      <c r="C42" s="728"/>
      <c r="D42" s="782" t="s">
        <v>1388</v>
      </c>
      <c r="E42" s="783"/>
      <c r="F42" s="784"/>
      <c r="G42" s="791"/>
      <c r="H42" s="748"/>
      <c r="I42" s="745"/>
      <c r="J42" s="792"/>
      <c r="K42" s="787"/>
      <c r="L42" s="780">
        <v>17</v>
      </c>
      <c r="M42" s="743" t="s">
        <v>113</v>
      </c>
      <c r="N42" s="748"/>
      <c r="O42" s="748"/>
      <c r="P42" s="904">
        <f>M48</f>
        <v>20</v>
      </c>
      <c r="Q42" s="905" t="s">
        <v>107</v>
      </c>
      <c r="R42" s="783"/>
      <c r="S42" s="784"/>
    </row>
    <row r="43" spans="1:19" ht="20.25" customHeight="1">
      <c r="A43" s="780">
        <v>6</v>
      </c>
      <c r="B43" s="790"/>
      <c r="C43" s="738"/>
      <c r="D43" s="782" t="s">
        <v>1345</v>
      </c>
      <c r="E43" s="783"/>
      <c r="F43" s="784"/>
      <c r="G43" s="791"/>
      <c r="H43" s="748"/>
      <c r="I43" s="745"/>
      <c r="J43" s="792"/>
      <c r="K43" s="787"/>
      <c r="L43" s="780">
        <v>18</v>
      </c>
      <c r="M43" s="785" t="s">
        <v>114</v>
      </c>
      <c r="N43" s="748"/>
      <c r="O43" s="748"/>
      <c r="P43" s="748"/>
      <c r="Q43" s="748"/>
      <c r="R43" s="783"/>
      <c r="S43" s="784"/>
    </row>
    <row r="44" spans="1:19" ht="20.25" customHeight="1">
      <c r="A44" s="780">
        <v>7</v>
      </c>
      <c r="B44" s="793" t="s">
        <v>115</v>
      </c>
      <c r="C44" s="748"/>
      <c r="D44" s="745"/>
      <c r="E44" s="794"/>
      <c r="F44" s="758"/>
      <c r="G44" s="780">
        <v>12</v>
      </c>
      <c r="H44" s="793" t="s">
        <v>116</v>
      </c>
      <c r="I44" s="745"/>
      <c r="J44" s="795"/>
      <c r="K44" s="796"/>
      <c r="L44" s="780">
        <v>19</v>
      </c>
      <c r="M44" s="793" t="s">
        <v>117</v>
      </c>
      <c r="N44" s="748"/>
      <c r="O44" s="748"/>
      <c r="P44" s="748"/>
      <c r="Q44" s="784"/>
      <c r="R44" s="794"/>
      <c r="S44" s="758"/>
    </row>
    <row r="45" spans="1:19" ht="20.25" customHeight="1">
      <c r="A45" s="797">
        <v>20</v>
      </c>
      <c r="B45" s="798" t="s">
        <v>118</v>
      </c>
      <c r="C45" s="799"/>
      <c r="D45" s="800"/>
      <c r="E45" s="801"/>
      <c r="F45" s="754"/>
      <c r="G45" s="797">
        <v>21</v>
      </c>
      <c r="H45" s="798" t="s">
        <v>119</v>
      </c>
      <c r="I45" s="800"/>
      <c r="J45" s="802"/>
      <c r="K45" s="906">
        <f>M48</f>
        <v>20</v>
      </c>
      <c r="L45" s="797">
        <v>22</v>
      </c>
      <c r="M45" s="798" t="s">
        <v>120</v>
      </c>
      <c r="N45" s="799"/>
      <c r="O45" s="753"/>
      <c r="P45" s="753"/>
      <c r="Q45" s="753"/>
      <c r="R45" s="801"/>
      <c r="S45" s="754"/>
    </row>
    <row r="46" spans="1:19" ht="20.25" customHeight="1">
      <c r="A46" s="804" t="s">
        <v>15</v>
      </c>
      <c r="B46" s="722"/>
      <c r="C46" s="722"/>
      <c r="D46" s="722"/>
      <c r="E46" s="722"/>
      <c r="F46" s="805"/>
      <c r="G46" s="806"/>
      <c r="H46" s="722"/>
      <c r="I46" s="722"/>
      <c r="J46" s="722"/>
      <c r="K46" s="722"/>
      <c r="L46" s="774" t="s">
        <v>121</v>
      </c>
      <c r="M46" s="761"/>
      <c r="N46" s="776" t="s">
        <v>122</v>
      </c>
      <c r="O46" s="760"/>
      <c r="P46" s="760"/>
      <c r="Q46" s="760"/>
      <c r="R46" s="760"/>
      <c r="S46" s="763"/>
    </row>
    <row r="47" spans="1:19" ht="20.25" customHeight="1">
      <c r="A47" s="724"/>
      <c r="B47" s="725"/>
      <c r="C47" s="725"/>
      <c r="D47" s="725"/>
      <c r="E47" s="725"/>
      <c r="F47" s="732"/>
      <c r="G47" s="807"/>
      <c r="H47" s="725"/>
      <c r="I47" s="725"/>
      <c r="J47" s="725"/>
      <c r="K47" s="725"/>
      <c r="L47" s="780">
        <v>23</v>
      </c>
      <c r="M47" s="785" t="s">
        <v>123</v>
      </c>
      <c r="N47" s="748"/>
      <c r="O47" s="748"/>
      <c r="P47" s="748"/>
      <c r="Q47" s="784"/>
      <c r="R47" s="794"/>
      <c r="S47" s="758"/>
    </row>
    <row r="48" spans="1:19" ht="20.25" customHeight="1">
      <c r="A48" s="808" t="s">
        <v>124</v>
      </c>
      <c r="B48" s="737"/>
      <c r="C48" s="737"/>
      <c r="D48" s="737"/>
      <c r="E48" s="737"/>
      <c r="F48" s="738"/>
      <c r="G48" s="809" t="s">
        <v>10</v>
      </c>
      <c r="H48" s="737"/>
      <c r="I48" s="737"/>
      <c r="J48" s="737"/>
      <c r="K48" s="737"/>
      <c r="L48" s="780">
        <v>24</v>
      </c>
      <c r="M48" s="810">
        <v>20</v>
      </c>
      <c r="N48" s="745" t="s">
        <v>107</v>
      </c>
      <c r="O48" s="811"/>
      <c r="P48" s="737" t="s">
        <v>25</v>
      </c>
      <c r="Q48" s="737"/>
      <c r="R48" s="812"/>
      <c r="S48" s="813"/>
    </row>
    <row r="49" spans="1:19" ht="20.25" customHeight="1" thickBot="1">
      <c r="A49" s="814" t="s">
        <v>13</v>
      </c>
      <c r="B49" s="727"/>
      <c r="C49" s="727"/>
      <c r="D49" s="727"/>
      <c r="E49" s="727"/>
      <c r="F49" s="728"/>
      <c r="G49" s="815"/>
      <c r="H49" s="727"/>
      <c r="I49" s="727"/>
      <c r="J49" s="727"/>
      <c r="K49" s="727"/>
      <c r="L49" s="780">
        <v>25</v>
      </c>
      <c r="M49" s="810">
        <v>20</v>
      </c>
      <c r="N49" s="745" t="s">
        <v>107</v>
      </c>
      <c r="O49" s="811"/>
      <c r="P49" s="748" t="s">
        <v>25</v>
      </c>
      <c r="Q49" s="748"/>
      <c r="R49" s="783"/>
      <c r="S49" s="784"/>
    </row>
    <row r="50" spans="1:19" ht="20.25" customHeight="1" thickBot="1">
      <c r="A50" s="724"/>
      <c r="B50" s="725"/>
      <c r="C50" s="725"/>
      <c r="D50" s="725"/>
      <c r="E50" s="725"/>
      <c r="F50" s="732"/>
      <c r="G50" s="807"/>
      <c r="H50" s="725"/>
      <c r="I50" s="725"/>
      <c r="J50" s="725"/>
      <c r="K50" s="725"/>
      <c r="L50" s="797">
        <v>26</v>
      </c>
      <c r="M50" s="816" t="s">
        <v>125</v>
      </c>
      <c r="N50" s="799"/>
      <c r="O50" s="799"/>
      <c r="P50" s="799"/>
      <c r="Q50" s="753"/>
      <c r="R50" s="817"/>
      <c r="S50" s="818"/>
    </row>
    <row r="51" spans="1:19" ht="20.25" customHeight="1">
      <c r="A51" s="808" t="s">
        <v>126</v>
      </c>
      <c r="B51" s="737"/>
      <c r="C51" s="737"/>
      <c r="D51" s="737"/>
      <c r="E51" s="737"/>
      <c r="F51" s="738"/>
      <c r="G51" s="809" t="s">
        <v>10</v>
      </c>
      <c r="H51" s="737"/>
      <c r="I51" s="737"/>
      <c r="J51" s="737"/>
      <c r="K51" s="737"/>
      <c r="L51" s="774" t="s">
        <v>127</v>
      </c>
      <c r="M51" s="761"/>
      <c r="N51" s="776" t="s">
        <v>128</v>
      </c>
      <c r="O51" s="760"/>
      <c r="P51" s="760"/>
      <c r="Q51" s="760"/>
      <c r="R51" s="819"/>
      <c r="S51" s="763"/>
    </row>
    <row r="52" spans="1:19" ht="20.25" customHeight="1">
      <c r="A52" s="814" t="s">
        <v>12</v>
      </c>
      <c r="B52" s="727"/>
      <c r="C52" s="727"/>
      <c r="D52" s="727"/>
      <c r="E52" s="727"/>
      <c r="F52" s="728"/>
      <c r="G52" s="815"/>
      <c r="H52" s="727"/>
      <c r="I52" s="727"/>
      <c r="J52" s="727"/>
      <c r="K52" s="727"/>
      <c r="L52" s="780">
        <v>27</v>
      </c>
      <c r="M52" s="785" t="s">
        <v>129</v>
      </c>
      <c r="N52" s="748"/>
      <c r="O52" s="748"/>
      <c r="P52" s="748"/>
      <c r="Q52" s="745"/>
      <c r="R52" s="783"/>
      <c r="S52" s="784"/>
    </row>
    <row r="53" spans="1:19" ht="20.25" customHeight="1">
      <c r="A53" s="724"/>
      <c r="B53" s="725"/>
      <c r="C53" s="725"/>
      <c r="D53" s="725"/>
      <c r="E53" s="725"/>
      <c r="F53" s="732"/>
      <c r="G53" s="807"/>
      <c r="H53" s="725"/>
      <c r="I53" s="725"/>
      <c r="J53" s="725"/>
      <c r="K53" s="725"/>
      <c r="L53" s="780">
        <v>28</v>
      </c>
      <c r="M53" s="785" t="s">
        <v>130</v>
      </c>
      <c r="N53" s="748"/>
      <c r="O53" s="748"/>
      <c r="P53" s="748"/>
      <c r="Q53" s="745"/>
      <c r="R53" s="783"/>
      <c r="S53" s="784"/>
    </row>
    <row r="54" spans="1:19" ht="20.25" customHeight="1">
      <c r="A54" s="820" t="s">
        <v>124</v>
      </c>
      <c r="B54" s="753"/>
      <c r="C54" s="753"/>
      <c r="D54" s="753"/>
      <c r="E54" s="753"/>
      <c r="F54" s="821"/>
      <c r="G54" s="822" t="s">
        <v>10</v>
      </c>
      <c r="H54" s="753"/>
      <c r="I54" s="753"/>
      <c r="J54" s="753"/>
      <c r="K54" s="753"/>
      <c r="L54" s="797">
        <v>29</v>
      </c>
      <c r="M54" s="798" t="s">
        <v>131</v>
      </c>
      <c r="N54" s="799"/>
      <c r="O54" s="799"/>
      <c r="P54" s="799"/>
      <c r="Q54" s="800"/>
      <c r="R54" s="767"/>
      <c r="S54" s="823"/>
    </row>
    <row r="81" spans="15:15" ht="12.75" customHeight="1">
      <c r="O81" s="713" t="s">
        <v>2064</v>
      </c>
    </row>
  </sheetData>
  <printOptions horizontalCentered="1" verticalCentered="1"/>
  <pageMargins left="0.39370078740157483" right="0.39370078740157483" top="0.9055118110236221" bottom="0.9055118110236221" header="0" footer="0"/>
  <pageSetup paperSize="9" scale="95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pane ySplit="13" topLeftCell="A14" activePane="bottomLeft" state="frozenSplit"/>
      <selection activeCell="N16" sqref="N16"/>
      <selection pane="bottomLeft" activeCell="C14" sqref="C14:C28"/>
    </sheetView>
  </sheetViews>
  <sheetFormatPr defaultRowHeight="12.75" customHeight="1"/>
  <cols>
    <col min="1" max="1" width="12.7109375" style="713" customWidth="1"/>
    <col min="2" max="2" width="55.7109375" style="713" customWidth="1"/>
    <col min="3" max="3" width="13.5703125" style="713" customWidth="1"/>
    <col min="4" max="5" width="13.85546875" style="713" hidden="1" customWidth="1"/>
    <col min="6" max="256" width="9.140625" style="713"/>
    <col min="257" max="257" width="12.7109375" style="713" customWidth="1"/>
    <col min="258" max="258" width="55.7109375" style="713" customWidth="1"/>
    <col min="259" max="259" width="13.5703125" style="713" customWidth="1"/>
    <col min="260" max="261" width="0" style="713" hidden="1" customWidth="1"/>
    <col min="262" max="512" width="9.140625" style="713"/>
    <col min="513" max="513" width="12.7109375" style="713" customWidth="1"/>
    <col min="514" max="514" width="55.7109375" style="713" customWidth="1"/>
    <col min="515" max="515" width="13.5703125" style="713" customWidth="1"/>
    <col min="516" max="517" width="0" style="713" hidden="1" customWidth="1"/>
    <col min="518" max="768" width="9.140625" style="713"/>
    <col min="769" max="769" width="12.7109375" style="713" customWidth="1"/>
    <col min="770" max="770" width="55.7109375" style="713" customWidth="1"/>
    <col min="771" max="771" width="13.5703125" style="713" customWidth="1"/>
    <col min="772" max="773" width="0" style="713" hidden="1" customWidth="1"/>
    <col min="774" max="1024" width="9.140625" style="713"/>
    <col min="1025" max="1025" width="12.7109375" style="713" customWidth="1"/>
    <col min="1026" max="1026" width="55.7109375" style="713" customWidth="1"/>
    <col min="1027" max="1027" width="13.5703125" style="713" customWidth="1"/>
    <col min="1028" max="1029" width="0" style="713" hidden="1" customWidth="1"/>
    <col min="1030" max="1280" width="9.140625" style="713"/>
    <col min="1281" max="1281" width="12.7109375" style="713" customWidth="1"/>
    <col min="1282" max="1282" width="55.7109375" style="713" customWidth="1"/>
    <col min="1283" max="1283" width="13.5703125" style="713" customWidth="1"/>
    <col min="1284" max="1285" width="0" style="713" hidden="1" customWidth="1"/>
    <col min="1286" max="1536" width="9.140625" style="713"/>
    <col min="1537" max="1537" width="12.7109375" style="713" customWidth="1"/>
    <col min="1538" max="1538" width="55.7109375" style="713" customWidth="1"/>
    <col min="1539" max="1539" width="13.5703125" style="713" customWidth="1"/>
    <col min="1540" max="1541" width="0" style="713" hidden="1" customWidth="1"/>
    <col min="1542" max="1792" width="9.140625" style="713"/>
    <col min="1793" max="1793" width="12.7109375" style="713" customWidth="1"/>
    <col min="1794" max="1794" width="55.7109375" style="713" customWidth="1"/>
    <col min="1795" max="1795" width="13.5703125" style="713" customWidth="1"/>
    <col min="1796" max="1797" width="0" style="713" hidden="1" customWidth="1"/>
    <col min="1798" max="2048" width="9.140625" style="713"/>
    <col min="2049" max="2049" width="12.7109375" style="713" customWidth="1"/>
    <col min="2050" max="2050" width="55.7109375" style="713" customWidth="1"/>
    <col min="2051" max="2051" width="13.5703125" style="713" customWidth="1"/>
    <col min="2052" max="2053" width="0" style="713" hidden="1" customWidth="1"/>
    <col min="2054" max="2304" width="9.140625" style="713"/>
    <col min="2305" max="2305" width="12.7109375" style="713" customWidth="1"/>
    <col min="2306" max="2306" width="55.7109375" style="713" customWidth="1"/>
    <col min="2307" max="2307" width="13.5703125" style="713" customWidth="1"/>
    <col min="2308" max="2309" width="0" style="713" hidden="1" customWidth="1"/>
    <col min="2310" max="2560" width="9.140625" style="713"/>
    <col min="2561" max="2561" width="12.7109375" style="713" customWidth="1"/>
    <col min="2562" max="2562" width="55.7109375" style="713" customWidth="1"/>
    <col min="2563" max="2563" width="13.5703125" style="713" customWidth="1"/>
    <col min="2564" max="2565" width="0" style="713" hidden="1" customWidth="1"/>
    <col min="2566" max="2816" width="9.140625" style="713"/>
    <col min="2817" max="2817" width="12.7109375" style="713" customWidth="1"/>
    <col min="2818" max="2818" width="55.7109375" style="713" customWidth="1"/>
    <col min="2819" max="2819" width="13.5703125" style="713" customWidth="1"/>
    <col min="2820" max="2821" width="0" style="713" hidden="1" customWidth="1"/>
    <col min="2822" max="3072" width="9.140625" style="713"/>
    <col min="3073" max="3073" width="12.7109375" style="713" customWidth="1"/>
    <col min="3074" max="3074" width="55.7109375" style="713" customWidth="1"/>
    <col min="3075" max="3075" width="13.5703125" style="713" customWidth="1"/>
    <col min="3076" max="3077" width="0" style="713" hidden="1" customWidth="1"/>
    <col min="3078" max="3328" width="9.140625" style="713"/>
    <col min="3329" max="3329" width="12.7109375" style="713" customWidth="1"/>
    <col min="3330" max="3330" width="55.7109375" style="713" customWidth="1"/>
    <col min="3331" max="3331" width="13.5703125" style="713" customWidth="1"/>
    <col min="3332" max="3333" width="0" style="713" hidden="1" customWidth="1"/>
    <col min="3334" max="3584" width="9.140625" style="713"/>
    <col min="3585" max="3585" width="12.7109375" style="713" customWidth="1"/>
    <col min="3586" max="3586" width="55.7109375" style="713" customWidth="1"/>
    <col min="3587" max="3587" width="13.5703125" style="713" customWidth="1"/>
    <col min="3588" max="3589" width="0" style="713" hidden="1" customWidth="1"/>
    <col min="3590" max="3840" width="9.140625" style="713"/>
    <col min="3841" max="3841" width="12.7109375" style="713" customWidth="1"/>
    <col min="3842" max="3842" width="55.7109375" style="713" customWidth="1"/>
    <col min="3843" max="3843" width="13.5703125" style="713" customWidth="1"/>
    <col min="3844" max="3845" width="0" style="713" hidden="1" customWidth="1"/>
    <col min="3846" max="4096" width="9.140625" style="713"/>
    <col min="4097" max="4097" width="12.7109375" style="713" customWidth="1"/>
    <col min="4098" max="4098" width="55.7109375" style="713" customWidth="1"/>
    <col min="4099" max="4099" width="13.5703125" style="713" customWidth="1"/>
    <col min="4100" max="4101" width="0" style="713" hidden="1" customWidth="1"/>
    <col min="4102" max="4352" width="9.140625" style="713"/>
    <col min="4353" max="4353" width="12.7109375" style="713" customWidth="1"/>
    <col min="4354" max="4354" width="55.7109375" style="713" customWidth="1"/>
    <col min="4355" max="4355" width="13.5703125" style="713" customWidth="1"/>
    <col min="4356" max="4357" width="0" style="713" hidden="1" customWidth="1"/>
    <col min="4358" max="4608" width="9.140625" style="713"/>
    <col min="4609" max="4609" width="12.7109375" style="713" customWidth="1"/>
    <col min="4610" max="4610" width="55.7109375" style="713" customWidth="1"/>
    <col min="4611" max="4611" width="13.5703125" style="713" customWidth="1"/>
    <col min="4612" max="4613" width="0" style="713" hidden="1" customWidth="1"/>
    <col min="4614" max="4864" width="9.140625" style="713"/>
    <col min="4865" max="4865" width="12.7109375" style="713" customWidth="1"/>
    <col min="4866" max="4866" width="55.7109375" style="713" customWidth="1"/>
    <col min="4867" max="4867" width="13.5703125" style="713" customWidth="1"/>
    <col min="4868" max="4869" width="0" style="713" hidden="1" customWidth="1"/>
    <col min="4870" max="5120" width="9.140625" style="713"/>
    <col min="5121" max="5121" width="12.7109375" style="713" customWidth="1"/>
    <col min="5122" max="5122" width="55.7109375" style="713" customWidth="1"/>
    <col min="5123" max="5123" width="13.5703125" style="713" customWidth="1"/>
    <col min="5124" max="5125" width="0" style="713" hidden="1" customWidth="1"/>
    <col min="5126" max="5376" width="9.140625" style="713"/>
    <col min="5377" max="5377" width="12.7109375" style="713" customWidth="1"/>
    <col min="5378" max="5378" width="55.7109375" style="713" customWidth="1"/>
    <col min="5379" max="5379" width="13.5703125" style="713" customWidth="1"/>
    <col min="5380" max="5381" width="0" style="713" hidden="1" customWidth="1"/>
    <col min="5382" max="5632" width="9.140625" style="713"/>
    <col min="5633" max="5633" width="12.7109375" style="713" customWidth="1"/>
    <col min="5634" max="5634" width="55.7109375" style="713" customWidth="1"/>
    <col min="5635" max="5635" width="13.5703125" style="713" customWidth="1"/>
    <col min="5636" max="5637" width="0" style="713" hidden="1" customWidth="1"/>
    <col min="5638" max="5888" width="9.140625" style="713"/>
    <col min="5889" max="5889" width="12.7109375" style="713" customWidth="1"/>
    <col min="5890" max="5890" width="55.7109375" style="713" customWidth="1"/>
    <col min="5891" max="5891" width="13.5703125" style="713" customWidth="1"/>
    <col min="5892" max="5893" width="0" style="713" hidden="1" customWidth="1"/>
    <col min="5894" max="6144" width="9.140625" style="713"/>
    <col min="6145" max="6145" width="12.7109375" style="713" customWidth="1"/>
    <col min="6146" max="6146" width="55.7109375" style="713" customWidth="1"/>
    <col min="6147" max="6147" width="13.5703125" style="713" customWidth="1"/>
    <col min="6148" max="6149" width="0" style="713" hidden="1" customWidth="1"/>
    <col min="6150" max="6400" width="9.140625" style="713"/>
    <col min="6401" max="6401" width="12.7109375" style="713" customWidth="1"/>
    <col min="6402" max="6402" width="55.7109375" style="713" customWidth="1"/>
    <col min="6403" max="6403" width="13.5703125" style="713" customWidth="1"/>
    <col min="6404" max="6405" width="0" style="713" hidden="1" customWidth="1"/>
    <col min="6406" max="6656" width="9.140625" style="713"/>
    <col min="6657" max="6657" width="12.7109375" style="713" customWidth="1"/>
    <col min="6658" max="6658" width="55.7109375" style="713" customWidth="1"/>
    <col min="6659" max="6659" width="13.5703125" style="713" customWidth="1"/>
    <col min="6660" max="6661" width="0" style="713" hidden="1" customWidth="1"/>
    <col min="6662" max="6912" width="9.140625" style="713"/>
    <col min="6913" max="6913" width="12.7109375" style="713" customWidth="1"/>
    <col min="6914" max="6914" width="55.7109375" style="713" customWidth="1"/>
    <col min="6915" max="6915" width="13.5703125" style="713" customWidth="1"/>
    <col min="6916" max="6917" width="0" style="713" hidden="1" customWidth="1"/>
    <col min="6918" max="7168" width="9.140625" style="713"/>
    <col min="7169" max="7169" width="12.7109375" style="713" customWidth="1"/>
    <col min="7170" max="7170" width="55.7109375" style="713" customWidth="1"/>
    <col min="7171" max="7171" width="13.5703125" style="713" customWidth="1"/>
    <col min="7172" max="7173" width="0" style="713" hidden="1" customWidth="1"/>
    <col min="7174" max="7424" width="9.140625" style="713"/>
    <col min="7425" max="7425" width="12.7109375" style="713" customWidth="1"/>
    <col min="7426" max="7426" width="55.7109375" style="713" customWidth="1"/>
    <col min="7427" max="7427" width="13.5703125" style="713" customWidth="1"/>
    <col min="7428" max="7429" width="0" style="713" hidden="1" customWidth="1"/>
    <col min="7430" max="7680" width="9.140625" style="713"/>
    <col min="7681" max="7681" width="12.7109375" style="713" customWidth="1"/>
    <col min="7682" max="7682" width="55.7109375" style="713" customWidth="1"/>
    <col min="7683" max="7683" width="13.5703125" style="713" customWidth="1"/>
    <col min="7684" max="7685" width="0" style="713" hidden="1" customWidth="1"/>
    <col min="7686" max="7936" width="9.140625" style="713"/>
    <col min="7937" max="7937" width="12.7109375" style="713" customWidth="1"/>
    <col min="7938" max="7938" width="55.7109375" style="713" customWidth="1"/>
    <col min="7939" max="7939" width="13.5703125" style="713" customWidth="1"/>
    <col min="7940" max="7941" width="0" style="713" hidden="1" customWidth="1"/>
    <col min="7942" max="8192" width="9.140625" style="713"/>
    <col min="8193" max="8193" width="12.7109375" style="713" customWidth="1"/>
    <col min="8194" max="8194" width="55.7109375" style="713" customWidth="1"/>
    <col min="8195" max="8195" width="13.5703125" style="713" customWidth="1"/>
    <col min="8196" max="8197" width="0" style="713" hidden="1" customWidth="1"/>
    <col min="8198" max="8448" width="9.140625" style="713"/>
    <col min="8449" max="8449" width="12.7109375" style="713" customWidth="1"/>
    <col min="8450" max="8450" width="55.7109375" style="713" customWidth="1"/>
    <col min="8451" max="8451" width="13.5703125" style="713" customWidth="1"/>
    <col min="8452" max="8453" width="0" style="713" hidden="1" customWidth="1"/>
    <col min="8454" max="8704" width="9.140625" style="713"/>
    <col min="8705" max="8705" width="12.7109375" style="713" customWidth="1"/>
    <col min="8706" max="8706" width="55.7109375" style="713" customWidth="1"/>
    <col min="8707" max="8707" width="13.5703125" style="713" customWidth="1"/>
    <col min="8708" max="8709" width="0" style="713" hidden="1" customWidth="1"/>
    <col min="8710" max="8960" width="9.140625" style="713"/>
    <col min="8961" max="8961" width="12.7109375" style="713" customWidth="1"/>
    <col min="8962" max="8962" width="55.7109375" style="713" customWidth="1"/>
    <col min="8963" max="8963" width="13.5703125" style="713" customWidth="1"/>
    <col min="8964" max="8965" width="0" style="713" hidden="1" customWidth="1"/>
    <col min="8966" max="9216" width="9.140625" style="713"/>
    <col min="9217" max="9217" width="12.7109375" style="713" customWidth="1"/>
    <col min="9218" max="9218" width="55.7109375" style="713" customWidth="1"/>
    <col min="9219" max="9219" width="13.5703125" style="713" customWidth="1"/>
    <col min="9220" max="9221" width="0" style="713" hidden="1" customWidth="1"/>
    <col min="9222" max="9472" width="9.140625" style="713"/>
    <col min="9473" max="9473" width="12.7109375" style="713" customWidth="1"/>
    <col min="9474" max="9474" width="55.7109375" style="713" customWidth="1"/>
    <col min="9475" max="9475" width="13.5703125" style="713" customWidth="1"/>
    <col min="9476" max="9477" width="0" style="713" hidden="1" customWidth="1"/>
    <col min="9478" max="9728" width="9.140625" style="713"/>
    <col min="9729" max="9729" width="12.7109375" style="713" customWidth="1"/>
    <col min="9730" max="9730" width="55.7109375" style="713" customWidth="1"/>
    <col min="9731" max="9731" width="13.5703125" style="713" customWidth="1"/>
    <col min="9732" max="9733" width="0" style="713" hidden="1" customWidth="1"/>
    <col min="9734" max="9984" width="9.140625" style="713"/>
    <col min="9985" max="9985" width="12.7109375" style="713" customWidth="1"/>
    <col min="9986" max="9986" width="55.7109375" style="713" customWidth="1"/>
    <col min="9987" max="9987" width="13.5703125" style="713" customWidth="1"/>
    <col min="9988" max="9989" width="0" style="713" hidden="1" customWidth="1"/>
    <col min="9990" max="10240" width="9.140625" style="713"/>
    <col min="10241" max="10241" width="12.7109375" style="713" customWidth="1"/>
    <col min="10242" max="10242" width="55.7109375" style="713" customWidth="1"/>
    <col min="10243" max="10243" width="13.5703125" style="713" customWidth="1"/>
    <col min="10244" max="10245" width="0" style="713" hidden="1" customWidth="1"/>
    <col min="10246" max="10496" width="9.140625" style="713"/>
    <col min="10497" max="10497" width="12.7109375" style="713" customWidth="1"/>
    <col min="10498" max="10498" width="55.7109375" style="713" customWidth="1"/>
    <col min="10499" max="10499" width="13.5703125" style="713" customWidth="1"/>
    <col min="10500" max="10501" width="0" style="713" hidden="1" customWidth="1"/>
    <col min="10502" max="10752" width="9.140625" style="713"/>
    <col min="10753" max="10753" width="12.7109375" style="713" customWidth="1"/>
    <col min="10754" max="10754" width="55.7109375" style="713" customWidth="1"/>
    <col min="10755" max="10755" width="13.5703125" style="713" customWidth="1"/>
    <col min="10756" max="10757" width="0" style="713" hidden="1" customWidth="1"/>
    <col min="10758" max="11008" width="9.140625" style="713"/>
    <col min="11009" max="11009" width="12.7109375" style="713" customWidth="1"/>
    <col min="11010" max="11010" width="55.7109375" style="713" customWidth="1"/>
    <col min="11011" max="11011" width="13.5703125" style="713" customWidth="1"/>
    <col min="11012" max="11013" width="0" style="713" hidden="1" customWidth="1"/>
    <col min="11014" max="11264" width="9.140625" style="713"/>
    <col min="11265" max="11265" width="12.7109375" style="713" customWidth="1"/>
    <col min="11266" max="11266" width="55.7109375" style="713" customWidth="1"/>
    <col min="11267" max="11267" width="13.5703125" style="713" customWidth="1"/>
    <col min="11268" max="11269" width="0" style="713" hidden="1" customWidth="1"/>
    <col min="11270" max="11520" width="9.140625" style="713"/>
    <col min="11521" max="11521" width="12.7109375" style="713" customWidth="1"/>
    <col min="11522" max="11522" width="55.7109375" style="713" customWidth="1"/>
    <col min="11523" max="11523" width="13.5703125" style="713" customWidth="1"/>
    <col min="11524" max="11525" width="0" style="713" hidden="1" customWidth="1"/>
    <col min="11526" max="11776" width="9.140625" style="713"/>
    <col min="11777" max="11777" width="12.7109375" style="713" customWidth="1"/>
    <col min="11778" max="11778" width="55.7109375" style="713" customWidth="1"/>
    <col min="11779" max="11779" width="13.5703125" style="713" customWidth="1"/>
    <col min="11780" max="11781" width="0" style="713" hidden="1" customWidth="1"/>
    <col min="11782" max="12032" width="9.140625" style="713"/>
    <col min="12033" max="12033" width="12.7109375" style="713" customWidth="1"/>
    <col min="12034" max="12034" width="55.7109375" style="713" customWidth="1"/>
    <col min="12035" max="12035" width="13.5703125" style="713" customWidth="1"/>
    <col min="12036" max="12037" width="0" style="713" hidden="1" customWidth="1"/>
    <col min="12038" max="12288" width="9.140625" style="713"/>
    <col min="12289" max="12289" width="12.7109375" style="713" customWidth="1"/>
    <col min="12290" max="12290" width="55.7109375" style="713" customWidth="1"/>
    <col min="12291" max="12291" width="13.5703125" style="713" customWidth="1"/>
    <col min="12292" max="12293" width="0" style="713" hidden="1" customWidth="1"/>
    <col min="12294" max="12544" width="9.140625" style="713"/>
    <col min="12545" max="12545" width="12.7109375" style="713" customWidth="1"/>
    <col min="12546" max="12546" width="55.7109375" style="713" customWidth="1"/>
    <col min="12547" max="12547" width="13.5703125" style="713" customWidth="1"/>
    <col min="12548" max="12549" width="0" style="713" hidden="1" customWidth="1"/>
    <col min="12550" max="12800" width="9.140625" style="713"/>
    <col min="12801" max="12801" width="12.7109375" style="713" customWidth="1"/>
    <col min="12802" max="12802" width="55.7109375" style="713" customWidth="1"/>
    <col min="12803" max="12803" width="13.5703125" style="713" customWidth="1"/>
    <col min="12804" max="12805" width="0" style="713" hidden="1" customWidth="1"/>
    <col min="12806" max="13056" width="9.140625" style="713"/>
    <col min="13057" max="13057" width="12.7109375" style="713" customWidth="1"/>
    <col min="13058" max="13058" width="55.7109375" style="713" customWidth="1"/>
    <col min="13059" max="13059" width="13.5703125" style="713" customWidth="1"/>
    <col min="13060" max="13061" width="0" style="713" hidden="1" customWidth="1"/>
    <col min="13062" max="13312" width="9.140625" style="713"/>
    <col min="13313" max="13313" width="12.7109375" style="713" customWidth="1"/>
    <col min="13314" max="13314" width="55.7109375" style="713" customWidth="1"/>
    <col min="13315" max="13315" width="13.5703125" style="713" customWidth="1"/>
    <col min="13316" max="13317" width="0" style="713" hidden="1" customWidth="1"/>
    <col min="13318" max="13568" width="9.140625" style="713"/>
    <col min="13569" max="13569" width="12.7109375" style="713" customWidth="1"/>
    <col min="13570" max="13570" width="55.7109375" style="713" customWidth="1"/>
    <col min="13571" max="13571" width="13.5703125" style="713" customWidth="1"/>
    <col min="13572" max="13573" width="0" style="713" hidden="1" customWidth="1"/>
    <col min="13574" max="13824" width="9.140625" style="713"/>
    <col min="13825" max="13825" width="12.7109375" style="713" customWidth="1"/>
    <col min="13826" max="13826" width="55.7109375" style="713" customWidth="1"/>
    <col min="13827" max="13827" width="13.5703125" style="713" customWidth="1"/>
    <col min="13828" max="13829" width="0" style="713" hidden="1" customWidth="1"/>
    <col min="13830" max="14080" width="9.140625" style="713"/>
    <col min="14081" max="14081" width="12.7109375" style="713" customWidth="1"/>
    <col min="14082" max="14082" width="55.7109375" style="713" customWidth="1"/>
    <col min="14083" max="14083" width="13.5703125" style="713" customWidth="1"/>
    <col min="14084" max="14085" width="0" style="713" hidden="1" customWidth="1"/>
    <col min="14086" max="14336" width="9.140625" style="713"/>
    <col min="14337" max="14337" width="12.7109375" style="713" customWidth="1"/>
    <col min="14338" max="14338" width="55.7109375" style="713" customWidth="1"/>
    <col min="14339" max="14339" width="13.5703125" style="713" customWidth="1"/>
    <col min="14340" max="14341" width="0" style="713" hidden="1" customWidth="1"/>
    <col min="14342" max="14592" width="9.140625" style="713"/>
    <col min="14593" max="14593" width="12.7109375" style="713" customWidth="1"/>
    <col min="14594" max="14594" width="55.7109375" style="713" customWidth="1"/>
    <col min="14595" max="14595" width="13.5703125" style="713" customWidth="1"/>
    <col min="14596" max="14597" width="0" style="713" hidden="1" customWidth="1"/>
    <col min="14598" max="14848" width="9.140625" style="713"/>
    <col min="14849" max="14849" width="12.7109375" style="713" customWidth="1"/>
    <col min="14850" max="14850" width="55.7109375" style="713" customWidth="1"/>
    <col min="14851" max="14851" width="13.5703125" style="713" customWidth="1"/>
    <col min="14852" max="14853" width="0" style="713" hidden="1" customWidth="1"/>
    <col min="14854" max="15104" width="9.140625" style="713"/>
    <col min="15105" max="15105" width="12.7109375" style="713" customWidth="1"/>
    <col min="15106" max="15106" width="55.7109375" style="713" customWidth="1"/>
    <col min="15107" max="15107" width="13.5703125" style="713" customWidth="1"/>
    <col min="15108" max="15109" width="0" style="713" hidden="1" customWidth="1"/>
    <col min="15110" max="15360" width="9.140625" style="713"/>
    <col min="15361" max="15361" width="12.7109375" style="713" customWidth="1"/>
    <col min="15362" max="15362" width="55.7109375" style="713" customWidth="1"/>
    <col min="15363" max="15363" width="13.5703125" style="713" customWidth="1"/>
    <col min="15364" max="15365" width="0" style="713" hidden="1" customWidth="1"/>
    <col min="15366" max="15616" width="9.140625" style="713"/>
    <col min="15617" max="15617" width="12.7109375" style="713" customWidth="1"/>
    <col min="15618" max="15618" width="55.7109375" style="713" customWidth="1"/>
    <col min="15619" max="15619" width="13.5703125" style="713" customWidth="1"/>
    <col min="15620" max="15621" width="0" style="713" hidden="1" customWidth="1"/>
    <col min="15622" max="15872" width="9.140625" style="713"/>
    <col min="15873" max="15873" width="12.7109375" style="713" customWidth="1"/>
    <col min="15874" max="15874" width="55.7109375" style="713" customWidth="1"/>
    <col min="15875" max="15875" width="13.5703125" style="713" customWidth="1"/>
    <col min="15876" max="15877" width="0" style="713" hidden="1" customWidth="1"/>
    <col min="15878" max="16128" width="9.140625" style="713"/>
    <col min="16129" max="16129" width="12.7109375" style="713" customWidth="1"/>
    <col min="16130" max="16130" width="55.7109375" style="713" customWidth="1"/>
    <col min="16131" max="16131" width="13.5703125" style="713" customWidth="1"/>
    <col min="16132" max="16133" width="0" style="713" hidden="1" customWidth="1"/>
    <col min="16134" max="16384" width="9.140625" style="713"/>
  </cols>
  <sheetData>
    <row r="1" spans="1:5" ht="18" customHeight="1">
      <c r="A1" s="824" t="s">
        <v>1390</v>
      </c>
      <c r="B1" s="825"/>
      <c r="C1" s="825"/>
      <c r="D1" s="825"/>
      <c r="E1" s="825"/>
    </row>
    <row r="2" spans="1:5" ht="12" customHeight="1">
      <c r="A2" s="826" t="s">
        <v>37</v>
      </c>
      <c r="B2" s="827" t="str">
        <f>'SO 08 kl'!E5</f>
        <v xml:space="preserve">DRIENOV  OOPZ - REKONŠTRUKCIA  A  PRÍSTAVBA  OBJEKTU   </v>
      </c>
      <c r="C2" s="828"/>
      <c r="D2" s="828"/>
      <c r="E2" s="828"/>
    </row>
    <row r="3" spans="1:5" ht="12" customHeight="1">
      <c r="A3" s="826" t="s">
        <v>36</v>
      </c>
      <c r="B3" s="827" t="str">
        <f>'SO 08 kl'!E7</f>
        <v>SO 08 - ZTI - VONKAJŠIA KANALIZÁCIA</v>
      </c>
      <c r="C3" s="829"/>
      <c r="D3" s="827"/>
      <c r="E3" s="830"/>
    </row>
    <row r="4" spans="1:5" ht="12" customHeight="1">
      <c r="A4" s="826" t="s">
        <v>133</v>
      </c>
      <c r="B4" s="827" t="str">
        <f>'SO 08 kl'!E9</f>
        <v xml:space="preserve"> </v>
      </c>
      <c r="C4" s="829"/>
      <c r="D4" s="827"/>
      <c r="E4" s="830"/>
    </row>
    <row r="5" spans="1:5" ht="12" customHeight="1">
      <c r="A5" s="827" t="s">
        <v>1391</v>
      </c>
      <c r="B5" s="827" t="str">
        <f>'SO 08 kl'!P5</f>
        <v xml:space="preserve"> </v>
      </c>
      <c r="C5" s="829"/>
      <c r="D5" s="827"/>
      <c r="E5" s="830"/>
    </row>
    <row r="6" spans="1:5" ht="6" customHeight="1">
      <c r="A6" s="827"/>
      <c r="B6" s="827"/>
      <c r="C6" s="829"/>
      <c r="D6" s="827"/>
      <c r="E6" s="830"/>
    </row>
    <row r="7" spans="1:5" ht="12" customHeight="1">
      <c r="A7" s="827" t="s">
        <v>35</v>
      </c>
      <c r="B7" s="827" t="str">
        <f>'SO 08 kl'!E26</f>
        <v>MINISTERSTVO VNÚTRA SR, PRIBINOVA 2, 812 72 BRATIS</v>
      </c>
      <c r="C7" s="829"/>
      <c r="D7" s="827"/>
      <c r="E7" s="830"/>
    </row>
    <row r="8" spans="1:5" ht="12" customHeight="1">
      <c r="A8" s="827" t="s">
        <v>34</v>
      </c>
      <c r="B8" s="827" t="str">
        <f>'SO 08 kl'!E28</f>
        <v xml:space="preserve"> </v>
      </c>
      <c r="C8" s="829"/>
      <c r="D8" s="827"/>
      <c r="E8" s="830"/>
    </row>
    <row r="9" spans="1:5" ht="12" customHeight="1">
      <c r="A9" s="827" t="s">
        <v>1392</v>
      </c>
      <c r="B9" s="928"/>
      <c r="C9" s="829"/>
      <c r="D9" s="827"/>
      <c r="E9" s="830"/>
    </row>
    <row r="10" spans="1:5" ht="6" customHeight="1">
      <c r="A10" s="825"/>
      <c r="B10" s="825"/>
      <c r="C10" s="825"/>
      <c r="D10" s="825"/>
      <c r="E10" s="825"/>
    </row>
    <row r="11" spans="1:5" ht="12" customHeight="1">
      <c r="A11" s="831" t="s">
        <v>134</v>
      </c>
      <c r="B11" s="832" t="s">
        <v>135</v>
      </c>
      <c r="C11" s="833" t="s">
        <v>136</v>
      </c>
      <c r="D11" s="834" t="s">
        <v>137</v>
      </c>
      <c r="E11" s="833" t="s">
        <v>138</v>
      </c>
    </row>
    <row r="12" spans="1:5" ht="12" customHeight="1">
      <c r="A12" s="835">
        <v>1</v>
      </c>
      <c r="B12" s="836">
        <v>2</v>
      </c>
      <c r="C12" s="837">
        <v>3</v>
      </c>
      <c r="D12" s="838">
        <v>4</v>
      </c>
      <c r="E12" s="837">
        <v>5</v>
      </c>
    </row>
    <row r="13" spans="1:5" ht="3.75" customHeight="1">
      <c r="A13" s="839"/>
      <c r="B13" s="839"/>
      <c r="C13" s="839"/>
      <c r="D13" s="839"/>
      <c r="E13" s="839"/>
    </row>
    <row r="14" spans="1:5" s="844" customFormat="1" ht="12.75" customHeight="1">
      <c r="A14" s="840" t="str">
        <f>'SO 08 rozpocet'!D14</f>
        <v>HSV</v>
      </c>
      <c r="B14" s="841" t="str">
        <f>'SO 08 rozpocet'!E14</f>
        <v>HSV</v>
      </c>
      <c r="C14" s="842"/>
      <c r="D14" s="843">
        <f>'SO 08 rozpocet'!K14</f>
        <v>0</v>
      </c>
      <c r="E14" s="843">
        <f>'SO 08 rozpocet'!M14</f>
        <v>0</v>
      </c>
    </row>
    <row r="15" spans="1:5" s="844" customFormat="1" ht="12.75" customHeight="1">
      <c r="A15" s="845" t="str">
        <f>'SO 08 rozpocet'!D15</f>
        <v>1</v>
      </c>
      <c r="B15" s="846" t="str">
        <f>'SO 08 rozpocet'!E15</f>
        <v>Zemné práce</v>
      </c>
      <c r="C15" s="847"/>
      <c r="D15" s="848">
        <f>'SO 08 rozpocet'!K15</f>
        <v>0</v>
      </c>
      <c r="E15" s="848">
        <f>'SO 08 rozpocet'!M15</f>
        <v>0</v>
      </c>
    </row>
    <row r="16" spans="1:5" s="844" customFormat="1" ht="12.75" customHeight="1">
      <c r="A16" s="845" t="str">
        <f>'SO 08 rozpocet'!D26</f>
        <v>4</v>
      </c>
      <c r="B16" s="846" t="str">
        <f>'SO 08 rozpocet'!E26</f>
        <v>Vodorovné konštrukcie</v>
      </c>
      <c r="C16" s="847"/>
      <c r="D16" s="848">
        <f>'SO 08 rozpocet'!K26</f>
        <v>0</v>
      </c>
      <c r="E16" s="848">
        <f>'SO 08 rozpocet'!M26</f>
        <v>0</v>
      </c>
    </row>
    <row r="17" spans="1:5" s="844" customFormat="1" ht="12.75" customHeight="1">
      <c r="A17" s="845" t="str">
        <f>'SO 08 rozpocet'!D28</f>
        <v>8</v>
      </c>
      <c r="B17" s="846" t="str">
        <f>'SO 08 rozpocet'!E28</f>
        <v>Rúrové vedenie</v>
      </c>
      <c r="C17" s="847"/>
      <c r="D17" s="848">
        <f>'SO 08 rozpocet'!K28</f>
        <v>0</v>
      </c>
      <c r="E17" s="848">
        <f>'SO 08 rozpocet'!M28</f>
        <v>0</v>
      </c>
    </row>
    <row r="18" spans="1:5" s="844" customFormat="1" ht="12.75" customHeight="1">
      <c r="A18" s="845" t="str">
        <f>'SO 08 rozpocet'!D33</f>
        <v>99</v>
      </c>
      <c r="B18" s="846" t="str">
        <f>'SO 08 rozpocet'!E33</f>
        <v>Presun hmôt HSV</v>
      </c>
      <c r="C18" s="847"/>
      <c r="D18" s="848">
        <f>'SO 08 rozpocet'!K33</f>
        <v>0</v>
      </c>
      <c r="E18" s="848">
        <f>'SO 08 rozpocet'!M33</f>
        <v>0</v>
      </c>
    </row>
    <row r="19" spans="1:5" s="849" customFormat="1" ht="12.75" customHeight="1">
      <c r="B19" s="850" t="s">
        <v>139</v>
      </c>
      <c r="C19" s="851"/>
      <c r="D19" s="852">
        <f>'SO 08 rozpocet'!K35</f>
        <v>0</v>
      </c>
      <c r="E19" s="852">
        <f>'SO 08 rozpocet'!M35</f>
        <v>0</v>
      </c>
    </row>
  </sheetData>
  <printOptions horizontalCentered="1"/>
  <pageMargins left="0.9055118110236221" right="0.9055118110236221" top="0.78740157480314965" bottom="0.78740157480314965" header="0" footer="0"/>
  <pageSetup paperSize="9" scale="96" fitToHeight="999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GridLines="0" workbookViewId="0">
      <pane ySplit="13" topLeftCell="A14" activePane="bottomLeft" state="frozenSplit"/>
      <selection pane="bottomLeft" activeCell="H14" sqref="H14:Q40"/>
    </sheetView>
  </sheetViews>
  <sheetFormatPr defaultRowHeight="11.25" customHeight="1"/>
  <cols>
    <col min="1" max="1" width="5.7109375" style="713" customWidth="1"/>
    <col min="2" max="2" width="4.5703125" style="713" customWidth="1"/>
    <col min="3" max="3" width="4.7109375" style="713" customWidth="1"/>
    <col min="4" max="4" width="12.7109375" style="713" customWidth="1"/>
    <col min="5" max="5" width="55.7109375" style="713" customWidth="1"/>
    <col min="6" max="6" width="4.7109375" style="713" customWidth="1"/>
    <col min="7" max="7" width="9.5703125" style="713" customWidth="1"/>
    <col min="8" max="8" width="9.85546875" style="713" customWidth="1"/>
    <col min="9" max="9" width="12.7109375" style="713" customWidth="1"/>
    <col min="10" max="10" width="10.7109375" style="713" hidden="1" customWidth="1"/>
    <col min="11" max="11" width="10.85546875" style="713" hidden="1" customWidth="1"/>
    <col min="12" max="12" width="9.7109375" style="713" hidden="1" customWidth="1"/>
    <col min="13" max="13" width="11.5703125" style="713" hidden="1" customWidth="1"/>
    <col min="14" max="14" width="6" style="713" customWidth="1"/>
    <col min="15" max="15" width="6.7109375" style="713" hidden="1" customWidth="1"/>
    <col min="16" max="16" width="7.140625" style="713" hidden="1" customWidth="1"/>
    <col min="17" max="256" width="9.140625" style="713"/>
    <col min="257" max="257" width="5.7109375" style="713" customWidth="1"/>
    <col min="258" max="258" width="4.5703125" style="713" customWidth="1"/>
    <col min="259" max="259" width="4.7109375" style="713" customWidth="1"/>
    <col min="260" max="260" width="12.7109375" style="713" customWidth="1"/>
    <col min="261" max="261" width="55.7109375" style="713" customWidth="1"/>
    <col min="262" max="262" width="4.7109375" style="713" customWidth="1"/>
    <col min="263" max="263" width="9.5703125" style="713" customWidth="1"/>
    <col min="264" max="264" width="9.85546875" style="713" customWidth="1"/>
    <col min="265" max="265" width="12.7109375" style="713" customWidth="1"/>
    <col min="266" max="269" width="0" style="713" hidden="1" customWidth="1"/>
    <col min="270" max="270" width="6" style="713" customWidth="1"/>
    <col min="271" max="272" width="0" style="713" hidden="1" customWidth="1"/>
    <col min="273" max="512" width="9.140625" style="713"/>
    <col min="513" max="513" width="5.7109375" style="713" customWidth="1"/>
    <col min="514" max="514" width="4.5703125" style="713" customWidth="1"/>
    <col min="515" max="515" width="4.7109375" style="713" customWidth="1"/>
    <col min="516" max="516" width="12.7109375" style="713" customWidth="1"/>
    <col min="517" max="517" width="55.7109375" style="713" customWidth="1"/>
    <col min="518" max="518" width="4.7109375" style="713" customWidth="1"/>
    <col min="519" max="519" width="9.5703125" style="713" customWidth="1"/>
    <col min="520" max="520" width="9.85546875" style="713" customWidth="1"/>
    <col min="521" max="521" width="12.7109375" style="713" customWidth="1"/>
    <col min="522" max="525" width="0" style="713" hidden="1" customWidth="1"/>
    <col min="526" max="526" width="6" style="713" customWidth="1"/>
    <col min="527" max="528" width="0" style="713" hidden="1" customWidth="1"/>
    <col min="529" max="768" width="9.140625" style="713"/>
    <col min="769" max="769" width="5.7109375" style="713" customWidth="1"/>
    <col min="770" max="770" width="4.5703125" style="713" customWidth="1"/>
    <col min="771" max="771" width="4.7109375" style="713" customWidth="1"/>
    <col min="772" max="772" width="12.7109375" style="713" customWidth="1"/>
    <col min="773" max="773" width="55.7109375" style="713" customWidth="1"/>
    <col min="774" max="774" width="4.7109375" style="713" customWidth="1"/>
    <col min="775" max="775" width="9.5703125" style="713" customWidth="1"/>
    <col min="776" max="776" width="9.85546875" style="713" customWidth="1"/>
    <col min="777" max="777" width="12.7109375" style="713" customWidth="1"/>
    <col min="778" max="781" width="0" style="713" hidden="1" customWidth="1"/>
    <col min="782" max="782" width="6" style="713" customWidth="1"/>
    <col min="783" max="784" width="0" style="713" hidden="1" customWidth="1"/>
    <col min="785" max="1024" width="9.140625" style="713"/>
    <col min="1025" max="1025" width="5.7109375" style="713" customWidth="1"/>
    <col min="1026" max="1026" width="4.5703125" style="713" customWidth="1"/>
    <col min="1027" max="1027" width="4.7109375" style="713" customWidth="1"/>
    <col min="1028" max="1028" width="12.7109375" style="713" customWidth="1"/>
    <col min="1029" max="1029" width="55.7109375" style="713" customWidth="1"/>
    <col min="1030" max="1030" width="4.7109375" style="713" customWidth="1"/>
    <col min="1031" max="1031" width="9.5703125" style="713" customWidth="1"/>
    <col min="1032" max="1032" width="9.85546875" style="713" customWidth="1"/>
    <col min="1033" max="1033" width="12.7109375" style="713" customWidth="1"/>
    <col min="1034" max="1037" width="0" style="713" hidden="1" customWidth="1"/>
    <col min="1038" max="1038" width="6" style="713" customWidth="1"/>
    <col min="1039" max="1040" width="0" style="713" hidden="1" customWidth="1"/>
    <col min="1041" max="1280" width="9.140625" style="713"/>
    <col min="1281" max="1281" width="5.7109375" style="713" customWidth="1"/>
    <col min="1282" max="1282" width="4.5703125" style="713" customWidth="1"/>
    <col min="1283" max="1283" width="4.7109375" style="713" customWidth="1"/>
    <col min="1284" max="1284" width="12.7109375" style="713" customWidth="1"/>
    <col min="1285" max="1285" width="55.7109375" style="713" customWidth="1"/>
    <col min="1286" max="1286" width="4.7109375" style="713" customWidth="1"/>
    <col min="1287" max="1287" width="9.5703125" style="713" customWidth="1"/>
    <col min="1288" max="1288" width="9.85546875" style="713" customWidth="1"/>
    <col min="1289" max="1289" width="12.7109375" style="713" customWidth="1"/>
    <col min="1290" max="1293" width="0" style="713" hidden="1" customWidth="1"/>
    <col min="1294" max="1294" width="6" style="713" customWidth="1"/>
    <col min="1295" max="1296" width="0" style="713" hidden="1" customWidth="1"/>
    <col min="1297" max="1536" width="9.140625" style="713"/>
    <col min="1537" max="1537" width="5.7109375" style="713" customWidth="1"/>
    <col min="1538" max="1538" width="4.5703125" style="713" customWidth="1"/>
    <col min="1539" max="1539" width="4.7109375" style="713" customWidth="1"/>
    <col min="1540" max="1540" width="12.7109375" style="713" customWidth="1"/>
    <col min="1541" max="1541" width="55.7109375" style="713" customWidth="1"/>
    <col min="1542" max="1542" width="4.7109375" style="713" customWidth="1"/>
    <col min="1543" max="1543" width="9.5703125" style="713" customWidth="1"/>
    <col min="1544" max="1544" width="9.85546875" style="713" customWidth="1"/>
    <col min="1545" max="1545" width="12.7109375" style="713" customWidth="1"/>
    <col min="1546" max="1549" width="0" style="713" hidden="1" customWidth="1"/>
    <col min="1550" max="1550" width="6" style="713" customWidth="1"/>
    <col min="1551" max="1552" width="0" style="713" hidden="1" customWidth="1"/>
    <col min="1553" max="1792" width="9.140625" style="713"/>
    <col min="1793" max="1793" width="5.7109375" style="713" customWidth="1"/>
    <col min="1794" max="1794" width="4.5703125" style="713" customWidth="1"/>
    <col min="1795" max="1795" width="4.7109375" style="713" customWidth="1"/>
    <col min="1796" max="1796" width="12.7109375" style="713" customWidth="1"/>
    <col min="1797" max="1797" width="55.7109375" style="713" customWidth="1"/>
    <col min="1798" max="1798" width="4.7109375" style="713" customWidth="1"/>
    <col min="1799" max="1799" width="9.5703125" style="713" customWidth="1"/>
    <col min="1800" max="1800" width="9.85546875" style="713" customWidth="1"/>
    <col min="1801" max="1801" width="12.7109375" style="713" customWidth="1"/>
    <col min="1802" max="1805" width="0" style="713" hidden="1" customWidth="1"/>
    <col min="1806" max="1806" width="6" style="713" customWidth="1"/>
    <col min="1807" max="1808" width="0" style="713" hidden="1" customWidth="1"/>
    <col min="1809" max="2048" width="9.140625" style="713"/>
    <col min="2049" max="2049" width="5.7109375" style="713" customWidth="1"/>
    <col min="2050" max="2050" width="4.5703125" style="713" customWidth="1"/>
    <col min="2051" max="2051" width="4.7109375" style="713" customWidth="1"/>
    <col min="2052" max="2052" width="12.7109375" style="713" customWidth="1"/>
    <col min="2053" max="2053" width="55.7109375" style="713" customWidth="1"/>
    <col min="2054" max="2054" width="4.7109375" style="713" customWidth="1"/>
    <col min="2055" max="2055" width="9.5703125" style="713" customWidth="1"/>
    <col min="2056" max="2056" width="9.85546875" style="713" customWidth="1"/>
    <col min="2057" max="2057" width="12.7109375" style="713" customWidth="1"/>
    <col min="2058" max="2061" width="0" style="713" hidden="1" customWidth="1"/>
    <col min="2062" max="2062" width="6" style="713" customWidth="1"/>
    <col min="2063" max="2064" width="0" style="713" hidden="1" customWidth="1"/>
    <col min="2065" max="2304" width="9.140625" style="713"/>
    <col min="2305" max="2305" width="5.7109375" style="713" customWidth="1"/>
    <col min="2306" max="2306" width="4.5703125" style="713" customWidth="1"/>
    <col min="2307" max="2307" width="4.7109375" style="713" customWidth="1"/>
    <col min="2308" max="2308" width="12.7109375" style="713" customWidth="1"/>
    <col min="2309" max="2309" width="55.7109375" style="713" customWidth="1"/>
    <col min="2310" max="2310" width="4.7109375" style="713" customWidth="1"/>
    <col min="2311" max="2311" width="9.5703125" style="713" customWidth="1"/>
    <col min="2312" max="2312" width="9.85546875" style="713" customWidth="1"/>
    <col min="2313" max="2313" width="12.7109375" style="713" customWidth="1"/>
    <col min="2314" max="2317" width="0" style="713" hidden="1" customWidth="1"/>
    <col min="2318" max="2318" width="6" style="713" customWidth="1"/>
    <col min="2319" max="2320" width="0" style="713" hidden="1" customWidth="1"/>
    <col min="2321" max="2560" width="9.140625" style="713"/>
    <col min="2561" max="2561" width="5.7109375" style="713" customWidth="1"/>
    <col min="2562" max="2562" width="4.5703125" style="713" customWidth="1"/>
    <col min="2563" max="2563" width="4.7109375" style="713" customWidth="1"/>
    <col min="2564" max="2564" width="12.7109375" style="713" customWidth="1"/>
    <col min="2565" max="2565" width="55.7109375" style="713" customWidth="1"/>
    <col min="2566" max="2566" width="4.7109375" style="713" customWidth="1"/>
    <col min="2567" max="2567" width="9.5703125" style="713" customWidth="1"/>
    <col min="2568" max="2568" width="9.85546875" style="713" customWidth="1"/>
    <col min="2569" max="2569" width="12.7109375" style="713" customWidth="1"/>
    <col min="2570" max="2573" width="0" style="713" hidden="1" customWidth="1"/>
    <col min="2574" max="2574" width="6" style="713" customWidth="1"/>
    <col min="2575" max="2576" width="0" style="713" hidden="1" customWidth="1"/>
    <col min="2577" max="2816" width="9.140625" style="713"/>
    <col min="2817" max="2817" width="5.7109375" style="713" customWidth="1"/>
    <col min="2818" max="2818" width="4.5703125" style="713" customWidth="1"/>
    <col min="2819" max="2819" width="4.7109375" style="713" customWidth="1"/>
    <col min="2820" max="2820" width="12.7109375" style="713" customWidth="1"/>
    <col min="2821" max="2821" width="55.7109375" style="713" customWidth="1"/>
    <col min="2822" max="2822" width="4.7109375" style="713" customWidth="1"/>
    <col min="2823" max="2823" width="9.5703125" style="713" customWidth="1"/>
    <col min="2824" max="2824" width="9.85546875" style="713" customWidth="1"/>
    <col min="2825" max="2825" width="12.7109375" style="713" customWidth="1"/>
    <col min="2826" max="2829" width="0" style="713" hidden="1" customWidth="1"/>
    <col min="2830" max="2830" width="6" style="713" customWidth="1"/>
    <col min="2831" max="2832" width="0" style="713" hidden="1" customWidth="1"/>
    <col min="2833" max="3072" width="9.140625" style="713"/>
    <col min="3073" max="3073" width="5.7109375" style="713" customWidth="1"/>
    <col min="3074" max="3074" width="4.5703125" style="713" customWidth="1"/>
    <col min="3075" max="3075" width="4.7109375" style="713" customWidth="1"/>
    <col min="3076" max="3076" width="12.7109375" style="713" customWidth="1"/>
    <col min="3077" max="3077" width="55.7109375" style="713" customWidth="1"/>
    <col min="3078" max="3078" width="4.7109375" style="713" customWidth="1"/>
    <col min="3079" max="3079" width="9.5703125" style="713" customWidth="1"/>
    <col min="3080" max="3080" width="9.85546875" style="713" customWidth="1"/>
    <col min="3081" max="3081" width="12.7109375" style="713" customWidth="1"/>
    <col min="3082" max="3085" width="0" style="713" hidden="1" customWidth="1"/>
    <col min="3086" max="3086" width="6" style="713" customWidth="1"/>
    <col min="3087" max="3088" width="0" style="713" hidden="1" customWidth="1"/>
    <col min="3089" max="3328" width="9.140625" style="713"/>
    <col min="3329" max="3329" width="5.7109375" style="713" customWidth="1"/>
    <col min="3330" max="3330" width="4.5703125" style="713" customWidth="1"/>
    <col min="3331" max="3331" width="4.7109375" style="713" customWidth="1"/>
    <col min="3332" max="3332" width="12.7109375" style="713" customWidth="1"/>
    <col min="3333" max="3333" width="55.7109375" style="713" customWidth="1"/>
    <col min="3334" max="3334" width="4.7109375" style="713" customWidth="1"/>
    <col min="3335" max="3335" width="9.5703125" style="713" customWidth="1"/>
    <col min="3336" max="3336" width="9.85546875" style="713" customWidth="1"/>
    <col min="3337" max="3337" width="12.7109375" style="713" customWidth="1"/>
    <col min="3338" max="3341" width="0" style="713" hidden="1" customWidth="1"/>
    <col min="3342" max="3342" width="6" style="713" customWidth="1"/>
    <col min="3343" max="3344" width="0" style="713" hidden="1" customWidth="1"/>
    <col min="3345" max="3584" width="9.140625" style="713"/>
    <col min="3585" max="3585" width="5.7109375" style="713" customWidth="1"/>
    <col min="3586" max="3586" width="4.5703125" style="713" customWidth="1"/>
    <col min="3587" max="3587" width="4.7109375" style="713" customWidth="1"/>
    <col min="3588" max="3588" width="12.7109375" style="713" customWidth="1"/>
    <col min="3589" max="3589" width="55.7109375" style="713" customWidth="1"/>
    <col min="3590" max="3590" width="4.7109375" style="713" customWidth="1"/>
    <col min="3591" max="3591" width="9.5703125" style="713" customWidth="1"/>
    <col min="3592" max="3592" width="9.85546875" style="713" customWidth="1"/>
    <col min="3593" max="3593" width="12.7109375" style="713" customWidth="1"/>
    <col min="3594" max="3597" width="0" style="713" hidden="1" customWidth="1"/>
    <col min="3598" max="3598" width="6" style="713" customWidth="1"/>
    <col min="3599" max="3600" width="0" style="713" hidden="1" customWidth="1"/>
    <col min="3601" max="3840" width="9.140625" style="713"/>
    <col min="3841" max="3841" width="5.7109375" style="713" customWidth="1"/>
    <col min="3842" max="3842" width="4.5703125" style="713" customWidth="1"/>
    <col min="3843" max="3843" width="4.7109375" style="713" customWidth="1"/>
    <col min="3844" max="3844" width="12.7109375" style="713" customWidth="1"/>
    <col min="3845" max="3845" width="55.7109375" style="713" customWidth="1"/>
    <col min="3846" max="3846" width="4.7109375" style="713" customWidth="1"/>
    <col min="3847" max="3847" width="9.5703125" style="713" customWidth="1"/>
    <col min="3848" max="3848" width="9.85546875" style="713" customWidth="1"/>
    <col min="3849" max="3849" width="12.7109375" style="713" customWidth="1"/>
    <col min="3850" max="3853" width="0" style="713" hidden="1" customWidth="1"/>
    <col min="3854" max="3854" width="6" style="713" customWidth="1"/>
    <col min="3855" max="3856" width="0" style="713" hidden="1" customWidth="1"/>
    <col min="3857" max="4096" width="9.140625" style="713"/>
    <col min="4097" max="4097" width="5.7109375" style="713" customWidth="1"/>
    <col min="4098" max="4098" width="4.5703125" style="713" customWidth="1"/>
    <col min="4099" max="4099" width="4.7109375" style="713" customWidth="1"/>
    <col min="4100" max="4100" width="12.7109375" style="713" customWidth="1"/>
    <col min="4101" max="4101" width="55.7109375" style="713" customWidth="1"/>
    <col min="4102" max="4102" width="4.7109375" style="713" customWidth="1"/>
    <col min="4103" max="4103" width="9.5703125" style="713" customWidth="1"/>
    <col min="4104" max="4104" width="9.85546875" style="713" customWidth="1"/>
    <col min="4105" max="4105" width="12.7109375" style="713" customWidth="1"/>
    <col min="4106" max="4109" width="0" style="713" hidden="1" customWidth="1"/>
    <col min="4110" max="4110" width="6" style="713" customWidth="1"/>
    <col min="4111" max="4112" width="0" style="713" hidden="1" customWidth="1"/>
    <col min="4113" max="4352" width="9.140625" style="713"/>
    <col min="4353" max="4353" width="5.7109375" style="713" customWidth="1"/>
    <col min="4354" max="4354" width="4.5703125" style="713" customWidth="1"/>
    <col min="4355" max="4355" width="4.7109375" style="713" customWidth="1"/>
    <col min="4356" max="4356" width="12.7109375" style="713" customWidth="1"/>
    <col min="4357" max="4357" width="55.7109375" style="713" customWidth="1"/>
    <col min="4358" max="4358" width="4.7109375" style="713" customWidth="1"/>
    <col min="4359" max="4359" width="9.5703125" style="713" customWidth="1"/>
    <col min="4360" max="4360" width="9.85546875" style="713" customWidth="1"/>
    <col min="4361" max="4361" width="12.7109375" style="713" customWidth="1"/>
    <col min="4362" max="4365" width="0" style="713" hidden="1" customWidth="1"/>
    <col min="4366" max="4366" width="6" style="713" customWidth="1"/>
    <col min="4367" max="4368" width="0" style="713" hidden="1" customWidth="1"/>
    <col min="4369" max="4608" width="9.140625" style="713"/>
    <col min="4609" max="4609" width="5.7109375" style="713" customWidth="1"/>
    <col min="4610" max="4610" width="4.5703125" style="713" customWidth="1"/>
    <col min="4611" max="4611" width="4.7109375" style="713" customWidth="1"/>
    <col min="4612" max="4612" width="12.7109375" style="713" customWidth="1"/>
    <col min="4613" max="4613" width="55.7109375" style="713" customWidth="1"/>
    <col min="4614" max="4614" width="4.7109375" style="713" customWidth="1"/>
    <col min="4615" max="4615" width="9.5703125" style="713" customWidth="1"/>
    <col min="4616" max="4616" width="9.85546875" style="713" customWidth="1"/>
    <col min="4617" max="4617" width="12.7109375" style="713" customWidth="1"/>
    <col min="4618" max="4621" width="0" style="713" hidden="1" customWidth="1"/>
    <col min="4622" max="4622" width="6" style="713" customWidth="1"/>
    <col min="4623" max="4624" width="0" style="713" hidden="1" customWidth="1"/>
    <col min="4625" max="4864" width="9.140625" style="713"/>
    <col min="4865" max="4865" width="5.7109375" style="713" customWidth="1"/>
    <col min="4866" max="4866" width="4.5703125" style="713" customWidth="1"/>
    <col min="4867" max="4867" width="4.7109375" style="713" customWidth="1"/>
    <col min="4868" max="4868" width="12.7109375" style="713" customWidth="1"/>
    <col min="4869" max="4869" width="55.7109375" style="713" customWidth="1"/>
    <col min="4870" max="4870" width="4.7109375" style="713" customWidth="1"/>
    <col min="4871" max="4871" width="9.5703125" style="713" customWidth="1"/>
    <col min="4872" max="4872" width="9.85546875" style="713" customWidth="1"/>
    <col min="4873" max="4873" width="12.7109375" style="713" customWidth="1"/>
    <col min="4874" max="4877" width="0" style="713" hidden="1" customWidth="1"/>
    <col min="4878" max="4878" width="6" style="713" customWidth="1"/>
    <col min="4879" max="4880" width="0" style="713" hidden="1" customWidth="1"/>
    <col min="4881" max="5120" width="9.140625" style="713"/>
    <col min="5121" max="5121" width="5.7109375" style="713" customWidth="1"/>
    <col min="5122" max="5122" width="4.5703125" style="713" customWidth="1"/>
    <col min="5123" max="5123" width="4.7109375" style="713" customWidth="1"/>
    <col min="5124" max="5124" width="12.7109375" style="713" customWidth="1"/>
    <col min="5125" max="5125" width="55.7109375" style="713" customWidth="1"/>
    <col min="5126" max="5126" width="4.7109375" style="713" customWidth="1"/>
    <col min="5127" max="5127" width="9.5703125" style="713" customWidth="1"/>
    <col min="5128" max="5128" width="9.85546875" style="713" customWidth="1"/>
    <col min="5129" max="5129" width="12.7109375" style="713" customWidth="1"/>
    <col min="5130" max="5133" width="0" style="713" hidden="1" customWidth="1"/>
    <col min="5134" max="5134" width="6" style="713" customWidth="1"/>
    <col min="5135" max="5136" width="0" style="713" hidden="1" customWidth="1"/>
    <col min="5137" max="5376" width="9.140625" style="713"/>
    <col min="5377" max="5377" width="5.7109375" style="713" customWidth="1"/>
    <col min="5378" max="5378" width="4.5703125" style="713" customWidth="1"/>
    <col min="5379" max="5379" width="4.7109375" style="713" customWidth="1"/>
    <col min="5380" max="5380" width="12.7109375" style="713" customWidth="1"/>
    <col min="5381" max="5381" width="55.7109375" style="713" customWidth="1"/>
    <col min="5382" max="5382" width="4.7109375" style="713" customWidth="1"/>
    <col min="5383" max="5383" width="9.5703125" style="713" customWidth="1"/>
    <col min="5384" max="5384" width="9.85546875" style="713" customWidth="1"/>
    <col min="5385" max="5385" width="12.7109375" style="713" customWidth="1"/>
    <col min="5386" max="5389" width="0" style="713" hidden="1" customWidth="1"/>
    <col min="5390" max="5390" width="6" style="713" customWidth="1"/>
    <col min="5391" max="5392" width="0" style="713" hidden="1" customWidth="1"/>
    <col min="5393" max="5632" width="9.140625" style="713"/>
    <col min="5633" max="5633" width="5.7109375" style="713" customWidth="1"/>
    <col min="5634" max="5634" width="4.5703125" style="713" customWidth="1"/>
    <col min="5635" max="5635" width="4.7109375" style="713" customWidth="1"/>
    <col min="5636" max="5636" width="12.7109375" style="713" customWidth="1"/>
    <col min="5637" max="5637" width="55.7109375" style="713" customWidth="1"/>
    <col min="5638" max="5638" width="4.7109375" style="713" customWidth="1"/>
    <col min="5639" max="5639" width="9.5703125" style="713" customWidth="1"/>
    <col min="5640" max="5640" width="9.85546875" style="713" customWidth="1"/>
    <col min="5641" max="5641" width="12.7109375" style="713" customWidth="1"/>
    <col min="5642" max="5645" width="0" style="713" hidden="1" customWidth="1"/>
    <col min="5646" max="5646" width="6" style="713" customWidth="1"/>
    <col min="5647" max="5648" width="0" style="713" hidden="1" customWidth="1"/>
    <col min="5649" max="5888" width="9.140625" style="713"/>
    <col min="5889" max="5889" width="5.7109375" style="713" customWidth="1"/>
    <col min="5890" max="5890" width="4.5703125" style="713" customWidth="1"/>
    <col min="5891" max="5891" width="4.7109375" style="713" customWidth="1"/>
    <col min="5892" max="5892" width="12.7109375" style="713" customWidth="1"/>
    <col min="5893" max="5893" width="55.7109375" style="713" customWidth="1"/>
    <col min="5894" max="5894" width="4.7109375" style="713" customWidth="1"/>
    <col min="5895" max="5895" width="9.5703125" style="713" customWidth="1"/>
    <col min="5896" max="5896" width="9.85546875" style="713" customWidth="1"/>
    <col min="5897" max="5897" width="12.7109375" style="713" customWidth="1"/>
    <col min="5898" max="5901" width="0" style="713" hidden="1" customWidth="1"/>
    <col min="5902" max="5902" width="6" style="713" customWidth="1"/>
    <col min="5903" max="5904" width="0" style="713" hidden="1" customWidth="1"/>
    <col min="5905" max="6144" width="9.140625" style="713"/>
    <col min="6145" max="6145" width="5.7109375" style="713" customWidth="1"/>
    <col min="6146" max="6146" width="4.5703125" style="713" customWidth="1"/>
    <col min="6147" max="6147" width="4.7109375" style="713" customWidth="1"/>
    <col min="6148" max="6148" width="12.7109375" style="713" customWidth="1"/>
    <col min="6149" max="6149" width="55.7109375" style="713" customWidth="1"/>
    <col min="6150" max="6150" width="4.7109375" style="713" customWidth="1"/>
    <col min="6151" max="6151" width="9.5703125" style="713" customWidth="1"/>
    <col min="6152" max="6152" width="9.85546875" style="713" customWidth="1"/>
    <col min="6153" max="6153" width="12.7109375" style="713" customWidth="1"/>
    <col min="6154" max="6157" width="0" style="713" hidden="1" customWidth="1"/>
    <col min="6158" max="6158" width="6" style="713" customWidth="1"/>
    <col min="6159" max="6160" width="0" style="713" hidden="1" customWidth="1"/>
    <col min="6161" max="6400" width="9.140625" style="713"/>
    <col min="6401" max="6401" width="5.7109375" style="713" customWidth="1"/>
    <col min="6402" max="6402" width="4.5703125" style="713" customWidth="1"/>
    <col min="6403" max="6403" width="4.7109375" style="713" customWidth="1"/>
    <col min="6404" max="6404" width="12.7109375" style="713" customWidth="1"/>
    <col min="6405" max="6405" width="55.7109375" style="713" customWidth="1"/>
    <col min="6406" max="6406" width="4.7109375" style="713" customWidth="1"/>
    <col min="6407" max="6407" width="9.5703125" style="713" customWidth="1"/>
    <col min="6408" max="6408" width="9.85546875" style="713" customWidth="1"/>
    <col min="6409" max="6409" width="12.7109375" style="713" customWidth="1"/>
    <col min="6410" max="6413" width="0" style="713" hidden="1" customWidth="1"/>
    <col min="6414" max="6414" width="6" style="713" customWidth="1"/>
    <col min="6415" max="6416" width="0" style="713" hidden="1" customWidth="1"/>
    <col min="6417" max="6656" width="9.140625" style="713"/>
    <col min="6657" max="6657" width="5.7109375" style="713" customWidth="1"/>
    <col min="6658" max="6658" width="4.5703125" style="713" customWidth="1"/>
    <col min="6659" max="6659" width="4.7109375" style="713" customWidth="1"/>
    <col min="6660" max="6660" width="12.7109375" style="713" customWidth="1"/>
    <col min="6661" max="6661" width="55.7109375" style="713" customWidth="1"/>
    <col min="6662" max="6662" width="4.7109375" style="713" customWidth="1"/>
    <col min="6663" max="6663" width="9.5703125" style="713" customWidth="1"/>
    <col min="6664" max="6664" width="9.85546875" style="713" customWidth="1"/>
    <col min="6665" max="6665" width="12.7109375" style="713" customWidth="1"/>
    <col min="6666" max="6669" width="0" style="713" hidden="1" customWidth="1"/>
    <col min="6670" max="6670" width="6" style="713" customWidth="1"/>
    <col min="6671" max="6672" width="0" style="713" hidden="1" customWidth="1"/>
    <col min="6673" max="6912" width="9.140625" style="713"/>
    <col min="6913" max="6913" width="5.7109375" style="713" customWidth="1"/>
    <col min="6914" max="6914" width="4.5703125" style="713" customWidth="1"/>
    <col min="6915" max="6915" width="4.7109375" style="713" customWidth="1"/>
    <col min="6916" max="6916" width="12.7109375" style="713" customWidth="1"/>
    <col min="6917" max="6917" width="55.7109375" style="713" customWidth="1"/>
    <col min="6918" max="6918" width="4.7109375" style="713" customWidth="1"/>
    <col min="6919" max="6919" width="9.5703125" style="713" customWidth="1"/>
    <col min="6920" max="6920" width="9.85546875" style="713" customWidth="1"/>
    <col min="6921" max="6921" width="12.7109375" style="713" customWidth="1"/>
    <col min="6922" max="6925" width="0" style="713" hidden="1" customWidth="1"/>
    <col min="6926" max="6926" width="6" style="713" customWidth="1"/>
    <col min="6927" max="6928" width="0" style="713" hidden="1" customWidth="1"/>
    <col min="6929" max="7168" width="9.140625" style="713"/>
    <col min="7169" max="7169" width="5.7109375" style="713" customWidth="1"/>
    <col min="7170" max="7170" width="4.5703125" style="713" customWidth="1"/>
    <col min="7171" max="7171" width="4.7109375" style="713" customWidth="1"/>
    <col min="7172" max="7172" width="12.7109375" style="713" customWidth="1"/>
    <col min="7173" max="7173" width="55.7109375" style="713" customWidth="1"/>
    <col min="7174" max="7174" width="4.7109375" style="713" customWidth="1"/>
    <col min="7175" max="7175" width="9.5703125" style="713" customWidth="1"/>
    <col min="7176" max="7176" width="9.85546875" style="713" customWidth="1"/>
    <col min="7177" max="7177" width="12.7109375" style="713" customWidth="1"/>
    <col min="7178" max="7181" width="0" style="713" hidden="1" customWidth="1"/>
    <col min="7182" max="7182" width="6" style="713" customWidth="1"/>
    <col min="7183" max="7184" width="0" style="713" hidden="1" customWidth="1"/>
    <col min="7185" max="7424" width="9.140625" style="713"/>
    <col min="7425" max="7425" width="5.7109375" style="713" customWidth="1"/>
    <col min="7426" max="7426" width="4.5703125" style="713" customWidth="1"/>
    <col min="7427" max="7427" width="4.7109375" style="713" customWidth="1"/>
    <col min="7428" max="7428" width="12.7109375" style="713" customWidth="1"/>
    <col min="7429" max="7429" width="55.7109375" style="713" customWidth="1"/>
    <col min="7430" max="7430" width="4.7109375" style="713" customWidth="1"/>
    <col min="7431" max="7431" width="9.5703125" style="713" customWidth="1"/>
    <col min="7432" max="7432" width="9.85546875" style="713" customWidth="1"/>
    <col min="7433" max="7433" width="12.7109375" style="713" customWidth="1"/>
    <col min="7434" max="7437" width="0" style="713" hidden="1" customWidth="1"/>
    <col min="7438" max="7438" width="6" style="713" customWidth="1"/>
    <col min="7439" max="7440" width="0" style="713" hidden="1" customWidth="1"/>
    <col min="7441" max="7680" width="9.140625" style="713"/>
    <col min="7681" max="7681" width="5.7109375" style="713" customWidth="1"/>
    <col min="7682" max="7682" width="4.5703125" style="713" customWidth="1"/>
    <col min="7683" max="7683" width="4.7109375" style="713" customWidth="1"/>
    <col min="7684" max="7684" width="12.7109375" style="713" customWidth="1"/>
    <col min="7685" max="7685" width="55.7109375" style="713" customWidth="1"/>
    <col min="7686" max="7686" width="4.7109375" style="713" customWidth="1"/>
    <col min="7687" max="7687" width="9.5703125" style="713" customWidth="1"/>
    <col min="7688" max="7688" width="9.85546875" style="713" customWidth="1"/>
    <col min="7689" max="7689" width="12.7109375" style="713" customWidth="1"/>
    <col min="7690" max="7693" width="0" style="713" hidden="1" customWidth="1"/>
    <col min="7694" max="7694" width="6" style="713" customWidth="1"/>
    <col min="7695" max="7696" width="0" style="713" hidden="1" customWidth="1"/>
    <col min="7697" max="7936" width="9.140625" style="713"/>
    <col min="7937" max="7937" width="5.7109375" style="713" customWidth="1"/>
    <col min="7938" max="7938" width="4.5703125" style="713" customWidth="1"/>
    <col min="7939" max="7939" width="4.7109375" style="713" customWidth="1"/>
    <col min="7940" max="7940" width="12.7109375" style="713" customWidth="1"/>
    <col min="7941" max="7941" width="55.7109375" style="713" customWidth="1"/>
    <col min="7942" max="7942" width="4.7109375" style="713" customWidth="1"/>
    <col min="7943" max="7943" width="9.5703125" style="713" customWidth="1"/>
    <col min="7944" max="7944" width="9.85546875" style="713" customWidth="1"/>
    <col min="7945" max="7945" width="12.7109375" style="713" customWidth="1"/>
    <col min="7946" max="7949" width="0" style="713" hidden="1" customWidth="1"/>
    <col min="7950" max="7950" width="6" style="713" customWidth="1"/>
    <col min="7951" max="7952" width="0" style="713" hidden="1" customWidth="1"/>
    <col min="7953" max="8192" width="9.140625" style="713"/>
    <col min="8193" max="8193" width="5.7109375" style="713" customWidth="1"/>
    <col min="8194" max="8194" width="4.5703125" style="713" customWidth="1"/>
    <col min="8195" max="8195" width="4.7109375" style="713" customWidth="1"/>
    <col min="8196" max="8196" width="12.7109375" style="713" customWidth="1"/>
    <col min="8197" max="8197" width="55.7109375" style="713" customWidth="1"/>
    <col min="8198" max="8198" width="4.7109375" style="713" customWidth="1"/>
    <col min="8199" max="8199" width="9.5703125" style="713" customWidth="1"/>
    <col min="8200" max="8200" width="9.85546875" style="713" customWidth="1"/>
    <col min="8201" max="8201" width="12.7109375" style="713" customWidth="1"/>
    <col min="8202" max="8205" width="0" style="713" hidden="1" customWidth="1"/>
    <col min="8206" max="8206" width="6" style="713" customWidth="1"/>
    <col min="8207" max="8208" width="0" style="713" hidden="1" customWidth="1"/>
    <col min="8209" max="8448" width="9.140625" style="713"/>
    <col min="8449" max="8449" width="5.7109375" style="713" customWidth="1"/>
    <col min="8450" max="8450" width="4.5703125" style="713" customWidth="1"/>
    <col min="8451" max="8451" width="4.7109375" style="713" customWidth="1"/>
    <col min="8452" max="8452" width="12.7109375" style="713" customWidth="1"/>
    <col min="8453" max="8453" width="55.7109375" style="713" customWidth="1"/>
    <col min="8454" max="8454" width="4.7109375" style="713" customWidth="1"/>
    <col min="8455" max="8455" width="9.5703125" style="713" customWidth="1"/>
    <col min="8456" max="8456" width="9.85546875" style="713" customWidth="1"/>
    <col min="8457" max="8457" width="12.7109375" style="713" customWidth="1"/>
    <col min="8458" max="8461" width="0" style="713" hidden="1" customWidth="1"/>
    <col min="8462" max="8462" width="6" style="713" customWidth="1"/>
    <col min="8463" max="8464" width="0" style="713" hidden="1" customWidth="1"/>
    <col min="8465" max="8704" width="9.140625" style="713"/>
    <col min="8705" max="8705" width="5.7109375" style="713" customWidth="1"/>
    <col min="8706" max="8706" width="4.5703125" style="713" customWidth="1"/>
    <col min="8707" max="8707" width="4.7109375" style="713" customWidth="1"/>
    <col min="8708" max="8708" width="12.7109375" style="713" customWidth="1"/>
    <col min="8709" max="8709" width="55.7109375" style="713" customWidth="1"/>
    <col min="8710" max="8710" width="4.7109375" style="713" customWidth="1"/>
    <col min="8711" max="8711" width="9.5703125" style="713" customWidth="1"/>
    <col min="8712" max="8712" width="9.85546875" style="713" customWidth="1"/>
    <col min="8713" max="8713" width="12.7109375" style="713" customWidth="1"/>
    <col min="8714" max="8717" width="0" style="713" hidden="1" customWidth="1"/>
    <col min="8718" max="8718" width="6" style="713" customWidth="1"/>
    <col min="8719" max="8720" width="0" style="713" hidden="1" customWidth="1"/>
    <col min="8721" max="8960" width="9.140625" style="713"/>
    <col min="8961" max="8961" width="5.7109375" style="713" customWidth="1"/>
    <col min="8962" max="8962" width="4.5703125" style="713" customWidth="1"/>
    <col min="8963" max="8963" width="4.7109375" style="713" customWidth="1"/>
    <col min="8964" max="8964" width="12.7109375" style="713" customWidth="1"/>
    <col min="8965" max="8965" width="55.7109375" style="713" customWidth="1"/>
    <col min="8966" max="8966" width="4.7109375" style="713" customWidth="1"/>
    <col min="8967" max="8967" width="9.5703125" style="713" customWidth="1"/>
    <col min="8968" max="8968" width="9.85546875" style="713" customWidth="1"/>
    <col min="8969" max="8969" width="12.7109375" style="713" customWidth="1"/>
    <col min="8970" max="8973" width="0" style="713" hidden="1" customWidth="1"/>
    <col min="8974" max="8974" width="6" style="713" customWidth="1"/>
    <col min="8975" max="8976" width="0" style="713" hidden="1" customWidth="1"/>
    <col min="8977" max="9216" width="9.140625" style="713"/>
    <col min="9217" max="9217" width="5.7109375" style="713" customWidth="1"/>
    <col min="9218" max="9218" width="4.5703125" style="713" customWidth="1"/>
    <col min="9219" max="9219" width="4.7109375" style="713" customWidth="1"/>
    <col min="9220" max="9220" width="12.7109375" style="713" customWidth="1"/>
    <col min="9221" max="9221" width="55.7109375" style="713" customWidth="1"/>
    <col min="9222" max="9222" width="4.7109375" style="713" customWidth="1"/>
    <col min="9223" max="9223" width="9.5703125" style="713" customWidth="1"/>
    <col min="9224" max="9224" width="9.85546875" style="713" customWidth="1"/>
    <col min="9225" max="9225" width="12.7109375" style="713" customWidth="1"/>
    <col min="9226" max="9229" width="0" style="713" hidden="1" customWidth="1"/>
    <col min="9230" max="9230" width="6" style="713" customWidth="1"/>
    <col min="9231" max="9232" width="0" style="713" hidden="1" customWidth="1"/>
    <col min="9233" max="9472" width="9.140625" style="713"/>
    <col min="9473" max="9473" width="5.7109375" style="713" customWidth="1"/>
    <col min="9474" max="9474" width="4.5703125" style="713" customWidth="1"/>
    <col min="9475" max="9475" width="4.7109375" style="713" customWidth="1"/>
    <col min="9476" max="9476" width="12.7109375" style="713" customWidth="1"/>
    <col min="9477" max="9477" width="55.7109375" style="713" customWidth="1"/>
    <col min="9478" max="9478" width="4.7109375" style="713" customWidth="1"/>
    <col min="9479" max="9479" width="9.5703125" style="713" customWidth="1"/>
    <col min="9480" max="9480" width="9.85546875" style="713" customWidth="1"/>
    <col min="9481" max="9481" width="12.7109375" style="713" customWidth="1"/>
    <col min="9482" max="9485" width="0" style="713" hidden="1" customWidth="1"/>
    <col min="9486" max="9486" width="6" style="713" customWidth="1"/>
    <col min="9487" max="9488" width="0" style="713" hidden="1" customWidth="1"/>
    <col min="9489" max="9728" width="9.140625" style="713"/>
    <col min="9729" max="9729" width="5.7109375" style="713" customWidth="1"/>
    <col min="9730" max="9730" width="4.5703125" style="713" customWidth="1"/>
    <col min="9731" max="9731" width="4.7109375" style="713" customWidth="1"/>
    <col min="9732" max="9732" width="12.7109375" style="713" customWidth="1"/>
    <col min="9733" max="9733" width="55.7109375" style="713" customWidth="1"/>
    <col min="9734" max="9734" width="4.7109375" style="713" customWidth="1"/>
    <col min="9735" max="9735" width="9.5703125" style="713" customWidth="1"/>
    <col min="9736" max="9736" width="9.85546875" style="713" customWidth="1"/>
    <col min="9737" max="9737" width="12.7109375" style="713" customWidth="1"/>
    <col min="9738" max="9741" width="0" style="713" hidden="1" customWidth="1"/>
    <col min="9742" max="9742" width="6" style="713" customWidth="1"/>
    <col min="9743" max="9744" width="0" style="713" hidden="1" customWidth="1"/>
    <col min="9745" max="9984" width="9.140625" style="713"/>
    <col min="9985" max="9985" width="5.7109375" style="713" customWidth="1"/>
    <col min="9986" max="9986" width="4.5703125" style="713" customWidth="1"/>
    <col min="9987" max="9987" width="4.7109375" style="713" customWidth="1"/>
    <col min="9988" max="9988" width="12.7109375" style="713" customWidth="1"/>
    <col min="9989" max="9989" width="55.7109375" style="713" customWidth="1"/>
    <col min="9990" max="9990" width="4.7109375" style="713" customWidth="1"/>
    <col min="9991" max="9991" width="9.5703125" style="713" customWidth="1"/>
    <col min="9992" max="9992" width="9.85546875" style="713" customWidth="1"/>
    <col min="9993" max="9993" width="12.7109375" style="713" customWidth="1"/>
    <col min="9994" max="9997" width="0" style="713" hidden="1" customWidth="1"/>
    <col min="9998" max="9998" width="6" style="713" customWidth="1"/>
    <col min="9999" max="10000" width="0" style="713" hidden="1" customWidth="1"/>
    <col min="10001" max="10240" width="9.140625" style="713"/>
    <col min="10241" max="10241" width="5.7109375" style="713" customWidth="1"/>
    <col min="10242" max="10242" width="4.5703125" style="713" customWidth="1"/>
    <col min="10243" max="10243" width="4.7109375" style="713" customWidth="1"/>
    <col min="10244" max="10244" width="12.7109375" style="713" customWidth="1"/>
    <col min="10245" max="10245" width="55.7109375" style="713" customWidth="1"/>
    <col min="10246" max="10246" width="4.7109375" style="713" customWidth="1"/>
    <col min="10247" max="10247" width="9.5703125" style="713" customWidth="1"/>
    <col min="10248" max="10248" width="9.85546875" style="713" customWidth="1"/>
    <col min="10249" max="10249" width="12.7109375" style="713" customWidth="1"/>
    <col min="10250" max="10253" width="0" style="713" hidden="1" customWidth="1"/>
    <col min="10254" max="10254" width="6" style="713" customWidth="1"/>
    <col min="10255" max="10256" width="0" style="713" hidden="1" customWidth="1"/>
    <col min="10257" max="10496" width="9.140625" style="713"/>
    <col min="10497" max="10497" width="5.7109375" style="713" customWidth="1"/>
    <col min="10498" max="10498" width="4.5703125" style="713" customWidth="1"/>
    <col min="10499" max="10499" width="4.7109375" style="713" customWidth="1"/>
    <col min="10500" max="10500" width="12.7109375" style="713" customWidth="1"/>
    <col min="10501" max="10501" width="55.7109375" style="713" customWidth="1"/>
    <col min="10502" max="10502" width="4.7109375" style="713" customWidth="1"/>
    <col min="10503" max="10503" width="9.5703125" style="713" customWidth="1"/>
    <col min="10504" max="10504" width="9.85546875" style="713" customWidth="1"/>
    <col min="10505" max="10505" width="12.7109375" style="713" customWidth="1"/>
    <col min="10506" max="10509" width="0" style="713" hidden="1" customWidth="1"/>
    <col min="10510" max="10510" width="6" style="713" customWidth="1"/>
    <col min="10511" max="10512" width="0" style="713" hidden="1" customWidth="1"/>
    <col min="10513" max="10752" width="9.140625" style="713"/>
    <col min="10753" max="10753" width="5.7109375" style="713" customWidth="1"/>
    <col min="10754" max="10754" width="4.5703125" style="713" customWidth="1"/>
    <col min="10755" max="10755" width="4.7109375" style="713" customWidth="1"/>
    <col min="10756" max="10756" width="12.7109375" style="713" customWidth="1"/>
    <col min="10757" max="10757" width="55.7109375" style="713" customWidth="1"/>
    <col min="10758" max="10758" width="4.7109375" style="713" customWidth="1"/>
    <col min="10759" max="10759" width="9.5703125" style="713" customWidth="1"/>
    <col min="10760" max="10760" width="9.85546875" style="713" customWidth="1"/>
    <col min="10761" max="10761" width="12.7109375" style="713" customWidth="1"/>
    <col min="10762" max="10765" width="0" style="713" hidden="1" customWidth="1"/>
    <col min="10766" max="10766" width="6" style="713" customWidth="1"/>
    <col min="10767" max="10768" width="0" style="713" hidden="1" customWidth="1"/>
    <col min="10769" max="11008" width="9.140625" style="713"/>
    <col min="11009" max="11009" width="5.7109375" style="713" customWidth="1"/>
    <col min="11010" max="11010" width="4.5703125" style="713" customWidth="1"/>
    <col min="11011" max="11011" width="4.7109375" style="713" customWidth="1"/>
    <col min="11012" max="11012" width="12.7109375" style="713" customWidth="1"/>
    <col min="11013" max="11013" width="55.7109375" style="713" customWidth="1"/>
    <col min="11014" max="11014" width="4.7109375" style="713" customWidth="1"/>
    <col min="11015" max="11015" width="9.5703125" style="713" customWidth="1"/>
    <col min="11016" max="11016" width="9.85546875" style="713" customWidth="1"/>
    <col min="11017" max="11017" width="12.7109375" style="713" customWidth="1"/>
    <col min="11018" max="11021" width="0" style="713" hidden="1" customWidth="1"/>
    <col min="11022" max="11022" width="6" style="713" customWidth="1"/>
    <col min="11023" max="11024" width="0" style="713" hidden="1" customWidth="1"/>
    <col min="11025" max="11264" width="9.140625" style="713"/>
    <col min="11265" max="11265" width="5.7109375" style="713" customWidth="1"/>
    <col min="11266" max="11266" width="4.5703125" style="713" customWidth="1"/>
    <col min="11267" max="11267" width="4.7109375" style="713" customWidth="1"/>
    <col min="11268" max="11268" width="12.7109375" style="713" customWidth="1"/>
    <col min="11269" max="11269" width="55.7109375" style="713" customWidth="1"/>
    <col min="11270" max="11270" width="4.7109375" style="713" customWidth="1"/>
    <col min="11271" max="11271" width="9.5703125" style="713" customWidth="1"/>
    <col min="11272" max="11272" width="9.85546875" style="713" customWidth="1"/>
    <col min="11273" max="11273" width="12.7109375" style="713" customWidth="1"/>
    <col min="11274" max="11277" width="0" style="713" hidden="1" customWidth="1"/>
    <col min="11278" max="11278" width="6" style="713" customWidth="1"/>
    <col min="11279" max="11280" width="0" style="713" hidden="1" customWidth="1"/>
    <col min="11281" max="11520" width="9.140625" style="713"/>
    <col min="11521" max="11521" width="5.7109375" style="713" customWidth="1"/>
    <col min="11522" max="11522" width="4.5703125" style="713" customWidth="1"/>
    <col min="11523" max="11523" width="4.7109375" style="713" customWidth="1"/>
    <col min="11524" max="11524" width="12.7109375" style="713" customWidth="1"/>
    <col min="11525" max="11525" width="55.7109375" style="713" customWidth="1"/>
    <col min="11526" max="11526" width="4.7109375" style="713" customWidth="1"/>
    <col min="11527" max="11527" width="9.5703125" style="713" customWidth="1"/>
    <col min="11528" max="11528" width="9.85546875" style="713" customWidth="1"/>
    <col min="11529" max="11529" width="12.7109375" style="713" customWidth="1"/>
    <col min="11530" max="11533" width="0" style="713" hidden="1" customWidth="1"/>
    <col min="11534" max="11534" width="6" style="713" customWidth="1"/>
    <col min="11535" max="11536" width="0" style="713" hidden="1" customWidth="1"/>
    <col min="11537" max="11776" width="9.140625" style="713"/>
    <col min="11777" max="11777" width="5.7109375" style="713" customWidth="1"/>
    <col min="11778" max="11778" width="4.5703125" style="713" customWidth="1"/>
    <col min="11779" max="11779" width="4.7109375" style="713" customWidth="1"/>
    <col min="11780" max="11780" width="12.7109375" style="713" customWidth="1"/>
    <col min="11781" max="11781" width="55.7109375" style="713" customWidth="1"/>
    <col min="11782" max="11782" width="4.7109375" style="713" customWidth="1"/>
    <col min="11783" max="11783" width="9.5703125" style="713" customWidth="1"/>
    <col min="11784" max="11784" width="9.85546875" style="713" customWidth="1"/>
    <col min="11785" max="11785" width="12.7109375" style="713" customWidth="1"/>
    <col min="11786" max="11789" width="0" style="713" hidden="1" customWidth="1"/>
    <col min="11790" max="11790" width="6" style="713" customWidth="1"/>
    <col min="11791" max="11792" width="0" style="713" hidden="1" customWidth="1"/>
    <col min="11793" max="12032" width="9.140625" style="713"/>
    <col min="12033" max="12033" width="5.7109375" style="713" customWidth="1"/>
    <col min="12034" max="12034" width="4.5703125" style="713" customWidth="1"/>
    <col min="12035" max="12035" width="4.7109375" style="713" customWidth="1"/>
    <col min="12036" max="12036" width="12.7109375" style="713" customWidth="1"/>
    <col min="12037" max="12037" width="55.7109375" style="713" customWidth="1"/>
    <col min="12038" max="12038" width="4.7109375" style="713" customWidth="1"/>
    <col min="12039" max="12039" width="9.5703125" style="713" customWidth="1"/>
    <col min="12040" max="12040" width="9.85546875" style="713" customWidth="1"/>
    <col min="12041" max="12041" width="12.7109375" style="713" customWidth="1"/>
    <col min="12042" max="12045" width="0" style="713" hidden="1" customWidth="1"/>
    <col min="12046" max="12046" width="6" style="713" customWidth="1"/>
    <col min="12047" max="12048" width="0" style="713" hidden="1" customWidth="1"/>
    <col min="12049" max="12288" width="9.140625" style="713"/>
    <col min="12289" max="12289" width="5.7109375" style="713" customWidth="1"/>
    <col min="12290" max="12290" width="4.5703125" style="713" customWidth="1"/>
    <col min="12291" max="12291" width="4.7109375" style="713" customWidth="1"/>
    <col min="12292" max="12292" width="12.7109375" style="713" customWidth="1"/>
    <col min="12293" max="12293" width="55.7109375" style="713" customWidth="1"/>
    <col min="12294" max="12294" width="4.7109375" style="713" customWidth="1"/>
    <col min="12295" max="12295" width="9.5703125" style="713" customWidth="1"/>
    <col min="12296" max="12296" width="9.85546875" style="713" customWidth="1"/>
    <col min="12297" max="12297" width="12.7109375" style="713" customWidth="1"/>
    <col min="12298" max="12301" width="0" style="713" hidden="1" customWidth="1"/>
    <col min="12302" max="12302" width="6" style="713" customWidth="1"/>
    <col min="12303" max="12304" width="0" style="713" hidden="1" customWidth="1"/>
    <col min="12305" max="12544" width="9.140625" style="713"/>
    <col min="12545" max="12545" width="5.7109375" style="713" customWidth="1"/>
    <col min="12546" max="12546" width="4.5703125" style="713" customWidth="1"/>
    <col min="12547" max="12547" width="4.7109375" style="713" customWidth="1"/>
    <col min="12548" max="12548" width="12.7109375" style="713" customWidth="1"/>
    <col min="12549" max="12549" width="55.7109375" style="713" customWidth="1"/>
    <col min="12550" max="12550" width="4.7109375" style="713" customWidth="1"/>
    <col min="12551" max="12551" width="9.5703125" style="713" customWidth="1"/>
    <col min="12552" max="12552" width="9.85546875" style="713" customWidth="1"/>
    <col min="12553" max="12553" width="12.7109375" style="713" customWidth="1"/>
    <col min="12554" max="12557" width="0" style="713" hidden="1" customWidth="1"/>
    <col min="12558" max="12558" width="6" style="713" customWidth="1"/>
    <col min="12559" max="12560" width="0" style="713" hidden="1" customWidth="1"/>
    <col min="12561" max="12800" width="9.140625" style="713"/>
    <col min="12801" max="12801" width="5.7109375" style="713" customWidth="1"/>
    <col min="12802" max="12802" width="4.5703125" style="713" customWidth="1"/>
    <col min="12803" max="12803" width="4.7109375" style="713" customWidth="1"/>
    <col min="12804" max="12804" width="12.7109375" style="713" customWidth="1"/>
    <col min="12805" max="12805" width="55.7109375" style="713" customWidth="1"/>
    <col min="12806" max="12806" width="4.7109375" style="713" customWidth="1"/>
    <col min="12807" max="12807" width="9.5703125" style="713" customWidth="1"/>
    <col min="12808" max="12808" width="9.85546875" style="713" customWidth="1"/>
    <col min="12809" max="12809" width="12.7109375" style="713" customWidth="1"/>
    <col min="12810" max="12813" width="0" style="713" hidden="1" customWidth="1"/>
    <col min="12814" max="12814" width="6" style="713" customWidth="1"/>
    <col min="12815" max="12816" width="0" style="713" hidden="1" customWidth="1"/>
    <col min="12817" max="13056" width="9.140625" style="713"/>
    <col min="13057" max="13057" width="5.7109375" style="713" customWidth="1"/>
    <col min="13058" max="13058" width="4.5703125" style="713" customWidth="1"/>
    <col min="13059" max="13059" width="4.7109375" style="713" customWidth="1"/>
    <col min="13060" max="13060" width="12.7109375" style="713" customWidth="1"/>
    <col min="13061" max="13061" width="55.7109375" style="713" customWidth="1"/>
    <col min="13062" max="13062" width="4.7109375" style="713" customWidth="1"/>
    <col min="13063" max="13063" width="9.5703125" style="713" customWidth="1"/>
    <col min="13064" max="13064" width="9.85546875" style="713" customWidth="1"/>
    <col min="13065" max="13065" width="12.7109375" style="713" customWidth="1"/>
    <col min="13066" max="13069" width="0" style="713" hidden="1" customWidth="1"/>
    <col min="13070" max="13070" width="6" style="713" customWidth="1"/>
    <col min="13071" max="13072" width="0" style="713" hidden="1" customWidth="1"/>
    <col min="13073" max="13312" width="9.140625" style="713"/>
    <col min="13313" max="13313" width="5.7109375" style="713" customWidth="1"/>
    <col min="13314" max="13314" width="4.5703125" style="713" customWidth="1"/>
    <col min="13315" max="13315" width="4.7109375" style="713" customWidth="1"/>
    <col min="13316" max="13316" width="12.7109375" style="713" customWidth="1"/>
    <col min="13317" max="13317" width="55.7109375" style="713" customWidth="1"/>
    <col min="13318" max="13318" width="4.7109375" style="713" customWidth="1"/>
    <col min="13319" max="13319" width="9.5703125" style="713" customWidth="1"/>
    <col min="13320" max="13320" width="9.85546875" style="713" customWidth="1"/>
    <col min="13321" max="13321" width="12.7109375" style="713" customWidth="1"/>
    <col min="13322" max="13325" width="0" style="713" hidden="1" customWidth="1"/>
    <col min="13326" max="13326" width="6" style="713" customWidth="1"/>
    <col min="13327" max="13328" width="0" style="713" hidden="1" customWidth="1"/>
    <col min="13329" max="13568" width="9.140625" style="713"/>
    <col min="13569" max="13569" width="5.7109375" style="713" customWidth="1"/>
    <col min="13570" max="13570" width="4.5703125" style="713" customWidth="1"/>
    <col min="13571" max="13571" width="4.7109375" style="713" customWidth="1"/>
    <col min="13572" max="13572" width="12.7109375" style="713" customWidth="1"/>
    <col min="13573" max="13573" width="55.7109375" style="713" customWidth="1"/>
    <col min="13574" max="13574" width="4.7109375" style="713" customWidth="1"/>
    <col min="13575" max="13575" width="9.5703125" style="713" customWidth="1"/>
    <col min="13576" max="13576" width="9.85546875" style="713" customWidth="1"/>
    <col min="13577" max="13577" width="12.7109375" style="713" customWidth="1"/>
    <col min="13578" max="13581" width="0" style="713" hidden="1" customWidth="1"/>
    <col min="13582" max="13582" width="6" style="713" customWidth="1"/>
    <col min="13583" max="13584" width="0" style="713" hidden="1" customWidth="1"/>
    <col min="13585" max="13824" width="9.140625" style="713"/>
    <col min="13825" max="13825" width="5.7109375" style="713" customWidth="1"/>
    <col min="13826" max="13826" width="4.5703125" style="713" customWidth="1"/>
    <col min="13827" max="13827" width="4.7109375" style="713" customWidth="1"/>
    <col min="13828" max="13828" width="12.7109375" style="713" customWidth="1"/>
    <col min="13829" max="13829" width="55.7109375" style="713" customWidth="1"/>
    <col min="13830" max="13830" width="4.7109375" style="713" customWidth="1"/>
    <col min="13831" max="13831" width="9.5703125" style="713" customWidth="1"/>
    <col min="13832" max="13832" width="9.85546875" style="713" customWidth="1"/>
    <col min="13833" max="13833" width="12.7109375" style="713" customWidth="1"/>
    <col min="13834" max="13837" width="0" style="713" hidden="1" customWidth="1"/>
    <col min="13838" max="13838" width="6" style="713" customWidth="1"/>
    <col min="13839" max="13840" width="0" style="713" hidden="1" customWidth="1"/>
    <col min="13841" max="14080" width="9.140625" style="713"/>
    <col min="14081" max="14081" width="5.7109375" style="713" customWidth="1"/>
    <col min="14082" max="14082" width="4.5703125" style="713" customWidth="1"/>
    <col min="14083" max="14083" width="4.7109375" style="713" customWidth="1"/>
    <col min="14084" max="14084" width="12.7109375" style="713" customWidth="1"/>
    <col min="14085" max="14085" width="55.7109375" style="713" customWidth="1"/>
    <col min="14086" max="14086" width="4.7109375" style="713" customWidth="1"/>
    <col min="14087" max="14087" width="9.5703125" style="713" customWidth="1"/>
    <col min="14088" max="14088" width="9.85546875" style="713" customWidth="1"/>
    <col min="14089" max="14089" width="12.7109375" style="713" customWidth="1"/>
    <col min="14090" max="14093" width="0" style="713" hidden="1" customWidth="1"/>
    <col min="14094" max="14094" width="6" style="713" customWidth="1"/>
    <col min="14095" max="14096" width="0" style="713" hidden="1" customWidth="1"/>
    <col min="14097" max="14336" width="9.140625" style="713"/>
    <col min="14337" max="14337" width="5.7109375" style="713" customWidth="1"/>
    <col min="14338" max="14338" width="4.5703125" style="713" customWidth="1"/>
    <col min="14339" max="14339" width="4.7109375" style="713" customWidth="1"/>
    <col min="14340" max="14340" width="12.7109375" style="713" customWidth="1"/>
    <col min="14341" max="14341" width="55.7109375" style="713" customWidth="1"/>
    <col min="14342" max="14342" width="4.7109375" style="713" customWidth="1"/>
    <col min="14343" max="14343" width="9.5703125" style="713" customWidth="1"/>
    <col min="14344" max="14344" width="9.85546875" style="713" customWidth="1"/>
    <col min="14345" max="14345" width="12.7109375" style="713" customWidth="1"/>
    <col min="14346" max="14349" width="0" style="713" hidden="1" customWidth="1"/>
    <col min="14350" max="14350" width="6" style="713" customWidth="1"/>
    <col min="14351" max="14352" width="0" style="713" hidden="1" customWidth="1"/>
    <col min="14353" max="14592" width="9.140625" style="713"/>
    <col min="14593" max="14593" width="5.7109375" style="713" customWidth="1"/>
    <col min="14594" max="14594" width="4.5703125" style="713" customWidth="1"/>
    <col min="14595" max="14595" width="4.7109375" style="713" customWidth="1"/>
    <col min="14596" max="14596" width="12.7109375" style="713" customWidth="1"/>
    <col min="14597" max="14597" width="55.7109375" style="713" customWidth="1"/>
    <col min="14598" max="14598" width="4.7109375" style="713" customWidth="1"/>
    <col min="14599" max="14599" width="9.5703125" style="713" customWidth="1"/>
    <col min="14600" max="14600" width="9.85546875" style="713" customWidth="1"/>
    <col min="14601" max="14601" width="12.7109375" style="713" customWidth="1"/>
    <col min="14602" max="14605" width="0" style="713" hidden="1" customWidth="1"/>
    <col min="14606" max="14606" width="6" style="713" customWidth="1"/>
    <col min="14607" max="14608" width="0" style="713" hidden="1" customWidth="1"/>
    <col min="14609" max="14848" width="9.140625" style="713"/>
    <col min="14849" max="14849" width="5.7109375" style="713" customWidth="1"/>
    <col min="14850" max="14850" width="4.5703125" style="713" customWidth="1"/>
    <col min="14851" max="14851" width="4.7109375" style="713" customWidth="1"/>
    <col min="14852" max="14852" width="12.7109375" style="713" customWidth="1"/>
    <col min="14853" max="14853" width="55.7109375" style="713" customWidth="1"/>
    <col min="14854" max="14854" width="4.7109375" style="713" customWidth="1"/>
    <col min="14855" max="14855" width="9.5703125" style="713" customWidth="1"/>
    <col min="14856" max="14856" width="9.85546875" style="713" customWidth="1"/>
    <col min="14857" max="14857" width="12.7109375" style="713" customWidth="1"/>
    <col min="14858" max="14861" width="0" style="713" hidden="1" customWidth="1"/>
    <col min="14862" max="14862" width="6" style="713" customWidth="1"/>
    <col min="14863" max="14864" width="0" style="713" hidden="1" customWidth="1"/>
    <col min="14865" max="15104" width="9.140625" style="713"/>
    <col min="15105" max="15105" width="5.7109375" style="713" customWidth="1"/>
    <col min="15106" max="15106" width="4.5703125" style="713" customWidth="1"/>
    <col min="15107" max="15107" width="4.7109375" style="713" customWidth="1"/>
    <col min="15108" max="15108" width="12.7109375" style="713" customWidth="1"/>
    <col min="15109" max="15109" width="55.7109375" style="713" customWidth="1"/>
    <col min="15110" max="15110" width="4.7109375" style="713" customWidth="1"/>
    <col min="15111" max="15111" width="9.5703125" style="713" customWidth="1"/>
    <col min="15112" max="15112" width="9.85546875" style="713" customWidth="1"/>
    <col min="15113" max="15113" width="12.7109375" style="713" customWidth="1"/>
    <col min="15114" max="15117" width="0" style="713" hidden="1" customWidth="1"/>
    <col min="15118" max="15118" width="6" style="713" customWidth="1"/>
    <col min="15119" max="15120" width="0" style="713" hidden="1" customWidth="1"/>
    <col min="15121" max="15360" width="9.140625" style="713"/>
    <col min="15361" max="15361" width="5.7109375" style="713" customWidth="1"/>
    <col min="15362" max="15362" width="4.5703125" style="713" customWidth="1"/>
    <col min="15363" max="15363" width="4.7109375" style="713" customWidth="1"/>
    <col min="15364" max="15364" width="12.7109375" style="713" customWidth="1"/>
    <col min="15365" max="15365" width="55.7109375" style="713" customWidth="1"/>
    <col min="15366" max="15366" width="4.7109375" style="713" customWidth="1"/>
    <col min="15367" max="15367" width="9.5703125" style="713" customWidth="1"/>
    <col min="15368" max="15368" width="9.85546875" style="713" customWidth="1"/>
    <col min="15369" max="15369" width="12.7109375" style="713" customWidth="1"/>
    <col min="15370" max="15373" width="0" style="713" hidden="1" customWidth="1"/>
    <col min="15374" max="15374" width="6" style="713" customWidth="1"/>
    <col min="15375" max="15376" width="0" style="713" hidden="1" customWidth="1"/>
    <col min="15377" max="15616" width="9.140625" style="713"/>
    <col min="15617" max="15617" width="5.7109375" style="713" customWidth="1"/>
    <col min="15618" max="15618" width="4.5703125" style="713" customWidth="1"/>
    <col min="15619" max="15619" width="4.7109375" style="713" customWidth="1"/>
    <col min="15620" max="15620" width="12.7109375" style="713" customWidth="1"/>
    <col min="15621" max="15621" width="55.7109375" style="713" customWidth="1"/>
    <col min="15622" max="15622" width="4.7109375" style="713" customWidth="1"/>
    <col min="15623" max="15623" width="9.5703125" style="713" customWidth="1"/>
    <col min="15624" max="15624" width="9.85546875" style="713" customWidth="1"/>
    <col min="15625" max="15625" width="12.7109375" style="713" customWidth="1"/>
    <col min="15626" max="15629" width="0" style="713" hidden="1" customWidth="1"/>
    <col min="15630" max="15630" width="6" style="713" customWidth="1"/>
    <col min="15631" max="15632" width="0" style="713" hidden="1" customWidth="1"/>
    <col min="15633" max="15872" width="9.140625" style="713"/>
    <col min="15873" max="15873" width="5.7109375" style="713" customWidth="1"/>
    <col min="15874" max="15874" width="4.5703125" style="713" customWidth="1"/>
    <col min="15875" max="15875" width="4.7109375" style="713" customWidth="1"/>
    <col min="15876" max="15876" width="12.7109375" style="713" customWidth="1"/>
    <col min="15877" max="15877" width="55.7109375" style="713" customWidth="1"/>
    <col min="15878" max="15878" width="4.7109375" style="713" customWidth="1"/>
    <col min="15879" max="15879" width="9.5703125" style="713" customWidth="1"/>
    <col min="15880" max="15880" width="9.85546875" style="713" customWidth="1"/>
    <col min="15881" max="15881" width="12.7109375" style="713" customWidth="1"/>
    <col min="15882" max="15885" width="0" style="713" hidden="1" customWidth="1"/>
    <col min="15886" max="15886" width="6" style="713" customWidth="1"/>
    <col min="15887" max="15888" width="0" style="713" hidden="1" customWidth="1"/>
    <col min="15889" max="16128" width="9.140625" style="713"/>
    <col min="16129" max="16129" width="5.7109375" style="713" customWidth="1"/>
    <col min="16130" max="16130" width="4.5703125" style="713" customWidth="1"/>
    <col min="16131" max="16131" width="4.7109375" style="713" customWidth="1"/>
    <col min="16132" max="16132" width="12.7109375" style="713" customWidth="1"/>
    <col min="16133" max="16133" width="55.7109375" style="713" customWidth="1"/>
    <col min="16134" max="16134" width="4.7109375" style="713" customWidth="1"/>
    <col min="16135" max="16135" width="9.5703125" style="713" customWidth="1"/>
    <col min="16136" max="16136" width="9.85546875" style="713" customWidth="1"/>
    <col min="16137" max="16137" width="12.7109375" style="713" customWidth="1"/>
    <col min="16138" max="16141" width="0" style="713" hidden="1" customWidth="1"/>
    <col min="16142" max="16142" width="6" style="713" customWidth="1"/>
    <col min="16143" max="16144" width="0" style="713" hidden="1" customWidth="1"/>
    <col min="16145" max="16384" width="9.140625" style="713"/>
  </cols>
  <sheetData>
    <row r="1" spans="1:16" ht="18" customHeight="1">
      <c r="A1" s="824" t="s">
        <v>1393</v>
      </c>
      <c r="B1" s="907"/>
      <c r="C1" s="907"/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8"/>
      <c r="P1" s="908"/>
    </row>
    <row r="2" spans="1:16" ht="11.25" customHeight="1">
      <c r="A2" s="826" t="s">
        <v>37</v>
      </c>
      <c r="B2" s="827"/>
      <c r="C2" s="827" t="str">
        <f>'SO 08 kl'!E5</f>
        <v xml:space="preserve">DRIENOV  OOPZ - REKONŠTRUKCIA  A  PRÍSTAVBA  OBJEKTU   </v>
      </c>
      <c r="D2" s="827"/>
      <c r="E2" s="827"/>
      <c r="F2" s="827"/>
      <c r="G2" s="827"/>
      <c r="H2" s="827"/>
      <c r="I2" s="827"/>
      <c r="J2" s="827"/>
      <c r="K2" s="827"/>
      <c r="L2" s="907"/>
      <c r="M2" s="907"/>
      <c r="N2" s="907"/>
      <c r="O2" s="908"/>
      <c r="P2" s="908"/>
    </row>
    <row r="3" spans="1:16" ht="11.25" customHeight="1">
      <c r="A3" s="826" t="s">
        <v>36</v>
      </c>
      <c r="B3" s="827"/>
      <c r="C3" s="827" t="str">
        <f>'SO 08 kl'!E7</f>
        <v>SO 08 - ZTI - VONKAJŠIA KANALIZÁCIA</v>
      </c>
      <c r="D3" s="827"/>
      <c r="E3" s="827"/>
      <c r="F3" s="827"/>
      <c r="G3" s="827"/>
      <c r="H3" s="827"/>
      <c r="I3" s="827"/>
      <c r="J3" s="827"/>
      <c r="K3" s="827"/>
      <c r="L3" s="907"/>
      <c r="M3" s="907"/>
      <c r="N3" s="907"/>
      <c r="O3" s="908"/>
      <c r="P3" s="908"/>
    </row>
    <row r="4" spans="1:16" ht="11.25" customHeight="1">
      <c r="A4" s="826" t="s">
        <v>133</v>
      </c>
      <c r="B4" s="827"/>
      <c r="C4" s="827" t="str">
        <f>'SO 08 kl'!E9</f>
        <v xml:space="preserve"> </v>
      </c>
      <c r="D4" s="827"/>
      <c r="E4" s="827"/>
      <c r="F4" s="827"/>
      <c r="G4" s="827"/>
      <c r="H4" s="827"/>
      <c r="I4" s="827"/>
      <c r="J4" s="827"/>
      <c r="K4" s="827"/>
      <c r="L4" s="907"/>
      <c r="M4" s="907"/>
      <c r="N4" s="907"/>
      <c r="O4" s="908"/>
      <c r="P4" s="908"/>
    </row>
    <row r="5" spans="1:16" ht="11.25" customHeight="1">
      <c r="A5" s="827" t="s">
        <v>1991</v>
      </c>
      <c r="B5" s="827"/>
      <c r="C5" s="827" t="str">
        <f>'SO 08 kl'!P5</f>
        <v xml:space="preserve"> </v>
      </c>
      <c r="D5" s="827"/>
      <c r="E5" s="827"/>
      <c r="F5" s="827"/>
      <c r="G5" s="827"/>
      <c r="H5" s="827"/>
      <c r="I5" s="827"/>
      <c r="J5" s="827"/>
      <c r="K5" s="827"/>
      <c r="L5" s="907"/>
      <c r="M5" s="907"/>
      <c r="N5" s="907"/>
      <c r="O5" s="908"/>
      <c r="P5" s="908"/>
    </row>
    <row r="6" spans="1:16" ht="5.25" customHeight="1">
      <c r="A6" s="827"/>
      <c r="B6" s="827"/>
      <c r="C6" s="827"/>
      <c r="D6" s="827"/>
      <c r="E6" s="827"/>
      <c r="F6" s="827"/>
      <c r="G6" s="827"/>
      <c r="H6" s="827"/>
      <c r="I6" s="827"/>
      <c r="J6" s="827"/>
      <c r="K6" s="827"/>
      <c r="L6" s="907"/>
      <c r="M6" s="907"/>
      <c r="N6" s="907"/>
      <c r="O6" s="908"/>
      <c r="P6" s="908"/>
    </row>
    <row r="7" spans="1:16" ht="11.25" customHeight="1">
      <c r="A7" s="827" t="s">
        <v>35</v>
      </c>
      <c r="B7" s="827"/>
      <c r="C7" s="827" t="str">
        <f>'SO 08 kl'!E26</f>
        <v>MINISTERSTVO VNÚTRA SR, PRIBINOVA 2, 812 72 BRATIS</v>
      </c>
      <c r="D7" s="827"/>
      <c r="E7" s="827"/>
      <c r="F7" s="827"/>
      <c r="G7" s="827"/>
      <c r="H7" s="827"/>
      <c r="I7" s="827"/>
      <c r="J7" s="827"/>
      <c r="K7" s="827"/>
      <c r="L7" s="907"/>
      <c r="M7" s="907"/>
      <c r="N7" s="907"/>
      <c r="O7" s="908"/>
      <c r="P7" s="908"/>
    </row>
    <row r="8" spans="1:16" ht="11.25" customHeight="1">
      <c r="A8" s="827" t="s">
        <v>34</v>
      </c>
      <c r="B8" s="827"/>
      <c r="C8" s="827" t="str">
        <f>'SO 08 kl'!E28</f>
        <v xml:space="preserve"> </v>
      </c>
      <c r="D8" s="827"/>
      <c r="E8" s="827"/>
      <c r="F8" s="827"/>
      <c r="G8" s="827"/>
      <c r="H8" s="827"/>
      <c r="I8" s="827"/>
      <c r="J8" s="827"/>
      <c r="K8" s="827"/>
      <c r="L8" s="907"/>
      <c r="M8" s="907"/>
      <c r="N8" s="907"/>
      <c r="O8" s="908"/>
      <c r="P8" s="908"/>
    </row>
    <row r="9" spans="1:16" ht="11.25" customHeight="1">
      <c r="A9" s="827" t="s">
        <v>1392</v>
      </c>
      <c r="B9" s="827"/>
      <c r="C9" s="827"/>
      <c r="D9" s="928"/>
      <c r="E9" s="827"/>
      <c r="F9" s="827"/>
      <c r="G9" s="827"/>
      <c r="H9" s="827"/>
      <c r="I9" s="827"/>
      <c r="J9" s="827"/>
      <c r="K9" s="827"/>
      <c r="L9" s="907"/>
      <c r="M9" s="907"/>
      <c r="N9" s="907"/>
      <c r="O9" s="908"/>
      <c r="P9" s="908"/>
    </row>
    <row r="10" spans="1:16" ht="6" customHeight="1">
      <c r="A10" s="907"/>
      <c r="B10" s="907"/>
      <c r="C10" s="907"/>
      <c r="D10" s="907"/>
      <c r="E10" s="907"/>
      <c r="F10" s="907"/>
      <c r="G10" s="907"/>
      <c r="H10" s="907"/>
      <c r="I10" s="907"/>
      <c r="J10" s="907"/>
      <c r="K10" s="907"/>
      <c r="L10" s="907"/>
      <c r="M10" s="907"/>
      <c r="N10" s="907"/>
      <c r="O10" s="908"/>
      <c r="P10" s="908"/>
    </row>
    <row r="11" spans="1:16" ht="21.75" customHeight="1">
      <c r="A11" s="831" t="s">
        <v>141</v>
      </c>
      <c r="B11" s="832" t="s">
        <v>142</v>
      </c>
      <c r="C11" s="832" t="s">
        <v>143</v>
      </c>
      <c r="D11" s="832" t="s">
        <v>144</v>
      </c>
      <c r="E11" s="832" t="s">
        <v>135</v>
      </c>
      <c r="F11" s="832" t="s">
        <v>145</v>
      </c>
      <c r="G11" s="832" t="s">
        <v>146</v>
      </c>
      <c r="H11" s="832" t="s">
        <v>147</v>
      </c>
      <c r="I11" s="832" t="s">
        <v>136</v>
      </c>
      <c r="J11" s="832" t="s">
        <v>148</v>
      </c>
      <c r="K11" s="832" t="s">
        <v>137</v>
      </c>
      <c r="L11" s="832" t="s">
        <v>149</v>
      </c>
      <c r="M11" s="832" t="s">
        <v>150</v>
      </c>
      <c r="N11" s="833" t="s">
        <v>151</v>
      </c>
      <c r="O11" s="909" t="s">
        <v>152</v>
      </c>
      <c r="P11" s="910" t="s">
        <v>153</v>
      </c>
    </row>
    <row r="12" spans="1:16" ht="11.25" customHeight="1">
      <c r="A12" s="835">
        <v>1</v>
      </c>
      <c r="B12" s="836">
        <v>2</v>
      </c>
      <c r="C12" s="836">
        <v>3</v>
      </c>
      <c r="D12" s="836">
        <v>4</v>
      </c>
      <c r="E12" s="836">
        <v>5</v>
      </c>
      <c r="F12" s="836">
        <v>6</v>
      </c>
      <c r="G12" s="836">
        <v>7</v>
      </c>
      <c r="H12" s="836">
        <v>8</v>
      </c>
      <c r="I12" s="836">
        <v>9</v>
      </c>
      <c r="J12" s="836"/>
      <c r="K12" s="836"/>
      <c r="L12" s="836"/>
      <c r="M12" s="836"/>
      <c r="N12" s="837">
        <v>10</v>
      </c>
      <c r="O12" s="911">
        <v>11</v>
      </c>
      <c r="P12" s="912">
        <v>12</v>
      </c>
    </row>
    <row r="13" spans="1:16" ht="3.75" customHeight="1">
      <c r="A13" s="907"/>
      <c r="B13" s="907"/>
      <c r="C13" s="907"/>
      <c r="D13" s="907"/>
      <c r="E13" s="907"/>
      <c r="F13" s="907"/>
      <c r="G13" s="907"/>
      <c r="H13" s="907"/>
      <c r="I13" s="907"/>
      <c r="J13" s="907"/>
      <c r="K13" s="907"/>
      <c r="L13" s="907"/>
      <c r="M13" s="907"/>
      <c r="N13" s="913"/>
      <c r="O13" s="914"/>
      <c r="P13" s="915"/>
    </row>
    <row r="14" spans="1:16" s="844" customFormat="1" ht="12.75" customHeight="1">
      <c r="A14" s="916"/>
      <c r="B14" s="917" t="s">
        <v>121</v>
      </c>
      <c r="C14" s="916"/>
      <c r="D14" s="916" t="s">
        <v>155</v>
      </c>
      <c r="E14" s="916" t="s">
        <v>155</v>
      </c>
      <c r="F14" s="916"/>
      <c r="G14" s="916"/>
      <c r="H14" s="916"/>
      <c r="I14" s="918"/>
      <c r="J14" s="916"/>
      <c r="K14" s="919"/>
      <c r="L14" s="916"/>
      <c r="M14" s="919"/>
      <c r="N14" s="916"/>
      <c r="P14" s="841"/>
    </row>
    <row r="15" spans="1:16" s="844" customFormat="1" ht="12.75" customHeight="1">
      <c r="B15" s="845" t="s">
        <v>121</v>
      </c>
      <c r="D15" s="846" t="s">
        <v>79</v>
      </c>
      <c r="E15" s="846" t="s">
        <v>158</v>
      </c>
      <c r="I15" s="847"/>
      <c r="K15" s="848"/>
      <c r="M15" s="848"/>
      <c r="P15" s="846"/>
    </row>
    <row r="16" spans="1:16" s="725" customFormat="1" ht="12.75" customHeight="1">
      <c r="A16" s="872" t="s">
        <v>79</v>
      </c>
      <c r="B16" s="872" t="s">
        <v>159</v>
      </c>
      <c r="C16" s="872" t="s">
        <v>1635</v>
      </c>
      <c r="D16" s="725" t="s">
        <v>1636</v>
      </c>
      <c r="E16" s="725" t="s">
        <v>1637</v>
      </c>
      <c r="F16" s="872"/>
      <c r="G16" s="873"/>
      <c r="H16" s="874"/>
      <c r="I16" s="874"/>
      <c r="J16" s="875"/>
      <c r="K16" s="873"/>
      <c r="L16" s="875"/>
      <c r="M16" s="873"/>
      <c r="N16" s="876"/>
      <c r="O16" s="877"/>
    </row>
    <row r="17" spans="1:17" s="725" customFormat="1" ht="12.75" customHeight="1">
      <c r="A17" s="872" t="s">
        <v>164</v>
      </c>
      <c r="B17" s="872" t="s">
        <v>159</v>
      </c>
      <c r="C17" s="872" t="s">
        <v>160</v>
      </c>
      <c r="D17" s="725" t="s">
        <v>167</v>
      </c>
      <c r="E17" s="725" t="s">
        <v>168</v>
      </c>
      <c r="F17" s="872" t="s">
        <v>163</v>
      </c>
      <c r="G17" s="873">
        <v>24.64</v>
      </c>
      <c r="H17" s="874"/>
      <c r="I17" s="874"/>
      <c r="J17" s="875"/>
      <c r="K17" s="873"/>
      <c r="L17" s="875"/>
      <c r="M17" s="873"/>
      <c r="N17" s="876"/>
      <c r="O17" s="877"/>
    </row>
    <row r="18" spans="1:17" s="725" customFormat="1" ht="12.75" customHeight="1">
      <c r="A18" s="872" t="s">
        <v>204</v>
      </c>
      <c r="B18" s="872" t="s">
        <v>159</v>
      </c>
      <c r="C18" s="872" t="s">
        <v>160</v>
      </c>
      <c r="D18" s="725" t="s">
        <v>169</v>
      </c>
      <c r="E18" s="725" t="s">
        <v>1638</v>
      </c>
      <c r="F18" s="872" t="s">
        <v>163</v>
      </c>
      <c r="G18" s="873">
        <v>24.64</v>
      </c>
      <c r="H18" s="874"/>
      <c r="I18" s="874"/>
      <c r="J18" s="875"/>
      <c r="K18" s="873"/>
      <c r="L18" s="875"/>
      <c r="M18" s="873"/>
      <c r="N18" s="876"/>
      <c r="O18" s="877"/>
    </row>
    <row r="19" spans="1:17" s="725" customFormat="1" ht="12.75" customHeight="1">
      <c r="A19" s="872" t="s">
        <v>232</v>
      </c>
      <c r="B19" s="872" t="s">
        <v>159</v>
      </c>
      <c r="C19" s="872" t="s">
        <v>160</v>
      </c>
      <c r="D19" s="725" t="s">
        <v>1639</v>
      </c>
      <c r="E19" s="725" t="s">
        <v>1640</v>
      </c>
      <c r="F19" s="872" t="s">
        <v>163</v>
      </c>
      <c r="G19" s="873">
        <v>24.64</v>
      </c>
      <c r="H19" s="874"/>
      <c r="I19" s="874"/>
      <c r="J19" s="875"/>
      <c r="K19" s="873"/>
      <c r="L19" s="875"/>
      <c r="M19" s="873"/>
      <c r="N19" s="876"/>
      <c r="O19" s="877"/>
    </row>
    <row r="20" spans="1:17" s="725" customFormat="1" ht="12.75" customHeight="1">
      <c r="A20" s="872" t="s">
        <v>1402</v>
      </c>
      <c r="B20" s="872" t="s">
        <v>159</v>
      </c>
      <c r="C20" s="872" t="s">
        <v>160</v>
      </c>
      <c r="D20" s="725" t="s">
        <v>181</v>
      </c>
      <c r="E20" s="725" t="s">
        <v>182</v>
      </c>
      <c r="F20" s="872" t="s">
        <v>163</v>
      </c>
      <c r="G20" s="873">
        <v>24.64</v>
      </c>
      <c r="H20" s="874"/>
      <c r="I20" s="874"/>
      <c r="J20" s="875"/>
      <c r="K20" s="873"/>
      <c r="L20" s="875"/>
      <c r="M20" s="873"/>
      <c r="N20" s="876"/>
      <c r="O20" s="877"/>
    </row>
    <row r="21" spans="1:17" s="725" customFormat="1" ht="12.75" customHeight="1">
      <c r="A21" s="872" t="s">
        <v>272</v>
      </c>
      <c r="B21" s="872" t="s">
        <v>159</v>
      </c>
      <c r="C21" s="872" t="s">
        <v>160</v>
      </c>
      <c r="D21" s="725" t="s">
        <v>1641</v>
      </c>
      <c r="E21" s="725" t="s">
        <v>1642</v>
      </c>
      <c r="F21" s="872" t="s">
        <v>1643</v>
      </c>
      <c r="G21" s="873">
        <v>17.079999999999998</v>
      </c>
      <c r="H21" s="874"/>
      <c r="I21" s="874"/>
      <c r="J21" s="875"/>
      <c r="K21" s="873"/>
      <c r="L21" s="875"/>
      <c r="M21" s="873"/>
      <c r="N21" s="876"/>
      <c r="O21" s="877"/>
    </row>
    <row r="22" spans="1:17" s="725" customFormat="1" ht="12.75" customHeight="1">
      <c r="A22" s="920" t="s">
        <v>1409</v>
      </c>
      <c r="B22" s="920" t="s">
        <v>185</v>
      </c>
      <c r="C22" s="920" t="s">
        <v>186</v>
      </c>
      <c r="D22" s="921" t="s">
        <v>1644</v>
      </c>
      <c r="E22" s="921" t="s">
        <v>1645</v>
      </c>
      <c r="F22" s="920" t="s">
        <v>163</v>
      </c>
      <c r="G22" s="922">
        <v>17.079999999999998</v>
      </c>
      <c r="H22" s="923"/>
      <c r="I22" s="923"/>
      <c r="J22" s="924"/>
      <c r="K22" s="922"/>
      <c r="L22" s="924"/>
      <c r="M22" s="922"/>
      <c r="N22" s="925"/>
      <c r="O22" s="926"/>
      <c r="P22" s="921"/>
    </row>
    <row r="23" spans="1:17" s="725" customFormat="1" ht="12.75" customHeight="1">
      <c r="A23" s="872" t="s">
        <v>1414</v>
      </c>
      <c r="B23" s="872" t="s">
        <v>159</v>
      </c>
      <c r="C23" s="872" t="s">
        <v>160</v>
      </c>
      <c r="D23" s="725" t="s">
        <v>1646</v>
      </c>
      <c r="E23" s="725" t="s">
        <v>1647</v>
      </c>
      <c r="F23" s="872" t="s">
        <v>163</v>
      </c>
      <c r="G23" s="873">
        <v>5.28</v>
      </c>
      <c r="H23" s="874"/>
      <c r="I23" s="874"/>
      <c r="J23" s="875"/>
      <c r="K23" s="873"/>
      <c r="L23" s="875"/>
      <c r="M23" s="873"/>
      <c r="N23" s="876"/>
      <c r="O23" s="877"/>
    </row>
    <row r="24" spans="1:17" s="725" customFormat="1" ht="12.75" customHeight="1">
      <c r="A24" s="920" t="s">
        <v>331</v>
      </c>
      <c r="B24" s="920" t="s">
        <v>185</v>
      </c>
      <c r="C24" s="920" t="s">
        <v>186</v>
      </c>
      <c r="D24" s="921" t="s">
        <v>1648</v>
      </c>
      <c r="E24" s="921" t="s">
        <v>1649</v>
      </c>
      <c r="F24" s="920" t="s">
        <v>163</v>
      </c>
      <c r="G24" s="922">
        <v>5.28</v>
      </c>
      <c r="H24" s="923"/>
      <c r="I24" s="923"/>
      <c r="J24" s="924"/>
      <c r="K24" s="922"/>
      <c r="L24" s="924"/>
      <c r="M24" s="922"/>
      <c r="N24" s="925"/>
      <c r="O24" s="926"/>
      <c r="P24" s="921"/>
    </row>
    <row r="25" spans="1:17" s="725" customFormat="1" ht="12.75" customHeight="1">
      <c r="A25" s="872" t="s">
        <v>1418</v>
      </c>
      <c r="B25" s="872" t="s">
        <v>159</v>
      </c>
      <c r="C25" s="872" t="s">
        <v>1635</v>
      </c>
      <c r="D25" s="725" t="s">
        <v>1650</v>
      </c>
      <c r="E25" s="725" t="s">
        <v>1651</v>
      </c>
      <c r="F25" s="872" t="s">
        <v>189</v>
      </c>
      <c r="G25" s="873">
        <v>45.75</v>
      </c>
      <c r="H25" s="874"/>
      <c r="I25" s="874"/>
      <c r="J25" s="875"/>
      <c r="K25" s="873"/>
      <c r="L25" s="875"/>
      <c r="M25" s="873"/>
      <c r="N25" s="876"/>
      <c r="O25" s="877"/>
    </row>
    <row r="26" spans="1:17" s="844" customFormat="1" ht="12.75" customHeight="1">
      <c r="B26" s="845" t="s">
        <v>121</v>
      </c>
      <c r="D26" s="846" t="s">
        <v>232</v>
      </c>
      <c r="E26" s="846" t="s">
        <v>233</v>
      </c>
      <c r="I26" s="847"/>
      <c r="K26" s="848"/>
      <c r="M26" s="848"/>
      <c r="P26" s="846"/>
      <c r="Q26" s="725"/>
    </row>
    <row r="27" spans="1:17" s="725" customFormat="1" ht="12.75" customHeight="1">
      <c r="A27" s="872" t="s">
        <v>1421</v>
      </c>
      <c r="B27" s="872" t="s">
        <v>159</v>
      </c>
      <c r="C27" s="872" t="s">
        <v>1652</v>
      </c>
      <c r="D27" s="725" t="s">
        <v>1653</v>
      </c>
      <c r="E27" s="725" t="s">
        <v>1654</v>
      </c>
      <c r="F27" s="872" t="s">
        <v>163</v>
      </c>
      <c r="G27" s="873">
        <v>2.64</v>
      </c>
      <c r="H27" s="874"/>
      <c r="I27" s="874"/>
      <c r="J27" s="875"/>
      <c r="K27" s="873"/>
      <c r="L27" s="875"/>
      <c r="M27" s="873"/>
      <c r="N27" s="876"/>
      <c r="O27" s="877"/>
    </row>
    <row r="28" spans="1:17" s="844" customFormat="1" ht="12.75" customHeight="1">
      <c r="B28" s="845" t="s">
        <v>121</v>
      </c>
      <c r="D28" s="846" t="s">
        <v>1414</v>
      </c>
      <c r="E28" s="846" t="s">
        <v>1994</v>
      </c>
      <c r="I28" s="847"/>
      <c r="K28" s="848"/>
      <c r="M28" s="848"/>
      <c r="P28" s="846"/>
      <c r="Q28" s="725"/>
    </row>
    <row r="29" spans="1:17" s="725" customFormat="1" ht="12.75" customHeight="1">
      <c r="A29" s="872" t="s">
        <v>1424</v>
      </c>
      <c r="B29" s="872" t="s">
        <v>159</v>
      </c>
      <c r="C29" s="872" t="s">
        <v>1652</v>
      </c>
      <c r="D29" s="725" t="s">
        <v>2065</v>
      </c>
      <c r="E29" s="725" t="s">
        <v>2066</v>
      </c>
      <c r="F29" s="872" t="s">
        <v>220</v>
      </c>
      <c r="G29" s="873">
        <v>22</v>
      </c>
      <c r="H29" s="874"/>
      <c r="I29" s="874"/>
      <c r="J29" s="875"/>
      <c r="K29" s="873"/>
      <c r="L29" s="875"/>
      <c r="M29" s="873"/>
      <c r="N29" s="876"/>
      <c r="O29" s="877"/>
    </row>
    <row r="30" spans="1:17" s="725" customFormat="1" ht="12.75" customHeight="1">
      <c r="A30" s="920" t="s">
        <v>1429</v>
      </c>
      <c r="B30" s="920" t="s">
        <v>185</v>
      </c>
      <c r="C30" s="920" t="s">
        <v>186</v>
      </c>
      <c r="D30" s="921" t="s">
        <v>2067</v>
      </c>
      <c r="E30" s="921" t="s">
        <v>2068</v>
      </c>
      <c r="F30" s="920" t="s">
        <v>1466</v>
      </c>
      <c r="G30" s="922">
        <v>5</v>
      </c>
      <c r="H30" s="923"/>
      <c r="I30" s="923"/>
      <c r="J30" s="924"/>
      <c r="K30" s="922"/>
      <c r="L30" s="924"/>
      <c r="M30" s="922"/>
      <c r="N30" s="925"/>
      <c r="O30" s="926"/>
      <c r="P30" s="921"/>
    </row>
    <row r="31" spans="1:17" s="947" customFormat="1" ht="12.75" customHeight="1">
      <c r="A31" s="946">
        <v>14</v>
      </c>
      <c r="B31" s="946" t="s">
        <v>185</v>
      </c>
      <c r="C31" s="946" t="s">
        <v>186</v>
      </c>
      <c r="D31" s="947" t="s">
        <v>2067</v>
      </c>
      <c r="E31" s="947" t="s">
        <v>2144</v>
      </c>
      <c r="F31" s="946" t="s">
        <v>1466</v>
      </c>
      <c r="G31" s="948">
        <v>1</v>
      </c>
      <c r="H31" s="949"/>
      <c r="I31" s="949"/>
      <c r="J31" s="950"/>
      <c r="K31" s="948"/>
      <c r="L31" s="950"/>
      <c r="M31" s="948"/>
      <c r="N31" s="951"/>
      <c r="O31" s="952"/>
    </row>
    <row r="32" spans="1:17" s="725" customFormat="1" ht="12.75" customHeight="1">
      <c r="A32" s="872">
        <v>15</v>
      </c>
      <c r="B32" s="872" t="s">
        <v>159</v>
      </c>
      <c r="C32" s="872" t="s">
        <v>1652</v>
      </c>
      <c r="D32" s="725" t="s">
        <v>2069</v>
      </c>
      <c r="E32" s="725" t="s">
        <v>2070</v>
      </c>
      <c r="F32" s="872" t="s">
        <v>220</v>
      </c>
      <c r="G32" s="873">
        <v>22</v>
      </c>
      <c r="H32" s="874"/>
      <c r="I32" s="874"/>
      <c r="J32" s="875"/>
      <c r="K32" s="873"/>
      <c r="L32" s="875"/>
      <c r="M32" s="873"/>
      <c r="N32" s="876"/>
      <c r="O32" s="877"/>
    </row>
    <row r="33" spans="1:17" s="844" customFormat="1" ht="12.75" customHeight="1">
      <c r="B33" s="845" t="s">
        <v>121</v>
      </c>
      <c r="D33" s="846" t="s">
        <v>419</v>
      </c>
      <c r="E33" s="846" t="s">
        <v>420</v>
      </c>
      <c r="I33" s="847"/>
      <c r="K33" s="848"/>
      <c r="M33" s="848"/>
      <c r="P33" s="846"/>
      <c r="Q33" s="725"/>
    </row>
    <row r="34" spans="1:17" s="725" customFormat="1" ht="12.75" customHeight="1">
      <c r="A34" s="872">
        <v>16</v>
      </c>
      <c r="B34" s="872" t="s">
        <v>159</v>
      </c>
      <c r="C34" s="872" t="s">
        <v>1652</v>
      </c>
      <c r="D34" s="725" t="s">
        <v>1655</v>
      </c>
      <c r="E34" s="725" t="s">
        <v>1656</v>
      </c>
      <c r="F34" s="872" t="s">
        <v>189</v>
      </c>
      <c r="G34" s="873">
        <v>42.448999999999998</v>
      </c>
      <c r="H34" s="874"/>
      <c r="I34" s="874"/>
      <c r="J34" s="875"/>
      <c r="K34" s="873"/>
      <c r="L34" s="875"/>
      <c r="M34" s="873"/>
      <c r="N34" s="876"/>
      <c r="O34" s="877"/>
    </row>
    <row r="35" spans="1:17" s="849" customFormat="1" ht="12.75" customHeight="1">
      <c r="E35" s="850" t="s">
        <v>139</v>
      </c>
      <c r="I35" s="851"/>
      <c r="K35" s="852"/>
      <c r="M35" s="852"/>
    </row>
  </sheetData>
  <printOptions horizontalCentered="1"/>
  <pageMargins left="0.78740155696868896" right="0.78740155696868896" top="0.59055119752883911" bottom="0.59055119752883911" header="0" footer="0"/>
  <pageSetup paperSize="9" fitToHeight="999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8" zoomScaleNormal="100" workbookViewId="0">
      <selection activeCell="Y50" sqref="Y50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245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44" t="s">
        <v>70</v>
      </c>
      <c r="F5" s="1145"/>
      <c r="G5" s="1145"/>
      <c r="H5" s="1145"/>
      <c r="I5" s="1145"/>
      <c r="J5" s="1146"/>
      <c r="K5" s="68"/>
      <c r="L5" s="68"/>
      <c r="M5" s="68"/>
      <c r="N5" s="68"/>
      <c r="O5" s="68" t="s">
        <v>71</v>
      </c>
      <c r="P5" s="246" t="s">
        <v>29</v>
      </c>
      <c r="Q5" s="247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248" t="s">
        <v>73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249"/>
      <c r="Q6" s="250"/>
      <c r="R6" s="74"/>
      <c r="S6" s="72"/>
    </row>
    <row r="7" spans="1:19" ht="24" customHeight="1">
      <c r="A7" s="67"/>
      <c r="B7" s="68" t="s">
        <v>74</v>
      </c>
      <c r="C7" s="68"/>
      <c r="D7" s="68"/>
      <c r="E7" s="1147" t="s">
        <v>2071</v>
      </c>
      <c r="F7" s="1148"/>
      <c r="G7" s="1148"/>
      <c r="H7" s="1148"/>
      <c r="I7" s="1148"/>
      <c r="J7" s="1149"/>
      <c r="K7" s="68"/>
      <c r="L7" s="68"/>
      <c r="M7" s="68"/>
      <c r="N7" s="68"/>
      <c r="O7" s="68" t="s">
        <v>76</v>
      </c>
      <c r="P7" s="249" t="s">
        <v>77</v>
      </c>
      <c r="Q7" s="250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248" t="s">
        <v>1402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249"/>
      <c r="Q8" s="250"/>
      <c r="R8" s="74"/>
      <c r="S8" s="72"/>
    </row>
    <row r="9" spans="1:19" ht="24" customHeight="1">
      <c r="A9" s="67"/>
      <c r="B9" s="68" t="s">
        <v>80</v>
      </c>
      <c r="C9" s="68"/>
      <c r="D9" s="68"/>
      <c r="E9" s="1150" t="s">
        <v>29</v>
      </c>
      <c r="F9" s="1151"/>
      <c r="G9" s="1151"/>
      <c r="H9" s="1151"/>
      <c r="I9" s="1151"/>
      <c r="J9" s="1152"/>
      <c r="K9" s="68"/>
      <c r="L9" s="68"/>
      <c r="M9" s="68"/>
      <c r="N9" s="68"/>
      <c r="O9" s="68" t="s">
        <v>82</v>
      </c>
      <c r="P9" s="1153" t="s">
        <v>77</v>
      </c>
      <c r="Q9" s="1154"/>
      <c r="R9" s="1155"/>
      <c r="S9" s="72"/>
    </row>
    <row r="10" spans="1:19" ht="17.25" hidden="1" customHeight="1">
      <c r="A10" s="67"/>
      <c r="B10" s="68" t="s">
        <v>83</v>
      </c>
      <c r="C10" s="68"/>
      <c r="D10" s="68"/>
      <c r="E10" s="251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250"/>
      <c r="Q10" s="250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251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250"/>
      <c r="Q11" s="250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251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250"/>
      <c r="Q12" s="250"/>
      <c r="R12" s="68"/>
      <c r="S12" s="72"/>
    </row>
    <row r="13" spans="1:19" ht="17.25" hidden="1" customHeight="1">
      <c r="A13" s="67"/>
      <c r="B13" s="68"/>
      <c r="C13" s="68"/>
      <c r="D13" s="68"/>
      <c r="E13" s="251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250"/>
      <c r="Q13" s="250"/>
      <c r="R13" s="68"/>
      <c r="S13" s="72"/>
    </row>
    <row r="14" spans="1:19" ht="17.25" hidden="1" customHeight="1">
      <c r="A14" s="67"/>
      <c r="B14" s="68"/>
      <c r="C14" s="68"/>
      <c r="D14" s="68"/>
      <c r="E14" s="251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250"/>
      <c r="Q14" s="250"/>
      <c r="R14" s="68"/>
      <c r="S14" s="72"/>
    </row>
    <row r="15" spans="1:19" ht="17.25" hidden="1" customHeight="1">
      <c r="A15" s="67"/>
      <c r="B15" s="68"/>
      <c r="C15" s="68"/>
      <c r="D15" s="68"/>
      <c r="E15" s="251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250"/>
      <c r="Q15" s="250"/>
      <c r="R15" s="68"/>
      <c r="S15" s="72"/>
    </row>
    <row r="16" spans="1:19" ht="17.25" hidden="1" customHeight="1">
      <c r="A16" s="67"/>
      <c r="B16" s="68"/>
      <c r="C16" s="68"/>
      <c r="D16" s="68"/>
      <c r="E16" s="251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250"/>
      <c r="Q16" s="250"/>
      <c r="R16" s="68"/>
      <c r="S16" s="72"/>
    </row>
    <row r="17" spans="1:19" ht="17.25" hidden="1" customHeight="1">
      <c r="A17" s="67"/>
      <c r="B17" s="68"/>
      <c r="C17" s="68"/>
      <c r="D17" s="68"/>
      <c r="E17" s="251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250"/>
      <c r="Q17" s="250"/>
      <c r="R17" s="68"/>
      <c r="S17" s="72"/>
    </row>
    <row r="18" spans="1:19" ht="17.25" hidden="1" customHeight="1">
      <c r="A18" s="67"/>
      <c r="B18" s="68"/>
      <c r="C18" s="68"/>
      <c r="D18" s="68"/>
      <c r="E18" s="251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250"/>
      <c r="Q18" s="250"/>
      <c r="R18" s="68"/>
      <c r="S18" s="72"/>
    </row>
    <row r="19" spans="1:19" ht="17.25" hidden="1" customHeight="1">
      <c r="A19" s="67"/>
      <c r="B19" s="68"/>
      <c r="C19" s="68"/>
      <c r="D19" s="68"/>
      <c r="E19" s="251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250"/>
      <c r="Q19" s="250"/>
      <c r="R19" s="68"/>
      <c r="S19" s="72"/>
    </row>
    <row r="20" spans="1:19" ht="17.25" hidden="1" customHeight="1">
      <c r="A20" s="67"/>
      <c r="B20" s="68"/>
      <c r="C20" s="68"/>
      <c r="D20" s="68"/>
      <c r="E20" s="251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250"/>
      <c r="Q20" s="250"/>
      <c r="R20" s="68"/>
      <c r="S20" s="72"/>
    </row>
    <row r="21" spans="1:19" ht="17.25" hidden="1" customHeight="1">
      <c r="A21" s="67"/>
      <c r="B21" s="68"/>
      <c r="C21" s="68"/>
      <c r="D21" s="68"/>
      <c r="E21" s="251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250"/>
      <c r="Q21" s="250"/>
      <c r="R21" s="68"/>
      <c r="S21" s="72"/>
    </row>
    <row r="22" spans="1:19" ht="17.25" hidden="1" customHeight="1">
      <c r="A22" s="67"/>
      <c r="B22" s="68"/>
      <c r="C22" s="68"/>
      <c r="D22" s="68"/>
      <c r="E22" s="251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250"/>
      <c r="Q22" s="250"/>
      <c r="R22" s="68"/>
      <c r="S22" s="72"/>
    </row>
    <row r="23" spans="1:19" ht="17.25" hidden="1" customHeight="1">
      <c r="A23" s="67"/>
      <c r="B23" s="68"/>
      <c r="C23" s="68"/>
      <c r="D23" s="68"/>
      <c r="E23" s="251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250"/>
      <c r="Q23" s="250"/>
      <c r="R23" s="68"/>
      <c r="S23" s="72"/>
    </row>
    <row r="24" spans="1:19" ht="17.25" hidden="1" customHeight="1">
      <c r="A24" s="67"/>
      <c r="B24" s="68"/>
      <c r="C24" s="68"/>
      <c r="D24" s="68"/>
      <c r="E24" s="251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250"/>
      <c r="Q24" s="250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246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252" t="s">
        <v>77</v>
      </c>
      <c r="P26" s="253" t="s">
        <v>77</v>
      </c>
      <c r="Q26" s="254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249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252" t="s">
        <v>77</v>
      </c>
      <c r="P27" s="253" t="s">
        <v>77</v>
      </c>
      <c r="Q27" s="254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249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252" t="s">
        <v>77</v>
      </c>
      <c r="P28" s="253" t="s">
        <v>77</v>
      </c>
      <c r="Q28" s="254"/>
      <c r="R28" s="82"/>
      <c r="S28" s="72"/>
    </row>
    <row r="29" spans="1:19" ht="17.850000000000001" customHeight="1">
      <c r="A29" s="67"/>
      <c r="B29" s="68"/>
      <c r="C29" s="68"/>
      <c r="D29" s="68"/>
      <c r="E29" s="255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250"/>
      <c r="P29" s="250"/>
      <c r="Q29" s="250"/>
      <c r="R29" s="68"/>
      <c r="S29" s="72"/>
    </row>
    <row r="30" spans="1:19" ht="17.850000000000001" customHeight="1">
      <c r="A30" s="67"/>
      <c r="B30" s="68"/>
      <c r="C30" s="68"/>
      <c r="D30" s="68"/>
      <c r="E30" s="250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250" t="s">
        <v>90</v>
      </c>
      <c r="P30" s="250"/>
      <c r="Q30" s="250"/>
      <c r="R30" s="86"/>
      <c r="S30" s="72"/>
    </row>
    <row r="31" spans="1:19" ht="17.850000000000001" customHeight="1">
      <c r="A31" s="67"/>
      <c r="B31" s="68"/>
      <c r="C31" s="68"/>
      <c r="D31" s="68"/>
      <c r="E31" s="252" t="s">
        <v>77</v>
      </c>
      <c r="F31" s="68"/>
      <c r="G31" s="253" t="s">
        <v>77</v>
      </c>
      <c r="H31" s="87"/>
      <c r="I31" s="256"/>
      <c r="J31" s="68"/>
      <c r="K31" s="68"/>
      <c r="L31" s="68"/>
      <c r="M31" s="68"/>
      <c r="N31" s="68"/>
      <c r="O31" s="257"/>
      <c r="P31" s="250"/>
      <c r="Q31" s="250"/>
      <c r="R31" s="258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259"/>
      <c r="E35" s="260"/>
      <c r="F35" s="107"/>
      <c r="G35" s="108"/>
      <c r="H35" s="104"/>
      <c r="I35" s="259"/>
      <c r="J35" s="260"/>
      <c r="K35" s="261"/>
      <c r="L35" s="108"/>
      <c r="M35" s="104"/>
      <c r="N35" s="104"/>
      <c r="O35" s="259"/>
      <c r="P35" s="108"/>
      <c r="Q35" s="104"/>
      <c r="R35" s="262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263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253" t="s">
        <v>106</v>
      </c>
      <c r="N38" s="87"/>
      <c r="O38" s="87"/>
      <c r="P38" s="264" t="str">
        <f>M48</f>
        <v>20</v>
      </c>
      <c r="Q38" s="265" t="s">
        <v>107</v>
      </c>
      <c r="R38" s="263"/>
      <c r="S38" s="129"/>
    </row>
    <row r="39" spans="1:19" ht="20.25" customHeight="1">
      <c r="A39" s="119">
        <v>2</v>
      </c>
      <c r="B39" s="130"/>
      <c r="C39" s="85"/>
      <c r="D39" s="121"/>
      <c r="E39" s="263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253" t="s">
        <v>109</v>
      </c>
      <c r="N39" s="87"/>
      <c r="O39" s="87"/>
      <c r="P39" s="264" t="str">
        <f>M48</f>
        <v>20</v>
      </c>
      <c r="Q39" s="265" t="s">
        <v>107</v>
      </c>
      <c r="R39" s="263"/>
      <c r="S39" s="129"/>
    </row>
    <row r="40" spans="1:19" ht="20.25" customHeight="1">
      <c r="A40" s="119">
        <v>3</v>
      </c>
      <c r="B40" s="120"/>
      <c r="C40" s="71"/>
      <c r="D40" s="121"/>
      <c r="E40" s="263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253" t="s">
        <v>111</v>
      </c>
      <c r="N40" s="87"/>
      <c r="O40" s="87"/>
      <c r="P40" s="264" t="str">
        <f>M48</f>
        <v>20</v>
      </c>
      <c r="Q40" s="265" t="s">
        <v>107</v>
      </c>
      <c r="R40" s="263"/>
      <c r="S40" s="129"/>
    </row>
    <row r="41" spans="1:19" ht="20.25" customHeight="1">
      <c r="A41" s="119">
        <v>4</v>
      </c>
      <c r="B41" s="130"/>
      <c r="C41" s="85"/>
      <c r="D41" s="121"/>
      <c r="E41" s="263"/>
      <c r="F41" s="123"/>
      <c r="G41" s="119">
        <v>11</v>
      </c>
      <c r="H41" s="124"/>
      <c r="I41" s="82"/>
      <c r="J41" s="125"/>
      <c r="K41" s="126"/>
      <c r="L41" s="119">
        <v>16</v>
      </c>
      <c r="M41" s="253" t="s">
        <v>112</v>
      </c>
      <c r="N41" s="87"/>
      <c r="O41" s="87"/>
      <c r="P41" s="264" t="str">
        <f>M48</f>
        <v>20</v>
      </c>
      <c r="Q41" s="265" t="s">
        <v>107</v>
      </c>
      <c r="R41" s="263"/>
      <c r="S41" s="129"/>
    </row>
    <row r="42" spans="1:19" ht="20.25" customHeight="1">
      <c r="A42" s="119">
        <v>5</v>
      </c>
      <c r="B42" s="120"/>
      <c r="C42" s="71"/>
      <c r="D42" s="121"/>
      <c r="E42" s="263"/>
      <c r="F42" s="123"/>
      <c r="G42" s="131"/>
      <c r="H42" s="87"/>
      <c r="I42" s="82"/>
      <c r="J42" s="132"/>
      <c r="K42" s="126"/>
      <c r="L42" s="119">
        <v>17</v>
      </c>
      <c r="M42" s="253" t="s">
        <v>113</v>
      </c>
      <c r="N42" s="87"/>
      <c r="O42" s="87"/>
      <c r="P42" s="264" t="str">
        <f>M48</f>
        <v>20</v>
      </c>
      <c r="Q42" s="265" t="s">
        <v>107</v>
      </c>
      <c r="R42" s="263"/>
      <c r="S42" s="129"/>
    </row>
    <row r="43" spans="1:19" ht="20.25" customHeight="1">
      <c r="A43" s="119">
        <v>6</v>
      </c>
      <c r="B43" s="130"/>
      <c r="C43" s="85"/>
      <c r="D43" s="121"/>
      <c r="E43" s="263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263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266"/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266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267"/>
      <c r="F45" s="143"/>
      <c r="G45" s="138">
        <v>21</v>
      </c>
      <c r="H45" s="139" t="s">
        <v>119</v>
      </c>
      <c r="I45" s="141"/>
      <c r="J45" s="268"/>
      <c r="K45" s="269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267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266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270" t="s">
        <v>41</v>
      </c>
      <c r="N48" s="82" t="s">
        <v>107</v>
      </c>
      <c r="O48" s="271"/>
      <c r="P48" s="84" t="s">
        <v>25</v>
      </c>
      <c r="Q48" s="84"/>
      <c r="R48" s="272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270" t="s">
        <v>41</v>
      </c>
      <c r="N49" s="82" t="s">
        <v>107</v>
      </c>
      <c r="O49" s="271"/>
      <c r="P49" s="87" t="s">
        <v>25</v>
      </c>
      <c r="Q49" s="87"/>
      <c r="R49" s="263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273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263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263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260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5" orientation="portrait" errors="blank" horizontalDpi="200" verticalDpi="200" r:id="rId1"/>
  <headerFooter alignWithMargins="0">
    <oddFooter>&amp;L&amp;6Zpracováno systémem KROS, tel. 02/717 512 84&amp;C&amp;"Arial CE"&amp;7  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5"/>
  <sheetViews>
    <sheetView showGridLines="0" workbookViewId="0">
      <pane ySplit="13" topLeftCell="A270" activePane="bottomLeft" state="frozen"/>
      <selection activeCell="O31" sqref="O31"/>
      <selection pane="bottomLeft" activeCell="G292" sqref="G292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5.71093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5.71093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5.71093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5.71093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5.71093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5.71093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5.71093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5.71093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5.71093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5.71093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5.71093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5.71093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5.71093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5.71093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5.71093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5.71093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5.71093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5.71093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5.71093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5.71093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5.71093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5.71093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5.71093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5.71093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5.71093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5.71093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5.71093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5.71093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5.71093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5.71093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5.71093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5.71093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5.71093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5.71093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5.71093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5.71093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5.71093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5.71093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5.71093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5.71093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5.71093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5.71093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5.71093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5.71093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5.71093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5.71093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5.71093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5.71093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5.71093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5.71093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5.71093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5.71093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5.71093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5.71093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5.71093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5.71093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5.71093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5.71093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5.71093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5.71093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5.71093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5.71093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5.71093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5.71093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2" ht="18">
      <c r="A1" s="169" t="s">
        <v>140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  <c r="P1" s="202"/>
      <c r="Q1" s="201"/>
      <c r="R1" s="201"/>
      <c r="S1" s="201"/>
      <c r="T1" s="201"/>
    </row>
    <row r="2" spans="1:22">
      <c r="A2" s="172" t="s">
        <v>37</v>
      </c>
      <c r="B2" s="178"/>
      <c r="C2" s="173" t="str">
        <f>'SO 01 asr-rek. kl'!E5</f>
        <v>Drienov OOPZ -Rekonštrukcia a prístavba objektu</v>
      </c>
      <c r="D2" s="179"/>
      <c r="E2" s="179"/>
      <c r="F2" s="178"/>
      <c r="G2" s="178"/>
      <c r="H2" s="178"/>
      <c r="I2" s="178"/>
      <c r="J2" s="178"/>
      <c r="K2" s="178"/>
      <c r="L2" s="201"/>
      <c r="M2" s="201"/>
      <c r="N2" s="201"/>
      <c r="O2" s="202"/>
      <c r="P2" s="202"/>
      <c r="Q2" s="201"/>
      <c r="R2" s="201"/>
      <c r="S2" s="201"/>
      <c r="T2" s="201"/>
    </row>
    <row r="3" spans="1:22">
      <c r="A3" s="172" t="s">
        <v>36</v>
      </c>
      <c r="B3" s="178"/>
      <c r="C3" s="173" t="str">
        <f>'SO 01 asr-rek. kl'!E7</f>
        <v xml:space="preserve">SO 01 OO PZ - rekonštrukcia </v>
      </c>
      <c r="D3" s="179"/>
      <c r="E3" s="179"/>
      <c r="F3" s="178"/>
      <c r="G3" s="178"/>
      <c r="H3" s="178"/>
      <c r="I3" s="173"/>
      <c r="J3" s="179"/>
      <c r="K3" s="179"/>
      <c r="L3" s="201"/>
      <c r="M3" s="201"/>
      <c r="N3" s="201"/>
      <c r="O3" s="202"/>
      <c r="P3" s="202"/>
      <c r="Q3" s="201"/>
      <c r="R3" s="201"/>
      <c r="S3" s="201"/>
      <c r="T3" s="201"/>
    </row>
    <row r="4" spans="1:22">
      <c r="A4" s="172" t="s">
        <v>133</v>
      </c>
      <c r="B4" s="178"/>
      <c r="C4" s="173" t="str">
        <f>'SO 01 asr-rek. kl'!E9</f>
        <v>ASR - Architektonické a stavebné riešenie</v>
      </c>
      <c r="D4" s="179"/>
      <c r="E4" s="179"/>
      <c r="F4" s="178"/>
      <c r="G4" s="178"/>
      <c r="H4" s="178"/>
      <c r="I4" s="173"/>
      <c r="J4" s="179"/>
      <c r="K4" s="179"/>
      <c r="L4" s="201"/>
      <c r="M4" s="201"/>
      <c r="N4" s="201"/>
      <c r="O4" s="202"/>
      <c r="P4" s="202"/>
      <c r="Q4" s="201"/>
      <c r="R4" s="201"/>
      <c r="S4" s="201"/>
      <c r="T4" s="201"/>
    </row>
    <row r="5" spans="1:22">
      <c r="A5" s="178"/>
      <c r="B5" s="178"/>
      <c r="C5" s="173"/>
      <c r="D5" s="179"/>
      <c r="E5" s="179"/>
      <c r="F5" s="178"/>
      <c r="G5" s="178"/>
      <c r="H5" s="178"/>
      <c r="I5" s="204"/>
      <c r="J5" s="179"/>
      <c r="K5" s="179"/>
      <c r="L5" s="201"/>
      <c r="M5" s="201"/>
      <c r="N5" s="201"/>
      <c r="O5" s="202"/>
      <c r="P5" s="202"/>
      <c r="Q5" s="201"/>
      <c r="R5" s="201"/>
      <c r="S5" s="201"/>
      <c r="T5" s="201"/>
    </row>
    <row r="6" spans="1:22" ht="5.25" customHeight="1">
      <c r="A6" s="178"/>
      <c r="B6" s="178"/>
      <c r="C6" s="173"/>
      <c r="D6" s="179"/>
      <c r="E6" s="179"/>
      <c r="F6" s="178"/>
      <c r="G6" s="178"/>
      <c r="H6" s="178"/>
      <c r="I6" s="204"/>
      <c r="J6" s="179"/>
      <c r="K6" s="179"/>
      <c r="L6" s="201"/>
      <c r="M6" s="201"/>
      <c r="N6" s="201"/>
      <c r="O6" s="202"/>
      <c r="P6" s="202"/>
      <c r="Q6" s="201"/>
      <c r="R6" s="201"/>
      <c r="S6" s="201"/>
      <c r="T6" s="201"/>
    </row>
    <row r="7" spans="1:22">
      <c r="A7" s="178"/>
      <c r="B7" s="178"/>
      <c r="C7" s="173"/>
      <c r="D7" s="179"/>
      <c r="E7" s="179"/>
      <c r="F7" s="178"/>
      <c r="G7" s="178"/>
      <c r="H7" s="178"/>
      <c r="I7" s="204"/>
      <c r="J7" s="179"/>
      <c r="K7" s="179"/>
      <c r="L7" s="201"/>
      <c r="M7" s="201"/>
      <c r="N7" s="201"/>
      <c r="O7" s="202"/>
      <c r="P7" s="202"/>
      <c r="Q7" s="201"/>
      <c r="R7" s="201"/>
      <c r="S7" s="201"/>
      <c r="T7" s="201"/>
    </row>
    <row r="8" spans="1:22">
      <c r="A8" s="178"/>
      <c r="B8" s="178"/>
      <c r="C8" s="173"/>
      <c r="D8" s="179"/>
      <c r="E8" s="179"/>
      <c r="F8" s="178"/>
      <c r="G8" s="178"/>
      <c r="H8" s="178"/>
      <c r="I8" s="204"/>
      <c r="J8" s="179"/>
      <c r="K8" s="179"/>
      <c r="L8" s="201"/>
      <c r="M8" s="201"/>
      <c r="N8" s="201"/>
      <c r="O8" s="202"/>
      <c r="P8" s="202"/>
      <c r="Q8" s="201"/>
      <c r="R8" s="201"/>
      <c r="S8" s="201"/>
      <c r="T8" s="201"/>
    </row>
    <row r="9" spans="1:22">
      <c r="A9" s="178"/>
      <c r="B9" s="178"/>
      <c r="C9" s="173"/>
      <c r="D9" s="179"/>
      <c r="E9" s="179"/>
      <c r="F9" s="178"/>
      <c r="G9" s="178"/>
      <c r="H9" s="178"/>
      <c r="I9" s="204"/>
      <c r="J9" s="179"/>
      <c r="K9" s="179"/>
      <c r="L9" s="201"/>
      <c r="M9" s="201"/>
      <c r="N9" s="201"/>
      <c r="O9" s="202"/>
      <c r="P9" s="202"/>
      <c r="Q9" s="201"/>
      <c r="R9" s="201"/>
      <c r="S9" s="201"/>
      <c r="T9" s="201"/>
    </row>
    <row r="10" spans="1:22" ht="6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  <c r="P10" s="202"/>
      <c r="Q10" s="201"/>
      <c r="R10" s="201"/>
      <c r="S10" s="201"/>
      <c r="T10" s="201"/>
    </row>
    <row r="11" spans="1:22" ht="22.5">
      <c r="A11" s="181" t="s">
        <v>141</v>
      </c>
      <c r="B11" s="182" t="s">
        <v>142</v>
      </c>
      <c r="C11" s="182" t="s">
        <v>143</v>
      </c>
      <c r="D11" s="182" t="s">
        <v>144</v>
      </c>
      <c r="E11" s="182" t="s">
        <v>135</v>
      </c>
      <c r="F11" s="182" t="s">
        <v>145</v>
      </c>
      <c r="G11" s="182" t="s">
        <v>146</v>
      </c>
      <c r="H11" s="182" t="s">
        <v>147</v>
      </c>
      <c r="I11" s="182" t="s">
        <v>136</v>
      </c>
      <c r="J11" s="182" t="s">
        <v>148</v>
      </c>
      <c r="K11" s="182" t="s">
        <v>137</v>
      </c>
      <c r="L11" s="182" t="s">
        <v>149</v>
      </c>
      <c r="M11" s="182" t="s">
        <v>150</v>
      </c>
      <c r="N11" s="182" t="s">
        <v>151</v>
      </c>
      <c r="O11" s="205" t="s">
        <v>152</v>
      </c>
      <c r="P11" s="205" t="s">
        <v>153</v>
      </c>
      <c r="Q11" s="182"/>
      <c r="R11" s="182"/>
      <c r="S11" s="182"/>
      <c r="T11" s="206" t="s">
        <v>154</v>
      </c>
      <c r="U11" s="207"/>
    </row>
    <row r="12" spans="1:22">
      <c r="A12" s="185">
        <v>1</v>
      </c>
      <c r="B12" s="186">
        <v>2</v>
      </c>
      <c r="C12" s="186">
        <v>3</v>
      </c>
      <c r="D12" s="186">
        <v>4</v>
      </c>
      <c r="E12" s="186">
        <v>5</v>
      </c>
      <c r="F12" s="186">
        <v>6</v>
      </c>
      <c r="G12" s="186">
        <v>7</v>
      </c>
      <c r="H12" s="186">
        <v>8</v>
      </c>
      <c r="I12" s="186">
        <v>9</v>
      </c>
      <c r="J12" s="186"/>
      <c r="K12" s="186"/>
      <c r="L12" s="186"/>
      <c r="M12" s="186"/>
      <c r="N12" s="186">
        <v>10</v>
      </c>
      <c r="O12" s="208">
        <v>11</v>
      </c>
      <c r="P12" s="208">
        <v>12</v>
      </c>
      <c r="Q12" s="186"/>
      <c r="R12" s="186"/>
      <c r="S12" s="186"/>
      <c r="T12" s="209">
        <v>11</v>
      </c>
      <c r="U12" s="207"/>
    </row>
    <row r="13" spans="1:22" ht="4.5" customHeight="1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10"/>
      <c r="O13" s="211"/>
      <c r="P13" s="212"/>
      <c r="Q13" s="210"/>
      <c r="R13" s="210"/>
      <c r="S13" s="210"/>
      <c r="T13" s="210"/>
    </row>
    <row r="14" spans="1:22" s="191" customFormat="1" ht="30" customHeight="1">
      <c r="A14" s="213"/>
      <c r="B14" s="214" t="s">
        <v>121</v>
      </c>
      <c r="C14" s="213"/>
      <c r="D14" s="213" t="s">
        <v>155</v>
      </c>
      <c r="E14" s="213" t="s">
        <v>156</v>
      </c>
      <c r="F14" s="213"/>
      <c r="G14" s="213"/>
      <c r="H14" s="213"/>
      <c r="I14" s="215"/>
      <c r="J14" s="216"/>
      <c r="K14" s="217">
        <f>K15+K28+K34+K47+K67+K96+K138</f>
        <v>144.73769632</v>
      </c>
      <c r="L14" s="216"/>
      <c r="M14" s="217">
        <f>M15+M28+M34+M47+M67+M96+M138</f>
        <v>104.50922399999999</v>
      </c>
      <c r="N14" s="216"/>
      <c r="P14" s="191" t="s">
        <v>157</v>
      </c>
    </row>
    <row r="15" spans="1:22" s="195" customFormat="1" ht="21.75" customHeight="1">
      <c r="A15" s="218"/>
      <c r="B15" s="219" t="s">
        <v>121</v>
      </c>
      <c r="C15" s="218"/>
      <c r="D15" s="218" t="s">
        <v>79</v>
      </c>
      <c r="E15" s="218" t="s">
        <v>158</v>
      </c>
      <c r="F15" s="218"/>
      <c r="G15" s="218"/>
      <c r="H15" s="218"/>
      <c r="I15" s="220"/>
      <c r="K15" s="197">
        <f>SUM(K16:K27)</f>
        <v>22.756</v>
      </c>
      <c r="M15" s="197">
        <f>SUM(M16:M27)</f>
        <v>0</v>
      </c>
      <c r="P15" s="195" t="s">
        <v>79</v>
      </c>
    </row>
    <row r="16" spans="1:22" s="68" customFormat="1" ht="13.5" customHeight="1">
      <c r="A16" s="221">
        <v>1</v>
      </c>
      <c r="B16" s="221" t="s">
        <v>159</v>
      </c>
      <c r="C16" s="221" t="s">
        <v>160</v>
      </c>
      <c r="D16" s="222" t="s">
        <v>161</v>
      </c>
      <c r="E16" s="223" t="s">
        <v>162</v>
      </c>
      <c r="F16" s="221" t="s">
        <v>163</v>
      </c>
      <c r="G16" s="224">
        <v>12.641999999999999</v>
      </c>
      <c r="H16" s="225"/>
      <c r="I16" s="225"/>
      <c r="J16" s="226">
        <v>0</v>
      </c>
      <c r="K16" s="227">
        <f t="shared" ref="K16:K27" si="0">G16*J16</f>
        <v>0</v>
      </c>
      <c r="L16" s="226">
        <v>0</v>
      </c>
      <c r="M16" s="227">
        <f t="shared" ref="M16:M27" si="1">G16*L16</f>
        <v>0</v>
      </c>
      <c r="N16" s="228">
        <v>20</v>
      </c>
      <c r="O16" s="229">
        <v>4</v>
      </c>
      <c r="P16" s="68" t="s">
        <v>164</v>
      </c>
      <c r="V16" s="945"/>
    </row>
    <row r="17" spans="1:21" s="68" customFormat="1" ht="24.75" customHeight="1">
      <c r="A17" s="221">
        <v>2</v>
      </c>
      <c r="B17" s="221" t="s">
        <v>159</v>
      </c>
      <c r="C17" s="221" t="s">
        <v>160</v>
      </c>
      <c r="D17" s="222" t="s">
        <v>165</v>
      </c>
      <c r="E17" s="223" t="s">
        <v>166</v>
      </c>
      <c r="F17" s="221" t="s">
        <v>163</v>
      </c>
      <c r="G17" s="224">
        <v>4.2140000000000004</v>
      </c>
      <c r="H17" s="225"/>
      <c r="I17" s="225"/>
      <c r="J17" s="226">
        <v>0</v>
      </c>
      <c r="K17" s="227">
        <f t="shared" si="0"/>
        <v>0</v>
      </c>
      <c r="L17" s="226">
        <v>0</v>
      </c>
      <c r="M17" s="227">
        <f t="shared" si="1"/>
        <v>0</v>
      </c>
      <c r="N17" s="228">
        <v>20</v>
      </c>
      <c r="O17" s="229">
        <v>4</v>
      </c>
      <c r="P17" s="68" t="s">
        <v>164</v>
      </c>
    </row>
    <row r="18" spans="1:21" s="68" customFormat="1" ht="14.25" customHeight="1">
      <c r="A18" s="221">
        <v>3</v>
      </c>
      <c r="B18" s="221" t="s">
        <v>159</v>
      </c>
      <c r="C18" s="221" t="s">
        <v>160</v>
      </c>
      <c r="D18" s="222" t="s">
        <v>167</v>
      </c>
      <c r="E18" s="223" t="s">
        <v>168</v>
      </c>
      <c r="F18" s="221" t="s">
        <v>163</v>
      </c>
      <c r="G18" s="224">
        <v>3.6120000000000001</v>
      </c>
      <c r="H18" s="225"/>
      <c r="I18" s="225"/>
      <c r="J18" s="226">
        <v>0</v>
      </c>
      <c r="K18" s="227">
        <f t="shared" si="0"/>
        <v>0</v>
      </c>
      <c r="L18" s="226">
        <v>0</v>
      </c>
      <c r="M18" s="227">
        <f t="shared" si="1"/>
        <v>0</v>
      </c>
      <c r="N18" s="228">
        <v>20</v>
      </c>
      <c r="O18" s="229">
        <v>4</v>
      </c>
      <c r="P18" s="68" t="s">
        <v>164</v>
      </c>
    </row>
    <row r="19" spans="1:21" s="68" customFormat="1" ht="24.75" customHeight="1">
      <c r="A19" s="221">
        <v>4</v>
      </c>
      <c r="B19" s="221" t="s">
        <v>159</v>
      </c>
      <c r="C19" s="221" t="s">
        <v>160</v>
      </c>
      <c r="D19" s="222" t="s">
        <v>169</v>
      </c>
      <c r="E19" s="223" t="s">
        <v>170</v>
      </c>
      <c r="F19" s="221" t="s">
        <v>163</v>
      </c>
      <c r="G19" s="224">
        <v>1.0840000000000001</v>
      </c>
      <c r="H19" s="225"/>
      <c r="I19" s="225"/>
      <c r="J19" s="226">
        <v>0</v>
      </c>
      <c r="K19" s="227">
        <f t="shared" si="0"/>
        <v>0</v>
      </c>
      <c r="L19" s="226">
        <v>0</v>
      </c>
      <c r="M19" s="227">
        <f t="shared" si="1"/>
        <v>0</v>
      </c>
      <c r="N19" s="228">
        <v>20</v>
      </c>
      <c r="O19" s="229">
        <v>4</v>
      </c>
      <c r="P19" s="68" t="s">
        <v>164</v>
      </c>
    </row>
    <row r="20" spans="1:21" s="68" customFormat="1" ht="24.75" customHeight="1">
      <c r="A20" s="221">
        <v>5</v>
      </c>
      <c r="B20" s="221" t="s">
        <v>159</v>
      </c>
      <c r="C20" s="221" t="s">
        <v>160</v>
      </c>
      <c r="D20" s="222" t="s">
        <v>171</v>
      </c>
      <c r="E20" s="223" t="s">
        <v>172</v>
      </c>
      <c r="F20" s="221" t="s">
        <v>163</v>
      </c>
      <c r="G20" s="224">
        <v>0.81</v>
      </c>
      <c r="H20" s="225"/>
      <c r="I20" s="225"/>
      <c r="J20" s="226">
        <v>0</v>
      </c>
      <c r="K20" s="227">
        <f t="shared" si="0"/>
        <v>0</v>
      </c>
      <c r="L20" s="226">
        <v>0</v>
      </c>
      <c r="M20" s="227">
        <f t="shared" si="1"/>
        <v>0</v>
      </c>
      <c r="N20" s="228">
        <v>20</v>
      </c>
      <c r="O20" s="229">
        <v>4</v>
      </c>
      <c r="P20" s="68" t="s">
        <v>164</v>
      </c>
    </row>
    <row r="21" spans="1:21" s="68" customFormat="1" ht="14.25" customHeight="1">
      <c r="A21" s="221">
        <v>6</v>
      </c>
      <c r="B21" s="221" t="s">
        <v>159</v>
      </c>
      <c r="C21" s="221" t="s">
        <v>160</v>
      </c>
      <c r="D21" s="222" t="s">
        <v>173</v>
      </c>
      <c r="E21" s="223" t="s">
        <v>174</v>
      </c>
      <c r="F21" s="221" t="s">
        <v>163</v>
      </c>
      <c r="G21" s="224">
        <v>17.064</v>
      </c>
      <c r="H21" s="225"/>
      <c r="I21" s="225"/>
      <c r="J21" s="226">
        <v>0</v>
      </c>
      <c r="K21" s="227">
        <f t="shared" si="0"/>
        <v>0</v>
      </c>
      <c r="L21" s="226">
        <v>0</v>
      </c>
      <c r="M21" s="227">
        <f t="shared" si="1"/>
        <v>0</v>
      </c>
      <c r="N21" s="228">
        <v>20</v>
      </c>
      <c r="O21" s="229">
        <v>4</v>
      </c>
      <c r="P21" s="68" t="s">
        <v>164</v>
      </c>
    </row>
    <row r="22" spans="1:21" s="68" customFormat="1" ht="13.5" customHeight="1">
      <c r="A22" s="221">
        <v>7</v>
      </c>
      <c r="B22" s="221" t="s">
        <v>159</v>
      </c>
      <c r="C22" s="221" t="s">
        <v>160</v>
      </c>
      <c r="D22" s="222" t="s">
        <v>175</v>
      </c>
      <c r="E22" s="223" t="s">
        <v>176</v>
      </c>
      <c r="F22" s="221" t="s">
        <v>163</v>
      </c>
      <c r="G22" s="224">
        <v>17.064</v>
      </c>
      <c r="H22" s="225"/>
      <c r="I22" s="225"/>
      <c r="J22" s="226">
        <v>0</v>
      </c>
      <c r="K22" s="227">
        <f t="shared" si="0"/>
        <v>0</v>
      </c>
      <c r="L22" s="226">
        <v>0</v>
      </c>
      <c r="M22" s="227">
        <f t="shared" si="1"/>
        <v>0</v>
      </c>
      <c r="N22" s="228">
        <v>20</v>
      </c>
      <c r="O22" s="229">
        <v>4</v>
      </c>
      <c r="P22" s="68" t="s">
        <v>164</v>
      </c>
    </row>
    <row r="23" spans="1:21" s="68" customFormat="1" ht="13.5" customHeight="1">
      <c r="A23" s="221">
        <v>8</v>
      </c>
      <c r="B23" s="221" t="s">
        <v>159</v>
      </c>
      <c r="C23" s="221" t="s">
        <v>160</v>
      </c>
      <c r="D23" s="222" t="s">
        <v>177</v>
      </c>
      <c r="E23" s="223" t="s">
        <v>178</v>
      </c>
      <c r="F23" s="221" t="s">
        <v>163</v>
      </c>
      <c r="G23" s="224">
        <v>17.064</v>
      </c>
      <c r="H23" s="225"/>
      <c r="I23" s="225"/>
      <c r="J23" s="226">
        <v>0</v>
      </c>
      <c r="K23" s="227">
        <f t="shared" si="0"/>
        <v>0</v>
      </c>
      <c r="L23" s="226">
        <v>0</v>
      </c>
      <c r="M23" s="227">
        <f t="shared" si="1"/>
        <v>0</v>
      </c>
      <c r="N23" s="228">
        <v>20</v>
      </c>
      <c r="O23" s="229">
        <v>4</v>
      </c>
      <c r="P23" s="68" t="s">
        <v>164</v>
      </c>
    </row>
    <row r="24" spans="1:21" s="68" customFormat="1" ht="14.25" customHeight="1">
      <c r="A24" s="221">
        <v>9</v>
      </c>
      <c r="B24" s="221" t="s">
        <v>159</v>
      </c>
      <c r="C24" s="221" t="s">
        <v>160</v>
      </c>
      <c r="D24" s="222" t="s">
        <v>179</v>
      </c>
      <c r="E24" s="223" t="s">
        <v>180</v>
      </c>
      <c r="F24" s="221" t="s">
        <v>163</v>
      </c>
      <c r="G24" s="224">
        <v>1.71</v>
      </c>
      <c r="H24" s="225"/>
      <c r="I24" s="225"/>
      <c r="J24" s="226">
        <v>0</v>
      </c>
      <c r="K24" s="227">
        <f t="shared" si="0"/>
        <v>0</v>
      </c>
      <c r="L24" s="226">
        <v>0</v>
      </c>
      <c r="M24" s="227">
        <f t="shared" si="1"/>
        <v>0</v>
      </c>
      <c r="N24" s="228">
        <v>20</v>
      </c>
      <c r="O24" s="229">
        <v>4</v>
      </c>
      <c r="P24" s="68" t="s">
        <v>164</v>
      </c>
    </row>
    <row r="25" spans="1:21" s="68" customFormat="1" ht="13.5" customHeight="1">
      <c r="A25" s="221">
        <v>10</v>
      </c>
      <c r="B25" s="221" t="s">
        <v>159</v>
      </c>
      <c r="C25" s="221" t="s">
        <v>160</v>
      </c>
      <c r="D25" s="222" t="s">
        <v>181</v>
      </c>
      <c r="E25" s="223" t="s">
        <v>182</v>
      </c>
      <c r="F25" s="221" t="s">
        <v>163</v>
      </c>
      <c r="G25" s="224">
        <v>17.064</v>
      </c>
      <c r="H25" s="225"/>
      <c r="I25" s="225"/>
      <c r="J25" s="226">
        <v>0</v>
      </c>
      <c r="K25" s="227">
        <f t="shared" si="0"/>
        <v>0</v>
      </c>
      <c r="L25" s="226">
        <v>0</v>
      </c>
      <c r="M25" s="227">
        <f t="shared" si="1"/>
        <v>0</v>
      </c>
      <c r="N25" s="228">
        <v>20</v>
      </c>
      <c r="O25" s="229">
        <v>4</v>
      </c>
      <c r="P25" s="68" t="s">
        <v>164</v>
      </c>
    </row>
    <row r="26" spans="1:21" s="68" customFormat="1" ht="25.5" customHeight="1">
      <c r="A26" s="221">
        <v>11</v>
      </c>
      <c r="B26" s="221" t="s">
        <v>159</v>
      </c>
      <c r="C26" s="221" t="s">
        <v>160</v>
      </c>
      <c r="D26" s="222" t="s">
        <v>183</v>
      </c>
      <c r="E26" s="223" t="s">
        <v>184</v>
      </c>
      <c r="F26" s="221" t="s">
        <v>163</v>
      </c>
      <c r="G26" s="224">
        <v>12.641999999999999</v>
      </c>
      <c r="H26" s="225"/>
      <c r="I26" s="225"/>
      <c r="J26" s="226">
        <v>0</v>
      </c>
      <c r="K26" s="227">
        <f t="shared" si="0"/>
        <v>0</v>
      </c>
      <c r="L26" s="226">
        <v>0</v>
      </c>
      <c r="M26" s="227">
        <f t="shared" si="1"/>
        <v>0</v>
      </c>
      <c r="N26" s="228">
        <v>20</v>
      </c>
      <c r="O26" s="229">
        <v>4</v>
      </c>
      <c r="P26" s="68" t="s">
        <v>164</v>
      </c>
    </row>
    <row r="27" spans="1:21" s="239" customFormat="1" ht="13.5" customHeight="1">
      <c r="A27" s="230">
        <v>12</v>
      </c>
      <c r="B27" s="230" t="s">
        <v>185</v>
      </c>
      <c r="C27" s="230" t="s">
        <v>186</v>
      </c>
      <c r="D27" s="231" t="s">
        <v>187</v>
      </c>
      <c r="E27" s="232" t="s">
        <v>188</v>
      </c>
      <c r="F27" s="230" t="s">
        <v>189</v>
      </c>
      <c r="G27" s="233">
        <v>22.756</v>
      </c>
      <c r="H27" s="234"/>
      <c r="I27" s="234"/>
      <c r="J27" s="235">
        <v>1</v>
      </c>
      <c r="K27" s="236">
        <f t="shared" si="0"/>
        <v>22.756</v>
      </c>
      <c r="L27" s="235">
        <v>0</v>
      </c>
      <c r="M27" s="236">
        <f t="shared" si="1"/>
        <v>0</v>
      </c>
      <c r="N27" s="237">
        <v>20</v>
      </c>
      <c r="O27" s="238">
        <v>8</v>
      </c>
      <c r="P27" s="239" t="s">
        <v>164</v>
      </c>
      <c r="U27" s="68"/>
    </row>
    <row r="28" spans="1:21" s="195" customFormat="1" ht="30" customHeight="1">
      <c r="A28" s="218"/>
      <c r="B28" s="219" t="s">
        <v>121</v>
      </c>
      <c r="C28" s="218"/>
      <c r="D28" s="218" t="s">
        <v>164</v>
      </c>
      <c r="E28" s="218" t="s">
        <v>190</v>
      </c>
      <c r="F28" s="218"/>
      <c r="G28" s="218"/>
      <c r="H28" s="218"/>
      <c r="I28" s="220"/>
      <c r="K28" s="197">
        <f>SUM(K29:K33)</f>
        <v>6.5171872799999999</v>
      </c>
      <c r="M28" s="197">
        <f>SUM(M29:M33)</f>
        <v>0</v>
      </c>
      <c r="P28" s="195" t="s">
        <v>79</v>
      </c>
      <c r="U28" s="68"/>
    </row>
    <row r="29" spans="1:21" s="68" customFormat="1" ht="14.25" customHeight="1">
      <c r="A29" s="221">
        <v>13</v>
      </c>
      <c r="B29" s="221" t="s">
        <v>159</v>
      </c>
      <c r="C29" s="221" t="s">
        <v>160</v>
      </c>
      <c r="D29" s="222" t="s">
        <v>191</v>
      </c>
      <c r="E29" s="223" t="s">
        <v>192</v>
      </c>
      <c r="F29" s="221" t="s">
        <v>193</v>
      </c>
      <c r="G29" s="224">
        <v>14.49</v>
      </c>
      <c r="H29" s="225"/>
      <c r="I29" s="225"/>
      <c r="J29" s="226">
        <v>0</v>
      </c>
      <c r="K29" s="227">
        <f>G29*J29</f>
        <v>0</v>
      </c>
      <c r="L29" s="226">
        <v>0</v>
      </c>
      <c r="M29" s="227">
        <f>G29*L29</f>
        <v>0</v>
      </c>
      <c r="N29" s="228">
        <v>20</v>
      </c>
      <c r="O29" s="229">
        <v>4</v>
      </c>
      <c r="P29" s="68" t="s">
        <v>164</v>
      </c>
    </row>
    <row r="30" spans="1:21" s="68" customFormat="1" ht="13.5" customHeight="1">
      <c r="A30" s="221">
        <v>14</v>
      </c>
      <c r="B30" s="221" t="s">
        <v>159</v>
      </c>
      <c r="C30" s="221" t="s">
        <v>194</v>
      </c>
      <c r="D30" s="222" t="s">
        <v>195</v>
      </c>
      <c r="E30" s="223" t="s">
        <v>196</v>
      </c>
      <c r="F30" s="221" t="s">
        <v>193</v>
      </c>
      <c r="G30" s="224">
        <v>46.4</v>
      </c>
      <c r="H30" s="225"/>
      <c r="I30" s="225"/>
      <c r="J30" s="226">
        <v>4.0000000000000003E-5</v>
      </c>
      <c r="K30" s="227">
        <f>G30*J30</f>
        <v>1.856E-3</v>
      </c>
      <c r="L30" s="226">
        <v>0</v>
      </c>
      <c r="M30" s="227">
        <f>G30*L30</f>
        <v>0</v>
      </c>
      <c r="N30" s="228">
        <v>20</v>
      </c>
      <c r="O30" s="229">
        <v>4</v>
      </c>
      <c r="P30" s="68" t="s">
        <v>164</v>
      </c>
    </row>
    <row r="31" spans="1:21" s="68" customFormat="1" ht="14.25" customHeight="1">
      <c r="A31" s="221">
        <v>15</v>
      </c>
      <c r="B31" s="221" t="s">
        <v>159</v>
      </c>
      <c r="C31" s="221" t="s">
        <v>197</v>
      </c>
      <c r="D31" s="222" t="s">
        <v>198</v>
      </c>
      <c r="E31" s="223" t="s">
        <v>199</v>
      </c>
      <c r="F31" s="221" t="s">
        <v>163</v>
      </c>
      <c r="G31" s="224">
        <v>2.9079999999999999</v>
      </c>
      <c r="H31" s="225"/>
      <c r="I31" s="225"/>
      <c r="J31" s="226">
        <v>2.23543</v>
      </c>
      <c r="K31" s="227">
        <f>G31*J31</f>
        <v>6.5006304400000001</v>
      </c>
      <c r="L31" s="226">
        <v>0</v>
      </c>
      <c r="M31" s="227">
        <f>G31*L31</f>
        <v>0</v>
      </c>
      <c r="N31" s="228">
        <v>20</v>
      </c>
      <c r="O31" s="229">
        <v>4</v>
      </c>
      <c r="P31" s="68" t="s">
        <v>164</v>
      </c>
    </row>
    <row r="32" spans="1:21" s="68" customFormat="1" ht="14.25" customHeight="1">
      <c r="A32" s="221">
        <v>16</v>
      </c>
      <c r="B32" s="221" t="s">
        <v>159</v>
      </c>
      <c r="C32" s="221" t="s">
        <v>197</v>
      </c>
      <c r="D32" s="222" t="s">
        <v>200</v>
      </c>
      <c r="E32" s="223" t="s">
        <v>201</v>
      </c>
      <c r="F32" s="221" t="s">
        <v>193</v>
      </c>
      <c r="G32" s="224">
        <v>3.6120000000000001</v>
      </c>
      <c r="H32" s="225"/>
      <c r="I32" s="225"/>
      <c r="J32" s="226">
        <v>4.0699999999999998E-3</v>
      </c>
      <c r="K32" s="227">
        <f>G32*J32</f>
        <v>1.470084E-2</v>
      </c>
      <c r="L32" s="226">
        <v>0</v>
      </c>
      <c r="M32" s="227">
        <f>G32*L32</f>
        <v>0</v>
      </c>
      <c r="N32" s="228">
        <v>20</v>
      </c>
      <c r="O32" s="229">
        <v>4</v>
      </c>
      <c r="P32" s="68" t="s">
        <v>164</v>
      </c>
    </row>
    <row r="33" spans="1:21" s="68" customFormat="1" ht="14.25" customHeight="1">
      <c r="A33" s="221">
        <v>17</v>
      </c>
      <c r="B33" s="221" t="s">
        <v>159</v>
      </c>
      <c r="C33" s="221" t="s">
        <v>197</v>
      </c>
      <c r="D33" s="222" t="s">
        <v>202</v>
      </c>
      <c r="E33" s="223" t="s">
        <v>203</v>
      </c>
      <c r="F33" s="221" t="s">
        <v>193</v>
      </c>
      <c r="G33" s="224">
        <v>3.6120000000000001</v>
      </c>
      <c r="H33" s="225"/>
      <c r="I33" s="225"/>
      <c r="J33" s="226">
        <v>0</v>
      </c>
      <c r="K33" s="227">
        <f>G33*J33</f>
        <v>0</v>
      </c>
      <c r="L33" s="226">
        <v>0</v>
      </c>
      <c r="M33" s="227">
        <f>G33*L33</f>
        <v>0</v>
      </c>
      <c r="N33" s="228">
        <v>20</v>
      </c>
      <c r="O33" s="229">
        <v>4</v>
      </c>
      <c r="P33" s="68" t="s">
        <v>164</v>
      </c>
    </row>
    <row r="34" spans="1:21" s="195" customFormat="1" ht="30" customHeight="1">
      <c r="A34" s="218"/>
      <c r="B34" s="219" t="s">
        <v>121</v>
      </c>
      <c r="C34" s="218"/>
      <c r="D34" s="218" t="s">
        <v>204</v>
      </c>
      <c r="E34" s="218" t="s">
        <v>205</v>
      </c>
      <c r="F34" s="218"/>
      <c r="G34" s="218"/>
      <c r="H34" s="218"/>
      <c r="I34" s="220"/>
      <c r="K34" s="197">
        <f>SUM(K35:K46)</f>
        <v>32.620906539999993</v>
      </c>
      <c r="M34" s="197">
        <f>SUM(M35:M46)</f>
        <v>0</v>
      </c>
      <c r="P34" s="195" t="s">
        <v>79</v>
      </c>
      <c r="U34" s="68"/>
    </row>
    <row r="35" spans="1:21" s="68" customFormat="1" ht="24" customHeight="1">
      <c r="A35" s="221">
        <v>18</v>
      </c>
      <c r="B35" s="221" t="s">
        <v>159</v>
      </c>
      <c r="C35" s="221" t="s">
        <v>206</v>
      </c>
      <c r="D35" s="222" t="s">
        <v>207</v>
      </c>
      <c r="E35" s="223" t="s">
        <v>208</v>
      </c>
      <c r="F35" s="221" t="s">
        <v>163</v>
      </c>
      <c r="G35" s="224">
        <v>4.3650000000000002</v>
      </c>
      <c r="H35" s="225"/>
      <c r="I35" s="225"/>
      <c r="J35" s="226">
        <v>1.8719600000000001</v>
      </c>
      <c r="K35" s="227">
        <f t="shared" ref="K35:K46" si="2">G35*J35</f>
        <v>8.1711054000000001</v>
      </c>
      <c r="L35" s="226">
        <v>0</v>
      </c>
      <c r="M35" s="227">
        <f t="shared" ref="M35:M46" si="3">G35*L35</f>
        <v>0</v>
      </c>
      <c r="N35" s="228">
        <v>20</v>
      </c>
      <c r="O35" s="229">
        <v>4</v>
      </c>
      <c r="P35" s="68" t="s">
        <v>164</v>
      </c>
    </row>
    <row r="36" spans="1:21" s="68" customFormat="1" ht="13.5" customHeight="1">
      <c r="A36" s="221">
        <v>19</v>
      </c>
      <c r="B36" s="221" t="s">
        <v>159</v>
      </c>
      <c r="C36" s="221" t="s">
        <v>197</v>
      </c>
      <c r="D36" s="222" t="s">
        <v>209</v>
      </c>
      <c r="E36" s="223" t="s">
        <v>210</v>
      </c>
      <c r="F36" s="221" t="s">
        <v>163</v>
      </c>
      <c r="G36" s="224">
        <v>4.6349999999999998</v>
      </c>
      <c r="H36" s="225"/>
      <c r="I36" s="225"/>
      <c r="J36" s="226">
        <v>2.1170900000000001</v>
      </c>
      <c r="K36" s="227">
        <f t="shared" si="2"/>
        <v>9.8127121499999994</v>
      </c>
      <c r="L36" s="226">
        <v>0</v>
      </c>
      <c r="M36" s="227">
        <f t="shared" si="3"/>
        <v>0</v>
      </c>
      <c r="N36" s="228">
        <v>20</v>
      </c>
      <c r="O36" s="229">
        <v>4</v>
      </c>
      <c r="P36" s="68" t="s">
        <v>164</v>
      </c>
    </row>
    <row r="37" spans="1:21" s="68" customFormat="1" ht="13.5" customHeight="1">
      <c r="A37" s="221">
        <v>20</v>
      </c>
      <c r="B37" s="221" t="s">
        <v>159</v>
      </c>
      <c r="C37" s="221" t="s">
        <v>197</v>
      </c>
      <c r="D37" s="222" t="s">
        <v>211</v>
      </c>
      <c r="E37" s="223" t="s">
        <v>212</v>
      </c>
      <c r="F37" s="221" t="s">
        <v>163</v>
      </c>
      <c r="G37" s="224">
        <v>3.6989999999999998</v>
      </c>
      <c r="H37" s="225"/>
      <c r="I37" s="225"/>
      <c r="J37" s="226">
        <v>0.91817000000000004</v>
      </c>
      <c r="K37" s="227">
        <f t="shared" si="2"/>
        <v>3.39631083</v>
      </c>
      <c r="L37" s="226">
        <v>0</v>
      </c>
      <c r="M37" s="227">
        <f t="shared" si="3"/>
        <v>0</v>
      </c>
      <c r="N37" s="228">
        <v>20</v>
      </c>
      <c r="O37" s="229">
        <v>4</v>
      </c>
      <c r="P37" s="68" t="s">
        <v>164</v>
      </c>
    </row>
    <row r="38" spans="1:21" s="68" customFormat="1" ht="14.25" customHeight="1">
      <c r="A38" s="221">
        <v>21</v>
      </c>
      <c r="B38" s="221" t="s">
        <v>159</v>
      </c>
      <c r="C38" s="221" t="s">
        <v>197</v>
      </c>
      <c r="D38" s="222" t="s">
        <v>213</v>
      </c>
      <c r="E38" s="223" t="s">
        <v>214</v>
      </c>
      <c r="F38" s="221" t="s">
        <v>189</v>
      </c>
      <c r="G38" s="224">
        <v>0.13900000000000001</v>
      </c>
      <c r="H38" s="225"/>
      <c r="I38" s="225"/>
      <c r="J38" s="226">
        <v>1.002</v>
      </c>
      <c r="K38" s="227">
        <f t="shared" si="2"/>
        <v>0.13927800000000001</v>
      </c>
      <c r="L38" s="226">
        <v>0</v>
      </c>
      <c r="M38" s="227">
        <f t="shared" si="3"/>
        <v>0</v>
      </c>
      <c r="N38" s="228">
        <v>20</v>
      </c>
      <c r="O38" s="229">
        <v>4</v>
      </c>
      <c r="P38" s="68" t="s">
        <v>164</v>
      </c>
    </row>
    <row r="39" spans="1:21" s="68" customFormat="1" ht="23.25" customHeight="1">
      <c r="A39" s="221">
        <v>22</v>
      </c>
      <c r="B39" s="221" t="s">
        <v>159</v>
      </c>
      <c r="C39" s="221" t="s">
        <v>206</v>
      </c>
      <c r="D39" s="222" t="s">
        <v>215</v>
      </c>
      <c r="E39" s="223" t="s">
        <v>216</v>
      </c>
      <c r="F39" s="221" t="s">
        <v>163</v>
      </c>
      <c r="G39" s="224">
        <v>1.48</v>
      </c>
      <c r="H39" s="225"/>
      <c r="I39" s="225"/>
      <c r="J39" s="226">
        <v>1.8348</v>
      </c>
      <c r="K39" s="227">
        <f t="shared" si="2"/>
        <v>2.7155040000000001</v>
      </c>
      <c r="L39" s="226">
        <v>0</v>
      </c>
      <c r="M39" s="227">
        <f t="shared" si="3"/>
        <v>0</v>
      </c>
      <c r="N39" s="228">
        <v>20</v>
      </c>
      <c r="O39" s="229">
        <v>4</v>
      </c>
      <c r="P39" s="68" t="s">
        <v>164</v>
      </c>
    </row>
    <row r="40" spans="1:21" s="68" customFormat="1" ht="24.75" customHeight="1">
      <c r="A40" s="221">
        <v>23</v>
      </c>
      <c r="B40" s="221" t="s">
        <v>159</v>
      </c>
      <c r="C40" s="221" t="s">
        <v>197</v>
      </c>
      <c r="D40" s="222" t="s">
        <v>217</v>
      </c>
      <c r="E40" s="223" t="s">
        <v>218</v>
      </c>
      <c r="F40" s="221" t="s">
        <v>193</v>
      </c>
      <c r="G40" s="224">
        <v>0.91</v>
      </c>
      <c r="H40" s="225"/>
      <c r="I40" s="225"/>
      <c r="J40" s="226">
        <v>0.24984999999999999</v>
      </c>
      <c r="K40" s="227">
        <f t="shared" si="2"/>
        <v>0.2273635</v>
      </c>
      <c r="L40" s="226">
        <v>0</v>
      </c>
      <c r="M40" s="227">
        <f t="shared" si="3"/>
        <v>0</v>
      </c>
      <c r="N40" s="228">
        <v>20</v>
      </c>
      <c r="O40" s="229">
        <v>4</v>
      </c>
      <c r="P40" s="68" t="s">
        <v>164</v>
      </c>
    </row>
    <row r="41" spans="1:21" s="68" customFormat="1" ht="13.5" customHeight="1">
      <c r="A41" s="221">
        <v>24</v>
      </c>
      <c r="B41" s="221" t="s">
        <v>159</v>
      </c>
      <c r="C41" s="221" t="s">
        <v>197</v>
      </c>
      <c r="D41" s="222" t="s">
        <v>219</v>
      </c>
      <c r="E41" s="223" t="s">
        <v>740</v>
      </c>
      <c r="F41" s="221" t="s">
        <v>220</v>
      </c>
      <c r="G41" s="224">
        <v>3.98</v>
      </c>
      <c r="H41" s="225"/>
      <c r="I41" s="225"/>
      <c r="J41" s="226">
        <v>1.4880000000000001E-2</v>
      </c>
      <c r="K41" s="227">
        <f t="shared" si="2"/>
        <v>5.9222400000000001E-2</v>
      </c>
      <c r="L41" s="226">
        <v>0</v>
      </c>
      <c r="M41" s="227">
        <f t="shared" si="3"/>
        <v>0</v>
      </c>
      <c r="N41" s="228">
        <v>20</v>
      </c>
      <c r="O41" s="229">
        <v>4</v>
      </c>
      <c r="P41" s="68" t="s">
        <v>164</v>
      </c>
    </row>
    <row r="42" spans="1:21" s="68" customFormat="1" ht="23.25" customHeight="1">
      <c r="A42" s="221">
        <v>25</v>
      </c>
      <c r="B42" s="221" t="s">
        <v>159</v>
      </c>
      <c r="C42" s="221" t="s">
        <v>206</v>
      </c>
      <c r="D42" s="222" t="s">
        <v>221</v>
      </c>
      <c r="E42" s="223" t="s">
        <v>222</v>
      </c>
      <c r="F42" s="221" t="s">
        <v>189</v>
      </c>
      <c r="G42" s="224">
        <v>0.36</v>
      </c>
      <c r="H42" s="225"/>
      <c r="I42" s="225"/>
      <c r="J42" s="226">
        <v>1.0900000000000001</v>
      </c>
      <c r="K42" s="227">
        <f t="shared" si="2"/>
        <v>0.39240000000000003</v>
      </c>
      <c r="L42" s="226">
        <v>0</v>
      </c>
      <c r="M42" s="227">
        <f t="shared" si="3"/>
        <v>0</v>
      </c>
      <c r="N42" s="228">
        <v>20</v>
      </c>
      <c r="O42" s="229">
        <v>4</v>
      </c>
      <c r="P42" s="68" t="s">
        <v>164</v>
      </c>
    </row>
    <row r="43" spans="1:21" s="68" customFormat="1" ht="14.25" customHeight="1">
      <c r="A43" s="221">
        <v>26</v>
      </c>
      <c r="B43" s="221" t="s">
        <v>159</v>
      </c>
      <c r="C43" s="221" t="s">
        <v>206</v>
      </c>
      <c r="D43" s="222" t="s">
        <v>223</v>
      </c>
      <c r="E43" s="223" t="s">
        <v>224</v>
      </c>
      <c r="F43" s="221" t="s">
        <v>193</v>
      </c>
      <c r="G43" s="224">
        <v>32.56</v>
      </c>
      <c r="H43" s="225"/>
      <c r="I43" s="225"/>
      <c r="J43" s="226">
        <v>2.9059999999999999E-2</v>
      </c>
      <c r="K43" s="227">
        <f t="shared" si="2"/>
        <v>0.94619360000000008</v>
      </c>
      <c r="L43" s="226">
        <v>0</v>
      </c>
      <c r="M43" s="227">
        <f t="shared" si="3"/>
        <v>0</v>
      </c>
      <c r="N43" s="228">
        <v>20</v>
      </c>
      <c r="O43" s="229">
        <v>4</v>
      </c>
      <c r="P43" s="68" t="s">
        <v>164</v>
      </c>
    </row>
    <row r="44" spans="1:21" s="68" customFormat="1" ht="14.25" customHeight="1">
      <c r="A44" s="221">
        <v>27</v>
      </c>
      <c r="B44" s="221" t="s">
        <v>159</v>
      </c>
      <c r="C44" s="221" t="s">
        <v>197</v>
      </c>
      <c r="D44" s="222" t="s">
        <v>225</v>
      </c>
      <c r="E44" s="223" t="s">
        <v>226</v>
      </c>
      <c r="F44" s="221" t="s">
        <v>193</v>
      </c>
      <c r="G44" s="224">
        <v>40.037999999999997</v>
      </c>
      <c r="H44" s="225"/>
      <c r="I44" s="225"/>
      <c r="J44" s="226">
        <v>7.0029999999999995E-2</v>
      </c>
      <c r="K44" s="227">
        <f t="shared" si="2"/>
        <v>2.8038611399999995</v>
      </c>
      <c r="L44" s="226">
        <v>0</v>
      </c>
      <c r="M44" s="227">
        <f t="shared" si="3"/>
        <v>0</v>
      </c>
      <c r="N44" s="228">
        <v>20</v>
      </c>
      <c r="O44" s="229">
        <v>4</v>
      </c>
      <c r="P44" s="68" t="s">
        <v>164</v>
      </c>
    </row>
    <row r="45" spans="1:21" s="68" customFormat="1" ht="13.5" customHeight="1">
      <c r="A45" s="221">
        <v>28</v>
      </c>
      <c r="B45" s="221" t="s">
        <v>159</v>
      </c>
      <c r="C45" s="221" t="s">
        <v>197</v>
      </c>
      <c r="D45" s="222" t="s">
        <v>227</v>
      </c>
      <c r="E45" s="223" t="s">
        <v>228</v>
      </c>
      <c r="F45" s="221" t="s">
        <v>193</v>
      </c>
      <c r="G45" s="224">
        <v>24.027999999999999</v>
      </c>
      <c r="H45" s="225"/>
      <c r="I45" s="225"/>
      <c r="J45" s="226">
        <v>0.10484</v>
      </c>
      <c r="K45" s="227">
        <f t="shared" si="2"/>
        <v>2.51909552</v>
      </c>
      <c r="L45" s="226">
        <v>0</v>
      </c>
      <c r="M45" s="227">
        <f t="shared" si="3"/>
        <v>0</v>
      </c>
      <c r="N45" s="228">
        <v>20</v>
      </c>
      <c r="O45" s="229">
        <v>4</v>
      </c>
      <c r="P45" s="68" t="s">
        <v>164</v>
      </c>
    </row>
    <row r="46" spans="1:21" s="68" customFormat="1" ht="25.5" customHeight="1">
      <c r="A46" s="221">
        <v>29</v>
      </c>
      <c r="B46" s="221" t="s">
        <v>159</v>
      </c>
      <c r="C46" s="221" t="s">
        <v>197</v>
      </c>
      <c r="D46" s="222" t="s">
        <v>229</v>
      </c>
      <c r="E46" s="223" t="s">
        <v>230</v>
      </c>
      <c r="F46" s="221" t="s">
        <v>231</v>
      </c>
      <c r="G46" s="224">
        <v>1</v>
      </c>
      <c r="H46" s="225"/>
      <c r="I46" s="225"/>
      <c r="J46" s="226">
        <v>1.4378599999999999</v>
      </c>
      <c r="K46" s="227">
        <f t="shared" si="2"/>
        <v>1.4378599999999999</v>
      </c>
      <c r="L46" s="226">
        <v>0</v>
      </c>
      <c r="M46" s="227">
        <f t="shared" si="3"/>
        <v>0</v>
      </c>
      <c r="N46" s="228">
        <v>20</v>
      </c>
      <c r="O46" s="229">
        <v>4</v>
      </c>
      <c r="P46" s="68" t="s">
        <v>164</v>
      </c>
    </row>
    <row r="47" spans="1:21" s="195" customFormat="1" ht="30" customHeight="1">
      <c r="A47" s="218"/>
      <c r="B47" s="219" t="s">
        <v>121</v>
      </c>
      <c r="C47" s="218"/>
      <c r="D47" s="218" t="s">
        <v>232</v>
      </c>
      <c r="E47" s="218" t="s">
        <v>233</v>
      </c>
      <c r="F47" s="218"/>
      <c r="G47" s="218"/>
      <c r="H47" s="218"/>
      <c r="I47" s="220"/>
      <c r="K47" s="197">
        <f>SUM(K48:K66)</f>
        <v>18.469736739999995</v>
      </c>
      <c r="M47" s="197">
        <f>SUM(M48:M66)</f>
        <v>0</v>
      </c>
      <c r="P47" s="195" t="s">
        <v>79</v>
      </c>
      <c r="U47" s="68"/>
    </row>
    <row r="48" spans="1:21" s="68" customFormat="1" ht="15" customHeight="1">
      <c r="A48" s="221">
        <v>30</v>
      </c>
      <c r="B48" s="221" t="s">
        <v>159</v>
      </c>
      <c r="C48" s="221" t="s">
        <v>197</v>
      </c>
      <c r="D48" s="222" t="s">
        <v>234</v>
      </c>
      <c r="E48" s="223" t="s">
        <v>235</v>
      </c>
      <c r="F48" s="221" t="s">
        <v>163</v>
      </c>
      <c r="G48" s="224">
        <v>1.6539999999999999</v>
      </c>
      <c r="H48" s="225"/>
      <c r="I48" s="225"/>
      <c r="J48" s="226">
        <v>2.2970199999999998</v>
      </c>
      <c r="K48" s="227">
        <f t="shared" ref="K48:K66" si="4">G48*J48</f>
        <v>3.7992710799999996</v>
      </c>
      <c r="L48" s="226">
        <v>0</v>
      </c>
      <c r="M48" s="227">
        <f t="shared" ref="M48:M66" si="5">G48*L48</f>
        <v>0</v>
      </c>
      <c r="N48" s="228">
        <v>20</v>
      </c>
      <c r="O48" s="229">
        <v>4</v>
      </c>
      <c r="P48" s="68" t="s">
        <v>164</v>
      </c>
    </row>
    <row r="49" spans="1:21" s="68" customFormat="1" ht="15" customHeight="1">
      <c r="A49" s="221">
        <v>31</v>
      </c>
      <c r="B49" s="221" t="s">
        <v>159</v>
      </c>
      <c r="C49" s="221" t="s">
        <v>197</v>
      </c>
      <c r="D49" s="222" t="s">
        <v>236</v>
      </c>
      <c r="E49" s="223" t="s">
        <v>237</v>
      </c>
      <c r="F49" s="221" t="s">
        <v>193</v>
      </c>
      <c r="G49" s="224">
        <v>10.281000000000001</v>
      </c>
      <c r="H49" s="225"/>
      <c r="I49" s="225"/>
      <c r="J49" s="226">
        <v>1.1299999999999999E-3</v>
      </c>
      <c r="K49" s="227">
        <f t="shared" si="4"/>
        <v>1.1617529999999999E-2</v>
      </c>
      <c r="L49" s="226">
        <v>0</v>
      </c>
      <c r="M49" s="227">
        <f t="shared" si="5"/>
        <v>0</v>
      </c>
      <c r="N49" s="228">
        <v>20</v>
      </c>
      <c r="O49" s="229">
        <v>4</v>
      </c>
      <c r="P49" s="68" t="s">
        <v>164</v>
      </c>
    </row>
    <row r="50" spans="1:21" s="68" customFormat="1" ht="12.75" customHeight="1">
      <c r="A50" s="221">
        <v>32</v>
      </c>
      <c r="B50" s="221" t="s">
        <v>159</v>
      </c>
      <c r="C50" s="221" t="s">
        <v>197</v>
      </c>
      <c r="D50" s="222" t="s">
        <v>238</v>
      </c>
      <c r="E50" s="223" t="s">
        <v>239</v>
      </c>
      <c r="F50" s="221" t="s">
        <v>193</v>
      </c>
      <c r="G50" s="224">
        <v>10.281000000000001</v>
      </c>
      <c r="H50" s="225"/>
      <c r="I50" s="225"/>
      <c r="J50" s="226">
        <v>0</v>
      </c>
      <c r="K50" s="227">
        <f t="shared" si="4"/>
        <v>0</v>
      </c>
      <c r="L50" s="226">
        <v>0</v>
      </c>
      <c r="M50" s="227">
        <f t="shared" si="5"/>
        <v>0</v>
      </c>
      <c r="N50" s="228">
        <v>20</v>
      </c>
      <c r="O50" s="229">
        <v>4</v>
      </c>
      <c r="P50" s="68" t="s">
        <v>164</v>
      </c>
    </row>
    <row r="51" spans="1:21" s="68" customFormat="1" ht="24.75" customHeight="1">
      <c r="A51" s="221">
        <v>33</v>
      </c>
      <c r="B51" s="221" t="s">
        <v>159</v>
      </c>
      <c r="C51" s="221" t="s">
        <v>197</v>
      </c>
      <c r="D51" s="222" t="s">
        <v>240</v>
      </c>
      <c r="E51" s="223" t="s">
        <v>241</v>
      </c>
      <c r="F51" s="221" t="s">
        <v>193</v>
      </c>
      <c r="G51" s="224">
        <v>8.5180000000000007</v>
      </c>
      <c r="H51" s="225"/>
      <c r="I51" s="225"/>
      <c r="J51" s="226">
        <v>3.8700000000000002E-3</v>
      </c>
      <c r="K51" s="227">
        <f t="shared" si="4"/>
        <v>3.2964660000000007E-2</v>
      </c>
      <c r="L51" s="226">
        <v>0</v>
      </c>
      <c r="M51" s="227">
        <f t="shared" si="5"/>
        <v>0</v>
      </c>
      <c r="N51" s="228">
        <v>20</v>
      </c>
      <c r="O51" s="229">
        <v>4</v>
      </c>
      <c r="P51" s="68" t="s">
        <v>164</v>
      </c>
    </row>
    <row r="52" spans="1:21" s="68" customFormat="1" ht="24" customHeight="1">
      <c r="A52" s="221">
        <v>34</v>
      </c>
      <c r="B52" s="221" t="s">
        <v>159</v>
      </c>
      <c r="C52" s="221" t="s">
        <v>197</v>
      </c>
      <c r="D52" s="222" t="s">
        <v>242</v>
      </c>
      <c r="E52" s="223" t="s">
        <v>243</v>
      </c>
      <c r="F52" s="221" t="s">
        <v>193</v>
      </c>
      <c r="G52" s="224">
        <v>8.5180000000000007</v>
      </c>
      <c r="H52" s="225"/>
      <c r="I52" s="225"/>
      <c r="J52" s="226">
        <v>0</v>
      </c>
      <c r="K52" s="227">
        <f t="shared" si="4"/>
        <v>0</v>
      </c>
      <c r="L52" s="226">
        <v>0</v>
      </c>
      <c r="M52" s="227">
        <f t="shared" si="5"/>
        <v>0</v>
      </c>
      <c r="N52" s="228">
        <v>20</v>
      </c>
      <c r="O52" s="229">
        <v>4</v>
      </c>
      <c r="P52" s="68" t="s">
        <v>164</v>
      </c>
    </row>
    <row r="53" spans="1:21" s="68" customFormat="1" ht="24.75" customHeight="1">
      <c r="A53" s="221">
        <v>35</v>
      </c>
      <c r="B53" s="221" t="s">
        <v>159</v>
      </c>
      <c r="C53" s="221" t="s">
        <v>197</v>
      </c>
      <c r="D53" s="222" t="s">
        <v>244</v>
      </c>
      <c r="E53" s="223" t="s">
        <v>245</v>
      </c>
      <c r="F53" s="221" t="s">
        <v>189</v>
      </c>
      <c r="G53" s="224">
        <v>8.6999999999999994E-2</v>
      </c>
      <c r="H53" s="225"/>
      <c r="I53" s="225"/>
      <c r="J53" s="226">
        <v>1.0162899999999999</v>
      </c>
      <c r="K53" s="227">
        <f t="shared" si="4"/>
        <v>8.8417229999999986E-2</v>
      </c>
      <c r="L53" s="226">
        <v>0</v>
      </c>
      <c r="M53" s="227">
        <f t="shared" si="5"/>
        <v>0</v>
      </c>
      <c r="N53" s="228">
        <v>20</v>
      </c>
      <c r="O53" s="229">
        <v>4</v>
      </c>
      <c r="P53" s="68" t="s">
        <v>164</v>
      </c>
    </row>
    <row r="54" spans="1:21" s="68" customFormat="1" ht="14.25" customHeight="1">
      <c r="A54" s="221">
        <v>36</v>
      </c>
      <c r="B54" s="221" t="s">
        <v>159</v>
      </c>
      <c r="C54" s="221" t="s">
        <v>197</v>
      </c>
      <c r="D54" s="222" t="s">
        <v>246</v>
      </c>
      <c r="E54" s="223" t="s">
        <v>247</v>
      </c>
      <c r="F54" s="221" t="s">
        <v>163</v>
      </c>
      <c r="G54" s="224">
        <v>0.94899999999999995</v>
      </c>
      <c r="H54" s="225"/>
      <c r="I54" s="225"/>
      <c r="J54" s="226">
        <v>2.20533</v>
      </c>
      <c r="K54" s="227">
        <f t="shared" si="4"/>
        <v>2.09285817</v>
      </c>
      <c r="L54" s="226">
        <v>0</v>
      </c>
      <c r="M54" s="227">
        <f t="shared" si="5"/>
        <v>0</v>
      </c>
      <c r="N54" s="228">
        <v>20</v>
      </c>
      <c r="O54" s="229">
        <v>4</v>
      </c>
      <c r="P54" s="68" t="s">
        <v>164</v>
      </c>
    </row>
    <row r="55" spans="1:21" s="68" customFormat="1" ht="14.25" customHeight="1">
      <c r="A55" s="221">
        <v>37</v>
      </c>
      <c r="B55" s="221" t="s">
        <v>159</v>
      </c>
      <c r="C55" s="221" t="s">
        <v>197</v>
      </c>
      <c r="D55" s="222" t="s">
        <v>248</v>
      </c>
      <c r="E55" s="223" t="s">
        <v>249</v>
      </c>
      <c r="F55" s="221" t="s">
        <v>163</v>
      </c>
      <c r="G55" s="224">
        <v>3.2429999999999999</v>
      </c>
      <c r="H55" s="225"/>
      <c r="I55" s="225"/>
      <c r="J55" s="226">
        <v>2.29698</v>
      </c>
      <c r="K55" s="227">
        <f t="shared" si="4"/>
        <v>7.4491061399999996</v>
      </c>
      <c r="L55" s="226">
        <v>0</v>
      </c>
      <c r="M55" s="227">
        <f t="shared" si="5"/>
        <v>0</v>
      </c>
      <c r="N55" s="228">
        <v>20</v>
      </c>
      <c r="O55" s="229">
        <v>4</v>
      </c>
      <c r="P55" s="68" t="s">
        <v>164</v>
      </c>
    </row>
    <row r="56" spans="1:21" s="68" customFormat="1" ht="15.75" customHeight="1">
      <c r="A56" s="221">
        <v>38</v>
      </c>
      <c r="B56" s="221" t="s">
        <v>159</v>
      </c>
      <c r="C56" s="221" t="s">
        <v>197</v>
      </c>
      <c r="D56" s="222" t="s">
        <v>250</v>
      </c>
      <c r="E56" s="223" t="s">
        <v>251</v>
      </c>
      <c r="F56" s="221" t="s">
        <v>193</v>
      </c>
      <c r="G56" s="224">
        <v>25.931999999999999</v>
      </c>
      <c r="H56" s="225"/>
      <c r="I56" s="225"/>
      <c r="J56" s="226">
        <v>3.4099999999999998E-3</v>
      </c>
      <c r="K56" s="227">
        <f t="shared" si="4"/>
        <v>8.8428119999999985E-2</v>
      </c>
      <c r="L56" s="226">
        <v>0</v>
      </c>
      <c r="M56" s="227">
        <f t="shared" si="5"/>
        <v>0</v>
      </c>
      <c r="N56" s="228">
        <v>20</v>
      </c>
      <c r="O56" s="229">
        <v>4</v>
      </c>
      <c r="P56" s="68" t="s">
        <v>164</v>
      </c>
    </row>
    <row r="57" spans="1:21" s="68" customFormat="1" ht="27" customHeight="1">
      <c r="A57" s="221">
        <v>39</v>
      </c>
      <c r="B57" s="221" t="s">
        <v>159</v>
      </c>
      <c r="C57" s="221" t="s">
        <v>197</v>
      </c>
      <c r="D57" s="222" t="s">
        <v>252</v>
      </c>
      <c r="E57" s="223" t="s">
        <v>253</v>
      </c>
      <c r="F57" s="221" t="s">
        <v>193</v>
      </c>
      <c r="G57" s="224">
        <v>25.931999999999999</v>
      </c>
      <c r="H57" s="225"/>
      <c r="I57" s="225"/>
      <c r="J57" s="226">
        <v>0</v>
      </c>
      <c r="K57" s="227">
        <f t="shared" si="4"/>
        <v>0</v>
      </c>
      <c r="L57" s="226">
        <v>0</v>
      </c>
      <c r="M57" s="227">
        <f t="shared" si="5"/>
        <v>0</v>
      </c>
      <c r="N57" s="228">
        <v>20</v>
      </c>
      <c r="O57" s="229">
        <v>4</v>
      </c>
      <c r="P57" s="68" t="s">
        <v>164</v>
      </c>
    </row>
    <row r="58" spans="1:21" s="68" customFormat="1" ht="14.25" customHeight="1">
      <c r="A58" s="221">
        <v>40</v>
      </c>
      <c r="B58" s="221" t="s">
        <v>159</v>
      </c>
      <c r="C58" s="221" t="s">
        <v>197</v>
      </c>
      <c r="D58" s="222" t="s">
        <v>254</v>
      </c>
      <c r="E58" s="223" t="s">
        <v>255</v>
      </c>
      <c r="F58" s="221" t="s">
        <v>189</v>
      </c>
      <c r="G58" s="224">
        <v>0.29699999999999999</v>
      </c>
      <c r="H58" s="225"/>
      <c r="I58" s="225"/>
      <c r="J58" s="226">
        <v>1.0165999999999999</v>
      </c>
      <c r="K58" s="227">
        <f t="shared" si="4"/>
        <v>0.30193019999999998</v>
      </c>
      <c r="L58" s="226">
        <v>0</v>
      </c>
      <c r="M58" s="227">
        <f t="shared" si="5"/>
        <v>0</v>
      </c>
      <c r="N58" s="228">
        <v>20</v>
      </c>
      <c r="O58" s="229">
        <v>4</v>
      </c>
      <c r="P58" s="68" t="s">
        <v>164</v>
      </c>
    </row>
    <row r="59" spans="1:21" s="68" customFormat="1" ht="24.75" customHeight="1">
      <c r="A59" s="221">
        <v>41</v>
      </c>
      <c r="B59" s="221" t="s">
        <v>159</v>
      </c>
      <c r="C59" s="221" t="s">
        <v>197</v>
      </c>
      <c r="D59" s="222" t="s">
        <v>256</v>
      </c>
      <c r="E59" s="223" t="s">
        <v>257</v>
      </c>
      <c r="F59" s="221" t="s">
        <v>193</v>
      </c>
      <c r="G59" s="224">
        <v>14.728999999999999</v>
      </c>
      <c r="H59" s="225"/>
      <c r="I59" s="225"/>
      <c r="J59" s="226">
        <v>1.4999999999999999E-4</v>
      </c>
      <c r="K59" s="227">
        <f t="shared" si="4"/>
        <v>2.2093499999999997E-3</v>
      </c>
      <c r="L59" s="226">
        <v>0</v>
      </c>
      <c r="M59" s="227">
        <f t="shared" si="5"/>
        <v>0</v>
      </c>
      <c r="N59" s="228">
        <v>20</v>
      </c>
      <c r="O59" s="229">
        <v>4</v>
      </c>
      <c r="P59" s="68" t="s">
        <v>164</v>
      </c>
    </row>
    <row r="60" spans="1:21" s="239" customFormat="1" ht="15.75" customHeight="1">
      <c r="A60" s="230">
        <v>42</v>
      </c>
      <c r="B60" s="230" t="s">
        <v>185</v>
      </c>
      <c r="C60" s="230" t="s">
        <v>186</v>
      </c>
      <c r="D60" s="231" t="s">
        <v>258</v>
      </c>
      <c r="E60" s="232" t="s">
        <v>259</v>
      </c>
      <c r="F60" s="230" t="s">
        <v>193</v>
      </c>
      <c r="G60" s="233">
        <v>15.465</v>
      </c>
      <c r="H60" s="234"/>
      <c r="I60" s="234"/>
      <c r="J60" s="235">
        <v>1.5E-3</v>
      </c>
      <c r="K60" s="236">
        <f t="shared" si="4"/>
        <v>2.3197499999999999E-2</v>
      </c>
      <c r="L60" s="235">
        <v>0</v>
      </c>
      <c r="M60" s="236">
        <f t="shared" si="5"/>
        <v>0</v>
      </c>
      <c r="N60" s="237">
        <v>20</v>
      </c>
      <c r="O60" s="238">
        <v>8</v>
      </c>
      <c r="P60" s="239" t="s">
        <v>164</v>
      </c>
      <c r="U60" s="68"/>
    </row>
    <row r="61" spans="1:21" s="68" customFormat="1" ht="14.25" customHeight="1">
      <c r="A61" s="221">
        <v>43</v>
      </c>
      <c r="B61" s="221" t="s">
        <v>159</v>
      </c>
      <c r="C61" s="221" t="s">
        <v>197</v>
      </c>
      <c r="D61" s="222" t="s">
        <v>260</v>
      </c>
      <c r="E61" s="223" t="s">
        <v>261</v>
      </c>
      <c r="F61" s="221" t="s">
        <v>163</v>
      </c>
      <c r="G61" s="224">
        <v>1.9670000000000001</v>
      </c>
      <c r="H61" s="225"/>
      <c r="I61" s="225"/>
      <c r="J61" s="226">
        <v>2.2405599999999999</v>
      </c>
      <c r="K61" s="227">
        <f t="shared" si="4"/>
        <v>4.40718152</v>
      </c>
      <c r="L61" s="226">
        <v>0</v>
      </c>
      <c r="M61" s="227">
        <f t="shared" si="5"/>
        <v>0</v>
      </c>
      <c r="N61" s="228">
        <v>20</v>
      </c>
      <c r="O61" s="229">
        <v>4</v>
      </c>
      <c r="P61" s="68" t="s">
        <v>164</v>
      </c>
    </row>
    <row r="62" spans="1:21" s="68" customFormat="1" ht="14.25" customHeight="1">
      <c r="A62" s="221">
        <v>44</v>
      </c>
      <c r="B62" s="221" t="s">
        <v>159</v>
      </c>
      <c r="C62" s="221" t="s">
        <v>197</v>
      </c>
      <c r="D62" s="222" t="s">
        <v>262</v>
      </c>
      <c r="E62" s="223" t="s">
        <v>263</v>
      </c>
      <c r="F62" s="221" t="s">
        <v>189</v>
      </c>
      <c r="G62" s="224">
        <v>7.0999999999999994E-2</v>
      </c>
      <c r="H62" s="225"/>
      <c r="I62" s="225"/>
      <c r="J62" s="226">
        <v>1.0165500000000001</v>
      </c>
      <c r="K62" s="227">
        <f t="shared" si="4"/>
        <v>7.2175050000000004E-2</v>
      </c>
      <c r="L62" s="226">
        <v>0</v>
      </c>
      <c r="M62" s="227">
        <f t="shared" si="5"/>
        <v>0</v>
      </c>
      <c r="N62" s="228">
        <v>20</v>
      </c>
      <c r="O62" s="229">
        <v>4</v>
      </c>
      <c r="P62" s="68" t="s">
        <v>164</v>
      </c>
    </row>
    <row r="63" spans="1:21" s="68" customFormat="1" ht="24.75" customHeight="1">
      <c r="A63" s="221">
        <v>45</v>
      </c>
      <c r="B63" s="221" t="s">
        <v>159</v>
      </c>
      <c r="C63" s="221" t="s">
        <v>197</v>
      </c>
      <c r="D63" s="222" t="s">
        <v>264</v>
      </c>
      <c r="E63" s="223" t="s">
        <v>265</v>
      </c>
      <c r="F63" s="221" t="s">
        <v>193</v>
      </c>
      <c r="G63" s="224">
        <v>7.8369999999999997</v>
      </c>
      <c r="H63" s="225"/>
      <c r="I63" s="225"/>
      <c r="J63" s="226">
        <v>8.4600000000000005E-3</v>
      </c>
      <c r="K63" s="227">
        <f t="shared" si="4"/>
        <v>6.6301020000000002E-2</v>
      </c>
      <c r="L63" s="226">
        <v>0</v>
      </c>
      <c r="M63" s="227">
        <f t="shared" si="5"/>
        <v>0</v>
      </c>
      <c r="N63" s="228">
        <v>20</v>
      </c>
      <c r="O63" s="229">
        <v>4</v>
      </c>
      <c r="P63" s="68" t="s">
        <v>164</v>
      </c>
    </row>
    <row r="64" spans="1:21" s="68" customFormat="1" ht="24" customHeight="1">
      <c r="A64" s="221">
        <v>46</v>
      </c>
      <c r="B64" s="221" t="s">
        <v>159</v>
      </c>
      <c r="C64" s="221" t="s">
        <v>197</v>
      </c>
      <c r="D64" s="222" t="s">
        <v>266</v>
      </c>
      <c r="E64" s="223" t="s">
        <v>267</v>
      </c>
      <c r="F64" s="221" t="s">
        <v>193</v>
      </c>
      <c r="G64" s="224">
        <v>7.8369999999999997</v>
      </c>
      <c r="H64" s="225"/>
      <c r="I64" s="225"/>
      <c r="J64" s="226">
        <v>0</v>
      </c>
      <c r="K64" s="227">
        <f t="shared" si="4"/>
        <v>0</v>
      </c>
      <c r="L64" s="226">
        <v>0</v>
      </c>
      <c r="M64" s="227">
        <f t="shared" si="5"/>
        <v>0</v>
      </c>
      <c r="N64" s="228">
        <v>20</v>
      </c>
      <c r="O64" s="229">
        <v>4</v>
      </c>
      <c r="P64" s="68" t="s">
        <v>164</v>
      </c>
    </row>
    <row r="65" spans="1:21" s="68" customFormat="1" ht="24.75" customHeight="1">
      <c r="A65" s="221">
        <v>47</v>
      </c>
      <c r="B65" s="221" t="s">
        <v>159</v>
      </c>
      <c r="C65" s="221" t="s">
        <v>197</v>
      </c>
      <c r="D65" s="222" t="s">
        <v>268</v>
      </c>
      <c r="E65" s="223" t="s">
        <v>269</v>
      </c>
      <c r="F65" s="221" t="s">
        <v>193</v>
      </c>
      <c r="G65" s="224">
        <v>7.907</v>
      </c>
      <c r="H65" s="225"/>
      <c r="I65" s="225"/>
      <c r="J65" s="226">
        <v>4.3099999999999996E-3</v>
      </c>
      <c r="K65" s="227">
        <f t="shared" si="4"/>
        <v>3.4079169999999999E-2</v>
      </c>
      <c r="L65" s="226">
        <v>0</v>
      </c>
      <c r="M65" s="227">
        <f t="shared" si="5"/>
        <v>0</v>
      </c>
      <c r="N65" s="228">
        <v>20</v>
      </c>
      <c r="O65" s="229">
        <v>4</v>
      </c>
      <c r="P65" s="68" t="s">
        <v>164</v>
      </c>
    </row>
    <row r="66" spans="1:21" s="68" customFormat="1" ht="22.5" customHeight="1">
      <c r="A66" s="221">
        <v>48</v>
      </c>
      <c r="B66" s="221" t="s">
        <v>159</v>
      </c>
      <c r="C66" s="221" t="s">
        <v>197</v>
      </c>
      <c r="D66" s="222" t="s">
        <v>270</v>
      </c>
      <c r="E66" s="223" t="s">
        <v>271</v>
      </c>
      <c r="F66" s="221" t="s">
        <v>193</v>
      </c>
      <c r="G66" s="224">
        <v>7.907</v>
      </c>
      <c r="H66" s="225"/>
      <c r="I66" s="225"/>
      <c r="J66" s="226">
        <v>0</v>
      </c>
      <c r="K66" s="227">
        <f t="shared" si="4"/>
        <v>0</v>
      </c>
      <c r="L66" s="226">
        <v>0</v>
      </c>
      <c r="M66" s="227">
        <f t="shared" si="5"/>
        <v>0</v>
      </c>
      <c r="N66" s="228">
        <v>20</v>
      </c>
      <c r="O66" s="229">
        <v>4</v>
      </c>
      <c r="P66" s="68" t="s">
        <v>164</v>
      </c>
    </row>
    <row r="67" spans="1:21" s="195" customFormat="1" ht="30" customHeight="1">
      <c r="A67" s="218"/>
      <c r="B67" s="219" t="s">
        <v>121</v>
      </c>
      <c r="C67" s="218"/>
      <c r="D67" s="218" t="s">
        <v>272</v>
      </c>
      <c r="E67" s="218" t="s">
        <v>273</v>
      </c>
      <c r="F67" s="218"/>
      <c r="G67" s="218"/>
      <c r="H67" s="218"/>
      <c r="I67" s="220"/>
      <c r="K67" s="197">
        <f>SUM(K68:K95)</f>
        <v>40.12679279999999</v>
      </c>
      <c r="M67" s="197">
        <f>SUM(M68:M95)</f>
        <v>0</v>
      </c>
      <c r="P67" s="195" t="s">
        <v>79</v>
      </c>
      <c r="U67" s="68"/>
    </row>
    <row r="68" spans="1:21" s="68" customFormat="1" ht="36" customHeight="1">
      <c r="A68" s="221">
        <v>49</v>
      </c>
      <c r="B68" s="221" t="s">
        <v>159</v>
      </c>
      <c r="C68" s="221" t="s">
        <v>206</v>
      </c>
      <c r="D68" s="222" t="s">
        <v>274</v>
      </c>
      <c r="E68" s="223" t="s">
        <v>275</v>
      </c>
      <c r="F68" s="221" t="s">
        <v>193</v>
      </c>
      <c r="G68" s="224">
        <v>124.66</v>
      </c>
      <c r="H68" s="225"/>
      <c r="I68" s="225"/>
      <c r="J68" s="226">
        <v>4.1700000000000001E-3</v>
      </c>
      <c r="K68" s="227">
        <f t="shared" ref="K68:K95" si="6">G68*J68</f>
        <v>0.51983219999999997</v>
      </c>
      <c r="L68" s="226">
        <v>0</v>
      </c>
      <c r="M68" s="227">
        <f t="shared" ref="M68:M95" si="7">G68*L68</f>
        <v>0</v>
      </c>
      <c r="N68" s="228">
        <v>20</v>
      </c>
      <c r="O68" s="229">
        <v>4</v>
      </c>
      <c r="P68" s="68" t="s">
        <v>164</v>
      </c>
    </row>
    <row r="69" spans="1:21" s="68" customFormat="1" ht="24" customHeight="1">
      <c r="A69" s="221">
        <v>50</v>
      </c>
      <c r="B69" s="221" t="s">
        <v>159</v>
      </c>
      <c r="C69" s="221" t="s">
        <v>206</v>
      </c>
      <c r="D69" s="222" t="s">
        <v>276</v>
      </c>
      <c r="E69" s="223" t="s">
        <v>277</v>
      </c>
      <c r="F69" s="221" t="s">
        <v>193</v>
      </c>
      <c r="G69" s="224">
        <v>352.95</v>
      </c>
      <c r="H69" s="225"/>
      <c r="I69" s="225"/>
      <c r="J69" s="226">
        <v>1.899E-2</v>
      </c>
      <c r="K69" s="227">
        <f t="shared" si="6"/>
        <v>6.7025204999999994</v>
      </c>
      <c r="L69" s="226">
        <v>0</v>
      </c>
      <c r="M69" s="227">
        <f t="shared" si="7"/>
        <v>0</v>
      </c>
      <c r="N69" s="228">
        <v>20</v>
      </c>
      <c r="O69" s="229">
        <v>4</v>
      </c>
      <c r="P69" s="68" t="s">
        <v>164</v>
      </c>
    </row>
    <row r="70" spans="1:21" s="68" customFormat="1" ht="14.25" customHeight="1">
      <c r="A70" s="221">
        <v>51</v>
      </c>
      <c r="B70" s="221" t="s">
        <v>159</v>
      </c>
      <c r="C70" s="221" t="s">
        <v>194</v>
      </c>
      <c r="D70" s="222" t="s">
        <v>278</v>
      </c>
      <c r="E70" s="223" t="s">
        <v>279</v>
      </c>
      <c r="F70" s="221" t="s">
        <v>193</v>
      </c>
      <c r="G70" s="224">
        <v>46.4</v>
      </c>
      <c r="H70" s="225"/>
      <c r="I70" s="225"/>
      <c r="J70" s="226">
        <v>5.2500000000000003E-3</v>
      </c>
      <c r="K70" s="227">
        <f t="shared" si="6"/>
        <v>0.24360000000000001</v>
      </c>
      <c r="L70" s="226">
        <v>0</v>
      </c>
      <c r="M70" s="227">
        <f t="shared" si="7"/>
        <v>0</v>
      </c>
      <c r="N70" s="228">
        <v>20</v>
      </c>
      <c r="O70" s="229">
        <v>4</v>
      </c>
      <c r="P70" s="68" t="s">
        <v>164</v>
      </c>
    </row>
    <row r="71" spans="1:21" s="68" customFormat="1" ht="14.25" customHeight="1">
      <c r="A71" s="221">
        <v>52</v>
      </c>
      <c r="B71" s="221" t="s">
        <v>159</v>
      </c>
      <c r="C71" s="221" t="s">
        <v>194</v>
      </c>
      <c r="D71" s="222" t="s">
        <v>280</v>
      </c>
      <c r="E71" s="223" t="s">
        <v>281</v>
      </c>
      <c r="F71" s="221" t="s">
        <v>193</v>
      </c>
      <c r="G71" s="224">
        <v>46.4</v>
      </c>
      <c r="H71" s="225"/>
      <c r="I71" s="225"/>
      <c r="J71" s="226">
        <v>3.3599999999999998E-2</v>
      </c>
      <c r="K71" s="227">
        <f t="shared" si="6"/>
        <v>1.5590399999999998</v>
      </c>
      <c r="L71" s="226">
        <v>0</v>
      </c>
      <c r="M71" s="227">
        <f t="shared" si="7"/>
        <v>0</v>
      </c>
      <c r="N71" s="228">
        <v>20</v>
      </c>
      <c r="O71" s="229">
        <v>4</v>
      </c>
      <c r="P71" s="68" t="s">
        <v>164</v>
      </c>
    </row>
    <row r="72" spans="1:21" s="68" customFormat="1" ht="14.25" customHeight="1">
      <c r="A72" s="221">
        <v>53</v>
      </c>
      <c r="B72" s="221" t="s">
        <v>159</v>
      </c>
      <c r="C72" s="221" t="s">
        <v>194</v>
      </c>
      <c r="D72" s="222" t="s">
        <v>282</v>
      </c>
      <c r="E72" s="223" t="s">
        <v>283</v>
      </c>
      <c r="F72" s="221" t="s">
        <v>193</v>
      </c>
      <c r="G72" s="224">
        <v>46.4</v>
      </c>
      <c r="H72" s="225"/>
      <c r="I72" s="225"/>
      <c r="J72" s="226">
        <v>4.7200000000000002E-3</v>
      </c>
      <c r="K72" s="227">
        <f t="shared" si="6"/>
        <v>0.21900800000000001</v>
      </c>
      <c r="L72" s="226">
        <v>0</v>
      </c>
      <c r="M72" s="227">
        <f t="shared" si="7"/>
        <v>0</v>
      </c>
      <c r="N72" s="228">
        <v>20</v>
      </c>
      <c r="O72" s="229">
        <v>4</v>
      </c>
      <c r="P72" s="68" t="s">
        <v>164</v>
      </c>
    </row>
    <row r="73" spans="1:21" s="68" customFormat="1" ht="14.25" customHeight="1">
      <c r="A73" s="221">
        <v>54</v>
      </c>
      <c r="B73" s="221" t="s">
        <v>159</v>
      </c>
      <c r="C73" s="221" t="s">
        <v>197</v>
      </c>
      <c r="D73" s="222" t="s">
        <v>284</v>
      </c>
      <c r="E73" s="223" t="s">
        <v>285</v>
      </c>
      <c r="F73" s="221" t="s">
        <v>193</v>
      </c>
      <c r="G73" s="224">
        <v>313.92599999999999</v>
      </c>
      <c r="H73" s="225"/>
      <c r="I73" s="225"/>
      <c r="J73" s="226">
        <v>7.3499999999999998E-3</v>
      </c>
      <c r="K73" s="227">
        <f t="shared" si="6"/>
        <v>2.3073560999999998</v>
      </c>
      <c r="L73" s="226">
        <v>0</v>
      </c>
      <c r="M73" s="227">
        <f t="shared" si="7"/>
        <v>0</v>
      </c>
      <c r="N73" s="228">
        <v>20</v>
      </c>
      <c r="O73" s="229">
        <v>4</v>
      </c>
      <c r="P73" s="68" t="s">
        <v>164</v>
      </c>
    </row>
    <row r="74" spans="1:21" s="68" customFormat="1" ht="22.5" customHeight="1">
      <c r="A74" s="221">
        <v>55</v>
      </c>
      <c r="B74" s="221" t="s">
        <v>159</v>
      </c>
      <c r="C74" s="221" t="s">
        <v>197</v>
      </c>
      <c r="D74" s="222" t="s">
        <v>286</v>
      </c>
      <c r="E74" s="223" t="s">
        <v>287</v>
      </c>
      <c r="F74" s="221" t="s">
        <v>193</v>
      </c>
      <c r="G74" s="224">
        <v>313.92599999999999</v>
      </c>
      <c r="H74" s="225"/>
      <c r="I74" s="225"/>
      <c r="J74" s="226">
        <v>3.4970000000000001E-2</v>
      </c>
      <c r="K74" s="227">
        <f t="shared" si="6"/>
        <v>10.977992219999999</v>
      </c>
      <c r="L74" s="226">
        <v>0</v>
      </c>
      <c r="M74" s="227">
        <f t="shared" si="7"/>
        <v>0</v>
      </c>
      <c r="N74" s="228">
        <v>20</v>
      </c>
      <c r="O74" s="229">
        <v>4</v>
      </c>
      <c r="P74" s="68" t="s">
        <v>164</v>
      </c>
    </row>
    <row r="75" spans="1:21" s="68" customFormat="1" ht="24.75" customHeight="1">
      <c r="A75" s="221">
        <v>56</v>
      </c>
      <c r="B75" s="221" t="s">
        <v>159</v>
      </c>
      <c r="C75" s="221" t="s">
        <v>197</v>
      </c>
      <c r="D75" s="222" t="s">
        <v>288</v>
      </c>
      <c r="E75" s="223" t="s">
        <v>289</v>
      </c>
      <c r="F75" s="221" t="s">
        <v>193</v>
      </c>
      <c r="G75" s="224">
        <v>137.45099999999999</v>
      </c>
      <c r="H75" s="225"/>
      <c r="I75" s="225"/>
      <c r="J75" s="226">
        <v>4.1599999999999996E-3</v>
      </c>
      <c r="K75" s="227">
        <f t="shared" si="6"/>
        <v>0.57179615999999989</v>
      </c>
      <c r="L75" s="226">
        <v>0</v>
      </c>
      <c r="M75" s="227">
        <f t="shared" si="7"/>
        <v>0</v>
      </c>
      <c r="N75" s="228">
        <v>20</v>
      </c>
      <c r="O75" s="229">
        <v>4</v>
      </c>
      <c r="P75" s="68" t="s">
        <v>164</v>
      </c>
    </row>
    <row r="76" spans="1:21" s="68" customFormat="1" ht="14.25" customHeight="1">
      <c r="A76" s="221">
        <v>57</v>
      </c>
      <c r="B76" s="221" t="s">
        <v>159</v>
      </c>
      <c r="C76" s="221" t="s">
        <v>197</v>
      </c>
      <c r="D76" s="222" t="s">
        <v>290</v>
      </c>
      <c r="E76" s="223" t="s">
        <v>291</v>
      </c>
      <c r="F76" s="221" t="s">
        <v>193</v>
      </c>
      <c r="G76" s="224">
        <v>305.673</v>
      </c>
      <c r="H76" s="225"/>
      <c r="I76" s="225"/>
      <c r="J76" s="226">
        <v>4.3E-3</v>
      </c>
      <c r="K76" s="227">
        <f t="shared" si="6"/>
        <v>1.3143939</v>
      </c>
      <c r="L76" s="226">
        <v>0</v>
      </c>
      <c r="M76" s="227">
        <f t="shared" si="7"/>
        <v>0</v>
      </c>
      <c r="N76" s="228">
        <v>20</v>
      </c>
      <c r="O76" s="229">
        <v>4</v>
      </c>
      <c r="P76" s="68" t="s">
        <v>164</v>
      </c>
    </row>
    <row r="77" spans="1:21" s="68" customFormat="1" ht="13.5" customHeight="1">
      <c r="A77" s="221">
        <v>58</v>
      </c>
      <c r="B77" s="221" t="s">
        <v>159</v>
      </c>
      <c r="C77" s="221" t="s">
        <v>197</v>
      </c>
      <c r="D77" s="222" t="s">
        <v>292</v>
      </c>
      <c r="E77" s="223" t="s">
        <v>293</v>
      </c>
      <c r="F77" s="221" t="s">
        <v>193</v>
      </c>
      <c r="G77" s="224">
        <v>31.954999999999998</v>
      </c>
      <c r="H77" s="225"/>
      <c r="I77" s="225"/>
      <c r="J77" s="226">
        <v>5.8999999999999999E-3</v>
      </c>
      <c r="K77" s="227">
        <f t="shared" si="6"/>
        <v>0.18853449999999999</v>
      </c>
      <c r="L77" s="226">
        <v>0</v>
      </c>
      <c r="M77" s="227">
        <f t="shared" si="7"/>
        <v>0</v>
      </c>
      <c r="N77" s="228">
        <v>20</v>
      </c>
      <c r="O77" s="229">
        <v>4</v>
      </c>
      <c r="P77" s="68" t="s">
        <v>164</v>
      </c>
    </row>
    <row r="78" spans="1:21" s="68" customFormat="1" ht="24" customHeight="1">
      <c r="A78" s="221">
        <v>59</v>
      </c>
      <c r="B78" s="221" t="s">
        <v>159</v>
      </c>
      <c r="C78" s="221" t="s">
        <v>197</v>
      </c>
      <c r="D78" s="222" t="s">
        <v>294</v>
      </c>
      <c r="E78" s="223" t="s">
        <v>295</v>
      </c>
      <c r="F78" s="221" t="s">
        <v>193</v>
      </c>
      <c r="G78" s="224">
        <v>56.04</v>
      </c>
      <c r="H78" s="225"/>
      <c r="I78" s="225"/>
      <c r="J78" s="226">
        <v>4.1599999999999996E-3</v>
      </c>
      <c r="K78" s="227">
        <f t="shared" si="6"/>
        <v>0.23312639999999998</v>
      </c>
      <c r="L78" s="226">
        <v>0</v>
      </c>
      <c r="M78" s="227">
        <f t="shared" si="7"/>
        <v>0</v>
      </c>
      <c r="N78" s="228">
        <v>20</v>
      </c>
      <c r="O78" s="229">
        <v>4</v>
      </c>
      <c r="P78" s="68" t="s">
        <v>164</v>
      </c>
    </row>
    <row r="79" spans="1:21" s="68" customFormat="1" ht="15" customHeight="1">
      <c r="A79" s="221">
        <v>60</v>
      </c>
      <c r="B79" s="221" t="s">
        <v>159</v>
      </c>
      <c r="C79" s="221" t="s">
        <v>197</v>
      </c>
      <c r="D79" s="222" t="s">
        <v>296</v>
      </c>
      <c r="E79" s="223" t="s">
        <v>297</v>
      </c>
      <c r="F79" s="221" t="s">
        <v>193</v>
      </c>
      <c r="G79" s="224">
        <v>38</v>
      </c>
      <c r="H79" s="225"/>
      <c r="I79" s="225"/>
      <c r="J79" s="226">
        <v>1.5779999999999999E-2</v>
      </c>
      <c r="K79" s="227">
        <f t="shared" si="6"/>
        <v>0.59963999999999995</v>
      </c>
      <c r="L79" s="226">
        <v>0</v>
      </c>
      <c r="M79" s="227">
        <f t="shared" si="7"/>
        <v>0</v>
      </c>
      <c r="N79" s="228">
        <v>20</v>
      </c>
      <c r="O79" s="229">
        <v>4</v>
      </c>
      <c r="P79" s="68" t="s">
        <v>164</v>
      </c>
    </row>
    <row r="80" spans="1:21" s="68" customFormat="1" ht="22.5" customHeight="1">
      <c r="A80" s="221">
        <v>61</v>
      </c>
      <c r="B80" s="221" t="s">
        <v>159</v>
      </c>
      <c r="C80" s="221" t="s">
        <v>197</v>
      </c>
      <c r="D80" s="222" t="s">
        <v>298</v>
      </c>
      <c r="E80" s="223" t="s">
        <v>299</v>
      </c>
      <c r="F80" s="221" t="s">
        <v>193</v>
      </c>
      <c r="G80" s="224">
        <v>17.45</v>
      </c>
      <c r="H80" s="225"/>
      <c r="I80" s="225"/>
      <c r="J80" s="226">
        <v>1.06E-2</v>
      </c>
      <c r="K80" s="227">
        <f t="shared" si="6"/>
        <v>0.18497</v>
      </c>
      <c r="L80" s="226">
        <v>0</v>
      </c>
      <c r="M80" s="227">
        <f t="shared" si="7"/>
        <v>0</v>
      </c>
      <c r="N80" s="228">
        <v>20</v>
      </c>
      <c r="O80" s="229">
        <v>4</v>
      </c>
      <c r="P80" s="68" t="s">
        <v>164</v>
      </c>
    </row>
    <row r="81" spans="1:21" s="68" customFormat="1" ht="15" customHeight="1">
      <c r="A81" s="221">
        <v>62</v>
      </c>
      <c r="B81" s="221" t="s">
        <v>159</v>
      </c>
      <c r="C81" s="221" t="s">
        <v>197</v>
      </c>
      <c r="D81" s="222" t="s">
        <v>300</v>
      </c>
      <c r="E81" s="223" t="s">
        <v>301</v>
      </c>
      <c r="F81" s="221" t="s">
        <v>193</v>
      </c>
      <c r="G81" s="224">
        <v>177.41</v>
      </c>
      <c r="H81" s="225"/>
      <c r="I81" s="225"/>
      <c r="J81" s="226">
        <v>3.3700000000000001E-2</v>
      </c>
      <c r="K81" s="227">
        <f t="shared" si="6"/>
        <v>5.9787169999999996</v>
      </c>
      <c r="L81" s="226">
        <v>0</v>
      </c>
      <c r="M81" s="227">
        <f t="shared" si="7"/>
        <v>0</v>
      </c>
      <c r="N81" s="228">
        <v>20</v>
      </c>
      <c r="O81" s="229">
        <v>4</v>
      </c>
      <c r="P81" s="68" t="s">
        <v>164</v>
      </c>
    </row>
    <row r="82" spans="1:21" s="68" customFormat="1" ht="24.75" customHeight="1">
      <c r="A82" s="221">
        <v>63</v>
      </c>
      <c r="B82" s="221" t="s">
        <v>159</v>
      </c>
      <c r="C82" s="221" t="s">
        <v>197</v>
      </c>
      <c r="D82" s="222" t="s">
        <v>302</v>
      </c>
      <c r="E82" s="223" t="s">
        <v>303</v>
      </c>
      <c r="F82" s="221" t="s">
        <v>193</v>
      </c>
      <c r="G82" s="224">
        <v>11.03</v>
      </c>
      <c r="H82" s="225"/>
      <c r="I82" s="225"/>
      <c r="J82" s="226">
        <v>1.073E-2</v>
      </c>
      <c r="K82" s="227">
        <f t="shared" si="6"/>
        <v>0.1183519</v>
      </c>
      <c r="L82" s="226">
        <v>0</v>
      </c>
      <c r="M82" s="227">
        <f t="shared" si="7"/>
        <v>0</v>
      </c>
      <c r="N82" s="228">
        <v>20</v>
      </c>
      <c r="O82" s="229">
        <v>4</v>
      </c>
      <c r="P82" s="68" t="s">
        <v>164</v>
      </c>
    </row>
    <row r="83" spans="1:21" s="68" customFormat="1" ht="24.75" customHeight="1">
      <c r="A83" s="221">
        <v>64</v>
      </c>
      <c r="B83" s="221" t="s">
        <v>159</v>
      </c>
      <c r="C83" s="221" t="s">
        <v>197</v>
      </c>
      <c r="D83" s="222" t="s">
        <v>304</v>
      </c>
      <c r="E83" s="223" t="s">
        <v>305</v>
      </c>
      <c r="F83" s="221" t="s">
        <v>193</v>
      </c>
      <c r="G83" s="224">
        <v>18.600000000000001</v>
      </c>
      <c r="H83" s="225"/>
      <c r="I83" s="225"/>
      <c r="J83" s="226">
        <v>1.306E-2</v>
      </c>
      <c r="K83" s="227">
        <f t="shared" si="6"/>
        <v>0.24291600000000002</v>
      </c>
      <c r="L83" s="226">
        <v>0</v>
      </c>
      <c r="M83" s="227">
        <f t="shared" si="7"/>
        <v>0</v>
      </c>
      <c r="N83" s="228">
        <v>20</v>
      </c>
      <c r="O83" s="229">
        <v>4</v>
      </c>
      <c r="P83" s="68" t="s">
        <v>164</v>
      </c>
    </row>
    <row r="84" spans="1:21" s="68" customFormat="1" ht="13.5" customHeight="1">
      <c r="A84" s="221">
        <v>65</v>
      </c>
      <c r="B84" s="221" t="s">
        <v>159</v>
      </c>
      <c r="C84" s="221" t="s">
        <v>197</v>
      </c>
      <c r="D84" s="222" t="s">
        <v>306</v>
      </c>
      <c r="E84" s="223" t="s">
        <v>307</v>
      </c>
      <c r="F84" s="221" t="s">
        <v>193</v>
      </c>
      <c r="G84" s="224">
        <v>3.286</v>
      </c>
      <c r="H84" s="225"/>
      <c r="I84" s="225"/>
      <c r="J84" s="226">
        <v>2.76E-2</v>
      </c>
      <c r="K84" s="227">
        <f t="shared" si="6"/>
        <v>9.0693599999999999E-2</v>
      </c>
      <c r="L84" s="226">
        <v>0</v>
      </c>
      <c r="M84" s="227">
        <f t="shared" si="7"/>
        <v>0</v>
      </c>
      <c r="N84" s="228">
        <v>20</v>
      </c>
      <c r="O84" s="229">
        <v>4</v>
      </c>
      <c r="P84" s="68" t="s">
        <v>164</v>
      </c>
    </row>
    <row r="85" spans="1:21" s="68" customFormat="1" ht="24" customHeight="1">
      <c r="A85" s="221">
        <v>66</v>
      </c>
      <c r="B85" s="221" t="s">
        <v>159</v>
      </c>
      <c r="C85" s="221" t="s">
        <v>206</v>
      </c>
      <c r="D85" s="222" t="s">
        <v>308</v>
      </c>
      <c r="E85" s="223" t="s">
        <v>309</v>
      </c>
      <c r="F85" s="221" t="s">
        <v>163</v>
      </c>
      <c r="G85" s="224">
        <v>9.6000000000000002E-2</v>
      </c>
      <c r="H85" s="225"/>
      <c r="I85" s="225"/>
      <c r="J85" s="226">
        <v>2.0952500000000001</v>
      </c>
      <c r="K85" s="227">
        <f t="shared" si="6"/>
        <v>0.20114400000000002</v>
      </c>
      <c r="L85" s="226">
        <v>0</v>
      </c>
      <c r="M85" s="227">
        <f t="shared" si="7"/>
        <v>0</v>
      </c>
      <c r="N85" s="228">
        <v>20</v>
      </c>
      <c r="O85" s="229">
        <v>4</v>
      </c>
      <c r="P85" s="68" t="s">
        <v>164</v>
      </c>
    </row>
    <row r="86" spans="1:21" s="68" customFormat="1" ht="14.25" customHeight="1">
      <c r="A86" s="221">
        <v>67</v>
      </c>
      <c r="B86" s="221" t="s">
        <v>159</v>
      </c>
      <c r="C86" s="221" t="s">
        <v>197</v>
      </c>
      <c r="D86" s="222" t="s">
        <v>310</v>
      </c>
      <c r="E86" s="223" t="s">
        <v>311</v>
      </c>
      <c r="F86" s="221" t="s">
        <v>163</v>
      </c>
      <c r="G86" s="224">
        <v>0.72199999999999998</v>
      </c>
      <c r="H86" s="225"/>
      <c r="I86" s="225"/>
      <c r="J86" s="226">
        <v>1.837</v>
      </c>
      <c r="K86" s="227">
        <f t="shared" si="6"/>
        <v>1.326314</v>
      </c>
      <c r="L86" s="226">
        <v>0</v>
      </c>
      <c r="M86" s="227">
        <f t="shared" si="7"/>
        <v>0</v>
      </c>
      <c r="N86" s="228">
        <v>20</v>
      </c>
      <c r="O86" s="229">
        <v>4</v>
      </c>
      <c r="P86" s="68" t="s">
        <v>164</v>
      </c>
    </row>
    <row r="87" spans="1:21" s="68" customFormat="1" ht="13.5" customHeight="1">
      <c r="A87" s="221">
        <v>68</v>
      </c>
      <c r="B87" s="221" t="s">
        <v>159</v>
      </c>
      <c r="C87" s="221" t="s">
        <v>197</v>
      </c>
      <c r="D87" s="222" t="s">
        <v>312</v>
      </c>
      <c r="E87" s="223" t="s">
        <v>313</v>
      </c>
      <c r="F87" s="221" t="s">
        <v>193</v>
      </c>
      <c r="G87" s="224">
        <v>3.06</v>
      </c>
      <c r="H87" s="225"/>
      <c r="I87" s="225"/>
      <c r="J87" s="226">
        <v>3.9780000000000003E-2</v>
      </c>
      <c r="K87" s="227">
        <f t="shared" si="6"/>
        <v>0.12172680000000001</v>
      </c>
      <c r="L87" s="226">
        <v>0</v>
      </c>
      <c r="M87" s="227">
        <f t="shared" si="7"/>
        <v>0</v>
      </c>
      <c r="N87" s="228">
        <v>20</v>
      </c>
      <c r="O87" s="229">
        <v>4</v>
      </c>
      <c r="P87" s="68" t="s">
        <v>164</v>
      </c>
    </row>
    <row r="88" spans="1:21" s="68" customFormat="1" ht="14.25" customHeight="1">
      <c r="A88" s="221">
        <v>69</v>
      </c>
      <c r="B88" s="221" t="s">
        <v>159</v>
      </c>
      <c r="C88" s="221" t="s">
        <v>197</v>
      </c>
      <c r="D88" s="222" t="s">
        <v>314</v>
      </c>
      <c r="E88" s="223" t="s">
        <v>315</v>
      </c>
      <c r="F88" s="221" t="s">
        <v>193</v>
      </c>
      <c r="G88" s="224">
        <v>44.192</v>
      </c>
      <c r="H88" s="225"/>
      <c r="I88" s="225"/>
      <c r="J88" s="226">
        <v>7.9560000000000006E-2</v>
      </c>
      <c r="K88" s="227">
        <f t="shared" si="6"/>
        <v>3.5159155200000001</v>
      </c>
      <c r="L88" s="226">
        <v>0</v>
      </c>
      <c r="M88" s="227">
        <f t="shared" si="7"/>
        <v>0</v>
      </c>
      <c r="N88" s="228">
        <v>20</v>
      </c>
      <c r="O88" s="229">
        <v>4</v>
      </c>
      <c r="P88" s="68" t="s">
        <v>164</v>
      </c>
    </row>
    <row r="89" spans="1:21" s="68" customFormat="1" ht="14.25" customHeight="1">
      <c r="A89" s="221">
        <v>70</v>
      </c>
      <c r="B89" s="221" t="s">
        <v>159</v>
      </c>
      <c r="C89" s="221" t="s">
        <v>197</v>
      </c>
      <c r="D89" s="222" t="s">
        <v>316</v>
      </c>
      <c r="E89" s="223" t="s">
        <v>317</v>
      </c>
      <c r="F89" s="221" t="s">
        <v>193</v>
      </c>
      <c r="G89" s="224">
        <v>103.84</v>
      </c>
      <c r="H89" s="225"/>
      <c r="I89" s="225"/>
      <c r="J89" s="226">
        <v>4.5999999999999999E-3</v>
      </c>
      <c r="K89" s="227">
        <f t="shared" si="6"/>
        <v>0.47766400000000003</v>
      </c>
      <c r="L89" s="226">
        <v>0</v>
      </c>
      <c r="M89" s="227">
        <f t="shared" si="7"/>
        <v>0</v>
      </c>
      <c r="N89" s="228">
        <v>20</v>
      </c>
      <c r="O89" s="229">
        <v>4</v>
      </c>
      <c r="P89" s="68" t="s">
        <v>164</v>
      </c>
    </row>
    <row r="90" spans="1:21" s="68" customFormat="1" ht="15" customHeight="1">
      <c r="A90" s="221">
        <v>71</v>
      </c>
      <c r="B90" s="221" t="s">
        <v>159</v>
      </c>
      <c r="C90" s="221" t="s">
        <v>197</v>
      </c>
      <c r="D90" s="222" t="s">
        <v>318</v>
      </c>
      <c r="E90" s="223" t="s">
        <v>319</v>
      </c>
      <c r="F90" s="221" t="s">
        <v>193</v>
      </c>
      <c r="G90" s="224">
        <v>7.24</v>
      </c>
      <c r="H90" s="225"/>
      <c r="I90" s="225"/>
      <c r="J90" s="226">
        <v>0.28349999999999997</v>
      </c>
      <c r="K90" s="227">
        <f t="shared" si="6"/>
        <v>2.05254</v>
      </c>
      <c r="L90" s="226">
        <v>0</v>
      </c>
      <c r="M90" s="227">
        <f t="shared" si="7"/>
        <v>0</v>
      </c>
      <c r="N90" s="228">
        <v>20</v>
      </c>
      <c r="O90" s="229">
        <v>4</v>
      </c>
      <c r="P90" s="68" t="s">
        <v>164</v>
      </c>
    </row>
    <row r="91" spans="1:21" s="68" customFormat="1" ht="24.75" customHeight="1">
      <c r="A91" s="221">
        <v>72</v>
      </c>
      <c r="B91" s="221" t="s">
        <v>159</v>
      </c>
      <c r="C91" s="221" t="s">
        <v>320</v>
      </c>
      <c r="D91" s="222" t="s">
        <v>321</v>
      </c>
      <c r="E91" s="223" t="s">
        <v>322</v>
      </c>
      <c r="F91" s="221" t="s">
        <v>231</v>
      </c>
      <c r="G91" s="224">
        <v>12</v>
      </c>
      <c r="H91" s="225"/>
      <c r="I91" s="225"/>
      <c r="J91" s="226">
        <v>1.7500000000000002E-2</v>
      </c>
      <c r="K91" s="227">
        <f t="shared" si="6"/>
        <v>0.21000000000000002</v>
      </c>
      <c r="L91" s="226">
        <v>0</v>
      </c>
      <c r="M91" s="227">
        <f t="shared" si="7"/>
        <v>0</v>
      </c>
      <c r="N91" s="228">
        <v>20</v>
      </c>
      <c r="O91" s="229">
        <v>4</v>
      </c>
      <c r="P91" s="68" t="s">
        <v>164</v>
      </c>
    </row>
    <row r="92" spans="1:21" s="239" customFormat="1" ht="14.25" customHeight="1">
      <c r="A92" s="230">
        <v>73</v>
      </c>
      <c r="B92" s="230" t="s">
        <v>185</v>
      </c>
      <c r="C92" s="230" t="s">
        <v>186</v>
      </c>
      <c r="D92" s="231" t="s">
        <v>323</v>
      </c>
      <c r="E92" s="232" t="s">
        <v>324</v>
      </c>
      <c r="F92" s="230" t="s">
        <v>231</v>
      </c>
      <c r="G92" s="233">
        <v>1</v>
      </c>
      <c r="H92" s="234"/>
      <c r="I92" s="234"/>
      <c r="J92" s="235">
        <v>1.4999999999999999E-2</v>
      </c>
      <c r="K92" s="236">
        <f t="shared" si="6"/>
        <v>1.4999999999999999E-2</v>
      </c>
      <c r="L92" s="235">
        <v>0</v>
      </c>
      <c r="M92" s="236">
        <f t="shared" si="7"/>
        <v>0</v>
      </c>
      <c r="N92" s="237">
        <v>20</v>
      </c>
      <c r="O92" s="238">
        <v>8</v>
      </c>
      <c r="P92" s="239" t="s">
        <v>164</v>
      </c>
      <c r="U92" s="68"/>
    </row>
    <row r="93" spans="1:21" s="239" customFormat="1" ht="13.5" customHeight="1">
      <c r="A93" s="230">
        <v>74</v>
      </c>
      <c r="B93" s="230" t="s">
        <v>185</v>
      </c>
      <c r="C93" s="230" t="s">
        <v>186</v>
      </c>
      <c r="D93" s="231" t="s">
        <v>325</v>
      </c>
      <c r="E93" s="232" t="s">
        <v>326</v>
      </c>
      <c r="F93" s="230" t="s">
        <v>231</v>
      </c>
      <c r="G93" s="233">
        <v>4</v>
      </c>
      <c r="H93" s="234"/>
      <c r="I93" s="234"/>
      <c r="J93" s="235">
        <v>1.37E-2</v>
      </c>
      <c r="K93" s="236">
        <f t="shared" si="6"/>
        <v>5.4800000000000001E-2</v>
      </c>
      <c r="L93" s="235">
        <v>0</v>
      </c>
      <c r="M93" s="236">
        <f t="shared" si="7"/>
        <v>0</v>
      </c>
      <c r="N93" s="237">
        <v>20</v>
      </c>
      <c r="O93" s="238">
        <v>8</v>
      </c>
      <c r="P93" s="239" t="s">
        <v>164</v>
      </c>
      <c r="U93" s="68"/>
    </row>
    <row r="94" spans="1:21" s="239" customFormat="1" ht="14.25" customHeight="1">
      <c r="A94" s="230">
        <v>75</v>
      </c>
      <c r="B94" s="230" t="s">
        <v>185</v>
      </c>
      <c r="C94" s="230" t="s">
        <v>186</v>
      </c>
      <c r="D94" s="231" t="s">
        <v>327</v>
      </c>
      <c r="E94" s="232" t="s">
        <v>328</v>
      </c>
      <c r="F94" s="230" t="s">
        <v>231</v>
      </c>
      <c r="G94" s="233">
        <v>3</v>
      </c>
      <c r="H94" s="234"/>
      <c r="I94" s="234"/>
      <c r="J94" s="235">
        <v>1.4E-2</v>
      </c>
      <c r="K94" s="236">
        <f t="shared" si="6"/>
        <v>4.2000000000000003E-2</v>
      </c>
      <c r="L94" s="235">
        <v>0</v>
      </c>
      <c r="M94" s="236">
        <f t="shared" si="7"/>
        <v>0</v>
      </c>
      <c r="N94" s="237">
        <v>20</v>
      </c>
      <c r="O94" s="238">
        <v>8</v>
      </c>
      <c r="P94" s="239" t="s">
        <v>164</v>
      </c>
      <c r="U94" s="68"/>
    </row>
    <row r="95" spans="1:21" s="239" customFormat="1" ht="14.25" customHeight="1">
      <c r="A95" s="230">
        <v>76</v>
      </c>
      <c r="B95" s="230" t="s">
        <v>185</v>
      </c>
      <c r="C95" s="230" t="s">
        <v>186</v>
      </c>
      <c r="D95" s="231" t="s">
        <v>329</v>
      </c>
      <c r="E95" s="232" t="s">
        <v>330</v>
      </c>
      <c r="F95" s="230" t="s">
        <v>231</v>
      </c>
      <c r="G95" s="233">
        <v>4</v>
      </c>
      <c r="H95" s="234"/>
      <c r="I95" s="234"/>
      <c r="J95" s="235">
        <v>1.43E-2</v>
      </c>
      <c r="K95" s="236">
        <f t="shared" si="6"/>
        <v>5.7200000000000001E-2</v>
      </c>
      <c r="L95" s="235">
        <v>0</v>
      </c>
      <c r="M95" s="236">
        <f t="shared" si="7"/>
        <v>0</v>
      </c>
      <c r="N95" s="237">
        <v>20</v>
      </c>
      <c r="O95" s="238">
        <v>8</v>
      </c>
      <c r="P95" s="239" t="s">
        <v>164</v>
      </c>
      <c r="U95" s="68"/>
    </row>
    <row r="96" spans="1:21" s="195" customFormat="1" ht="30" customHeight="1">
      <c r="A96" s="218"/>
      <c r="B96" s="219" t="s">
        <v>121</v>
      </c>
      <c r="C96" s="218"/>
      <c r="D96" s="218" t="s">
        <v>331</v>
      </c>
      <c r="E96" s="218" t="s">
        <v>332</v>
      </c>
      <c r="F96" s="218"/>
      <c r="G96" s="218"/>
      <c r="H96" s="218"/>
      <c r="I96" s="220"/>
      <c r="K96" s="197">
        <f>SUM(K97:K137)</f>
        <v>24.247072960000001</v>
      </c>
      <c r="M96" s="197">
        <f>SUM(M97:M137)</f>
        <v>104.50922399999999</v>
      </c>
      <c r="P96" s="195" t="s">
        <v>79</v>
      </c>
      <c r="U96" s="68"/>
    </row>
    <row r="97" spans="1:21" s="68" customFormat="1" ht="23.25" customHeight="1">
      <c r="A97" s="221">
        <v>77</v>
      </c>
      <c r="B97" s="221" t="s">
        <v>159</v>
      </c>
      <c r="C97" s="221" t="s">
        <v>333</v>
      </c>
      <c r="D97" s="222" t="s">
        <v>334</v>
      </c>
      <c r="E97" s="223" t="s">
        <v>335</v>
      </c>
      <c r="F97" s="221" t="s">
        <v>220</v>
      </c>
      <c r="G97" s="224">
        <v>18.100000000000001</v>
      </c>
      <c r="H97" s="225"/>
      <c r="I97" s="225"/>
      <c r="J97" s="226">
        <v>0.16400999999999999</v>
      </c>
      <c r="K97" s="227">
        <f t="shared" ref="K97:K137" si="8">G97*J97</f>
        <v>2.9685809999999999</v>
      </c>
      <c r="L97" s="226">
        <v>0</v>
      </c>
      <c r="M97" s="227">
        <f t="shared" ref="M97:M137" si="9">G97*L97</f>
        <v>0</v>
      </c>
      <c r="N97" s="228">
        <v>20</v>
      </c>
      <c r="O97" s="229">
        <v>4</v>
      </c>
      <c r="P97" s="68" t="s">
        <v>164</v>
      </c>
    </row>
    <row r="98" spans="1:21" s="239" customFormat="1" ht="12.75" customHeight="1">
      <c r="A98" s="230">
        <v>78</v>
      </c>
      <c r="B98" s="230" t="s">
        <v>185</v>
      </c>
      <c r="C98" s="230" t="s">
        <v>186</v>
      </c>
      <c r="D98" s="231" t="s">
        <v>336</v>
      </c>
      <c r="E98" s="232" t="s">
        <v>337</v>
      </c>
      <c r="F98" s="230" t="s">
        <v>231</v>
      </c>
      <c r="G98" s="233">
        <v>19</v>
      </c>
      <c r="H98" s="234"/>
      <c r="I98" s="234"/>
      <c r="J98" s="235">
        <v>2.1999999999999999E-2</v>
      </c>
      <c r="K98" s="236">
        <f t="shared" si="8"/>
        <v>0.41799999999999998</v>
      </c>
      <c r="L98" s="235">
        <v>0</v>
      </c>
      <c r="M98" s="236">
        <f t="shared" si="9"/>
        <v>0</v>
      </c>
      <c r="N98" s="237">
        <v>20</v>
      </c>
      <c r="O98" s="238">
        <v>8</v>
      </c>
      <c r="P98" s="239" t="s">
        <v>164</v>
      </c>
      <c r="U98" s="68"/>
    </row>
    <row r="99" spans="1:21" s="68" customFormat="1" ht="24.75" customHeight="1">
      <c r="A99" s="221">
        <v>79</v>
      </c>
      <c r="B99" s="221" t="s">
        <v>159</v>
      </c>
      <c r="C99" s="221" t="s">
        <v>333</v>
      </c>
      <c r="D99" s="222" t="s">
        <v>338</v>
      </c>
      <c r="E99" s="223" t="s">
        <v>339</v>
      </c>
      <c r="F99" s="221" t="s">
        <v>163</v>
      </c>
      <c r="G99" s="224">
        <v>2.1720000000000002</v>
      </c>
      <c r="H99" s="225"/>
      <c r="I99" s="225"/>
      <c r="J99" s="226">
        <v>2.2010900000000002</v>
      </c>
      <c r="K99" s="227">
        <f t="shared" si="8"/>
        <v>4.7807674800000006</v>
      </c>
      <c r="L99" s="226">
        <v>0</v>
      </c>
      <c r="M99" s="227">
        <f t="shared" si="9"/>
        <v>0</v>
      </c>
      <c r="N99" s="228">
        <v>20</v>
      </c>
      <c r="O99" s="229">
        <v>4</v>
      </c>
      <c r="P99" s="68" t="s">
        <v>164</v>
      </c>
    </row>
    <row r="100" spans="1:21" s="68" customFormat="1" ht="14.25" customHeight="1">
      <c r="A100" s="221">
        <v>80</v>
      </c>
      <c r="B100" s="221" t="s">
        <v>159</v>
      </c>
      <c r="C100" s="221" t="s">
        <v>197</v>
      </c>
      <c r="D100" s="222" t="s">
        <v>340</v>
      </c>
      <c r="E100" s="223" t="s">
        <v>341</v>
      </c>
      <c r="F100" s="221" t="s">
        <v>193</v>
      </c>
      <c r="G100" s="224">
        <v>2.1840000000000002</v>
      </c>
      <c r="H100" s="225"/>
      <c r="I100" s="225"/>
      <c r="J100" s="226">
        <v>2.48E-3</v>
      </c>
      <c r="K100" s="227">
        <f t="shared" si="8"/>
        <v>5.4163200000000005E-3</v>
      </c>
      <c r="L100" s="226">
        <v>0</v>
      </c>
      <c r="M100" s="227">
        <f t="shared" si="9"/>
        <v>0</v>
      </c>
      <c r="N100" s="228">
        <v>20</v>
      </c>
      <c r="O100" s="229">
        <v>4</v>
      </c>
      <c r="P100" s="68" t="s">
        <v>164</v>
      </c>
    </row>
    <row r="101" spans="1:21" s="68" customFormat="1" ht="24" customHeight="1">
      <c r="A101" s="221">
        <v>81</v>
      </c>
      <c r="B101" s="221" t="s">
        <v>159</v>
      </c>
      <c r="C101" s="221" t="s">
        <v>342</v>
      </c>
      <c r="D101" s="222" t="s">
        <v>343</v>
      </c>
      <c r="E101" s="223" t="s">
        <v>344</v>
      </c>
      <c r="F101" s="221" t="s">
        <v>193</v>
      </c>
      <c r="G101" s="224">
        <v>304.48399999999998</v>
      </c>
      <c r="H101" s="225"/>
      <c r="I101" s="225"/>
      <c r="J101" s="226">
        <v>2.572E-2</v>
      </c>
      <c r="K101" s="227">
        <f t="shared" si="8"/>
        <v>7.8313284799999998</v>
      </c>
      <c r="L101" s="226">
        <v>0</v>
      </c>
      <c r="M101" s="227">
        <f t="shared" si="9"/>
        <v>0</v>
      </c>
      <c r="N101" s="228">
        <v>20</v>
      </c>
      <c r="O101" s="229">
        <v>4</v>
      </c>
      <c r="P101" s="68" t="s">
        <v>164</v>
      </c>
    </row>
    <row r="102" spans="1:21" s="68" customFormat="1" ht="34.5" customHeight="1">
      <c r="A102" s="221">
        <v>82</v>
      </c>
      <c r="B102" s="221" t="s">
        <v>159</v>
      </c>
      <c r="C102" s="221" t="s">
        <v>342</v>
      </c>
      <c r="D102" s="222" t="s">
        <v>345</v>
      </c>
      <c r="E102" s="223" t="s">
        <v>346</v>
      </c>
      <c r="F102" s="221" t="s">
        <v>193</v>
      </c>
      <c r="G102" s="224">
        <v>608.96799999999996</v>
      </c>
      <c r="H102" s="225"/>
      <c r="I102" s="225"/>
      <c r="J102" s="226">
        <v>0</v>
      </c>
      <c r="K102" s="227">
        <f t="shared" si="8"/>
        <v>0</v>
      </c>
      <c r="L102" s="226">
        <v>0</v>
      </c>
      <c r="M102" s="227">
        <f t="shared" si="9"/>
        <v>0</v>
      </c>
      <c r="N102" s="228">
        <v>20</v>
      </c>
      <c r="O102" s="229">
        <v>4</v>
      </c>
      <c r="P102" s="68" t="s">
        <v>164</v>
      </c>
    </row>
    <row r="103" spans="1:21" s="68" customFormat="1" ht="26.25" customHeight="1">
      <c r="A103" s="221">
        <v>83</v>
      </c>
      <c r="B103" s="221" t="s">
        <v>159</v>
      </c>
      <c r="C103" s="221" t="s">
        <v>342</v>
      </c>
      <c r="D103" s="222" t="s">
        <v>347</v>
      </c>
      <c r="E103" s="223" t="s">
        <v>348</v>
      </c>
      <c r="F103" s="221" t="s">
        <v>193</v>
      </c>
      <c r="G103" s="224">
        <v>304.48399999999998</v>
      </c>
      <c r="H103" s="225"/>
      <c r="I103" s="225"/>
      <c r="J103" s="226">
        <v>2.572E-2</v>
      </c>
      <c r="K103" s="227">
        <f t="shared" si="8"/>
        <v>7.8313284799999998</v>
      </c>
      <c r="L103" s="226">
        <v>0</v>
      </c>
      <c r="M103" s="227">
        <f t="shared" si="9"/>
        <v>0</v>
      </c>
      <c r="N103" s="228">
        <v>20</v>
      </c>
      <c r="O103" s="229">
        <v>4</v>
      </c>
      <c r="P103" s="68" t="s">
        <v>164</v>
      </c>
    </row>
    <row r="104" spans="1:21" s="68" customFormat="1" ht="24" customHeight="1">
      <c r="A104" s="221">
        <v>84</v>
      </c>
      <c r="B104" s="221" t="s">
        <v>159</v>
      </c>
      <c r="C104" s="221" t="s">
        <v>342</v>
      </c>
      <c r="D104" s="222" t="s">
        <v>349</v>
      </c>
      <c r="E104" s="223" t="s">
        <v>350</v>
      </c>
      <c r="F104" s="221" t="s">
        <v>193</v>
      </c>
      <c r="G104" s="224">
        <v>208.96</v>
      </c>
      <c r="H104" s="225"/>
      <c r="I104" s="225"/>
      <c r="J104" s="226">
        <v>1.92E-3</v>
      </c>
      <c r="K104" s="227">
        <f t="shared" si="8"/>
        <v>0.40120320000000004</v>
      </c>
      <c r="L104" s="226">
        <v>0</v>
      </c>
      <c r="M104" s="227">
        <f t="shared" si="9"/>
        <v>0</v>
      </c>
      <c r="N104" s="228">
        <v>20</v>
      </c>
      <c r="O104" s="229">
        <v>4</v>
      </c>
      <c r="P104" s="68" t="s">
        <v>164</v>
      </c>
    </row>
    <row r="105" spans="1:21" s="68" customFormat="1" ht="16.5" customHeight="1">
      <c r="A105" s="221">
        <v>85</v>
      </c>
      <c r="B105" s="221" t="s">
        <v>159</v>
      </c>
      <c r="C105" s="221" t="s">
        <v>197</v>
      </c>
      <c r="D105" s="222" t="s">
        <v>351</v>
      </c>
      <c r="E105" s="223" t="s">
        <v>352</v>
      </c>
      <c r="F105" s="221" t="s">
        <v>193</v>
      </c>
      <c r="G105" s="224">
        <v>208.96</v>
      </c>
      <c r="H105" s="225"/>
      <c r="I105" s="225"/>
      <c r="J105" s="226">
        <v>5.0000000000000002E-5</v>
      </c>
      <c r="K105" s="227">
        <f t="shared" si="8"/>
        <v>1.0448000000000001E-2</v>
      </c>
      <c r="L105" s="226">
        <v>0</v>
      </c>
      <c r="M105" s="227">
        <f t="shared" si="9"/>
        <v>0</v>
      </c>
      <c r="N105" s="228">
        <v>20</v>
      </c>
      <c r="O105" s="229">
        <v>4</v>
      </c>
      <c r="P105" s="68" t="s">
        <v>164</v>
      </c>
    </row>
    <row r="106" spans="1:21" s="68" customFormat="1" ht="24.75" customHeight="1">
      <c r="A106" s="221">
        <v>86</v>
      </c>
      <c r="B106" s="221" t="s">
        <v>159</v>
      </c>
      <c r="C106" s="221" t="s">
        <v>353</v>
      </c>
      <c r="D106" s="222" t="s">
        <v>354</v>
      </c>
      <c r="E106" s="223" t="s">
        <v>355</v>
      </c>
      <c r="F106" s="221" t="s">
        <v>193</v>
      </c>
      <c r="G106" s="224">
        <v>33.640999999999998</v>
      </c>
      <c r="H106" s="225"/>
      <c r="I106" s="225"/>
      <c r="J106" s="226">
        <v>0</v>
      </c>
      <c r="K106" s="227">
        <f t="shared" si="8"/>
        <v>0</v>
      </c>
      <c r="L106" s="226">
        <v>0.19600000000000001</v>
      </c>
      <c r="M106" s="227">
        <f t="shared" si="9"/>
        <v>6.5936360000000001</v>
      </c>
      <c r="N106" s="228">
        <v>20</v>
      </c>
      <c r="O106" s="229">
        <v>4</v>
      </c>
      <c r="P106" s="68" t="s">
        <v>164</v>
      </c>
    </row>
    <row r="107" spans="1:21" s="68" customFormat="1" ht="24.75" customHeight="1">
      <c r="A107" s="221">
        <v>87</v>
      </c>
      <c r="B107" s="221" t="s">
        <v>159</v>
      </c>
      <c r="C107" s="221" t="s">
        <v>353</v>
      </c>
      <c r="D107" s="222" t="s">
        <v>356</v>
      </c>
      <c r="E107" s="223" t="s">
        <v>357</v>
      </c>
      <c r="F107" s="221" t="s">
        <v>163</v>
      </c>
      <c r="G107" s="224">
        <v>21.382999999999999</v>
      </c>
      <c r="H107" s="225"/>
      <c r="I107" s="225"/>
      <c r="J107" s="226">
        <v>0</v>
      </c>
      <c r="K107" s="227">
        <f t="shared" si="8"/>
        <v>0</v>
      </c>
      <c r="L107" s="226">
        <v>1.905</v>
      </c>
      <c r="M107" s="227">
        <f t="shared" si="9"/>
        <v>40.734614999999998</v>
      </c>
      <c r="N107" s="228">
        <v>20</v>
      </c>
      <c r="O107" s="229">
        <v>4</v>
      </c>
      <c r="P107" s="68" t="s">
        <v>164</v>
      </c>
    </row>
    <row r="108" spans="1:21" s="68" customFormat="1" ht="26.25" customHeight="1">
      <c r="A108" s="221">
        <v>88</v>
      </c>
      <c r="B108" s="221" t="s">
        <v>159</v>
      </c>
      <c r="C108" s="221" t="s">
        <v>353</v>
      </c>
      <c r="D108" s="222" t="s">
        <v>358</v>
      </c>
      <c r="E108" s="223" t="s">
        <v>359</v>
      </c>
      <c r="F108" s="221" t="s">
        <v>163</v>
      </c>
      <c r="G108" s="224">
        <v>0.74</v>
      </c>
      <c r="H108" s="225"/>
      <c r="I108" s="225"/>
      <c r="J108" s="226">
        <v>0</v>
      </c>
      <c r="K108" s="227">
        <f t="shared" si="8"/>
        <v>0</v>
      </c>
      <c r="L108" s="226">
        <v>1.633</v>
      </c>
      <c r="M108" s="227">
        <f t="shared" si="9"/>
        <v>1.20842</v>
      </c>
      <c r="N108" s="228">
        <v>20</v>
      </c>
      <c r="O108" s="229">
        <v>4</v>
      </c>
      <c r="P108" s="68" t="s">
        <v>164</v>
      </c>
    </row>
    <row r="109" spans="1:21" s="68" customFormat="1" ht="16.5" customHeight="1">
      <c r="A109" s="221">
        <v>89</v>
      </c>
      <c r="B109" s="221" t="s">
        <v>159</v>
      </c>
      <c r="C109" s="221" t="s">
        <v>353</v>
      </c>
      <c r="D109" s="222" t="s">
        <v>360</v>
      </c>
      <c r="E109" s="223" t="s">
        <v>361</v>
      </c>
      <c r="F109" s="221" t="s">
        <v>163</v>
      </c>
      <c r="G109" s="224">
        <v>0.85199999999999998</v>
      </c>
      <c r="H109" s="225"/>
      <c r="I109" s="225"/>
      <c r="J109" s="226">
        <v>0</v>
      </c>
      <c r="K109" s="227">
        <f t="shared" si="8"/>
        <v>0</v>
      </c>
      <c r="L109" s="226">
        <v>2.4</v>
      </c>
      <c r="M109" s="227">
        <f t="shared" si="9"/>
        <v>2.0448</v>
      </c>
      <c r="N109" s="228">
        <v>20</v>
      </c>
      <c r="O109" s="229">
        <v>4</v>
      </c>
      <c r="P109" s="68" t="s">
        <v>164</v>
      </c>
    </row>
    <row r="110" spans="1:21" s="68" customFormat="1" ht="16.5" customHeight="1">
      <c r="A110" s="221">
        <v>90</v>
      </c>
      <c r="B110" s="221" t="s">
        <v>159</v>
      </c>
      <c r="C110" s="221" t="s">
        <v>353</v>
      </c>
      <c r="D110" s="222" t="s">
        <v>362</v>
      </c>
      <c r="E110" s="223" t="s">
        <v>363</v>
      </c>
      <c r="F110" s="221" t="s">
        <v>193</v>
      </c>
      <c r="G110" s="224">
        <v>4.2</v>
      </c>
      <c r="H110" s="225"/>
      <c r="I110" s="225"/>
      <c r="J110" s="226">
        <v>0</v>
      </c>
      <c r="K110" s="227">
        <f t="shared" si="8"/>
        <v>0</v>
      </c>
      <c r="L110" s="226">
        <v>8.2000000000000003E-2</v>
      </c>
      <c r="M110" s="227">
        <f t="shared" si="9"/>
        <v>0.34440000000000004</v>
      </c>
      <c r="N110" s="228">
        <v>20</v>
      </c>
      <c r="O110" s="229">
        <v>4</v>
      </c>
      <c r="P110" s="68" t="s">
        <v>164</v>
      </c>
    </row>
    <row r="111" spans="1:21" s="68" customFormat="1" ht="24.75" customHeight="1">
      <c r="A111" s="221">
        <v>91</v>
      </c>
      <c r="B111" s="221" t="s">
        <v>159</v>
      </c>
      <c r="C111" s="221" t="s">
        <v>353</v>
      </c>
      <c r="D111" s="222" t="s">
        <v>364</v>
      </c>
      <c r="E111" s="223" t="s">
        <v>365</v>
      </c>
      <c r="F111" s="221" t="s">
        <v>163</v>
      </c>
      <c r="G111" s="224">
        <v>0.22600000000000001</v>
      </c>
      <c r="H111" s="225"/>
      <c r="I111" s="225"/>
      <c r="J111" s="226">
        <v>0</v>
      </c>
      <c r="K111" s="227">
        <f t="shared" si="8"/>
        <v>0</v>
      </c>
      <c r="L111" s="226">
        <v>2.2000000000000002</v>
      </c>
      <c r="M111" s="227">
        <f t="shared" si="9"/>
        <v>0.49720000000000003</v>
      </c>
      <c r="N111" s="228">
        <v>20</v>
      </c>
      <c r="O111" s="229">
        <v>4</v>
      </c>
      <c r="P111" s="68" t="s">
        <v>164</v>
      </c>
    </row>
    <row r="112" spans="1:21" s="68" customFormat="1" ht="26.25" customHeight="1">
      <c r="A112" s="221">
        <v>92</v>
      </c>
      <c r="B112" s="221" t="s">
        <v>159</v>
      </c>
      <c r="C112" s="221" t="s">
        <v>353</v>
      </c>
      <c r="D112" s="222" t="s">
        <v>366</v>
      </c>
      <c r="E112" s="223" t="s">
        <v>367</v>
      </c>
      <c r="F112" s="221" t="s">
        <v>163</v>
      </c>
      <c r="G112" s="224">
        <v>1.4039999999999999</v>
      </c>
      <c r="H112" s="225"/>
      <c r="I112" s="225"/>
      <c r="J112" s="226">
        <v>0</v>
      </c>
      <c r="K112" s="227">
        <f t="shared" si="8"/>
        <v>0</v>
      </c>
      <c r="L112" s="226">
        <v>2.2000000000000002</v>
      </c>
      <c r="M112" s="227">
        <f t="shared" si="9"/>
        <v>3.0888</v>
      </c>
      <c r="N112" s="228">
        <v>20</v>
      </c>
      <c r="O112" s="229">
        <v>4</v>
      </c>
      <c r="P112" s="68" t="s">
        <v>164</v>
      </c>
    </row>
    <row r="113" spans="1:16" s="68" customFormat="1" ht="24" customHeight="1">
      <c r="A113" s="221">
        <v>93</v>
      </c>
      <c r="B113" s="221" t="s">
        <v>159</v>
      </c>
      <c r="C113" s="221" t="s">
        <v>353</v>
      </c>
      <c r="D113" s="222" t="s">
        <v>368</v>
      </c>
      <c r="E113" s="223" t="s">
        <v>369</v>
      </c>
      <c r="F113" s="221" t="s">
        <v>193</v>
      </c>
      <c r="G113" s="224">
        <v>22.375</v>
      </c>
      <c r="H113" s="225"/>
      <c r="I113" s="225"/>
      <c r="J113" s="226">
        <v>0</v>
      </c>
      <c r="K113" s="227">
        <f t="shared" si="8"/>
        <v>0</v>
      </c>
      <c r="L113" s="226">
        <v>0.02</v>
      </c>
      <c r="M113" s="227">
        <f t="shared" si="9"/>
        <v>0.44750000000000001</v>
      </c>
      <c r="N113" s="228">
        <v>20</v>
      </c>
      <c r="O113" s="229">
        <v>4</v>
      </c>
      <c r="P113" s="68" t="s">
        <v>164</v>
      </c>
    </row>
    <row r="114" spans="1:16" s="68" customFormat="1" ht="24.75" customHeight="1">
      <c r="A114" s="221">
        <v>94</v>
      </c>
      <c r="B114" s="221" t="s">
        <v>159</v>
      </c>
      <c r="C114" s="221" t="s">
        <v>353</v>
      </c>
      <c r="D114" s="222" t="s">
        <v>370</v>
      </c>
      <c r="E114" s="223" t="s">
        <v>371</v>
      </c>
      <c r="F114" s="221" t="s">
        <v>163</v>
      </c>
      <c r="G114" s="224">
        <v>4.0750000000000002</v>
      </c>
      <c r="H114" s="225"/>
      <c r="I114" s="225"/>
      <c r="J114" s="226">
        <v>0</v>
      </c>
      <c r="K114" s="227">
        <f t="shared" si="8"/>
        <v>0</v>
      </c>
      <c r="L114" s="226">
        <v>1.4</v>
      </c>
      <c r="M114" s="227">
        <f t="shared" si="9"/>
        <v>5.7050000000000001</v>
      </c>
      <c r="N114" s="228">
        <v>20</v>
      </c>
      <c r="O114" s="229">
        <v>4</v>
      </c>
      <c r="P114" s="68" t="s">
        <v>164</v>
      </c>
    </row>
    <row r="115" spans="1:16" s="68" customFormat="1" ht="26.25" customHeight="1">
      <c r="A115" s="221">
        <v>95</v>
      </c>
      <c r="B115" s="221" t="s">
        <v>159</v>
      </c>
      <c r="C115" s="221" t="s">
        <v>353</v>
      </c>
      <c r="D115" s="222" t="s">
        <v>372</v>
      </c>
      <c r="E115" s="223" t="s">
        <v>373</v>
      </c>
      <c r="F115" s="221" t="s">
        <v>193</v>
      </c>
      <c r="G115" s="224">
        <v>47.908999999999999</v>
      </c>
      <c r="H115" s="225"/>
      <c r="I115" s="225"/>
      <c r="J115" s="226">
        <v>0</v>
      </c>
      <c r="K115" s="227">
        <f t="shared" si="8"/>
        <v>0</v>
      </c>
      <c r="L115" s="226">
        <v>5.7000000000000002E-2</v>
      </c>
      <c r="M115" s="227">
        <f t="shared" si="9"/>
        <v>2.7308129999999999</v>
      </c>
      <c r="N115" s="228">
        <v>20</v>
      </c>
      <c r="O115" s="229">
        <v>4</v>
      </c>
      <c r="P115" s="68" t="s">
        <v>164</v>
      </c>
    </row>
    <row r="116" spans="1:16" s="68" customFormat="1" ht="15" customHeight="1">
      <c r="A116" s="221">
        <v>96</v>
      </c>
      <c r="B116" s="221" t="s">
        <v>159</v>
      </c>
      <c r="C116" s="221" t="s">
        <v>320</v>
      </c>
      <c r="D116" s="222" t="s">
        <v>374</v>
      </c>
      <c r="E116" s="223" t="s">
        <v>375</v>
      </c>
      <c r="F116" s="221" t="s">
        <v>231</v>
      </c>
      <c r="G116" s="224">
        <v>27</v>
      </c>
      <c r="H116" s="225"/>
      <c r="I116" s="225"/>
      <c r="J116" s="226">
        <v>0</v>
      </c>
      <c r="K116" s="227">
        <f t="shared" si="8"/>
        <v>0</v>
      </c>
      <c r="L116" s="226">
        <v>1.2E-2</v>
      </c>
      <c r="M116" s="227">
        <f t="shared" si="9"/>
        <v>0.32400000000000001</v>
      </c>
      <c r="N116" s="228">
        <v>20</v>
      </c>
      <c r="O116" s="229">
        <v>4</v>
      </c>
      <c r="P116" s="68" t="s">
        <v>164</v>
      </c>
    </row>
    <row r="117" spans="1:16" s="68" customFormat="1" ht="15" customHeight="1">
      <c r="A117" s="221">
        <v>97</v>
      </c>
      <c r="B117" s="221" t="s">
        <v>159</v>
      </c>
      <c r="C117" s="221" t="s">
        <v>320</v>
      </c>
      <c r="D117" s="222" t="s">
        <v>376</v>
      </c>
      <c r="E117" s="223" t="s">
        <v>377</v>
      </c>
      <c r="F117" s="221" t="s">
        <v>231</v>
      </c>
      <c r="G117" s="224">
        <v>19</v>
      </c>
      <c r="H117" s="225"/>
      <c r="I117" s="225"/>
      <c r="J117" s="226">
        <v>0</v>
      </c>
      <c r="K117" s="227">
        <f t="shared" si="8"/>
        <v>0</v>
      </c>
      <c r="L117" s="226">
        <v>2.4E-2</v>
      </c>
      <c r="M117" s="227">
        <f t="shared" si="9"/>
        <v>0.45600000000000002</v>
      </c>
      <c r="N117" s="228">
        <v>20</v>
      </c>
      <c r="O117" s="229">
        <v>4</v>
      </c>
      <c r="P117" s="68" t="s">
        <v>164</v>
      </c>
    </row>
    <row r="118" spans="1:16" s="68" customFormat="1" ht="15.75" customHeight="1">
      <c r="A118" s="221">
        <v>98</v>
      </c>
      <c r="B118" s="221" t="s">
        <v>159</v>
      </c>
      <c r="C118" s="221" t="s">
        <v>320</v>
      </c>
      <c r="D118" s="222" t="s">
        <v>378</v>
      </c>
      <c r="E118" s="223" t="s">
        <v>379</v>
      </c>
      <c r="F118" s="221" t="s">
        <v>193</v>
      </c>
      <c r="G118" s="224">
        <v>20.648</v>
      </c>
      <c r="H118" s="225"/>
      <c r="I118" s="225"/>
      <c r="J118" s="226">
        <v>0</v>
      </c>
      <c r="K118" s="227">
        <f t="shared" si="8"/>
        <v>0</v>
      </c>
      <c r="L118" s="226">
        <v>6.2E-2</v>
      </c>
      <c r="M118" s="227">
        <f t="shared" si="9"/>
        <v>1.280176</v>
      </c>
      <c r="N118" s="228">
        <v>20</v>
      </c>
      <c r="O118" s="229">
        <v>4</v>
      </c>
      <c r="P118" s="68" t="s">
        <v>164</v>
      </c>
    </row>
    <row r="119" spans="1:16" s="68" customFormat="1" ht="25.5" customHeight="1">
      <c r="A119" s="221">
        <v>99</v>
      </c>
      <c r="B119" s="221" t="s">
        <v>159</v>
      </c>
      <c r="C119" s="221" t="s">
        <v>353</v>
      </c>
      <c r="D119" s="222" t="s">
        <v>380</v>
      </c>
      <c r="E119" s="223" t="s">
        <v>381</v>
      </c>
      <c r="F119" s="221" t="s">
        <v>193</v>
      </c>
      <c r="G119" s="224">
        <v>6.6390000000000002</v>
      </c>
      <c r="H119" s="225"/>
      <c r="I119" s="225"/>
      <c r="J119" s="226">
        <v>0</v>
      </c>
      <c r="K119" s="227">
        <f t="shared" si="8"/>
        <v>0</v>
      </c>
      <c r="L119" s="226">
        <v>0</v>
      </c>
      <c r="M119" s="227">
        <f t="shared" si="9"/>
        <v>0</v>
      </c>
      <c r="N119" s="228">
        <v>20</v>
      </c>
      <c r="O119" s="229">
        <v>4</v>
      </c>
      <c r="P119" s="68" t="s">
        <v>164</v>
      </c>
    </row>
    <row r="120" spans="1:16" s="68" customFormat="1" ht="15" customHeight="1">
      <c r="A120" s="221">
        <v>100</v>
      </c>
      <c r="B120" s="221" t="s">
        <v>159</v>
      </c>
      <c r="C120" s="221" t="s">
        <v>320</v>
      </c>
      <c r="D120" s="222" t="s">
        <v>382</v>
      </c>
      <c r="E120" s="223" t="s">
        <v>383</v>
      </c>
      <c r="F120" s="221" t="s">
        <v>193</v>
      </c>
      <c r="G120" s="224">
        <v>17.335999999999999</v>
      </c>
      <c r="H120" s="225"/>
      <c r="I120" s="225"/>
      <c r="J120" s="226">
        <v>0</v>
      </c>
      <c r="K120" s="227">
        <f t="shared" si="8"/>
        <v>0</v>
      </c>
      <c r="L120" s="226">
        <v>7.5999999999999998E-2</v>
      </c>
      <c r="M120" s="227">
        <f t="shared" si="9"/>
        <v>1.3175359999999998</v>
      </c>
      <c r="N120" s="228">
        <v>20</v>
      </c>
      <c r="O120" s="229">
        <v>4</v>
      </c>
      <c r="P120" s="68" t="s">
        <v>164</v>
      </c>
    </row>
    <row r="121" spans="1:16" s="68" customFormat="1" ht="23.25" customHeight="1">
      <c r="A121" s="221">
        <v>101</v>
      </c>
      <c r="B121" s="221" t="s">
        <v>159</v>
      </c>
      <c r="C121" s="221" t="s">
        <v>353</v>
      </c>
      <c r="D121" s="222" t="s">
        <v>384</v>
      </c>
      <c r="E121" s="223" t="s">
        <v>385</v>
      </c>
      <c r="F121" s="221" t="s">
        <v>193</v>
      </c>
      <c r="G121" s="224">
        <v>8.3000000000000007</v>
      </c>
      <c r="H121" s="225"/>
      <c r="I121" s="225"/>
      <c r="J121" s="226">
        <v>0</v>
      </c>
      <c r="K121" s="227">
        <f t="shared" si="8"/>
        <v>0</v>
      </c>
      <c r="L121" s="226">
        <v>0</v>
      </c>
      <c r="M121" s="227">
        <f t="shared" si="9"/>
        <v>0</v>
      </c>
      <c r="N121" s="228">
        <v>20</v>
      </c>
      <c r="O121" s="229">
        <v>4</v>
      </c>
      <c r="P121" s="68" t="s">
        <v>164</v>
      </c>
    </row>
    <row r="122" spans="1:16" s="68" customFormat="1" ht="14.25" customHeight="1">
      <c r="A122" s="221">
        <v>102</v>
      </c>
      <c r="B122" s="221" t="s">
        <v>159</v>
      </c>
      <c r="C122" s="221" t="s">
        <v>353</v>
      </c>
      <c r="D122" s="222" t="s">
        <v>386</v>
      </c>
      <c r="E122" s="223" t="s">
        <v>387</v>
      </c>
      <c r="F122" s="221" t="s">
        <v>193</v>
      </c>
      <c r="G122" s="224">
        <v>20.027999999999999</v>
      </c>
      <c r="H122" s="225"/>
      <c r="I122" s="225"/>
      <c r="J122" s="226">
        <v>0</v>
      </c>
      <c r="K122" s="227">
        <f t="shared" si="8"/>
        <v>0</v>
      </c>
      <c r="L122" s="226">
        <v>6.0000000000000001E-3</v>
      </c>
      <c r="M122" s="227">
        <f t="shared" si="9"/>
        <v>0.120168</v>
      </c>
      <c r="N122" s="228">
        <v>20</v>
      </c>
      <c r="O122" s="229">
        <v>4</v>
      </c>
      <c r="P122" s="68" t="s">
        <v>164</v>
      </c>
    </row>
    <row r="123" spans="1:16" s="68" customFormat="1" ht="23.25" customHeight="1">
      <c r="A123" s="221">
        <v>103</v>
      </c>
      <c r="B123" s="221" t="s">
        <v>159</v>
      </c>
      <c r="C123" s="221" t="s">
        <v>353</v>
      </c>
      <c r="D123" s="222" t="s">
        <v>388</v>
      </c>
      <c r="E123" s="223" t="s">
        <v>389</v>
      </c>
      <c r="F123" s="221" t="s">
        <v>231</v>
      </c>
      <c r="G123" s="224">
        <v>13</v>
      </c>
      <c r="H123" s="225"/>
      <c r="I123" s="225"/>
      <c r="J123" s="226">
        <v>0</v>
      </c>
      <c r="K123" s="227">
        <f t="shared" si="8"/>
        <v>0</v>
      </c>
      <c r="L123" s="226">
        <v>1.2E-2</v>
      </c>
      <c r="M123" s="227">
        <f t="shared" si="9"/>
        <v>0.156</v>
      </c>
      <c r="N123" s="228">
        <v>20</v>
      </c>
      <c r="O123" s="229">
        <v>4</v>
      </c>
      <c r="P123" s="68" t="s">
        <v>164</v>
      </c>
    </row>
    <row r="124" spans="1:16" s="68" customFormat="1" ht="15.75" customHeight="1">
      <c r="A124" s="221">
        <v>104</v>
      </c>
      <c r="B124" s="221" t="s">
        <v>159</v>
      </c>
      <c r="C124" s="221" t="s">
        <v>353</v>
      </c>
      <c r="D124" s="222" t="s">
        <v>390</v>
      </c>
      <c r="E124" s="223" t="s">
        <v>391</v>
      </c>
      <c r="F124" s="221" t="s">
        <v>220</v>
      </c>
      <c r="G124" s="224">
        <v>7.82</v>
      </c>
      <c r="H124" s="225"/>
      <c r="I124" s="225"/>
      <c r="J124" s="226">
        <v>0</v>
      </c>
      <c r="K124" s="227">
        <f t="shared" si="8"/>
        <v>0</v>
      </c>
      <c r="L124" s="226">
        <v>3.6999999999999998E-2</v>
      </c>
      <c r="M124" s="227">
        <f t="shared" si="9"/>
        <v>0.28933999999999999</v>
      </c>
      <c r="N124" s="228">
        <v>20</v>
      </c>
      <c r="O124" s="229">
        <v>4</v>
      </c>
      <c r="P124" s="68" t="s">
        <v>164</v>
      </c>
    </row>
    <row r="125" spans="1:16" s="68" customFormat="1" ht="13.5" customHeight="1">
      <c r="A125" s="221">
        <v>105</v>
      </c>
      <c r="B125" s="221" t="s">
        <v>159</v>
      </c>
      <c r="C125" s="221" t="s">
        <v>353</v>
      </c>
      <c r="D125" s="222" t="s">
        <v>392</v>
      </c>
      <c r="E125" s="223" t="s">
        <v>393</v>
      </c>
      <c r="F125" s="221" t="s">
        <v>220</v>
      </c>
      <c r="G125" s="224">
        <v>7.6</v>
      </c>
      <c r="H125" s="225"/>
      <c r="I125" s="225"/>
      <c r="J125" s="226">
        <v>0</v>
      </c>
      <c r="K125" s="227">
        <f t="shared" si="8"/>
        <v>0</v>
      </c>
      <c r="L125" s="226">
        <v>3.0000000000000001E-3</v>
      </c>
      <c r="M125" s="227">
        <f t="shared" si="9"/>
        <v>2.2800000000000001E-2</v>
      </c>
      <c r="N125" s="228">
        <v>20</v>
      </c>
      <c r="O125" s="229">
        <v>4</v>
      </c>
      <c r="P125" s="68" t="s">
        <v>164</v>
      </c>
    </row>
    <row r="126" spans="1:16" s="68" customFormat="1" ht="23.25" customHeight="1">
      <c r="A126" s="221">
        <v>106</v>
      </c>
      <c r="B126" s="221" t="s">
        <v>159</v>
      </c>
      <c r="C126" s="221" t="s">
        <v>353</v>
      </c>
      <c r="D126" s="222" t="s">
        <v>394</v>
      </c>
      <c r="E126" s="223" t="s">
        <v>395</v>
      </c>
      <c r="F126" s="221" t="s">
        <v>193</v>
      </c>
      <c r="G126" s="224">
        <v>64.760000000000005</v>
      </c>
      <c r="H126" s="225"/>
      <c r="I126" s="225"/>
      <c r="J126" s="226">
        <v>0</v>
      </c>
      <c r="K126" s="227">
        <f t="shared" si="8"/>
        <v>0</v>
      </c>
      <c r="L126" s="226">
        <v>0.05</v>
      </c>
      <c r="M126" s="227">
        <f t="shared" si="9"/>
        <v>3.2380000000000004</v>
      </c>
      <c r="N126" s="228">
        <v>20</v>
      </c>
      <c r="O126" s="229">
        <v>4</v>
      </c>
      <c r="P126" s="68" t="s">
        <v>164</v>
      </c>
    </row>
    <row r="127" spans="1:16" s="68" customFormat="1" ht="24.75" customHeight="1">
      <c r="A127" s="221">
        <v>107</v>
      </c>
      <c r="B127" s="221" t="s">
        <v>159</v>
      </c>
      <c r="C127" s="221" t="s">
        <v>353</v>
      </c>
      <c r="D127" s="222" t="s">
        <v>396</v>
      </c>
      <c r="E127" s="223" t="s">
        <v>397</v>
      </c>
      <c r="F127" s="221" t="s">
        <v>193</v>
      </c>
      <c r="G127" s="224">
        <v>352.95</v>
      </c>
      <c r="H127" s="225"/>
      <c r="I127" s="225"/>
      <c r="J127" s="226">
        <v>0</v>
      </c>
      <c r="K127" s="227">
        <f t="shared" si="8"/>
        <v>0</v>
      </c>
      <c r="L127" s="226">
        <v>0.02</v>
      </c>
      <c r="M127" s="227">
        <f t="shared" si="9"/>
        <v>7.0590000000000002</v>
      </c>
      <c r="N127" s="228">
        <v>20</v>
      </c>
      <c r="O127" s="229">
        <v>4</v>
      </c>
      <c r="P127" s="68" t="s">
        <v>164</v>
      </c>
    </row>
    <row r="128" spans="1:16" s="68" customFormat="1" ht="24.75" customHeight="1">
      <c r="A128" s="221">
        <v>108</v>
      </c>
      <c r="B128" s="221" t="s">
        <v>159</v>
      </c>
      <c r="C128" s="221" t="s">
        <v>353</v>
      </c>
      <c r="D128" s="222" t="s">
        <v>398</v>
      </c>
      <c r="E128" s="223" t="s">
        <v>399</v>
      </c>
      <c r="F128" s="221" t="s">
        <v>193</v>
      </c>
      <c r="G128" s="224">
        <v>46.4</v>
      </c>
      <c r="H128" s="225"/>
      <c r="I128" s="225"/>
      <c r="J128" s="226">
        <v>0</v>
      </c>
      <c r="K128" s="227">
        <f t="shared" si="8"/>
        <v>0</v>
      </c>
      <c r="L128" s="226">
        <v>4.5999999999999999E-2</v>
      </c>
      <c r="M128" s="227">
        <f t="shared" si="9"/>
        <v>2.1343999999999999</v>
      </c>
      <c r="N128" s="228">
        <v>20</v>
      </c>
      <c r="O128" s="229">
        <v>4</v>
      </c>
      <c r="P128" s="68" t="s">
        <v>164</v>
      </c>
    </row>
    <row r="129" spans="1:21" s="68" customFormat="1" ht="24" customHeight="1">
      <c r="A129" s="221">
        <v>109</v>
      </c>
      <c r="B129" s="221" t="s">
        <v>159</v>
      </c>
      <c r="C129" s="221" t="s">
        <v>353</v>
      </c>
      <c r="D129" s="222" t="s">
        <v>400</v>
      </c>
      <c r="E129" s="223" t="s">
        <v>401</v>
      </c>
      <c r="F129" s="221" t="s">
        <v>193</v>
      </c>
      <c r="G129" s="224">
        <v>241.922</v>
      </c>
      <c r="H129" s="225"/>
      <c r="I129" s="225"/>
      <c r="J129" s="226">
        <v>0</v>
      </c>
      <c r="K129" s="227">
        <f t="shared" si="8"/>
        <v>0</v>
      </c>
      <c r="L129" s="226">
        <v>0.05</v>
      </c>
      <c r="M129" s="227">
        <f t="shared" si="9"/>
        <v>12.0961</v>
      </c>
      <c r="N129" s="228">
        <v>20</v>
      </c>
      <c r="O129" s="229">
        <v>4</v>
      </c>
      <c r="P129" s="68" t="s">
        <v>164</v>
      </c>
    </row>
    <row r="130" spans="1:21" s="68" customFormat="1" ht="23.25" customHeight="1">
      <c r="A130" s="221">
        <v>110</v>
      </c>
      <c r="B130" s="221" t="s">
        <v>159</v>
      </c>
      <c r="C130" s="221" t="s">
        <v>353</v>
      </c>
      <c r="D130" s="222" t="s">
        <v>402</v>
      </c>
      <c r="E130" s="223" t="s">
        <v>403</v>
      </c>
      <c r="F130" s="221" t="s">
        <v>193</v>
      </c>
      <c r="G130" s="224">
        <v>20.89</v>
      </c>
      <c r="H130" s="225"/>
      <c r="I130" s="225"/>
      <c r="J130" s="226">
        <v>0</v>
      </c>
      <c r="K130" s="227">
        <f t="shared" si="8"/>
        <v>0</v>
      </c>
      <c r="L130" s="226">
        <v>6.8000000000000005E-2</v>
      </c>
      <c r="M130" s="227">
        <f t="shared" si="9"/>
        <v>1.4205200000000002</v>
      </c>
      <c r="N130" s="228">
        <v>20</v>
      </c>
      <c r="O130" s="229">
        <v>4</v>
      </c>
      <c r="P130" s="68" t="s">
        <v>164</v>
      </c>
    </row>
    <row r="131" spans="1:21" s="68" customFormat="1" ht="24" customHeight="1">
      <c r="A131" s="221">
        <v>111</v>
      </c>
      <c r="B131" s="221" t="s">
        <v>159</v>
      </c>
      <c r="C131" s="221" t="s">
        <v>353</v>
      </c>
      <c r="D131" s="222" t="s">
        <v>404</v>
      </c>
      <c r="E131" s="223" t="s">
        <v>405</v>
      </c>
      <c r="F131" s="221" t="s">
        <v>406</v>
      </c>
      <c r="G131" s="224">
        <v>100</v>
      </c>
      <c r="H131" s="225"/>
      <c r="I131" s="225"/>
      <c r="J131" s="226">
        <v>0</v>
      </c>
      <c r="K131" s="227">
        <f t="shared" si="8"/>
        <v>0</v>
      </c>
      <c r="L131" s="226">
        <v>0.112</v>
      </c>
      <c r="M131" s="227">
        <f t="shared" si="9"/>
        <v>11.200000000000001</v>
      </c>
      <c r="N131" s="228">
        <v>20</v>
      </c>
      <c r="O131" s="229">
        <v>4</v>
      </c>
      <c r="P131" s="68" t="s">
        <v>164</v>
      </c>
    </row>
    <row r="132" spans="1:21" s="68" customFormat="1" ht="24" customHeight="1">
      <c r="A132" s="221">
        <v>112</v>
      </c>
      <c r="B132" s="221" t="s">
        <v>159</v>
      </c>
      <c r="C132" s="221" t="s">
        <v>353</v>
      </c>
      <c r="D132" s="222" t="s">
        <v>407</v>
      </c>
      <c r="E132" s="223" t="s">
        <v>408</v>
      </c>
      <c r="F132" s="221" t="s">
        <v>189</v>
      </c>
      <c r="G132" s="224">
        <v>114.477</v>
      </c>
      <c r="H132" s="225"/>
      <c r="I132" s="225"/>
      <c r="J132" s="226">
        <v>0</v>
      </c>
      <c r="K132" s="227">
        <f t="shared" si="8"/>
        <v>0</v>
      </c>
      <c r="L132" s="226">
        <v>0</v>
      </c>
      <c r="M132" s="227">
        <f t="shared" si="9"/>
        <v>0</v>
      </c>
      <c r="N132" s="228">
        <v>20</v>
      </c>
      <c r="O132" s="229">
        <v>4</v>
      </c>
      <c r="P132" s="68" t="s">
        <v>164</v>
      </c>
    </row>
    <row r="133" spans="1:21" s="68" customFormat="1" ht="14.25" customHeight="1">
      <c r="A133" s="221">
        <v>113</v>
      </c>
      <c r="B133" s="221" t="s">
        <v>159</v>
      </c>
      <c r="C133" s="221" t="s">
        <v>353</v>
      </c>
      <c r="D133" s="222" t="s">
        <v>409</v>
      </c>
      <c r="E133" s="223" t="s">
        <v>410</v>
      </c>
      <c r="F133" s="221" t="s">
        <v>189</v>
      </c>
      <c r="G133" s="224">
        <v>114.477</v>
      </c>
      <c r="H133" s="225"/>
      <c r="I133" s="225"/>
      <c r="J133" s="226">
        <v>0</v>
      </c>
      <c r="K133" s="227">
        <f t="shared" si="8"/>
        <v>0</v>
      </c>
      <c r="L133" s="226">
        <v>0</v>
      </c>
      <c r="M133" s="227">
        <f t="shared" si="9"/>
        <v>0</v>
      </c>
      <c r="N133" s="228">
        <v>20</v>
      </c>
      <c r="O133" s="229">
        <v>4</v>
      </c>
      <c r="P133" s="68" t="s">
        <v>164</v>
      </c>
    </row>
    <row r="134" spans="1:21" s="68" customFormat="1" ht="15" customHeight="1">
      <c r="A134" s="221">
        <v>114</v>
      </c>
      <c r="B134" s="221" t="s">
        <v>159</v>
      </c>
      <c r="C134" s="221" t="s">
        <v>353</v>
      </c>
      <c r="D134" s="222" t="s">
        <v>411</v>
      </c>
      <c r="E134" s="223" t="s">
        <v>412</v>
      </c>
      <c r="F134" s="221" t="s">
        <v>189</v>
      </c>
      <c r="G134" s="224">
        <v>114.477</v>
      </c>
      <c r="H134" s="225"/>
      <c r="I134" s="225"/>
      <c r="J134" s="226">
        <v>0</v>
      </c>
      <c r="K134" s="227">
        <f t="shared" si="8"/>
        <v>0</v>
      </c>
      <c r="L134" s="226">
        <v>0</v>
      </c>
      <c r="M134" s="227">
        <f t="shared" si="9"/>
        <v>0</v>
      </c>
      <c r="N134" s="228">
        <v>20</v>
      </c>
      <c r="O134" s="229">
        <v>4</v>
      </c>
      <c r="P134" s="68" t="s">
        <v>164</v>
      </c>
    </row>
    <row r="135" spans="1:21" s="68" customFormat="1" ht="15" customHeight="1">
      <c r="A135" s="221">
        <v>115</v>
      </c>
      <c r="B135" s="221" t="s">
        <v>159</v>
      </c>
      <c r="C135" s="221" t="s">
        <v>353</v>
      </c>
      <c r="D135" s="222" t="s">
        <v>413</v>
      </c>
      <c r="E135" s="223" t="s">
        <v>414</v>
      </c>
      <c r="F135" s="221" t="s">
        <v>189</v>
      </c>
      <c r="G135" s="224">
        <v>1144.77</v>
      </c>
      <c r="H135" s="225"/>
      <c r="I135" s="225"/>
      <c r="J135" s="226">
        <v>0</v>
      </c>
      <c r="K135" s="227">
        <f t="shared" si="8"/>
        <v>0</v>
      </c>
      <c r="L135" s="226">
        <v>0</v>
      </c>
      <c r="M135" s="227">
        <f t="shared" si="9"/>
        <v>0</v>
      </c>
      <c r="N135" s="228">
        <v>20</v>
      </c>
      <c r="O135" s="229">
        <v>4</v>
      </c>
      <c r="P135" s="68" t="s">
        <v>164</v>
      </c>
    </row>
    <row r="136" spans="1:21" s="68" customFormat="1" ht="12.75" customHeight="1">
      <c r="A136" s="221">
        <v>116</v>
      </c>
      <c r="B136" s="221" t="s">
        <v>159</v>
      </c>
      <c r="C136" s="221" t="s">
        <v>353</v>
      </c>
      <c r="D136" s="222" t="s">
        <v>415</v>
      </c>
      <c r="E136" s="223" t="s">
        <v>416</v>
      </c>
      <c r="F136" s="221" t="s">
        <v>189</v>
      </c>
      <c r="G136" s="224">
        <v>114.477</v>
      </c>
      <c r="H136" s="225"/>
      <c r="I136" s="225"/>
      <c r="J136" s="226">
        <v>0</v>
      </c>
      <c r="K136" s="227">
        <f t="shared" si="8"/>
        <v>0</v>
      </c>
      <c r="L136" s="226">
        <v>0</v>
      </c>
      <c r="M136" s="227">
        <f t="shared" si="9"/>
        <v>0</v>
      </c>
      <c r="N136" s="228">
        <v>20</v>
      </c>
      <c r="O136" s="229">
        <v>4</v>
      </c>
      <c r="P136" s="68" t="s">
        <v>164</v>
      </c>
    </row>
    <row r="137" spans="1:21" s="68" customFormat="1" ht="14.25" customHeight="1">
      <c r="A137" s="221">
        <v>117</v>
      </c>
      <c r="B137" s="221" t="s">
        <v>159</v>
      </c>
      <c r="C137" s="221" t="s">
        <v>353</v>
      </c>
      <c r="D137" s="222" t="s">
        <v>417</v>
      </c>
      <c r="E137" s="223" t="s">
        <v>418</v>
      </c>
      <c r="F137" s="221" t="s">
        <v>189</v>
      </c>
      <c r="G137" s="224">
        <v>114.477</v>
      </c>
      <c r="H137" s="225"/>
      <c r="I137" s="225"/>
      <c r="J137" s="226">
        <v>0</v>
      </c>
      <c r="K137" s="227">
        <f t="shared" si="8"/>
        <v>0</v>
      </c>
      <c r="L137" s="226">
        <v>0</v>
      </c>
      <c r="M137" s="227">
        <f t="shared" si="9"/>
        <v>0</v>
      </c>
      <c r="N137" s="228">
        <v>20</v>
      </c>
      <c r="O137" s="229">
        <v>4</v>
      </c>
      <c r="P137" s="68" t="s">
        <v>164</v>
      </c>
    </row>
    <row r="138" spans="1:21" s="195" customFormat="1" ht="30" customHeight="1">
      <c r="A138" s="218"/>
      <c r="B138" s="219" t="s">
        <v>121</v>
      </c>
      <c r="C138" s="218"/>
      <c r="D138" s="218" t="s">
        <v>419</v>
      </c>
      <c r="E138" s="218" t="s">
        <v>420</v>
      </c>
      <c r="F138" s="218"/>
      <c r="G138" s="218"/>
      <c r="H138" s="218"/>
      <c r="I138" s="220"/>
      <c r="K138" s="197">
        <f>K139</f>
        <v>0</v>
      </c>
      <c r="M138" s="197">
        <f>M139</f>
        <v>0</v>
      </c>
      <c r="P138" s="195" t="s">
        <v>79</v>
      </c>
      <c r="U138" s="68"/>
    </row>
    <row r="139" spans="1:21" s="68" customFormat="1" ht="21" customHeight="1">
      <c r="A139" s="221">
        <v>118</v>
      </c>
      <c r="B139" s="221" t="s">
        <v>159</v>
      </c>
      <c r="C139" s="221" t="s">
        <v>197</v>
      </c>
      <c r="D139" s="222" t="s">
        <v>421</v>
      </c>
      <c r="E139" s="223" t="s">
        <v>422</v>
      </c>
      <c r="F139" s="221" t="s">
        <v>189</v>
      </c>
      <c r="G139" s="224">
        <v>143.80500000000001</v>
      </c>
      <c r="H139" s="225"/>
      <c r="I139" s="225"/>
      <c r="J139" s="226">
        <v>0</v>
      </c>
      <c r="K139" s="227">
        <f>G139*J139</f>
        <v>0</v>
      </c>
      <c r="L139" s="226">
        <v>0</v>
      </c>
      <c r="M139" s="227">
        <f>G139*L139</f>
        <v>0</v>
      </c>
      <c r="N139" s="228">
        <v>20</v>
      </c>
      <c r="O139" s="229">
        <v>4</v>
      </c>
      <c r="P139" s="68" t="s">
        <v>164</v>
      </c>
    </row>
    <row r="140" spans="1:21" s="191" customFormat="1" ht="30" customHeight="1">
      <c r="A140" s="240"/>
      <c r="B140" s="241" t="s">
        <v>121</v>
      </c>
      <c r="C140" s="240"/>
      <c r="D140" s="240" t="s">
        <v>423</v>
      </c>
      <c r="E140" s="240" t="s">
        <v>424</v>
      </c>
      <c r="F140" s="240"/>
      <c r="G140" s="240"/>
      <c r="H140" s="240"/>
      <c r="I140" s="242"/>
      <c r="K140" s="193">
        <f>K141+K155+K159+K172+K186+K189+K211+K238+K247+K255+K263+K269+K274+K282</f>
        <v>18.051645919999999</v>
      </c>
      <c r="M140" s="193">
        <f>M141+M155+M159+M172+M186+M189+M211+M238+M247+M255+M263+M269+M274+M282</f>
        <v>9.9682181500000002</v>
      </c>
      <c r="P140" s="191" t="s">
        <v>157</v>
      </c>
      <c r="U140" s="68"/>
    </row>
    <row r="141" spans="1:21" s="195" customFormat="1" ht="24" customHeight="1">
      <c r="A141" s="218"/>
      <c r="B141" s="219" t="s">
        <v>121</v>
      </c>
      <c r="C141" s="218"/>
      <c r="D141" s="218" t="s">
        <v>425</v>
      </c>
      <c r="E141" s="218" t="s">
        <v>426</v>
      </c>
      <c r="F141" s="218"/>
      <c r="G141" s="218"/>
      <c r="H141" s="218"/>
      <c r="I141" s="220"/>
      <c r="K141" s="197">
        <f>SUM(K142:K154)</f>
        <v>0.34639309000000001</v>
      </c>
      <c r="M141" s="197">
        <f>SUM(M142:M154)</f>
        <v>0</v>
      </c>
      <c r="P141" s="195" t="s">
        <v>79</v>
      </c>
      <c r="U141" s="68"/>
    </row>
    <row r="142" spans="1:21" s="68" customFormat="1" ht="24.75" customHeight="1">
      <c r="A142" s="221">
        <v>119</v>
      </c>
      <c r="B142" s="221" t="s">
        <v>159</v>
      </c>
      <c r="C142" s="221" t="s">
        <v>425</v>
      </c>
      <c r="D142" s="222" t="s">
        <v>427</v>
      </c>
      <c r="E142" s="223" t="s">
        <v>428</v>
      </c>
      <c r="F142" s="221" t="s">
        <v>193</v>
      </c>
      <c r="G142" s="224">
        <v>4.6779999999999999</v>
      </c>
      <c r="H142" s="225"/>
      <c r="I142" s="225"/>
      <c r="J142" s="226">
        <v>0</v>
      </c>
      <c r="K142" s="227">
        <f t="shared" ref="K142:K154" si="10">G142*J142</f>
        <v>0</v>
      </c>
      <c r="L142" s="226">
        <v>0</v>
      </c>
      <c r="M142" s="227">
        <f t="shared" ref="M142:M154" si="11">G142*L142</f>
        <v>0</v>
      </c>
      <c r="N142" s="228">
        <v>20</v>
      </c>
      <c r="O142" s="229">
        <v>16</v>
      </c>
      <c r="P142" s="68" t="s">
        <v>164</v>
      </c>
    </row>
    <row r="143" spans="1:21" s="68" customFormat="1" ht="24.75" customHeight="1">
      <c r="A143" s="221">
        <v>120</v>
      </c>
      <c r="B143" s="221" t="s">
        <v>159</v>
      </c>
      <c r="C143" s="221" t="s">
        <v>425</v>
      </c>
      <c r="D143" s="222" t="s">
        <v>429</v>
      </c>
      <c r="E143" s="223" t="s">
        <v>430</v>
      </c>
      <c r="F143" s="221" t="s">
        <v>193</v>
      </c>
      <c r="G143" s="224">
        <v>32.508000000000003</v>
      </c>
      <c r="H143" s="225"/>
      <c r="I143" s="225"/>
      <c r="J143" s="226">
        <v>0</v>
      </c>
      <c r="K143" s="227">
        <f t="shared" si="10"/>
        <v>0</v>
      </c>
      <c r="L143" s="226">
        <v>0</v>
      </c>
      <c r="M143" s="227">
        <f t="shared" si="11"/>
        <v>0</v>
      </c>
      <c r="N143" s="228">
        <v>20</v>
      </c>
      <c r="O143" s="229">
        <v>16</v>
      </c>
      <c r="P143" s="68" t="s">
        <v>164</v>
      </c>
    </row>
    <row r="144" spans="1:21" s="239" customFormat="1" ht="13.5" customHeight="1">
      <c r="A144" s="230">
        <v>121</v>
      </c>
      <c r="B144" s="230" t="s">
        <v>185</v>
      </c>
      <c r="C144" s="230" t="s">
        <v>186</v>
      </c>
      <c r="D144" s="231" t="s">
        <v>431</v>
      </c>
      <c r="E144" s="232" t="s">
        <v>2076</v>
      </c>
      <c r="F144" s="230" t="s">
        <v>189</v>
      </c>
      <c r="G144" s="233">
        <v>0.01</v>
      </c>
      <c r="H144" s="234"/>
      <c r="I144" s="234"/>
      <c r="J144" s="235">
        <v>1</v>
      </c>
      <c r="K144" s="236">
        <f t="shared" si="10"/>
        <v>0.01</v>
      </c>
      <c r="L144" s="235">
        <v>0</v>
      </c>
      <c r="M144" s="236">
        <f t="shared" si="11"/>
        <v>0</v>
      </c>
      <c r="N144" s="237">
        <v>20</v>
      </c>
      <c r="O144" s="238">
        <v>32</v>
      </c>
      <c r="P144" s="239" t="s">
        <v>164</v>
      </c>
      <c r="U144" s="68"/>
    </row>
    <row r="145" spans="1:21" s="68" customFormat="1" ht="23.25" customHeight="1">
      <c r="A145" s="221">
        <v>122</v>
      </c>
      <c r="B145" s="221" t="s">
        <v>159</v>
      </c>
      <c r="C145" s="221" t="s">
        <v>425</v>
      </c>
      <c r="D145" s="222" t="s">
        <v>432</v>
      </c>
      <c r="E145" s="223" t="s">
        <v>433</v>
      </c>
      <c r="F145" s="221" t="s">
        <v>193</v>
      </c>
      <c r="G145" s="224">
        <v>4.6779999999999999</v>
      </c>
      <c r="H145" s="225"/>
      <c r="I145" s="225"/>
      <c r="J145" s="226">
        <v>5.4000000000000001E-4</v>
      </c>
      <c r="K145" s="227">
        <f t="shared" si="10"/>
        <v>2.5261200000000002E-3</v>
      </c>
      <c r="L145" s="226">
        <v>0</v>
      </c>
      <c r="M145" s="227">
        <f t="shared" si="11"/>
        <v>0</v>
      </c>
      <c r="N145" s="228">
        <v>20</v>
      </c>
      <c r="O145" s="229">
        <v>16</v>
      </c>
      <c r="P145" s="68" t="s">
        <v>164</v>
      </c>
    </row>
    <row r="146" spans="1:21" s="68" customFormat="1" ht="23.25" customHeight="1">
      <c r="A146" s="221">
        <v>123</v>
      </c>
      <c r="B146" s="221" t="s">
        <v>159</v>
      </c>
      <c r="C146" s="221" t="s">
        <v>425</v>
      </c>
      <c r="D146" s="222" t="s">
        <v>434</v>
      </c>
      <c r="E146" s="223" t="s">
        <v>435</v>
      </c>
      <c r="F146" s="221" t="s">
        <v>193</v>
      </c>
      <c r="G146" s="224">
        <v>32.508000000000003</v>
      </c>
      <c r="H146" s="225"/>
      <c r="I146" s="225"/>
      <c r="J146" s="226">
        <v>5.4000000000000001E-4</v>
      </c>
      <c r="K146" s="227">
        <f t="shared" si="10"/>
        <v>1.7554320000000002E-2</v>
      </c>
      <c r="L146" s="226">
        <v>0</v>
      </c>
      <c r="M146" s="227">
        <f t="shared" si="11"/>
        <v>0</v>
      </c>
      <c r="N146" s="228">
        <v>20</v>
      </c>
      <c r="O146" s="229">
        <v>16</v>
      </c>
      <c r="P146" s="68" t="s">
        <v>164</v>
      </c>
    </row>
    <row r="147" spans="1:21" s="239" customFormat="1" ht="23.25" customHeight="1">
      <c r="A147" s="230">
        <v>124</v>
      </c>
      <c r="B147" s="230" t="s">
        <v>185</v>
      </c>
      <c r="C147" s="230" t="s">
        <v>186</v>
      </c>
      <c r="D147" s="231" t="s">
        <v>436</v>
      </c>
      <c r="E147" s="232" t="s">
        <v>2077</v>
      </c>
      <c r="F147" s="230" t="s">
        <v>193</v>
      </c>
      <c r="G147" s="233">
        <v>44.389000000000003</v>
      </c>
      <c r="H147" s="234"/>
      <c r="I147" s="234"/>
      <c r="J147" s="235">
        <v>4.2500000000000003E-3</v>
      </c>
      <c r="K147" s="236">
        <f t="shared" si="10"/>
        <v>0.18865325000000002</v>
      </c>
      <c r="L147" s="235">
        <v>0</v>
      </c>
      <c r="M147" s="236">
        <f t="shared" si="11"/>
        <v>0</v>
      </c>
      <c r="N147" s="237">
        <v>20</v>
      </c>
      <c r="O147" s="238">
        <v>32</v>
      </c>
      <c r="P147" s="239" t="s">
        <v>164</v>
      </c>
      <c r="U147" s="68"/>
    </row>
    <row r="148" spans="1:21" s="68" customFormat="1" ht="22.5" customHeight="1">
      <c r="A148" s="221">
        <v>125</v>
      </c>
      <c r="B148" s="221" t="s">
        <v>159</v>
      </c>
      <c r="C148" s="221" t="s">
        <v>425</v>
      </c>
      <c r="D148" s="222" t="s">
        <v>437</v>
      </c>
      <c r="E148" s="223" t="s">
        <v>2078</v>
      </c>
      <c r="F148" s="221" t="s">
        <v>193</v>
      </c>
      <c r="G148" s="224">
        <v>11.36</v>
      </c>
      <c r="H148" s="225"/>
      <c r="I148" s="225"/>
      <c r="J148" s="226">
        <v>4.5199999999999997E-3</v>
      </c>
      <c r="K148" s="227">
        <f t="shared" si="10"/>
        <v>5.1347199999999996E-2</v>
      </c>
      <c r="L148" s="226">
        <v>0</v>
      </c>
      <c r="M148" s="227">
        <f t="shared" si="11"/>
        <v>0</v>
      </c>
      <c r="N148" s="228">
        <v>20</v>
      </c>
      <c r="O148" s="229">
        <v>16</v>
      </c>
      <c r="P148" s="68" t="s">
        <v>164</v>
      </c>
    </row>
    <row r="149" spans="1:21" s="68" customFormat="1" ht="24.75" customHeight="1">
      <c r="A149" s="221">
        <v>126</v>
      </c>
      <c r="B149" s="221" t="s">
        <v>159</v>
      </c>
      <c r="C149" s="221" t="s">
        <v>425</v>
      </c>
      <c r="D149" s="222" t="s">
        <v>438</v>
      </c>
      <c r="E149" s="223" t="s">
        <v>2079</v>
      </c>
      <c r="F149" s="221" t="s">
        <v>193</v>
      </c>
      <c r="G149" s="224">
        <v>9.859</v>
      </c>
      <c r="H149" s="225"/>
      <c r="I149" s="225"/>
      <c r="J149" s="226">
        <v>4.5199999999999997E-3</v>
      </c>
      <c r="K149" s="227">
        <f t="shared" si="10"/>
        <v>4.456268E-2</v>
      </c>
      <c r="L149" s="226">
        <v>0</v>
      </c>
      <c r="M149" s="227">
        <f t="shared" si="11"/>
        <v>0</v>
      </c>
      <c r="N149" s="228">
        <v>20</v>
      </c>
      <c r="O149" s="229">
        <v>16</v>
      </c>
      <c r="P149" s="68" t="s">
        <v>164</v>
      </c>
    </row>
    <row r="150" spans="1:21" s="68" customFormat="1" ht="15" customHeight="1">
      <c r="A150" s="221">
        <v>127</v>
      </c>
      <c r="B150" s="221" t="s">
        <v>159</v>
      </c>
      <c r="C150" s="221" t="s">
        <v>425</v>
      </c>
      <c r="D150" s="222" t="s">
        <v>439</v>
      </c>
      <c r="E150" s="223" t="s">
        <v>440</v>
      </c>
      <c r="F150" s="221" t="s">
        <v>193</v>
      </c>
      <c r="G150" s="224">
        <v>43.344000000000001</v>
      </c>
      <c r="H150" s="225"/>
      <c r="I150" s="225"/>
      <c r="J150" s="226">
        <v>4.6999999999999999E-4</v>
      </c>
      <c r="K150" s="227">
        <f t="shared" si="10"/>
        <v>2.037168E-2</v>
      </c>
      <c r="L150" s="226">
        <v>0</v>
      </c>
      <c r="M150" s="227">
        <f t="shared" si="11"/>
        <v>0</v>
      </c>
      <c r="N150" s="228">
        <v>20</v>
      </c>
      <c r="O150" s="229">
        <v>16</v>
      </c>
      <c r="P150" s="68" t="s">
        <v>164</v>
      </c>
    </row>
    <row r="151" spans="1:21" s="68" customFormat="1" ht="25.5" customHeight="1">
      <c r="A151" s="221">
        <v>128</v>
      </c>
      <c r="B151" s="221" t="s">
        <v>159</v>
      </c>
      <c r="C151" s="221" t="s">
        <v>425</v>
      </c>
      <c r="D151" s="222" t="s">
        <v>441</v>
      </c>
      <c r="E151" s="223" t="s">
        <v>442</v>
      </c>
      <c r="F151" s="221" t="s">
        <v>193</v>
      </c>
      <c r="G151" s="224">
        <v>10.836</v>
      </c>
      <c r="H151" s="225"/>
      <c r="I151" s="225"/>
      <c r="J151" s="226">
        <v>0</v>
      </c>
      <c r="K151" s="227">
        <f t="shared" si="10"/>
        <v>0</v>
      </c>
      <c r="L151" s="226">
        <v>0</v>
      </c>
      <c r="M151" s="227">
        <f t="shared" si="11"/>
        <v>0</v>
      </c>
      <c r="N151" s="228">
        <v>20</v>
      </c>
      <c r="O151" s="229">
        <v>16</v>
      </c>
      <c r="P151" s="68" t="s">
        <v>164</v>
      </c>
    </row>
    <row r="152" spans="1:21" s="68" customFormat="1" ht="24.75" customHeight="1">
      <c r="A152" s="221">
        <v>129</v>
      </c>
      <c r="B152" s="221" t="s">
        <v>159</v>
      </c>
      <c r="C152" s="221" t="s">
        <v>425</v>
      </c>
      <c r="D152" s="222" t="s">
        <v>443</v>
      </c>
      <c r="E152" s="223" t="s">
        <v>444</v>
      </c>
      <c r="F152" s="221" t="s">
        <v>193</v>
      </c>
      <c r="G152" s="224">
        <v>32.508000000000003</v>
      </c>
      <c r="H152" s="225"/>
      <c r="I152" s="225"/>
      <c r="J152" s="226">
        <v>3.0000000000000001E-5</v>
      </c>
      <c r="K152" s="227">
        <f t="shared" si="10"/>
        <v>9.7524000000000016E-4</v>
      </c>
      <c r="L152" s="226">
        <v>0</v>
      </c>
      <c r="M152" s="227">
        <f t="shared" si="11"/>
        <v>0</v>
      </c>
      <c r="N152" s="228">
        <v>20</v>
      </c>
      <c r="O152" s="229">
        <v>16</v>
      </c>
      <c r="P152" s="68" t="s">
        <v>164</v>
      </c>
    </row>
    <row r="153" spans="1:21" s="239" customFormat="1" ht="14.25" customHeight="1">
      <c r="A153" s="230">
        <v>130</v>
      </c>
      <c r="B153" s="230" t="s">
        <v>185</v>
      </c>
      <c r="C153" s="230" t="s">
        <v>186</v>
      </c>
      <c r="D153" s="231" t="s">
        <v>445</v>
      </c>
      <c r="E153" s="232" t="s">
        <v>446</v>
      </c>
      <c r="F153" s="230" t="s">
        <v>193</v>
      </c>
      <c r="G153" s="233">
        <v>52.012999999999998</v>
      </c>
      <c r="H153" s="234"/>
      <c r="I153" s="234"/>
      <c r="J153" s="235">
        <v>2.0000000000000001E-4</v>
      </c>
      <c r="K153" s="236">
        <f t="shared" si="10"/>
        <v>1.04026E-2</v>
      </c>
      <c r="L153" s="235">
        <v>0</v>
      </c>
      <c r="M153" s="236">
        <f t="shared" si="11"/>
        <v>0</v>
      </c>
      <c r="N153" s="237">
        <v>20</v>
      </c>
      <c r="O153" s="238">
        <v>32</v>
      </c>
      <c r="P153" s="239" t="s">
        <v>164</v>
      </c>
      <c r="U153" s="68"/>
    </row>
    <row r="154" spans="1:21" s="68" customFormat="1" ht="13.5" customHeight="1">
      <c r="A154" s="221">
        <v>131</v>
      </c>
      <c r="B154" s="221" t="s">
        <v>159</v>
      </c>
      <c r="C154" s="221" t="s">
        <v>425</v>
      </c>
      <c r="D154" s="222" t="s">
        <v>447</v>
      </c>
      <c r="E154" s="223" t="s">
        <v>448</v>
      </c>
      <c r="F154" s="221" t="s">
        <v>107</v>
      </c>
      <c r="G154" s="224"/>
      <c r="H154" s="225"/>
      <c r="I154" s="225"/>
      <c r="J154" s="226">
        <v>0</v>
      </c>
      <c r="K154" s="227">
        <f t="shared" si="10"/>
        <v>0</v>
      </c>
      <c r="L154" s="226">
        <v>0</v>
      </c>
      <c r="M154" s="227">
        <f t="shared" si="11"/>
        <v>0</v>
      </c>
      <c r="N154" s="228">
        <v>20</v>
      </c>
      <c r="O154" s="229">
        <v>16</v>
      </c>
      <c r="P154" s="68" t="s">
        <v>164</v>
      </c>
    </row>
    <row r="155" spans="1:21" s="195" customFormat="1" ht="30" customHeight="1">
      <c r="A155" s="218"/>
      <c r="B155" s="219" t="s">
        <v>121</v>
      </c>
      <c r="C155" s="218"/>
      <c r="D155" s="218" t="s">
        <v>449</v>
      </c>
      <c r="E155" s="218" t="s">
        <v>450</v>
      </c>
      <c r="F155" s="218"/>
      <c r="G155" s="218"/>
      <c r="H155" s="218"/>
      <c r="I155" s="220"/>
      <c r="K155" s="197">
        <f>SUM(K156:K158)</f>
        <v>2.5568400000000002E-2</v>
      </c>
      <c r="M155" s="197">
        <f>SUM(M156:M158)</f>
        <v>0</v>
      </c>
      <c r="P155" s="195" t="s">
        <v>79</v>
      </c>
      <c r="U155" s="68"/>
    </row>
    <row r="156" spans="1:21" s="68" customFormat="1" ht="24.75" customHeight="1">
      <c r="A156" s="221">
        <v>132</v>
      </c>
      <c r="B156" s="221" t="s">
        <v>159</v>
      </c>
      <c r="C156" s="221" t="s">
        <v>425</v>
      </c>
      <c r="D156" s="222" t="s">
        <v>451</v>
      </c>
      <c r="E156" s="223" t="s">
        <v>452</v>
      </c>
      <c r="F156" s="221" t="s">
        <v>193</v>
      </c>
      <c r="G156" s="224">
        <v>121.754</v>
      </c>
      <c r="H156" s="225"/>
      <c r="I156" s="225"/>
      <c r="J156" s="226">
        <v>0</v>
      </c>
      <c r="K156" s="227">
        <f>G156*J156</f>
        <v>0</v>
      </c>
      <c r="L156" s="226">
        <v>0</v>
      </c>
      <c r="M156" s="227">
        <f>G156*L156</f>
        <v>0</v>
      </c>
      <c r="N156" s="228">
        <v>20</v>
      </c>
      <c r="O156" s="229">
        <v>16</v>
      </c>
      <c r="P156" s="68" t="s">
        <v>164</v>
      </c>
    </row>
    <row r="157" spans="1:21" s="239" customFormat="1" ht="15" customHeight="1">
      <c r="A157" s="230">
        <v>133</v>
      </c>
      <c r="B157" s="230" t="s">
        <v>185</v>
      </c>
      <c r="C157" s="230" t="s">
        <v>186</v>
      </c>
      <c r="D157" s="231" t="s">
        <v>445</v>
      </c>
      <c r="E157" s="232" t="s">
        <v>446</v>
      </c>
      <c r="F157" s="230" t="s">
        <v>193</v>
      </c>
      <c r="G157" s="233">
        <v>127.842</v>
      </c>
      <c r="H157" s="234"/>
      <c r="I157" s="234"/>
      <c r="J157" s="235">
        <v>2.0000000000000001E-4</v>
      </c>
      <c r="K157" s="236">
        <f>G157*J157</f>
        <v>2.5568400000000002E-2</v>
      </c>
      <c r="L157" s="235">
        <v>0</v>
      </c>
      <c r="M157" s="236">
        <f>G157*L157</f>
        <v>0</v>
      </c>
      <c r="N157" s="237">
        <v>20</v>
      </c>
      <c r="O157" s="238">
        <v>32</v>
      </c>
      <c r="P157" s="239" t="s">
        <v>164</v>
      </c>
      <c r="U157" s="68"/>
    </row>
    <row r="158" spans="1:21" s="68" customFormat="1" ht="25.5" customHeight="1">
      <c r="A158" s="221">
        <v>134</v>
      </c>
      <c r="B158" s="221" t="s">
        <v>159</v>
      </c>
      <c r="C158" s="221" t="s">
        <v>425</v>
      </c>
      <c r="D158" s="222" t="s">
        <v>453</v>
      </c>
      <c r="E158" s="223" t="s">
        <v>454</v>
      </c>
      <c r="F158" s="221" t="s">
        <v>107</v>
      </c>
      <c r="G158" s="224">
        <v>1.2130000000000001</v>
      </c>
      <c r="H158" s="225"/>
      <c r="I158" s="225"/>
      <c r="J158" s="226">
        <v>0</v>
      </c>
      <c r="K158" s="227">
        <f>G158*J158</f>
        <v>0</v>
      </c>
      <c r="L158" s="226">
        <v>0</v>
      </c>
      <c r="M158" s="227">
        <f>G158*L158</f>
        <v>0</v>
      </c>
      <c r="N158" s="228">
        <v>20</v>
      </c>
      <c r="O158" s="229">
        <v>16</v>
      </c>
      <c r="P158" s="68" t="s">
        <v>164</v>
      </c>
    </row>
    <row r="159" spans="1:21" s="195" customFormat="1" ht="30" customHeight="1">
      <c r="A159" s="218"/>
      <c r="B159" s="219" t="s">
        <v>121</v>
      </c>
      <c r="C159" s="218"/>
      <c r="D159" s="218" t="s">
        <v>455</v>
      </c>
      <c r="E159" s="218" t="s">
        <v>456</v>
      </c>
      <c r="F159" s="218"/>
      <c r="G159" s="218"/>
      <c r="H159" s="218"/>
      <c r="I159" s="220"/>
      <c r="K159" s="197">
        <f>SUM(K160:K171)</f>
        <v>2.2436290799999998</v>
      </c>
      <c r="M159" s="197">
        <f>SUM(M160:M171)</f>
        <v>0</v>
      </c>
      <c r="P159" s="195" t="s">
        <v>79</v>
      </c>
      <c r="U159" s="68"/>
    </row>
    <row r="160" spans="1:21" s="68" customFormat="1" ht="15" customHeight="1">
      <c r="A160" s="221">
        <v>135</v>
      </c>
      <c r="B160" s="221" t="s">
        <v>159</v>
      </c>
      <c r="C160" s="221" t="s">
        <v>455</v>
      </c>
      <c r="D160" s="222" t="s">
        <v>457</v>
      </c>
      <c r="E160" s="223" t="s">
        <v>458</v>
      </c>
      <c r="F160" s="221" t="s">
        <v>193</v>
      </c>
      <c r="G160" s="224">
        <v>157.22800000000001</v>
      </c>
      <c r="H160" s="225"/>
      <c r="I160" s="225"/>
      <c r="J160" s="226">
        <v>2.9999999999999997E-4</v>
      </c>
      <c r="K160" s="227">
        <f t="shared" ref="K160:K171" si="12">G160*J160</f>
        <v>4.7168399999999999E-2</v>
      </c>
      <c r="L160" s="226">
        <v>0</v>
      </c>
      <c r="M160" s="227">
        <f t="shared" ref="M160:M171" si="13">G160*L160</f>
        <v>0</v>
      </c>
      <c r="N160" s="228">
        <v>20</v>
      </c>
      <c r="O160" s="229">
        <v>16</v>
      </c>
      <c r="P160" s="68" t="s">
        <v>164</v>
      </c>
    </row>
    <row r="161" spans="1:21" s="239" customFormat="1" ht="14.25" customHeight="1">
      <c r="A161" s="230">
        <v>136</v>
      </c>
      <c r="B161" s="230" t="s">
        <v>185</v>
      </c>
      <c r="C161" s="230" t="s">
        <v>186</v>
      </c>
      <c r="D161" s="231" t="s">
        <v>459</v>
      </c>
      <c r="E161" s="232" t="s">
        <v>460</v>
      </c>
      <c r="F161" s="230" t="s">
        <v>193</v>
      </c>
      <c r="G161" s="233">
        <v>165.089</v>
      </c>
      <c r="H161" s="234"/>
      <c r="I161" s="234"/>
      <c r="J161" s="235">
        <v>1.2E-2</v>
      </c>
      <c r="K161" s="236">
        <f t="shared" si="12"/>
        <v>1.9810680000000001</v>
      </c>
      <c r="L161" s="235">
        <v>0</v>
      </c>
      <c r="M161" s="236">
        <f t="shared" si="13"/>
        <v>0</v>
      </c>
      <c r="N161" s="237">
        <v>20</v>
      </c>
      <c r="O161" s="238">
        <v>32</v>
      </c>
      <c r="P161" s="239" t="s">
        <v>164</v>
      </c>
      <c r="U161" s="68"/>
    </row>
    <row r="162" spans="1:21" s="68" customFormat="1" ht="15" customHeight="1">
      <c r="A162" s="221">
        <v>137</v>
      </c>
      <c r="B162" s="221" t="s">
        <v>159</v>
      </c>
      <c r="C162" s="221" t="s">
        <v>455</v>
      </c>
      <c r="D162" s="222" t="s">
        <v>461</v>
      </c>
      <c r="E162" s="223" t="s">
        <v>462</v>
      </c>
      <c r="F162" s="221" t="s">
        <v>193</v>
      </c>
      <c r="G162" s="224">
        <v>5.8079999999999998</v>
      </c>
      <c r="H162" s="225"/>
      <c r="I162" s="225"/>
      <c r="J162" s="226">
        <v>1.2999999999999999E-4</v>
      </c>
      <c r="K162" s="227">
        <f t="shared" si="12"/>
        <v>7.550399999999999E-4</v>
      </c>
      <c r="L162" s="226">
        <v>0</v>
      </c>
      <c r="M162" s="227">
        <f t="shared" si="13"/>
        <v>0</v>
      </c>
      <c r="N162" s="228">
        <v>20</v>
      </c>
      <c r="O162" s="229">
        <v>16</v>
      </c>
      <c r="P162" s="68" t="s">
        <v>164</v>
      </c>
    </row>
    <row r="163" spans="1:21" s="239" customFormat="1" ht="15.75" customHeight="1">
      <c r="A163" s="230">
        <v>138</v>
      </c>
      <c r="B163" s="230" t="s">
        <v>185</v>
      </c>
      <c r="C163" s="230" t="s">
        <v>186</v>
      </c>
      <c r="D163" s="231" t="s">
        <v>463</v>
      </c>
      <c r="E163" s="232" t="s">
        <v>464</v>
      </c>
      <c r="F163" s="230" t="s">
        <v>193</v>
      </c>
      <c r="G163" s="233">
        <v>2.0329999999999999</v>
      </c>
      <c r="H163" s="234"/>
      <c r="I163" s="234"/>
      <c r="J163" s="235">
        <v>8.6400000000000001E-3</v>
      </c>
      <c r="K163" s="236">
        <f t="shared" si="12"/>
        <v>1.756512E-2</v>
      </c>
      <c r="L163" s="235">
        <v>0</v>
      </c>
      <c r="M163" s="236">
        <f t="shared" si="13"/>
        <v>0</v>
      </c>
      <c r="N163" s="237">
        <v>20</v>
      </c>
      <c r="O163" s="238">
        <v>32</v>
      </c>
      <c r="P163" s="239" t="s">
        <v>164</v>
      </c>
      <c r="U163" s="68"/>
    </row>
    <row r="164" spans="1:21" s="239" customFormat="1" ht="15" customHeight="1">
      <c r="A164" s="230">
        <v>139</v>
      </c>
      <c r="B164" s="230" t="s">
        <v>185</v>
      </c>
      <c r="C164" s="230" t="s">
        <v>186</v>
      </c>
      <c r="D164" s="231" t="s">
        <v>465</v>
      </c>
      <c r="E164" s="232" t="s">
        <v>466</v>
      </c>
      <c r="F164" s="230" t="s">
        <v>193</v>
      </c>
      <c r="G164" s="233">
        <v>2.0329999999999999</v>
      </c>
      <c r="H164" s="234"/>
      <c r="I164" s="234"/>
      <c r="J164" s="235">
        <v>1.0800000000000001E-2</v>
      </c>
      <c r="K164" s="236">
        <f t="shared" si="12"/>
        <v>2.1956400000000001E-2</v>
      </c>
      <c r="L164" s="235">
        <v>0</v>
      </c>
      <c r="M164" s="236">
        <f t="shared" si="13"/>
        <v>0</v>
      </c>
      <c r="N164" s="237">
        <v>20</v>
      </c>
      <c r="O164" s="238">
        <v>32</v>
      </c>
      <c r="P164" s="239" t="s">
        <v>164</v>
      </c>
      <c r="U164" s="68"/>
    </row>
    <row r="165" spans="1:21" s="239" customFormat="1" ht="14.25" customHeight="1">
      <c r="A165" s="230">
        <v>140</v>
      </c>
      <c r="B165" s="230" t="s">
        <v>185</v>
      </c>
      <c r="C165" s="230" t="s">
        <v>186</v>
      </c>
      <c r="D165" s="231" t="s">
        <v>467</v>
      </c>
      <c r="E165" s="232" t="s">
        <v>468</v>
      </c>
      <c r="F165" s="230" t="s">
        <v>193</v>
      </c>
      <c r="G165" s="233">
        <v>2.0329999999999999</v>
      </c>
      <c r="H165" s="234"/>
      <c r="I165" s="234"/>
      <c r="J165" s="235">
        <v>1.0800000000000001E-2</v>
      </c>
      <c r="K165" s="236">
        <f t="shared" si="12"/>
        <v>2.1956400000000001E-2</v>
      </c>
      <c r="L165" s="235">
        <v>0</v>
      </c>
      <c r="M165" s="236">
        <f t="shared" si="13"/>
        <v>0</v>
      </c>
      <c r="N165" s="237">
        <v>20</v>
      </c>
      <c r="O165" s="238">
        <v>32</v>
      </c>
      <c r="P165" s="239" t="s">
        <v>164</v>
      </c>
      <c r="U165" s="68"/>
    </row>
    <row r="166" spans="1:21" s="68" customFormat="1" ht="25.5" customHeight="1">
      <c r="A166" s="221">
        <v>141</v>
      </c>
      <c r="B166" s="221" t="s">
        <v>159</v>
      </c>
      <c r="C166" s="221" t="s">
        <v>455</v>
      </c>
      <c r="D166" s="222" t="s">
        <v>469</v>
      </c>
      <c r="E166" s="223" t="s">
        <v>470</v>
      </c>
      <c r="F166" s="221" t="s">
        <v>193</v>
      </c>
      <c r="G166" s="224">
        <v>2.06</v>
      </c>
      <c r="H166" s="225"/>
      <c r="I166" s="225"/>
      <c r="J166" s="226">
        <v>0</v>
      </c>
      <c r="K166" s="227">
        <f t="shared" si="12"/>
        <v>0</v>
      </c>
      <c r="L166" s="226">
        <v>0</v>
      </c>
      <c r="M166" s="227">
        <f t="shared" si="13"/>
        <v>0</v>
      </c>
      <c r="N166" s="228">
        <v>20</v>
      </c>
      <c r="O166" s="229">
        <v>16</v>
      </c>
      <c r="P166" s="68" t="s">
        <v>164</v>
      </c>
    </row>
    <row r="167" spans="1:21" s="239" customFormat="1" ht="15" customHeight="1">
      <c r="A167" s="230">
        <v>142</v>
      </c>
      <c r="B167" s="230" t="s">
        <v>185</v>
      </c>
      <c r="C167" s="230" t="s">
        <v>186</v>
      </c>
      <c r="D167" s="231" t="s">
        <v>471</v>
      </c>
      <c r="E167" s="232" t="s">
        <v>472</v>
      </c>
      <c r="F167" s="230" t="s">
        <v>193</v>
      </c>
      <c r="G167" s="233">
        <v>2.1629999999999998</v>
      </c>
      <c r="H167" s="234"/>
      <c r="I167" s="234"/>
      <c r="J167" s="235">
        <v>3.3E-3</v>
      </c>
      <c r="K167" s="236">
        <f t="shared" si="12"/>
        <v>7.1378999999999991E-3</v>
      </c>
      <c r="L167" s="235">
        <v>0</v>
      </c>
      <c r="M167" s="236">
        <f t="shared" si="13"/>
        <v>0</v>
      </c>
      <c r="N167" s="237">
        <v>20</v>
      </c>
      <c r="O167" s="238">
        <v>32</v>
      </c>
      <c r="P167" s="239" t="s">
        <v>164</v>
      </c>
      <c r="U167" s="68"/>
    </row>
    <row r="168" spans="1:21" s="68" customFormat="1" ht="26.25" customHeight="1">
      <c r="A168" s="221">
        <v>143</v>
      </c>
      <c r="B168" s="221" t="s">
        <v>159</v>
      </c>
      <c r="C168" s="221" t="s">
        <v>455</v>
      </c>
      <c r="D168" s="222" t="s">
        <v>473</v>
      </c>
      <c r="E168" s="223" t="s">
        <v>474</v>
      </c>
      <c r="F168" s="221" t="s">
        <v>193</v>
      </c>
      <c r="G168" s="224">
        <v>23.576000000000001</v>
      </c>
      <c r="H168" s="225"/>
      <c r="I168" s="225"/>
      <c r="J168" s="226">
        <v>1.6000000000000001E-3</v>
      </c>
      <c r="K168" s="227">
        <f t="shared" si="12"/>
        <v>3.7721600000000001E-2</v>
      </c>
      <c r="L168" s="226">
        <v>0</v>
      </c>
      <c r="M168" s="227">
        <f t="shared" si="13"/>
        <v>0</v>
      </c>
      <c r="N168" s="228">
        <v>20</v>
      </c>
      <c r="O168" s="229">
        <v>16</v>
      </c>
      <c r="P168" s="68" t="s">
        <v>164</v>
      </c>
    </row>
    <row r="169" spans="1:21" s="68" customFormat="1" ht="15" customHeight="1">
      <c r="A169" s="221">
        <v>144</v>
      </c>
      <c r="B169" s="221" t="s">
        <v>159</v>
      </c>
      <c r="C169" s="221" t="s">
        <v>455</v>
      </c>
      <c r="D169" s="222" t="s">
        <v>475</v>
      </c>
      <c r="E169" s="223" t="s">
        <v>476</v>
      </c>
      <c r="F169" s="221" t="s">
        <v>193</v>
      </c>
      <c r="G169" s="224">
        <v>2.06</v>
      </c>
      <c r="H169" s="225"/>
      <c r="I169" s="225"/>
      <c r="J169" s="226">
        <v>1.5100000000000001E-3</v>
      </c>
      <c r="K169" s="227">
        <f t="shared" si="12"/>
        <v>3.1106000000000003E-3</v>
      </c>
      <c r="L169" s="226">
        <v>0</v>
      </c>
      <c r="M169" s="227">
        <f t="shared" si="13"/>
        <v>0</v>
      </c>
      <c r="N169" s="228">
        <v>20</v>
      </c>
      <c r="O169" s="229">
        <v>16</v>
      </c>
      <c r="P169" s="68" t="s">
        <v>164</v>
      </c>
    </row>
    <row r="170" spans="1:21" s="68" customFormat="1" ht="14.25" customHeight="1">
      <c r="A170" s="221">
        <v>145</v>
      </c>
      <c r="B170" s="221" t="s">
        <v>159</v>
      </c>
      <c r="C170" s="221" t="s">
        <v>455</v>
      </c>
      <c r="D170" s="222" t="s">
        <v>477</v>
      </c>
      <c r="E170" s="223" t="s">
        <v>478</v>
      </c>
      <c r="F170" s="221" t="s">
        <v>193</v>
      </c>
      <c r="G170" s="224">
        <v>69.662000000000006</v>
      </c>
      <c r="H170" s="225"/>
      <c r="I170" s="225"/>
      <c r="J170" s="226">
        <v>1.5100000000000001E-3</v>
      </c>
      <c r="K170" s="227">
        <f t="shared" si="12"/>
        <v>0.10518962000000001</v>
      </c>
      <c r="L170" s="226">
        <v>0</v>
      </c>
      <c r="M170" s="227">
        <f t="shared" si="13"/>
        <v>0</v>
      </c>
      <c r="N170" s="228">
        <v>20</v>
      </c>
      <c r="O170" s="229">
        <v>16</v>
      </c>
      <c r="P170" s="68" t="s">
        <v>164</v>
      </c>
    </row>
    <row r="171" spans="1:21" s="68" customFormat="1" ht="15" customHeight="1">
      <c r="A171" s="221">
        <v>146</v>
      </c>
      <c r="B171" s="221" t="s">
        <v>159</v>
      </c>
      <c r="C171" s="221" t="s">
        <v>455</v>
      </c>
      <c r="D171" s="222" t="s">
        <v>479</v>
      </c>
      <c r="E171" s="223" t="s">
        <v>480</v>
      </c>
      <c r="F171" s="221" t="s">
        <v>107</v>
      </c>
      <c r="G171" s="224">
        <v>34.865000000000002</v>
      </c>
      <c r="H171" s="225"/>
      <c r="I171" s="225"/>
      <c r="J171" s="226">
        <v>0</v>
      </c>
      <c r="K171" s="227">
        <f t="shared" si="12"/>
        <v>0</v>
      </c>
      <c r="L171" s="226">
        <v>0</v>
      </c>
      <c r="M171" s="227">
        <f t="shared" si="13"/>
        <v>0</v>
      </c>
      <c r="N171" s="228">
        <v>20</v>
      </c>
      <c r="O171" s="229">
        <v>16</v>
      </c>
      <c r="P171" s="68" t="s">
        <v>164</v>
      </c>
    </row>
    <row r="172" spans="1:21" s="195" customFormat="1" ht="30" customHeight="1">
      <c r="A172" s="218"/>
      <c r="B172" s="219" t="s">
        <v>121</v>
      </c>
      <c r="C172" s="218"/>
      <c r="D172" s="218" t="s">
        <v>481</v>
      </c>
      <c r="E172" s="218" t="s">
        <v>482</v>
      </c>
      <c r="F172" s="218"/>
      <c r="G172" s="218"/>
      <c r="H172" s="218"/>
      <c r="I172" s="220"/>
      <c r="K172" s="197">
        <f>SUM(K173:K185)</f>
        <v>6.8063113399999997</v>
      </c>
      <c r="M172" s="197">
        <f>SUM(M173:M185)</f>
        <v>9.0607980000000001</v>
      </c>
      <c r="P172" s="195" t="s">
        <v>79</v>
      </c>
      <c r="U172" s="68"/>
    </row>
    <row r="173" spans="1:21" s="68" customFormat="1" ht="15.75" customHeight="1">
      <c r="A173" s="221">
        <v>147</v>
      </c>
      <c r="B173" s="221" t="s">
        <v>159</v>
      </c>
      <c r="C173" s="221" t="s">
        <v>481</v>
      </c>
      <c r="D173" s="222" t="s">
        <v>483</v>
      </c>
      <c r="E173" s="223" t="s">
        <v>484</v>
      </c>
      <c r="F173" s="221" t="s">
        <v>220</v>
      </c>
      <c r="G173" s="224">
        <v>84.03</v>
      </c>
      <c r="H173" s="225"/>
      <c r="I173" s="225"/>
      <c r="J173" s="226">
        <v>0</v>
      </c>
      <c r="K173" s="227">
        <f t="shared" ref="K173:K185" si="14">G173*J173</f>
        <v>0</v>
      </c>
      <c r="L173" s="226">
        <v>1.4E-2</v>
      </c>
      <c r="M173" s="227">
        <f t="shared" ref="M173:M185" si="15">G173*L173</f>
        <v>1.17642</v>
      </c>
      <c r="N173" s="228">
        <v>20</v>
      </c>
      <c r="O173" s="229">
        <v>16</v>
      </c>
      <c r="P173" s="68" t="s">
        <v>164</v>
      </c>
    </row>
    <row r="174" spans="1:21" s="68" customFormat="1" ht="24" customHeight="1">
      <c r="A174" s="221">
        <v>148</v>
      </c>
      <c r="B174" s="221" t="s">
        <v>159</v>
      </c>
      <c r="C174" s="221" t="s">
        <v>481</v>
      </c>
      <c r="D174" s="222" t="s">
        <v>485</v>
      </c>
      <c r="E174" s="223" t="s">
        <v>486</v>
      </c>
      <c r="F174" s="221" t="s">
        <v>220</v>
      </c>
      <c r="G174" s="224">
        <v>378.5</v>
      </c>
      <c r="H174" s="225"/>
      <c r="I174" s="225"/>
      <c r="J174" s="226">
        <v>2.5999999999999998E-4</v>
      </c>
      <c r="K174" s="227">
        <f t="shared" si="14"/>
        <v>9.8409999999999997E-2</v>
      </c>
      <c r="L174" s="226">
        <v>0</v>
      </c>
      <c r="M174" s="227">
        <f t="shared" si="15"/>
        <v>0</v>
      </c>
      <c r="N174" s="228">
        <v>20</v>
      </c>
      <c r="O174" s="229">
        <v>16</v>
      </c>
      <c r="P174" s="68" t="s">
        <v>164</v>
      </c>
    </row>
    <row r="175" spans="1:21" s="68" customFormat="1" ht="25.5" customHeight="1">
      <c r="A175" s="221">
        <v>149</v>
      </c>
      <c r="B175" s="221" t="s">
        <v>159</v>
      </c>
      <c r="C175" s="221" t="s">
        <v>481</v>
      </c>
      <c r="D175" s="222" t="s">
        <v>487</v>
      </c>
      <c r="E175" s="223" t="s">
        <v>488</v>
      </c>
      <c r="F175" s="221" t="s">
        <v>193</v>
      </c>
      <c r="G175" s="224">
        <v>121.754</v>
      </c>
      <c r="H175" s="225"/>
      <c r="I175" s="225"/>
      <c r="J175" s="226">
        <v>0</v>
      </c>
      <c r="K175" s="227">
        <f t="shared" si="14"/>
        <v>0</v>
      </c>
      <c r="L175" s="226">
        <v>0</v>
      </c>
      <c r="M175" s="227">
        <f t="shared" si="15"/>
        <v>0</v>
      </c>
      <c r="N175" s="228">
        <v>20</v>
      </c>
      <c r="O175" s="229">
        <v>16</v>
      </c>
      <c r="P175" s="68" t="s">
        <v>164</v>
      </c>
    </row>
    <row r="176" spans="1:21" s="239" customFormat="1" ht="15.75" customHeight="1">
      <c r="A176" s="230">
        <v>150</v>
      </c>
      <c r="B176" s="230" t="s">
        <v>185</v>
      </c>
      <c r="C176" s="230" t="s">
        <v>186</v>
      </c>
      <c r="D176" s="231" t="s">
        <v>489</v>
      </c>
      <c r="E176" s="232" t="s">
        <v>490</v>
      </c>
      <c r="F176" s="230" t="s">
        <v>193</v>
      </c>
      <c r="G176" s="233">
        <v>133.929</v>
      </c>
      <c r="H176" s="234"/>
      <c r="I176" s="234"/>
      <c r="J176" s="235">
        <v>9.6799999999999994E-3</v>
      </c>
      <c r="K176" s="236">
        <f t="shared" si="14"/>
        <v>1.2964327199999999</v>
      </c>
      <c r="L176" s="235">
        <v>0</v>
      </c>
      <c r="M176" s="236">
        <f t="shared" si="15"/>
        <v>0</v>
      </c>
      <c r="N176" s="237">
        <v>20</v>
      </c>
      <c r="O176" s="238">
        <v>32</v>
      </c>
      <c r="P176" s="239" t="s">
        <v>164</v>
      </c>
      <c r="U176" s="68"/>
    </row>
    <row r="177" spans="1:21" s="68" customFormat="1" ht="15" customHeight="1">
      <c r="A177" s="221">
        <v>151</v>
      </c>
      <c r="B177" s="221" t="s">
        <v>159</v>
      </c>
      <c r="C177" s="221" t="s">
        <v>481</v>
      </c>
      <c r="D177" s="222" t="s">
        <v>491</v>
      </c>
      <c r="E177" s="223" t="s">
        <v>492</v>
      </c>
      <c r="F177" s="221" t="s">
        <v>220</v>
      </c>
      <c r="G177" s="224">
        <v>162</v>
      </c>
      <c r="H177" s="225"/>
      <c r="I177" s="225"/>
      <c r="J177" s="226">
        <v>0</v>
      </c>
      <c r="K177" s="227">
        <f t="shared" si="14"/>
        <v>0</v>
      </c>
      <c r="L177" s="226">
        <v>0</v>
      </c>
      <c r="M177" s="227">
        <f t="shared" si="15"/>
        <v>0</v>
      </c>
      <c r="N177" s="228">
        <v>20</v>
      </c>
      <c r="O177" s="229">
        <v>16</v>
      </c>
      <c r="P177" s="68" t="s">
        <v>164</v>
      </c>
    </row>
    <row r="178" spans="1:21" s="68" customFormat="1" ht="14.25" customHeight="1">
      <c r="A178" s="221">
        <v>152</v>
      </c>
      <c r="B178" s="221" t="s">
        <v>159</v>
      </c>
      <c r="C178" s="221" t="s">
        <v>481</v>
      </c>
      <c r="D178" s="222" t="s">
        <v>493</v>
      </c>
      <c r="E178" s="223" t="s">
        <v>494</v>
      </c>
      <c r="F178" s="221" t="s">
        <v>193</v>
      </c>
      <c r="G178" s="224">
        <v>84.03</v>
      </c>
      <c r="H178" s="225"/>
      <c r="I178" s="225"/>
      <c r="J178" s="226">
        <v>0</v>
      </c>
      <c r="K178" s="227">
        <f t="shared" si="14"/>
        <v>0</v>
      </c>
      <c r="L178" s="226">
        <v>1.6E-2</v>
      </c>
      <c r="M178" s="227">
        <f t="shared" si="15"/>
        <v>1.3444800000000001</v>
      </c>
      <c r="N178" s="228">
        <v>20</v>
      </c>
      <c r="O178" s="229">
        <v>16</v>
      </c>
      <c r="P178" s="68" t="s">
        <v>164</v>
      </c>
    </row>
    <row r="179" spans="1:21" s="68" customFormat="1" ht="14.25" customHeight="1">
      <c r="A179" s="221">
        <v>153</v>
      </c>
      <c r="B179" s="221" t="s">
        <v>159</v>
      </c>
      <c r="C179" s="221" t="s">
        <v>481</v>
      </c>
      <c r="D179" s="222" t="s">
        <v>495</v>
      </c>
      <c r="E179" s="223" t="s">
        <v>496</v>
      </c>
      <c r="F179" s="221" t="s">
        <v>193</v>
      </c>
      <c r="G179" s="224">
        <v>87.078999999999994</v>
      </c>
      <c r="H179" s="225"/>
      <c r="I179" s="225"/>
      <c r="J179" s="226">
        <v>0</v>
      </c>
      <c r="K179" s="227">
        <f t="shared" si="14"/>
        <v>0</v>
      </c>
      <c r="L179" s="226">
        <v>2.1999999999999999E-2</v>
      </c>
      <c r="M179" s="227">
        <f t="shared" si="15"/>
        <v>1.9157379999999997</v>
      </c>
      <c r="N179" s="228">
        <v>20</v>
      </c>
      <c r="O179" s="229">
        <v>16</v>
      </c>
      <c r="P179" s="68" t="s">
        <v>164</v>
      </c>
    </row>
    <row r="180" spans="1:21" s="68" customFormat="1" ht="37.5" customHeight="1">
      <c r="A180" s="221">
        <v>154</v>
      </c>
      <c r="B180" s="221" t="s">
        <v>159</v>
      </c>
      <c r="C180" s="221" t="s">
        <v>481</v>
      </c>
      <c r="D180" s="222" t="s">
        <v>497</v>
      </c>
      <c r="E180" s="223" t="s">
        <v>498</v>
      </c>
      <c r="F180" s="221" t="s">
        <v>163</v>
      </c>
      <c r="G180" s="224">
        <v>11.118</v>
      </c>
      <c r="H180" s="225"/>
      <c r="I180" s="225"/>
      <c r="J180" s="226">
        <v>2.3099999999999999E-2</v>
      </c>
      <c r="K180" s="227">
        <f t="shared" si="14"/>
        <v>0.25682579999999999</v>
      </c>
      <c r="L180" s="226">
        <v>0</v>
      </c>
      <c r="M180" s="227">
        <f t="shared" si="15"/>
        <v>0</v>
      </c>
      <c r="N180" s="228">
        <v>20</v>
      </c>
      <c r="O180" s="229">
        <v>16</v>
      </c>
      <c r="P180" s="68" t="s">
        <v>164</v>
      </c>
    </row>
    <row r="181" spans="1:21" s="68" customFormat="1" ht="15" customHeight="1">
      <c r="A181" s="221">
        <v>155</v>
      </c>
      <c r="B181" s="221" t="s">
        <v>159</v>
      </c>
      <c r="C181" s="221" t="s">
        <v>481</v>
      </c>
      <c r="D181" s="222" t="s">
        <v>499</v>
      </c>
      <c r="E181" s="223" t="s">
        <v>500</v>
      </c>
      <c r="F181" s="221" t="s">
        <v>193</v>
      </c>
      <c r="G181" s="224">
        <v>77.653999999999996</v>
      </c>
      <c r="H181" s="225"/>
      <c r="I181" s="225"/>
      <c r="J181" s="226">
        <v>1.0829999999999999E-2</v>
      </c>
      <c r="K181" s="227">
        <f t="shared" si="14"/>
        <v>0.84099281999999986</v>
      </c>
      <c r="L181" s="226">
        <v>0</v>
      </c>
      <c r="M181" s="227">
        <f t="shared" si="15"/>
        <v>0</v>
      </c>
      <c r="N181" s="228">
        <v>20</v>
      </c>
      <c r="O181" s="229">
        <v>16</v>
      </c>
      <c r="P181" s="68" t="s">
        <v>164</v>
      </c>
    </row>
    <row r="182" spans="1:21" s="239" customFormat="1" ht="15" customHeight="1">
      <c r="A182" s="230">
        <v>156</v>
      </c>
      <c r="B182" s="230" t="s">
        <v>185</v>
      </c>
      <c r="C182" s="230" t="s">
        <v>186</v>
      </c>
      <c r="D182" s="231" t="s">
        <v>501</v>
      </c>
      <c r="E182" s="232" t="s">
        <v>502</v>
      </c>
      <c r="F182" s="230" t="s">
        <v>163</v>
      </c>
      <c r="G182" s="233">
        <v>7.843</v>
      </c>
      <c r="H182" s="234"/>
      <c r="I182" s="234"/>
      <c r="J182" s="235">
        <v>0.55000000000000004</v>
      </c>
      <c r="K182" s="236">
        <f t="shared" si="14"/>
        <v>4.31365</v>
      </c>
      <c r="L182" s="235">
        <v>0</v>
      </c>
      <c r="M182" s="236">
        <f t="shared" si="15"/>
        <v>0</v>
      </c>
      <c r="N182" s="237">
        <v>20</v>
      </c>
      <c r="O182" s="238">
        <v>32</v>
      </c>
      <c r="P182" s="239" t="s">
        <v>164</v>
      </c>
      <c r="U182" s="68"/>
    </row>
    <row r="183" spans="1:21" s="68" customFormat="1" ht="24.75" customHeight="1">
      <c r="A183" s="221">
        <v>157</v>
      </c>
      <c r="B183" s="221" t="s">
        <v>159</v>
      </c>
      <c r="C183" s="221" t="s">
        <v>481</v>
      </c>
      <c r="D183" s="222" t="s">
        <v>503</v>
      </c>
      <c r="E183" s="223" t="s">
        <v>504</v>
      </c>
      <c r="F183" s="221" t="s">
        <v>193</v>
      </c>
      <c r="G183" s="224">
        <v>81.5</v>
      </c>
      <c r="H183" s="225"/>
      <c r="I183" s="225"/>
      <c r="J183" s="226">
        <v>0</v>
      </c>
      <c r="K183" s="227">
        <f t="shared" si="14"/>
        <v>0</v>
      </c>
      <c r="L183" s="226">
        <v>1.4E-2</v>
      </c>
      <c r="M183" s="227">
        <f t="shared" si="15"/>
        <v>1.141</v>
      </c>
      <c r="N183" s="228">
        <v>20</v>
      </c>
      <c r="O183" s="229">
        <v>16</v>
      </c>
      <c r="P183" s="68" t="s">
        <v>164</v>
      </c>
    </row>
    <row r="184" spans="1:21" s="68" customFormat="1" ht="24.75" customHeight="1">
      <c r="A184" s="221">
        <v>158</v>
      </c>
      <c r="B184" s="221" t="s">
        <v>159</v>
      </c>
      <c r="C184" s="221" t="s">
        <v>481</v>
      </c>
      <c r="D184" s="222" t="s">
        <v>505</v>
      </c>
      <c r="E184" s="223" t="s">
        <v>506</v>
      </c>
      <c r="F184" s="221" t="s">
        <v>193</v>
      </c>
      <c r="G184" s="224">
        <v>87.078999999999994</v>
      </c>
      <c r="H184" s="225"/>
      <c r="I184" s="225"/>
      <c r="J184" s="226">
        <v>0</v>
      </c>
      <c r="K184" s="227">
        <f t="shared" si="14"/>
        <v>0</v>
      </c>
      <c r="L184" s="226">
        <v>0.04</v>
      </c>
      <c r="M184" s="227">
        <f t="shared" si="15"/>
        <v>3.4831599999999998</v>
      </c>
      <c r="N184" s="228">
        <v>20</v>
      </c>
      <c r="O184" s="229">
        <v>16</v>
      </c>
      <c r="P184" s="68" t="s">
        <v>164</v>
      </c>
    </row>
    <row r="185" spans="1:21" s="68" customFormat="1" ht="14.25" customHeight="1">
      <c r="A185" s="221">
        <v>159</v>
      </c>
      <c r="B185" s="221" t="s">
        <v>159</v>
      </c>
      <c r="C185" s="221" t="s">
        <v>481</v>
      </c>
      <c r="D185" s="222" t="s">
        <v>507</v>
      </c>
      <c r="E185" s="223" t="s">
        <v>508</v>
      </c>
      <c r="F185" s="221" t="s">
        <v>107</v>
      </c>
      <c r="G185" s="224"/>
      <c r="H185" s="225"/>
      <c r="I185" s="225"/>
      <c r="J185" s="226">
        <v>0</v>
      </c>
      <c r="K185" s="227">
        <f t="shared" si="14"/>
        <v>0</v>
      </c>
      <c r="L185" s="226">
        <v>0</v>
      </c>
      <c r="M185" s="227">
        <f t="shared" si="15"/>
        <v>0</v>
      </c>
      <c r="N185" s="228">
        <v>20</v>
      </c>
      <c r="O185" s="229">
        <v>16</v>
      </c>
      <c r="P185" s="68" t="s">
        <v>164</v>
      </c>
    </row>
    <row r="186" spans="1:21" s="195" customFormat="1" ht="30" customHeight="1">
      <c r="A186" s="218"/>
      <c r="B186" s="219" t="s">
        <v>121</v>
      </c>
      <c r="C186" s="218"/>
      <c r="D186" s="218" t="s">
        <v>509</v>
      </c>
      <c r="E186" s="218" t="s">
        <v>510</v>
      </c>
      <c r="F186" s="218"/>
      <c r="G186" s="218"/>
      <c r="H186" s="218"/>
      <c r="I186" s="220"/>
      <c r="K186" s="197">
        <f>SUM(K187:K188)</f>
        <v>0.92580798000000009</v>
      </c>
      <c r="M186" s="197">
        <f>SUM(M187:M188)</f>
        <v>0</v>
      </c>
      <c r="P186" s="195" t="s">
        <v>79</v>
      </c>
      <c r="U186" s="68"/>
    </row>
    <row r="187" spans="1:21" s="68" customFormat="1" ht="24" customHeight="1">
      <c r="A187" s="221">
        <v>160</v>
      </c>
      <c r="B187" s="221" t="s">
        <v>159</v>
      </c>
      <c r="C187" s="221" t="s">
        <v>509</v>
      </c>
      <c r="D187" s="222" t="s">
        <v>511</v>
      </c>
      <c r="E187" s="223" t="s">
        <v>2080</v>
      </c>
      <c r="F187" s="221" t="s">
        <v>193</v>
      </c>
      <c r="G187" s="224">
        <v>69.662000000000006</v>
      </c>
      <c r="H187" s="225"/>
      <c r="I187" s="225"/>
      <c r="J187" s="226">
        <v>1.329E-2</v>
      </c>
      <c r="K187" s="227">
        <f>G187*J187</f>
        <v>0.92580798000000009</v>
      </c>
      <c r="L187" s="226">
        <v>0</v>
      </c>
      <c r="M187" s="227">
        <f>G187*L187</f>
        <v>0</v>
      </c>
      <c r="N187" s="228">
        <v>20</v>
      </c>
      <c r="O187" s="229">
        <v>16</v>
      </c>
      <c r="P187" s="68" t="s">
        <v>164</v>
      </c>
    </row>
    <row r="188" spans="1:21" s="68" customFormat="1" ht="14.25" customHeight="1">
      <c r="A188" s="221">
        <v>161</v>
      </c>
      <c r="B188" s="221" t="s">
        <v>159</v>
      </c>
      <c r="C188" s="221" t="s">
        <v>509</v>
      </c>
      <c r="D188" s="222" t="s">
        <v>512</v>
      </c>
      <c r="E188" s="223" t="s">
        <v>513</v>
      </c>
      <c r="F188" s="221" t="s">
        <v>107</v>
      </c>
      <c r="G188" s="224"/>
      <c r="H188" s="225"/>
      <c r="I188" s="225"/>
      <c r="J188" s="226">
        <v>0</v>
      </c>
      <c r="K188" s="227">
        <f>G188*J188</f>
        <v>0</v>
      </c>
      <c r="L188" s="226">
        <v>0</v>
      </c>
      <c r="M188" s="227">
        <f>G188*L188</f>
        <v>0</v>
      </c>
      <c r="N188" s="228">
        <v>20</v>
      </c>
      <c r="O188" s="229">
        <v>16</v>
      </c>
      <c r="P188" s="68" t="s">
        <v>164</v>
      </c>
    </row>
    <row r="189" spans="1:21" s="195" customFormat="1" ht="30" customHeight="1">
      <c r="A189" s="218"/>
      <c r="B189" s="219" t="s">
        <v>121</v>
      </c>
      <c r="C189" s="218"/>
      <c r="D189" s="218" t="s">
        <v>514</v>
      </c>
      <c r="E189" s="218" t="s">
        <v>515</v>
      </c>
      <c r="F189" s="218"/>
      <c r="G189" s="218"/>
      <c r="H189" s="218"/>
      <c r="I189" s="220"/>
      <c r="K189" s="197">
        <f>SUM(K190:K210)</f>
        <v>1.44489852</v>
      </c>
      <c r="M189" s="197">
        <f>SUM(M190:M210)</f>
        <v>0.78802015000000003</v>
      </c>
      <c r="P189" s="195" t="s">
        <v>79</v>
      </c>
      <c r="U189" s="68"/>
    </row>
    <row r="190" spans="1:21" s="68" customFormat="1" ht="13.5" customHeight="1">
      <c r="A190" s="221">
        <v>162</v>
      </c>
      <c r="B190" s="221" t="s">
        <v>159</v>
      </c>
      <c r="C190" s="221" t="s">
        <v>514</v>
      </c>
      <c r="D190" s="222" t="s">
        <v>516</v>
      </c>
      <c r="E190" s="223" t="s">
        <v>517</v>
      </c>
      <c r="F190" s="221" t="s">
        <v>193</v>
      </c>
      <c r="G190" s="224">
        <v>84.03</v>
      </c>
      <c r="H190" s="225"/>
      <c r="I190" s="225"/>
      <c r="J190" s="226">
        <v>0</v>
      </c>
      <c r="K190" s="227">
        <f t="shared" ref="K190:K210" si="16">G190*J190</f>
        <v>0</v>
      </c>
      <c r="L190" s="226">
        <v>7.5100000000000002E-3</v>
      </c>
      <c r="M190" s="227">
        <f t="shared" ref="M190:M210" si="17">G190*L190</f>
        <v>0.63106530000000005</v>
      </c>
      <c r="N190" s="228">
        <v>20</v>
      </c>
      <c r="O190" s="229">
        <v>16</v>
      </c>
      <c r="P190" s="68" t="s">
        <v>164</v>
      </c>
    </row>
    <row r="191" spans="1:21" s="68" customFormat="1" ht="25.5" customHeight="1">
      <c r="A191" s="221">
        <v>163</v>
      </c>
      <c r="B191" s="221" t="s">
        <v>159</v>
      </c>
      <c r="C191" s="221" t="s">
        <v>514</v>
      </c>
      <c r="D191" s="222" t="s">
        <v>518</v>
      </c>
      <c r="E191" s="223" t="s">
        <v>519</v>
      </c>
      <c r="F191" s="221" t="s">
        <v>193</v>
      </c>
      <c r="G191" s="224">
        <v>121.754</v>
      </c>
      <c r="H191" s="225"/>
      <c r="I191" s="225"/>
      <c r="J191" s="226">
        <v>4.6999999999999999E-4</v>
      </c>
      <c r="K191" s="227">
        <f t="shared" si="16"/>
        <v>5.7224379999999998E-2</v>
      </c>
      <c r="L191" s="226">
        <v>0</v>
      </c>
      <c r="M191" s="227">
        <f t="shared" si="17"/>
        <v>0</v>
      </c>
      <c r="N191" s="228">
        <v>20</v>
      </c>
      <c r="O191" s="229">
        <v>16</v>
      </c>
      <c r="P191" s="68" t="s">
        <v>164</v>
      </c>
    </row>
    <row r="192" spans="1:21" s="68" customFormat="1" ht="24" customHeight="1">
      <c r="A192" s="221">
        <v>164</v>
      </c>
      <c r="B192" s="221" t="s">
        <v>159</v>
      </c>
      <c r="C192" s="221" t="s">
        <v>514</v>
      </c>
      <c r="D192" s="222" t="s">
        <v>520</v>
      </c>
      <c r="E192" s="223" t="s">
        <v>521</v>
      </c>
      <c r="F192" s="221" t="s">
        <v>193</v>
      </c>
      <c r="G192" s="224">
        <v>121.754</v>
      </c>
      <c r="H192" s="225"/>
      <c r="I192" s="225"/>
      <c r="J192" s="226">
        <v>9.11E-3</v>
      </c>
      <c r="K192" s="227">
        <f t="shared" si="16"/>
        <v>1.1091789400000001</v>
      </c>
      <c r="L192" s="226">
        <v>0</v>
      </c>
      <c r="M192" s="227">
        <f t="shared" si="17"/>
        <v>0</v>
      </c>
      <c r="N192" s="228">
        <v>20</v>
      </c>
      <c r="O192" s="229">
        <v>16</v>
      </c>
      <c r="P192" s="68" t="s">
        <v>164</v>
      </c>
    </row>
    <row r="193" spans="1:16" s="68" customFormat="1" ht="15" customHeight="1">
      <c r="A193" s="221">
        <v>165</v>
      </c>
      <c r="B193" s="221" t="s">
        <v>159</v>
      </c>
      <c r="C193" s="221" t="s">
        <v>514</v>
      </c>
      <c r="D193" s="222" t="s">
        <v>522</v>
      </c>
      <c r="E193" s="223" t="s">
        <v>523</v>
      </c>
      <c r="F193" s="221" t="s">
        <v>231</v>
      </c>
      <c r="G193" s="224">
        <v>1</v>
      </c>
      <c r="H193" s="225"/>
      <c r="I193" s="225"/>
      <c r="J193" s="226">
        <v>7.0200000000000002E-3</v>
      </c>
      <c r="K193" s="227">
        <f t="shared" si="16"/>
        <v>7.0200000000000002E-3</v>
      </c>
      <c r="L193" s="226">
        <v>0</v>
      </c>
      <c r="M193" s="227">
        <f t="shared" si="17"/>
        <v>0</v>
      </c>
      <c r="N193" s="228">
        <v>20</v>
      </c>
      <c r="O193" s="229">
        <v>16</v>
      </c>
      <c r="P193" s="68" t="s">
        <v>164</v>
      </c>
    </row>
    <row r="194" spans="1:16" s="68" customFormat="1" ht="14.25" customHeight="1">
      <c r="A194" s="221">
        <v>166</v>
      </c>
      <c r="B194" s="221" t="s">
        <v>159</v>
      </c>
      <c r="C194" s="221" t="s">
        <v>514</v>
      </c>
      <c r="D194" s="222" t="s">
        <v>524</v>
      </c>
      <c r="E194" s="223" t="s">
        <v>525</v>
      </c>
      <c r="F194" s="221" t="s">
        <v>231</v>
      </c>
      <c r="G194" s="224">
        <v>1</v>
      </c>
      <c r="H194" s="225"/>
      <c r="I194" s="225"/>
      <c r="J194" s="226">
        <v>8.4700000000000001E-3</v>
      </c>
      <c r="K194" s="227">
        <f t="shared" si="16"/>
        <v>8.4700000000000001E-3</v>
      </c>
      <c r="L194" s="226">
        <v>0</v>
      </c>
      <c r="M194" s="227">
        <f t="shared" si="17"/>
        <v>0</v>
      </c>
      <c r="N194" s="228">
        <v>20</v>
      </c>
      <c r="O194" s="229">
        <v>16</v>
      </c>
      <c r="P194" s="68" t="s">
        <v>164</v>
      </c>
    </row>
    <row r="195" spans="1:16" s="68" customFormat="1" ht="14.25" customHeight="1">
      <c r="A195" s="221">
        <v>167</v>
      </c>
      <c r="B195" s="221" t="s">
        <v>159</v>
      </c>
      <c r="C195" s="221" t="s">
        <v>514</v>
      </c>
      <c r="D195" s="222" t="s">
        <v>526</v>
      </c>
      <c r="E195" s="223" t="s">
        <v>527</v>
      </c>
      <c r="F195" s="221" t="s">
        <v>231</v>
      </c>
      <c r="G195" s="224">
        <v>2</v>
      </c>
      <c r="H195" s="225"/>
      <c r="I195" s="225"/>
      <c r="J195" s="226">
        <v>7.3499999999999998E-3</v>
      </c>
      <c r="K195" s="227">
        <f t="shared" si="16"/>
        <v>1.47E-2</v>
      </c>
      <c r="L195" s="226">
        <v>0</v>
      </c>
      <c r="M195" s="227">
        <f t="shared" si="17"/>
        <v>0</v>
      </c>
      <c r="N195" s="228">
        <v>20</v>
      </c>
      <c r="O195" s="229">
        <v>16</v>
      </c>
      <c r="P195" s="68" t="s">
        <v>164</v>
      </c>
    </row>
    <row r="196" spans="1:16" s="68" customFormat="1" ht="26.25" customHeight="1">
      <c r="A196" s="221">
        <v>168</v>
      </c>
      <c r="B196" s="221" t="s">
        <v>159</v>
      </c>
      <c r="C196" s="221" t="s">
        <v>514</v>
      </c>
      <c r="D196" s="222" t="s">
        <v>528</v>
      </c>
      <c r="E196" s="223" t="s">
        <v>529</v>
      </c>
      <c r="F196" s="221" t="s">
        <v>220</v>
      </c>
      <c r="G196" s="224">
        <v>7.4</v>
      </c>
      <c r="H196" s="225"/>
      <c r="I196" s="225"/>
      <c r="J196" s="226">
        <v>1.8799999999999999E-3</v>
      </c>
      <c r="K196" s="227">
        <f t="shared" si="16"/>
        <v>1.3912000000000001E-2</v>
      </c>
      <c r="L196" s="226">
        <v>0</v>
      </c>
      <c r="M196" s="227">
        <f t="shared" si="17"/>
        <v>0</v>
      </c>
      <c r="N196" s="228">
        <v>20</v>
      </c>
      <c r="O196" s="229">
        <v>16</v>
      </c>
      <c r="P196" s="68" t="s">
        <v>164</v>
      </c>
    </row>
    <row r="197" spans="1:16" s="68" customFormat="1" ht="26.25" customHeight="1">
      <c r="A197" s="221">
        <v>169</v>
      </c>
      <c r="B197" s="221" t="s">
        <v>159</v>
      </c>
      <c r="C197" s="221" t="s">
        <v>514</v>
      </c>
      <c r="D197" s="222" t="s">
        <v>530</v>
      </c>
      <c r="E197" s="223" t="s">
        <v>531</v>
      </c>
      <c r="F197" s="221" t="s">
        <v>220</v>
      </c>
      <c r="G197" s="224">
        <v>20.100000000000001</v>
      </c>
      <c r="H197" s="225"/>
      <c r="I197" s="225"/>
      <c r="J197" s="226">
        <v>2.4499999999999999E-3</v>
      </c>
      <c r="K197" s="227">
        <f t="shared" si="16"/>
        <v>4.9245000000000004E-2</v>
      </c>
      <c r="L197" s="226">
        <v>0</v>
      </c>
      <c r="M197" s="227">
        <f t="shared" si="17"/>
        <v>0</v>
      </c>
      <c r="N197" s="228">
        <v>20</v>
      </c>
      <c r="O197" s="229">
        <v>16</v>
      </c>
      <c r="P197" s="68" t="s">
        <v>164</v>
      </c>
    </row>
    <row r="198" spans="1:16" s="68" customFormat="1" ht="14.25" customHeight="1">
      <c r="A198" s="221">
        <v>170</v>
      </c>
      <c r="B198" s="221" t="s">
        <v>159</v>
      </c>
      <c r="C198" s="221" t="s">
        <v>514</v>
      </c>
      <c r="D198" s="222" t="s">
        <v>532</v>
      </c>
      <c r="E198" s="223" t="s">
        <v>533</v>
      </c>
      <c r="F198" s="221" t="s">
        <v>220</v>
      </c>
      <c r="G198" s="224">
        <v>8.42</v>
      </c>
      <c r="H198" s="225"/>
      <c r="I198" s="225"/>
      <c r="J198" s="226">
        <v>0</v>
      </c>
      <c r="K198" s="227">
        <f t="shared" si="16"/>
        <v>0</v>
      </c>
      <c r="L198" s="226">
        <v>3.3E-3</v>
      </c>
      <c r="M198" s="227">
        <f t="shared" si="17"/>
        <v>2.7785999999999998E-2</v>
      </c>
      <c r="N198" s="228">
        <v>20</v>
      </c>
      <c r="O198" s="229">
        <v>16</v>
      </c>
      <c r="P198" s="68" t="s">
        <v>164</v>
      </c>
    </row>
    <row r="199" spans="1:16" s="68" customFormat="1" ht="25.5" customHeight="1">
      <c r="A199" s="221">
        <v>171</v>
      </c>
      <c r="B199" s="221" t="s">
        <v>159</v>
      </c>
      <c r="C199" s="221" t="s">
        <v>514</v>
      </c>
      <c r="D199" s="222" t="s">
        <v>534</v>
      </c>
      <c r="E199" s="223" t="s">
        <v>535</v>
      </c>
      <c r="F199" s="221" t="s">
        <v>231</v>
      </c>
      <c r="G199" s="224">
        <v>5</v>
      </c>
      <c r="H199" s="225"/>
      <c r="I199" s="225"/>
      <c r="J199" s="226">
        <v>1.58E-3</v>
      </c>
      <c r="K199" s="227">
        <f t="shared" si="16"/>
        <v>7.9000000000000008E-3</v>
      </c>
      <c r="L199" s="226">
        <v>0</v>
      </c>
      <c r="M199" s="227">
        <f t="shared" si="17"/>
        <v>0</v>
      </c>
      <c r="N199" s="228">
        <v>20</v>
      </c>
      <c r="O199" s="229">
        <v>16</v>
      </c>
      <c r="P199" s="68" t="s">
        <v>164</v>
      </c>
    </row>
    <row r="200" spans="1:16" s="68" customFormat="1" ht="13.5" customHeight="1">
      <c r="A200" s="221">
        <v>172</v>
      </c>
      <c r="B200" s="221" t="s">
        <v>159</v>
      </c>
      <c r="C200" s="221" t="s">
        <v>514</v>
      </c>
      <c r="D200" s="222" t="s">
        <v>536</v>
      </c>
      <c r="E200" s="223" t="s">
        <v>537</v>
      </c>
      <c r="F200" s="221" t="s">
        <v>231</v>
      </c>
      <c r="G200" s="224">
        <v>1</v>
      </c>
      <c r="H200" s="225"/>
      <c r="I200" s="225"/>
      <c r="J200" s="226">
        <v>0</v>
      </c>
      <c r="K200" s="227">
        <f t="shared" si="16"/>
        <v>0</v>
      </c>
      <c r="L200" s="226">
        <v>1.1000000000000001E-3</v>
      </c>
      <c r="M200" s="227">
        <f t="shared" si="17"/>
        <v>1.1000000000000001E-3</v>
      </c>
      <c r="N200" s="228">
        <v>20</v>
      </c>
      <c r="O200" s="229">
        <v>16</v>
      </c>
      <c r="P200" s="68" t="s">
        <v>164</v>
      </c>
    </row>
    <row r="201" spans="1:16" s="68" customFormat="1" ht="14.25" customHeight="1">
      <c r="A201" s="221">
        <v>173</v>
      </c>
      <c r="B201" s="221" t="s">
        <v>159</v>
      </c>
      <c r="C201" s="221" t="s">
        <v>514</v>
      </c>
      <c r="D201" s="222" t="s">
        <v>538</v>
      </c>
      <c r="E201" s="223" t="s">
        <v>539</v>
      </c>
      <c r="F201" s="221" t="s">
        <v>220</v>
      </c>
      <c r="G201" s="224">
        <v>10.96</v>
      </c>
      <c r="H201" s="225"/>
      <c r="I201" s="225"/>
      <c r="J201" s="226">
        <v>2.9199999999999999E-3</v>
      </c>
      <c r="K201" s="227">
        <f t="shared" si="16"/>
        <v>3.2003200000000002E-2</v>
      </c>
      <c r="L201" s="226">
        <v>0</v>
      </c>
      <c r="M201" s="227">
        <f t="shared" si="17"/>
        <v>0</v>
      </c>
      <c r="N201" s="228">
        <v>20</v>
      </c>
      <c r="O201" s="229">
        <v>16</v>
      </c>
      <c r="P201" s="68" t="s">
        <v>164</v>
      </c>
    </row>
    <row r="202" spans="1:16" s="68" customFormat="1" ht="14.25" customHeight="1">
      <c r="A202" s="221">
        <v>174</v>
      </c>
      <c r="B202" s="221" t="s">
        <v>159</v>
      </c>
      <c r="C202" s="221" t="s">
        <v>514</v>
      </c>
      <c r="D202" s="222" t="s">
        <v>540</v>
      </c>
      <c r="E202" s="223" t="s">
        <v>541</v>
      </c>
      <c r="F202" s="221" t="s">
        <v>220</v>
      </c>
      <c r="G202" s="224">
        <v>17.170000000000002</v>
      </c>
      <c r="H202" s="225"/>
      <c r="I202" s="225"/>
      <c r="J202" s="226">
        <v>0</v>
      </c>
      <c r="K202" s="227">
        <f t="shared" si="16"/>
        <v>0</v>
      </c>
      <c r="L202" s="226">
        <v>1.3500000000000001E-3</v>
      </c>
      <c r="M202" s="227">
        <f t="shared" si="17"/>
        <v>2.3179500000000002E-2</v>
      </c>
      <c r="N202" s="228">
        <v>20</v>
      </c>
      <c r="O202" s="229">
        <v>16</v>
      </c>
      <c r="P202" s="68" t="s">
        <v>164</v>
      </c>
    </row>
    <row r="203" spans="1:16" s="68" customFormat="1" ht="24.75" customHeight="1">
      <c r="A203" s="221">
        <v>175</v>
      </c>
      <c r="B203" s="221" t="s">
        <v>159</v>
      </c>
      <c r="C203" s="221" t="s">
        <v>514</v>
      </c>
      <c r="D203" s="222" t="s">
        <v>542</v>
      </c>
      <c r="E203" s="223" t="s">
        <v>543</v>
      </c>
      <c r="F203" s="221" t="s">
        <v>220</v>
      </c>
      <c r="G203" s="224">
        <v>9.3000000000000007</v>
      </c>
      <c r="H203" s="225"/>
      <c r="I203" s="225"/>
      <c r="J203" s="226">
        <v>2.8700000000000002E-3</v>
      </c>
      <c r="K203" s="227">
        <f t="shared" si="16"/>
        <v>2.6691000000000003E-2</v>
      </c>
      <c r="L203" s="226">
        <v>0</v>
      </c>
      <c r="M203" s="227">
        <f t="shared" si="17"/>
        <v>0</v>
      </c>
      <c r="N203" s="228">
        <v>20</v>
      </c>
      <c r="O203" s="229">
        <v>16</v>
      </c>
      <c r="P203" s="68" t="s">
        <v>164</v>
      </c>
    </row>
    <row r="204" spans="1:16" s="68" customFormat="1" ht="25.5" customHeight="1">
      <c r="A204" s="221">
        <v>176</v>
      </c>
      <c r="B204" s="221" t="s">
        <v>159</v>
      </c>
      <c r="C204" s="221" t="s">
        <v>514</v>
      </c>
      <c r="D204" s="222" t="s">
        <v>544</v>
      </c>
      <c r="E204" s="223" t="s">
        <v>545</v>
      </c>
      <c r="F204" s="221" t="s">
        <v>220</v>
      </c>
      <c r="G204" s="224">
        <v>8.1</v>
      </c>
      <c r="H204" s="225"/>
      <c r="I204" s="225"/>
      <c r="J204" s="226">
        <v>2.8700000000000002E-3</v>
      </c>
      <c r="K204" s="227">
        <f t="shared" si="16"/>
        <v>2.3247E-2</v>
      </c>
      <c r="L204" s="226">
        <v>0</v>
      </c>
      <c r="M204" s="227">
        <f t="shared" si="17"/>
        <v>0</v>
      </c>
      <c r="N204" s="228">
        <v>20</v>
      </c>
      <c r="O204" s="229">
        <v>16</v>
      </c>
      <c r="P204" s="68" t="s">
        <v>164</v>
      </c>
    </row>
    <row r="205" spans="1:16" s="68" customFormat="1" ht="14.25" customHeight="1">
      <c r="A205" s="221">
        <v>177</v>
      </c>
      <c r="B205" s="221" t="s">
        <v>159</v>
      </c>
      <c r="C205" s="221" t="s">
        <v>514</v>
      </c>
      <c r="D205" s="222" t="s">
        <v>546</v>
      </c>
      <c r="E205" s="223" t="s">
        <v>547</v>
      </c>
      <c r="F205" s="221" t="s">
        <v>220</v>
      </c>
      <c r="G205" s="224">
        <v>2.7</v>
      </c>
      <c r="H205" s="225"/>
      <c r="I205" s="225"/>
      <c r="J205" s="226">
        <v>6.3699999999999998E-3</v>
      </c>
      <c r="K205" s="227">
        <f t="shared" si="16"/>
        <v>1.7198999999999999E-2</v>
      </c>
      <c r="L205" s="226">
        <v>0</v>
      </c>
      <c r="M205" s="227">
        <f t="shared" si="17"/>
        <v>0</v>
      </c>
      <c r="N205" s="228">
        <v>20</v>
      </c>
      <c r="O205" s="229">
        <v>16</v>
      </c>
      <c r="P205" s="68" t="s">
        <v>164</v>
      </c>
    </row>
    <row r="206" spans="1:16" s="68" customFormat="1" ht="13.5" customHeight="1">
      <c r="A206" s="221">
        <v>178</v>
      </c>
      <c r="B206" s="221" t="s">
        <v>159</v>
      </c>
      <c r="C206" s="221" t="s">
        <v>514</v>
      </c>
      <c r="D206" s="222" t="s">
        <v>548</v>
      </c>
      <c r="E206" s="223" t="s">
        <v>549</v>
      </c>
      <c r="F206" s="221" t="s">
        <v>220</v>
      </c>
      <c r="G206" s="224">
        <v>36.520000000000003</v>
      </c>
      <c r="H206" s="225"/>
      <c r="I206" s="225"/>
      <c r="J206" s="226">
        <v>0</v>
      </c>
      <c r="K206" s="227">
        <f t="shared" si="16"/>
        <v>0</v>
      </c>
      <c r="L206" s="226">
        <v>2.3E-3</v>
      </c>
      <c r="M206" s="227">
        <f t="shared" si="17"/>
        <v>8.3996000000000001E-2</v>
      </c>
      <c r="N206" s="228">
        <v>20</v>
      </c>
      <c r="O206" s="229">
        <v>16</v>
      </c>
      <c r="P206" s="68" t="s">
        <v>164</v>
      </c>
    </row>
    <row r="207" spans="1:16" s="68" customFormat="1" ht="24.75" customHeight="1">
      <c r="A207" s="221">
        <v>179</v>
      </c>
      <c r="B207" s="221" t="s">
        <v>159</v>
      </c>
      <c r="C207" s="221" t="s">
        <v>514</v>
      </c>
      <c r="D207" s="222" t="s">
        <v>550</v>
      </c>
      <c r="E207" s="223" t="s">
        <v>551</v>
      </c>
      <c r="F207" s="221" t="s">
        <v>220</v>
      </c>
      <c r="G207" s="224">
        <v>3.8</v>
      </c>
      <c r="H207" s="225"/>
      <c r="I207" s="225"/>
      <c r="J207" s="226">
        <v>2.0200000000000001E-3</v>
      </c>
      <c r="K207" s="227">
        <f t="shared" si="16"/>
        <v>7.6759999999999997E-3</v>
      </c>
      <c r="L207" s="226">
        <v>0</v>
      </c>
      <c r="M207" s="227">
        <f t="shared" si="17"/>
        <v>0</v>
      </c>
      <c r="N207" s="228">
        <v>20</v>
      </c>
      <c r="O207" s="229">
        <v>16</v>
      </c>
      <c r="P207" s="68" t="s">
        <v>164</v>
      </c>
    </row>
    <row r="208" spans="1:16" s="68" customFormat="1" ht="25.5" customHeight="1">
      <c r="A208" s="221">
        <v>180</v>
      </c>
      <c r="B208" s="221" t="s">
        <v>159</v>
      </c>
      <c r="C208" s="221" t="s">
        <v>514</v>
      </c>
      <c r="D208" s="222" t="s">
        <v>552</v>
      </c>
      <c r="E208" s="223" t="s">
        <v>553</v>
      </c>
      <c r="F208" s="221" t="s">
        <v>220</v>
      </c>
      <c r="G208" s="224">
        <v>28.4</v>
      </c>
      <c r="H208" s="225"/>
      <c r="I208" s="225"/>
      <c r="J208" s="226">
        <v>2.48E-3</v>
      </c>
      <c r="K208" s="227">
        <f t="shared" si="16"/>
        <v>7.0431999999999995E-2</v>
      </c>
      <c r="L208" s="226">
        <v>0</v>
      </c>
      <c r="M208" s="227">
        <f t="shared" si="17"/>
        <v>0</v>
      </c>
      <c r="N208" s="228">
        <v>20</v>
      </c>
      <c r="O208" s="229">
        <v>16</v>
      </c>
      <c r="P208" s="68" t="s">
        <v>164</v>
      </c>
    </row>
    <row r="209" spans="1:21" s="68" customFormat="1" ht="24.75" customHeight="1">
      <c r="A209" s="221">
        <v>181</v>
      </c>
      <c r="B209" s="221" t="s">
        <v>159</v>
      </c>
      <c r="C209" s="221" t="s">
        <v>514</v>
      </c>
      <c r="D209" s="222" t="s">
        <v>554</v>
      </c>
      <c r="E209" s="223" t="s">
        <v>555</v>
      </c>
      <c r="F209" s="221" t="s">
        <v>220</v>
      </c>
      <c r="G209" s="224">
        <v>7.3310000000000004</v>
      </c>
      <c r="H209" s="225"/>
      <c r="I209" s="225"/>
      <c r="J209" s="226">
        <v>0</v>
      </c>
      <c r="K209" s="227">
        <f t="shared" si="16"/>
        <v>0</v>
      </c>
      <c r="L209" s="226">
        <v>2.8500000000000001E-3</v>
      </c>
      <c r="M209" s="227">
        <f t="shared" si="17"/>
        <v>2.0893350000000002E-2</v>
      </c>
      <c r="N209" s="228">
        <v>20</v>
      </c>
      <c r="O209" s="229">
        <v>16</v>
      </c>
      <c r="P209" s="68" t="s">
        <v>164</v>
      </c>
    </row>
    <row r="210" spans="1:21" s="68" customFormat="1" ht="26.25" customHeight="1">
      <c r="A210" s="221">
        <v>182</v>
      </c>
      <c r="B210" s="221" t="s">
        <v>159</v>
      </c>
      <c r="C210" s="221" t="s">
        <v>514</v>
      </c>
      <c r="D210" s="222" t="s">
        <v>556</v>
      </c>
      <c r="E210" s="223" t="s">
        <v>557</v>
      </c>
      <c r="F210" s="221" t="s">
        <v>107</v>
      </c>
      <c r="G210" s="224"/>
      <c r="H210" s="225"/>
      <c r="I210" s="225"/>
      <c r="J210" s="226">
        <v>0</v>
      </c>
      <c r="K210" s="227">
        <f t="shared" si="16"/>
        <v>0</v>
      </c>
      <c r="L210" s="226">
        <v>0</v>
      </c>
      <c r="M210" s="227">
        <f t="shared" si="17"/>
        <v>0</v>
      </c>
      <c r="N210" s="228">
        <v>20</v>
      </c>
      <c r="O210" s="229">
        <v>16</v>
      </c>
      <c r="P210" s="68" t="s">
        <v>164</v>
      </c>
    </row>
    <row r="211" spans="1:21" s="195" customFormat="1" ht="30" customHeight="1">
      <c r="A211" s="218"/>
      <c r="B211" s="219" t="s">
        <v>121</v>
      </c>
      <c r="C211" s="218"/>
      <c r="D211" s="218" t="s">
        <v>558</v>
      </c>
      <c r="E211" s="218" t="s">
        <v>559</v>
      </c>
      <c r="F211" s="218"/>
      <c r="G211" s="218"/>
      <c r="H211" s="218"/>
      <c r="I211" s="220"/>
      <c r="K211" s="197">
        <f>SUM(K212:K237)</f>
        <v>1.70398564</v>
      </c>
      <c r="M211" s="197">
        <f>SUM(M212:M237)</f>
        <v>0</v>
      </c>
      <c r="P211" s="195" t="s">
        <v>79</v>
      </c>
      <c r="U211" s="68"/>
    </row>
    <row r="212" spans="1:21" s="68" customFormat="1" ht="14.25" customHeight="1">
      <c r="A212" s="221">
        <v>183</v>
      </c>
      <c r="B212" s="221" t="s">
        <v>159</v>
      </c>
      <c r="C212" s="221" t="s">
        <v>558</v>
      </c>
      <c r="D212" s="222" t="s">
        <v>560</v>
      </c>
      <c r="E212" s="223" t="s">
        <v>561</v>
      </c>
      <c r="F212" s="221" t="s">
        <v>193</v>
      </c>
      <c r="G212" s="224">
        <v>20.975999999999999</v>
      </c>
      <c r="H212" s="225"/>
      <c r="I212" s="225"/>
      <c r="J212" s="226">
        <v>3.0000000000000001E-5</v>
      </c>
      <c r="K212" s="227">
        <f t="shared" ref="K212:K237" si="18">G212*J212</f>
        <v>6.2927999999999997E-4</v>
      </c>
      <c r="L212" s="226">
        <v>0</v>
      </c>
      <c r="M212" s="227">
        <f t="shared" ref="M212:M237" si="19">G212*L212</f>
        <v>0</v>
      </c>
      <c r="N212" s="228">
        <v>20</v>
      </c>
      <c r="O212" s="229">
        <v>16</v>
      </c>
      <c r="P212" s="68" t="s">
        <v>164</v>
      </c>
    </row>
    <row r="213" spans="1:21" s="68" customFormat="1" ht="13.5" customHeight="1">
      <c r="A213" s="221">
        <v>184</v>
      </c>
      <c r="B213" s="221" t="s">
        <v>159</v>
      </c>
      <c r="C213" s="221" t="s">
        <v>558</v>
      </c>
      <c r="D213" s="222" t="s">
        <v>562</v>
      </c>
      <c r="E213" s="223" t="s">
        <v>563</v>
      </c>
      <c r="F213" s="221" t="s">
        <v>220</v>
      </c>
      <c r="G213" s="224">
        <v>20.975999999999999</v>
      </c>
      <c r="H213" s="225"/>
      <c r="I213" s="225"/>
      <c r="J213" s="226">
        <v>6.0000000000000002E-5</v>
      </c>
      <c r="K213" s="227">
        <f t="shared" si="18"/>
        <v>1.2585599999999999E-3</v>
      </c>
      <c r="L213" s="226">
        <v>0</v>
      </c>
      <c r="M213" s="227">
        <f t="shared" si="19"/>
        <v>0</v>
      </c>
      <c r="N213" s="228">
        <v>20</v>
      </c>
      <c r="O213" s="229">
        <v>16</v>
      </c>
      <c r="P213" s="68" t="s">
        <v>164</v>
      </c>
    </row>
    <row r="214" spans="1:21" s="239" customFormat="1" ht="15" customHeight="1">
      <c r="A214" s="230">
        <v>185</v>
      </c>
      <c r="B214" s="230" t="s">
        <v>185</v>
      </c>
      <c r="C214" s="230" t="s">
        <v>186</v>
      </c>
      <c r="D214" s="231" t="s">
        <v>564</v>
      </c>
      <c r="E214" s="232" t="s">
        <v>565</v>
      </c>
      <c r="F214" s="230" t="s">
        <v>193</v>
      </c>
      <c r="G214" s="233">
        <v>23.074000000000002</v>
      </c>
      <c r="H214" s="234"/>
      <c r="I214" s="234"/>
      <c r="J214" s="235">
        <v>7.3499999999999998E-3</v>
      </c>
      <c r="K214" s="236">
        <f t="shared" si="18"/>
        <v>0.16959390000000002</v>
      </c>
      <c r="L214" s="235">
        <v>0</v>
      </c>
      <c r="M214" s="236">
        <f t="shared" si="19"/>
        <v>0</v>
      </c>
      <c r="N214" s="237">
        <v>20</v>
      </c>
      <c r="O214" s="238">
        <v>32</v>
      </c>
      <c r="P214" s="239" t="s">
        <v>164</v>
      </c>
      <c r="U214" s="68"/>
    </row>
    <row r="215" spans="1:21" s="239" customFormat="1" ht="15" customHeight="1">
      <c r="A215" s="230">
        <v>186</v>
      </c>
      <c r="B215" s="230" t="s">
        <v>185</v>
      </c>
      <c r="C215" s="230" t="s">
        <v>186</v>
      </c>
      <c r="D215" s="231" t="s">
        <v>566</v>
      </c>
      <c r="E215" s="232" t="s">
        <v>567</v>
      </c>
      <c r="F215" s="230" t="s">
        <v>193</v>
      </c>
      <c r="G215" s="233">
        <v>23.074000000000002</v>
      </c>
      <c r="H215" s="234"/>
      <c r="I215" s="234"/>
      <c r="J215" s="235">
        <v>7.3499999999999998E-3</v>
      </c>
      <c r="K215" s="236">
        <f t="shared" si="18"/>
        <v>0.16959390000000002</v>
      </c>
      <c r="L215" s="235">
        <v>0</v>
      </c>
      <c r="M215" s="236">
        <f t="shared" si="19"/>
        <v>0</v>
      </c>
      <c r="N215" s="237">
        <v>20</v>
      </c>
      <c r="O215" s="238">
        <v>32</v>
      </c>
      <c r="P215" s="239" t="s">
        <v>164</v>
      </c>
      <c r="U215" s="68"/>
    </row>
    <row r="216" spans="1:21" s="68" customFormat="1" ht="23.25" customHeight="1">
      <c r="A216" s="221">
        <v>187</v>
      </c>
      <c r="B216" s="221" t="s">
        <v>159</v>
      </c>
      <c r="C216" s="221" t="s">
        <v>320</v>
      </c>
      <c r="D216" s="222" t="s">
        <v>568</v>
      </c>
      <c r="E216" s="223" t="s">
        <v>569</v>
      </c>
      <c r="F216" s="221" t="s">
        <v>231</v>
      </c>
      <c r="G216" s="224">
        <v>14</v>
      </c>
      <c r="H216" s="225"/>
      <c r="I216" s="225"/>
      <c r="J216" s="226">
        <v>0</v>
      </c>
      <c r="K216" s="227">
        <f t="shared" si="18"/>
        <v>0</v>
      </c>
      <c r="L216" s="226">
        <v>0</v>
      </c>
      <c r="M216" s="227">
        <f t="shared" si="19"/>
        <v>0</v>
      </c>
      <c r="N216" s="228">
        <v>20</v>
      </c>
      <c r="O216" s="229">
        <v>16</v>
      </c>
      <c r="P216" s="68" t="s">
        <v>164</v>
      </c>
    </row>
    <row r="217" spans="1:21" s="239" customFormat="1" ht="14.25" customHeight="1">
      <c r="A217" s="230">
        <v>188</v>
      </c>
      <c r="B217" s="230" t="s">
        <v>185</v>
      </c>
      <c r="C217" s="230" t="s">
        <v>186</v>
      </c>
      <c r="D217" s="231" t="s">
        <v>570</v>
      </c>
      <c r="E217" s="232" t="s">
        <v>571</v>
      </c>
      <c r="F217" s="230" t="s">
        <v>231</v>
      </c>
      <c r="G217" s="233">
        <v>6</v>
      </c>
      <c r="H217" s="234"/>
      <c r="I217" s="234"/>
      <c r="J217" s="235">
        <v>2.5000000000000001E-2</v>
      </c>
      <c r="K217" s="236">
        <f t="shared" si="18"/>
        <v>0.15000000000000002</v>
      </c>
      <c r="L217" s="235">
        <v>0</v>
      </c>
      <c r="M217" s="236">
        <f t="shared" si="19"/>
        <v>0</v>
      </c>
      <c r="N217" s="237">
        <v>20</v>
      </c>
      <c r="O217" s="238">
        <v>32</v>
      </c>
      <c r="P217" s="239" t="s">
        <v>164</v>
      </c>
      <c r="U217" s="68"/>
    </row>
    <row r="218" spans="1:21" s="239" customFormat="1" ht="13.5" customHeight="1">
      <c r="A218" s="230">
        <v>189</v>
      </c>
      <c r="B218" s="230" t="s">
        <v>185</v>
      </c>
      <c r="C218" s="230" t="s">
        <v>186</v>
      </c>
      <c r="D218" s="231" t="s">
        <v>572</v>
      </c>
      <c r="E218" s="232" t="s">
        <v>573</v>
      </c>
      <c r="F218" s="230" t="s">
        <v>231</v>
      </c>
      <c r="G218" s="233">
        <v>3</v>
      </c>
      <c r="H218" s="234"/>
      <c r="I218" s="234"/>
      <c r="J218" s="235">
        <v>2.5000000000000001E-2</v>
      </c>
      <c r="K218" s="236">
        <f t="shared" si="18"/>
        <v>7.5000000000000011E-2</v>
      </c>
      <c r="L218" s="235">
        <v>0</v>
      </c>
      <c r="M218" s="236">
        <f t="shared" si="19"/>
        <v>0</v>
      </c>
      <c r="N218" s="237">
        <v>20</v>
      </c>
      <c r="O218" s="238">
        <v>32</v>
      </c>
      <c r="P218" s="239" t="s">
        <v>164</v>
      </c>
      <c r="U218" s="68"/>
    </row>
    <row r="219" spans="1:21" s="239" customFormat="1" ht="14.25" customHeight="1">
      <c r="A219" s="230">
        <v>190</v>
      </c>
      <c r="B219" s="230" t="s">
        <v>185</v>
      </c>
      <c r="C219" s="230" t="s">
        <v>186</v>
      </c>
      <c r="D219" s="231" t="s">
        <v>574</v>
      </c>
      <c r="E219" s="232" t="s">
        <v>575</v>
      </c>
      <c r="F219" s="230" t="s">
        <v>231</v>
      </c>
      <c r="G219" s="233">
        <v>4</v>
      </c>
      <c r="H219" s="234"/>
      <c r="I219" s="234"/>
      <c r="J219" s="235">
        <v>2.5000000000000001E-2</v>
      </c>
      <c r="K219" s="236">
        <f t="shared" si="18"/>
        <v>0.1</v>
      </c>
      <c r="L219" s="235">
        <v>0</v>
      </c>
      <c r="M219" s="236">
        <f t="shared" si="19"/>
        <v>0</v>
      </c>
      <c r="N219" s="237">
        <v>20</v>
      </c>
      <c r="O219" s="238">
        <v>32</v>
      </c>
      <c r="P219" s="239" t="s">
        <v>164</v>
      </c>
      <c r="U219" s="68"/>
    </row>
    <row r="220" spans="1:21" s="239" customFormat="1" ht="15" customHeight="1">
      <c r="A220" s="230">
        <v>191</v>
      </c>
      <c r="B220" s="230" t="s">
        <v>185</v>
      </c>
      <c r="C220" s="230" t="s">
        <v>186</v>
      </c>
      <c r="D220" s="231" t="s">
        <v>576</v>
      </c>
      <c r="E220" s="232" t="s">
        <v>577</v>
      </c>
      <c r="F220" s="230" t="s">
        <v>231</v>
      </c>
      <c r="G220" s="233">
        <v>1</v>
      </c>
      <c r="H220" s="234"/>
      <c r="I220" s="234"/>
      <c r="J220" s="235">
        <v>0.03</v>
      </c>
      <c r="K220" s="236">
        <f t="shared" si="18"/>
        <v>0.03</v>
      </c>
      <c r="L220" s="235">
        <v>0</v>
      </c>
      <c r="M220" s="236">
        <f t="shared" si="19"/>
        <v>0</v>
      </c>
      <c r="N220" s="237">
        <v>20</v>
      </c>
      <c r="O220" s="238">
        <v>32</v>
      </c>
      <c r="P220" s="239" t="s">
        <v>164</v>
      </c>
      <c r="U220" s="68"/>
    </row>
    <row r="221" spans="1:21" s="239" customFormat="1" ht="25.5" customHeight="1">
      <c r="A221" s="230">
        <v>192</v>
      </c>
      <c r="B221" s="230" t="s">
        <v>185</v>
      </c>
      <c r="C221" s="230" t="s">
        <v>186</v>
      </c>
      <c r="D221" s="231" t="s">
        <v>578</v>
      </c>
      <c r="E221" s="232" t="s">
        <v>579</v>
      </c>
      <c r="F221" s="230" t="s">
        <v>231</v>
      </c>
      <c r="G221" s="233">
        <v>2</v>
      </c>
      <c r="H221" s="234"/>
      <c r="I221" s="234"/>
      <c r="J221" s="235">
        <v>5.484E-2</v>
      </c>
      <c r="K221" s="236">
        <f t="shared" si="18"/>
        <v>0.10968</v>
      </c>
      <c r="L221" s="235">
        <v>0</v>
      </c>
      <c r="M221" s="236">
        <f t="shared" si="19"/>
        <v>0</v>
      </c>
      <c r="N221" s="237">
        <v>20</v>
      </c>
      <c r="O221" s="238">
        <v>32</v>
      </c>
      <c r="P221" s="239" t="s">
        <v>164</v>
      </c>
      <c r="U221" s="68"/>
    </row>
    <row r="222" spans="1:21" s="239" customFormat="1" ht="22.5" customHeight="1">
      <c r="A222" s="230">
        <v>193</v>
      </c>
      <c r="B222" s="230" t="s">
        <v>185</v>
      </c>
      <c r="C222" s="230" t="s">
        <v>186</v>
      </c>
      <c r="D222" s="231" t="s">
        <v>580</v>
      </c>
      <c r="E222" s="232" t="s">
        <v>581</v>
      </c>
      <c r="F222" s="230" t="s">
        <v>231</v>
      </c>
      <c r="G222" s="233">
        <v>2</v>
      </c>
      <c r="H222" s="234"/>
      <c r="I222" s="234"/>
      <c r="J222" s="235">
        <v>5.484E-2</v>
      </c>
      <c r="K222" s="236">
        <f t="shared" si="18"/>
        <v>0.10968</v>
      </c>
      <c r="L222" s="235">
        <v>0</v>
      </c>
      <c r="M222" s="236">
        <f t="shared" si="19"/>
        <v>0</v>
      </c>
      <c r="N222" s="237">
        <v>20</v>
      </c>
      <c r="O222" s="238">
        <v>32</v>
      </c>
      <c r="P222" s="239" t="s">
        <v>164</v>
      </c>
      <c r="U222" s="68"/>
    </row>
    <row r="223" spans="1:21" s="239" customFormat="1" ht="14.25" customHeight="1">
      <c r="A223" s="230">
        <v>194</v>
      </c>
      <c r="B223" s="230" t="s">
        <v>185</v>
      </c>
      <c r="C223" s="230" t="s">
        <v>186</v>
      </c>
      <c r="D223" s="231" t="s">
        <v>582</v>
      </c>
      <c r="E223" s="232" t="s">
        <v>583</v>
      </c>
      <c r="F223" s="230" t="s">
        <v>231</v>
      </c>
      <c r="G223" s="233">
        <v>2</v>
      </c>
      <c r="H223" s="234"/>
      <c r="I223" s="234"/>
      <c r="J223" s="235">
        <v>5.484E-2</v>
      </c>
      <c r="K223" s="236">
        <f t="shared" si="18"/>
        <v>0.10968</v>
      </c>
      <c r="L223" s="235">
        <v>0</v>
      </c>
      <c r="M223" s="236">
        <f t="shared" si="19"/>
        <v>0</v>
      </c>
      <c r="N223" s="237">
        <v>20</v>
      </c>
      <c r="O223" s="238">
        <v>32</v>
      </c>
      <c r="P223" s="239" t="s">
        <v>164</v>
      </c>
      <c r="U223" s="68"/>
    </row>
    <row r="224" spans="1:21" s="239" customFormat="1" ht="15" customHeight="1">
      <c r="A224" s="230">
        <v>195</v>
      </c>
      <c r="B224" s="230" t="s">
        <v>185</v>
      </c>
      <c r="C224" s="230" t="s">
        <v>186</v>
      </c>
      <c r="D224" s="231" t="s">
        <v>584</v>
      </c>
      <c r="E224" s="232" t="s">
        <v>585</v>
      </c>
      <c r="F224" s="230" t="s">
        <v>231</v>
      </c>
      <c r="G224" s="233">
        <v>4</v>
      </c>
      <c r="H224" s="234"/>
      <c r="I224" s="234"/>
      <c r="J224" s="235">
        <v>5.484E-2</v>
      </c>
      <c r="K224" s="236">
        <f t="shared" si="18"/>
        <v>0.21936</v>
      </c>
      <c r="L224" s="235">
        <v>0</v>
      </c>
      <c r="M224" s="236">
        <f t="shared" si="19"/>
        <v>0</v>
      </c>
      <c r="N224" s="237">
        <v>20</v>
      </c>
      <c r="O224" s="238">
        <v>32</v>
      </c>
      <c r="P224" s="239" t="s">
        <v>164</v>
      </c>
      <c r="U224" s="68"/>
    </row>
    <row r="225" spans="1:21" s="239" customFormat="1" ht="15" customHeight="1">
      <c r="A225" s="230">
        <v>196</v>
      </c>
      <c r="B225" s="230" t="s">
        <v>185</v>
      </c>
      <c r="C225" s="230" t="s">
        <v>186</v>
      </c>
      <c r="D225" s="231" t="s">
        <v>586</v>
      </c>
      <c r="E225" s="232" t="s">
        <v>587</v>
      </c>
      <c r="F225" s="230" t="s">
        <v>231</v>
      </c>
      <c r="G225" s="233">
        <v>2</v>
      </c>
      <c r="H225" s="234"/>
      <c r="I225" s="234"/>
      <c r="J225" s="235">
        <v>5.484E-2</v>
      </c>
      <c r="K225" s="236">
        <f t="shared" si="18"/>
        <v>0.10968</v>
      </c>
      <c r="L225" s="235">
        <v>0</v>
      </c>
      <c r="M225" s="236">
        <f t="shared" si="19"/>
        <v>0</v>
      </c>
      <c r="N225" s="237">
        <v>20</v>
      </c>
      <c r="O225" s="238">
        <v>32</v>
      </c>
      <c r="P225" s="239" t="s">
        <v>164</v>
      </c>
      <c r="U225" s="68"/>
    </row>
    <row r="226" spans="1:21" s="239" customFormat="1" ht="15" customHeight="1">
      <c r="A226" s="230">
        <v>197</v>
      </c>
      <c r="B226" s="230" t="s">
        <v>185</v>
      </c>
      <c r="C226" s="230" t="s">
        <v>186</v>
      </c>
      <c r="D226" s="231" t="s">
        <v>588</v>
      </c>
      <c r="E226" s="232" t="s">
        <v>589</v>
      </c>
      <c r="F226" s="230" t="s">
        <v>231</v>
      </c>
      <c r="G226" s="233">
        <v>1</v>
      </c>
      <c r="H226" s="234"/>
      <c r="I226" s="234"/>
      <c r="J226" s="235">
        <v>5.484E-2</v>
      </c>
      <c r="K226" s="236">
        <f t="shared" si="18"/>
        <v>5.484E-2</v>
      </c>
      <c r="L226" s="235">
        <v>0</v>
      </c>
      <c r="M226" s="236">
        <f t="shared" si="19"/>
        <v>0</v>
      </c>
      <c r="N226" s="237">
        <v>20</v>
      </c>
      <c r="O226" s="238">
        <v>32</v>
      </c>
      <c r="P226" s="239" t="s">
        <v>164</v>
      </c>
      <c r="U226" s="68"/>
    </row>
    <row r="227" spans="1:21" s="239" customFormat="1" ht="13.5" customHeight="1">
      <c r="A227" s="230">
        <v>198</v>
      </c>
      <c r="B227" s="230" t="s">
        <v>185</v>
      </c>
      <c r="C227" s="230" t="s">
        <v>186</v>
      </c>
      <c r="D227" s="231" t="s">
        <v>590</v>
      </c>
      <c r="E227" s="232" t="s">
        <v>591</v>
      </c>
      <c r="F227" s="230" t="s">
        <v>231</v>
      </c>
      <c r="G227" s="233">
        <v>1</v>
      </c>
      <c r="H227" s="234"/>
      <c r="I227" s="234"/>
      <c r="J227" s="235">
        <v>5.484E-2</v>
      </c>
      <c r="K227" s="236">
        <f t="shared" si="18"/>
        <v>5.484E-2</v>
      </c>
      <c r="L227" s="235">
        <v>0</v>
      </c>
      <c r="M227" s="236">
        <f t="shared" si="19"/>
        <v>0</v>
      </c>
      <c r="N227" s="237">
        <v>20</v>
      </c>
      <c r="O227" s="238">
        <v>32</v>
      </c>
      <c r="P227" s="239" t="s">
        <v>164</v>
      </c>
      <c r="U227" s="68"/>
    </row>
    <row r="228" spans="1:21" s="239" customFormat="1" ht="15" customHeight="1">
      <c r="A228" s="230">
        <v>199</v>
      </c>
      <c r="B228" s="230" t="s">
        <v>185</v>
      </c>
      <c r="C228" s="230" t="s">
        <v>186</v>
      </c>
      <c r="D228" s="231" t="s">
        <v>592</v>
      </c>
      <c r="E228" s="232" t="s">
        <v>593</v>
      </c>
      <c r="F228" s="230" t="s">
        <v>231</v>
      </c>
      <c r="G228" s="232">
        <v>1</v>
      </c>
      <c r="H228" s="232"/>
      <c r="I228" s="232"/>
      <c r="J228" s="226">
        <v>5.484E-2</v>
      </c>
      <c r="K228" s="227">
        <f t="shared" si="18"/>
        <v>5.484E-2</v>
      </c>
      <c r="L228" s="226">
        <v>0</v>
      </c>
      <c r="M228" s="227">
        <f t="shared" si="19"/>
        <v>0</v>
      </c>
      <c r="N228" s="228">
        <v>20</v>
      </c>
      <c r="O228" s="229">
        <v>32</v>
      </c>
      <c r="P228" s="68" t="s">
        <v>164</v>
      </c>
      <c r="Q228" s="68"/>
      <c r="R228" s="68"/>
      <c r="S228" s="68"/>
      <c r="T228" s="68"/>
      <c r="U228" s="68"/>
    </row>
    <row r="229" spans="1:21" s="239" customFormat="1" ht="23.25" customHeight="1">
      <c r="A229" s="230">
        <v>204</v>
      </c>
      <c r="B229" s="230" t="s">
        <v>185</v>
      </c>
      <c r="C229" s="230" t="s">
        <v>186</v>
      </c>
      <c r="D229" s="231" t="s">
        <v>595</v>
      </c>
      <c r="E229" s="232" t="s">
        <v>596</v>
      </c>
      <c r="F229" s="230" t="s">
        <v>231</v>
      </c>
      <c r="G229" s="232">
        <v>1</v>
      </c>
      <c r="H229" s="232"/>
      <c r="I229" s="232"/>
      <c r="J229" s="235">
        <v>5.484E-2</v>
      </c>
      <c r="K229" s="236">
        <f t="shared" si="18"/>
        <v>5.484E-2</v>
      </c>
      <c r="L229" s="235">
        <v>0</v>
      </c>
      <c r="M229" s="236">
        <f t="shared" si="19"/>
        <v>0</v>
      </c>
      <c r="N229" s="237">
        <v>20</v>
      </c>
      <c r="O229" s="238">
        <v>32</v>
      </c>
      <c r="P229" s="239" t="s">
        <v>164</v>
      </c>
      <c r="U229" s="68"/>
    </row>
    <row r="230" spans="1:21" s="239" customFormat="1" ht="24" customHeight="1">
      <c r="A230" s="230">
        <v>205</v>
      </c>
      <c r="B230" s="230" t="s">
        <v>185</v>
      </c>
      <c r="C230" s="230" t="s">
        <v>186</v>
      </c>
      <c r="D230" s="231" t="s">
        <v>597</v>
      </c>
      <c r="E230" s="232" t="s">
        <v>598</v>
      </c>
      <c r="F230" s="230" t="s">
        <v>231</v>
      </c>
      <c r="G230" s="232">
        <v>1</v>
      </c>
      <c r="H230" s="232"/>
      <c r="I230" s="232"/>
      <c r="J230" s="235">
        <v>5.484E-2</v>
      </c>
      <c r="K230" s="236">
        <f t="shared" si="18"/>
        <v>5.484E-2</v>
      </c>
      <c r="L230" s="235">
        <v>0</v>
      </c>
      <c r="M230" s="236">
        <f t="shared" si="19"/>
        <v>0</v>
      </c>
      <c r="N230" s="237">
        <v>20</v>
      </c>
      <c r="O230" s="238">
        <v>32</v>
      </c>
      <c r="P230" s="239" t="s">
        <v>164</v>
      </c>
      <c r="U230" s="68"/>
    </row>
    <row r="231" spans="1:21" s="239" customFormat="1" ht="24" customHeight="1">
      <c r="A231" s="230">
        <v>206</v>
      </c>
      <c r="B231" s="230" t="s">
        <v>185</v>
      </c>
      <c r="C231" s="230" t="s">
        <v>186</v>
      </c>
      <c r="D231" s="231" t="s">
        <v>599</v>
      </c>
      <c r="E231" s="232" t="s">
        <v>600</v>
      </c>
      <c r="F231" s="230" t="s">
        <v>231</v>
      </c>
      <c r="G231" s="232">
        <v>1</v>
      </c>
      <c r="H231" s="232"/>
      <c r="I231" s="232"/>
      <c r="J231" s="235">
        <v>5.484E-2</v>
      </c>
      <c r="K231" s="236">
        <f t="shared" si="18"/>
        <v>5.484E-2</v>
      </c>
      <c r="L231" s="235">
        <v>0</v>
      </c>
      <c r="M231" s="236">
        <f t="shared" si="19"/>
        <v>0</v>
      </c>
      <c r="N231" s="237">
        <v>20</v>
      </c>
      <c r="O231" s="238">
        <v>32</v>
      </c>
      <c r="P231" s="239" t="s">
        <v>164</v>
      </c>
      <c r="U231" s="68"/>
    </row>
    <row r="232" spans="1:21" s="68" customFormat="1" ht="15" customHeight="1">
      <c r="A232" s="221">
        <v>207</v>
      </c>
      <c r="B232" s="221" t="s">
        <v>159</v>
      </c>
      <c r="C232" s="221" t="s">
        <v>320</v>
      </c>
      <c r="D232" s="222" t="s">
        <v>601</v>
      </c>
      <c r="E232" s="223" t="s">
        <v>602</v>
      </c>
      <c r="F232" s="221" t="s">
        <v>231</v>
      </c>
      <c r="G232" s="224">
        <v>11</v>
      </c>
      <c r="H232" s="225"/>
      <c r="I232" s="225"/>
      <c r="J232" s="226">
        <v>3.0000000000000001E-5</v>
      </c>
      <c r="K232" s="227">
        <f t="shared" si="18"/>
        <v>3.3E-4</v>
      </c>
      <c r="L232" s="226">
        <v>0</v>
      </c>
      <c r="M232" s="227">
        <f t="shared" si="19"/>
        <v>0</v>
      </c>
      <c r="N232" s="228">
        <v>20</v>
      </c>
      <c r="O232" s="229">
        <v>16</v>
      </c>
      <c r="P232" s="68" t="s">
        <v>164</v>
      </c>
    </row>
    <row r="233" spans="1:21" s="239" customFormat="1" ht="14.25" customHeight="1">
      <c r="A233" s="230">
        <v>208</v>
      </c>
      <c r="B233" s="230" t="s">
        <v>185</v>
      </c>
      <c r="C233" s="230" t="s">
        <v>186</v>
      </c>
      <c r="D233" s="231" t="s">
        <v>603</v>
      </c>
      <c r="E233" s="232" t="s">
        <v>604</v>
      </c>
      <c r="F233" s="230" t="s">
        <v>231</v>
      </c>
      <c r="G233" s="233">
        <v>7</v>
      </c>
      <c r="H233" s="234"/>
      <c r="I233" s="234"/>
      <c r="J233" s="235">
        <v>1.8E-3</v>
      </c>
      <c r="K233" s="236">
        <f t="shared" si="18"/>
        <v>1.26E-2</v>
      </c>
      <c r="L233" s="235">
        <v>0</v>
      </c>
      <c r="M233" s="236">
        <f t="shared" si="19"/>
        <v>0</v>
      </c>
      <c r="N233" s="237">
        <v>20</v>
      </c>
      <c r="O233" s="238">
        <v>32</v>
      </c>
      <c r="P233" s="239" t="s">
        <v>164</v>
      </c>
      <c r="U233" s="68"/>
    </row>
    <row r="234" spans="1:21" s="239" customFormat="1" ht="14.25" customHeight="1">
      <c r="A234" s="230">
        <v>209</v>
      </c>
      <c r="B234" s="230" t="s">
        <v>185</v>
      </c>
      <c r="C234" s="230" t="s">
        <v>186</v>
      </c>
      <c r="D234" s="231" t="s">
        <v>605</v>
      </c>
      <c r="E234" s="232" t="s">
        <v>606</v>
      </c>
      <c r="F234" s="230" t="s">
        <v>231</v>
      </c>
      <c r="G234" s="233">
        <v>2</v>
      </c>
      <c r="H234" s="234"/>
      <c r="I234" s="234"/>
      <c r="J234" s="235">
        <v>1.58E-3</v>
      </c>
      <c r="K234" s="236">
        <f t="shared" si="18"/>
        <v>3.16E-3</v>
      </c>
      <c r="L234" s="235">
        <v>0</v>
      </c>
      <c r="M234" s="236">
        <f t="shared" si="19"/>
        <v>0</v>
      </c>
      <c r="N234" s="237">
        <v>20</v>
      </c>
      <c r="O234" s="238">
        <v>32</v>
      </c>
      <c r="P234" s="239" t="s">
        <v>164</v>
      </c>
      <c r="U234" s="68"/>
    </row>
    <row r="235" spans="1:21" s="239" customFormat="1" ht="15.75" customHeight="1">
      <c r="A235" s="230">
        <v>210</v>
      </c>
      <c r="B235" s="230" t="s">
        <v>185</v>
      </c>
      <c r="C235" s="230" t="s">
        <v>186</v>
      </c>
      <c r="D235" s="231" t="s">
        <v>607</v>
      </c>
      <c r="E235" s="232" t="s">
        <v>608</v>
      </c>
      <c r="F235" s="230" t="s">
        <v>231</v>
      </c>
      <c r="G235" s="233">
        <v>2</v>
      </c>
      <c r="H235" s="234"/>
      <c r="I235" s="234"/>
      <c r="J235" s="235">
        <v>1.3500000000000001E-3</v>
      </c>
      <c r="K235" s="236">
        <f t="shared" si="18"/>
        <v>2.7000000000000001E-3</v>
      </c>
      <c r="L235" s="235">
        <v>0</v>
      </c>
      <c r="M235" s="236">
        <f t="shared" si="19"/>
        <v>0</v>
      </c>
      <c r="N235" s="237">
        <v>20</v>
      </c>
      <c r="O235" s="238">
        <v>32</v>
      </c>
      <c r="P235" s="239" t="s">
        <v>164</v>
      </c>
      <c r="U235" s="68"/>
    </row>
    <row r="236" spans="1:21" s="239" customFormat="1" ht="15" customHeight="1">
      <c r="A236" s="230">
        <v>211</v>
      </c>
      <c r="B236" s="230" t="s">
        <v>185</v>
      </c>
      <c r="C236" s="230" t="s">
        <v>186</v>
      </c>
      <c r="D236" s="231" t="s">
        <v>609</v>
      </c>
      <c r="E236" s="232" t="s">
        <v>610</v>
      </c>
      <c r="F236" s="230" t="s">
        <v>231</v>
      </c>
      <c r="G236" s="233">
        <v>1</v>
      </c>
      <c r="H236" s="234"/>
      <c r="I236" s="234"/>
      <c r="J236" s="235">
        <v>2E-3</v>
      </c>
      <c r="K236" s="236">
        <f t="shared" si="18"/>
        <v>2E-3</v>
      </c>
      <c r="L236" s="235">
        <v>0</v>
      </c>
      <c r="M236" s="236">
        <f t="shared" si="19"/>
        <v>0</v>
      </c>
      <c r="N236" s="237">
        <v>20</v>
      </c>
      <c r="O236" s="238">
        <v>32</v>
      </c>
      <c r="P236" s="239" t="s">
        <v>164</v>
      </c>
      <c r="U236" s="68"/>
    </row>
    <row r="237" spans="1:21" s="68" customFormat="1" ht="24.75" customHeight="1">
      <c r="A237" s="221">
        <v>212</v>
      </c>
      <c r="B237" s="221" t="s">
        <v>159</v>
      </c>
      <c r="C237" s="221" t="s">
        <v>558</v>
      </c>
      <c r="D237" s="222" t="s">
        <v>611</v>
      </c>
      <c r="E237" s="223" t="s">
        <v>612</v>
      </c>
      <c r="F237" s="221" t="s">
        <v>107</v>
      </c>
      <c r="G237" s="224"/>
      <c r="H237" s="225"/>
      <c r="I237" s="225"/>
      <c r="J237" s="226">
        <v>0</v>
      </c>
      <c r="K237" s="227">
        <f t="shared" si="18"/>
        <v>0</v>
      </c>
      <c r="L237" s="226">
        <v>0</v>
      </c>
      <c r="M237" s="227">
        <f t="shared" si="19"/>
        <v>0</v>
      </c>
      <c r="N237" s="228">
        <v>20</v>
      </c>
      <c r="O237" s="229">
        <v>16</v>
      </c>
      <c r="P237" s="68" t="s">
        <v>164</v>
      </c>
    </row>
    <row r="238" spans="1:21" s="195" customFormat="1" ht="30" customHeight="1">
      <c r="A238" s="218"/>
      <c r="B238" s="219" t="s">
        <v>121</v>
      </c>
      <c r="C238" s="218"/>
      <c r="D238" s="218" t="s">
        <v>613</v>
      </c>
      <c r="E238" s="218" t="s">
        <v>614</v>
      </c>
      <c r="F238" s="218"/>
      <c r="G238" s="218"/>
      <c r="H238" s="218"/>
      <c r="I238" s="220"/>
      <c r="K238" s="197">
        <f>SUM(K239:K246)</f>
        <v>0.77149140000000005</v>
      </c>
      <c r="M238" s="197">
        <f>SUM(M239:M246)</f>
        <v>0</v>
      </c>
      <c r="P238" s="195" t="s">
        <v>79</v>
      </c>
      <c r="U238" s="68"/>
    </row>
    <row r="239" spans="1:21" s="68" customFormat="1" ht="24" customHeight="1">
      <c r="A239" s="221">
        <v>213</v>
      </c>
      <c r="B239" s="221" t="s">
        <v>159</v>
      </c>
      <c r="C239" s="221" t="s">
        <v>613</v>
      </c>
      <c r="D239" s="222" t="s">
        <v>615</v>
      </c>
      <c r="E239" s="223" t="s">
        <v>616</v>
      </c>
      <c r="F239" s="221" t="s">
        <v>193</v>
      </c>
      <c r="G239" s="224">
        <v>17.600000000000001</v>
      </c>
      <c r="H239" s="225"/>
      <c r="I239" s="225"/>
      <c r="J239" s="226">
        <v>0</v>
      </c>
      <c r="K239" s="227">
        <f t="shared" ref="K239:K246" si="20">G239*J239</f>
        <v>0</v>
      </c>
      <c r="L239" s="226">
        <v>0</v>
      </c>
      <c r="M239" s="227">
        <f t="shared" ref="M239:M246" si="21">G239*L239</f>
        <v>0</v>
      </c>
      <c r="N239" s="228">
        <v>20</v>
      </c>
      <c r="O239" s="229">
        <v>16</v>
      </c>
      <c r="P239" s="68" t="s">
        <v>164</v>
      </c>
    </row>
    <row r="240" spans="1:21" s="68" customFormat="1" ht="21.75" customHeight="1">
      <c r="A240" s="221">
        <v>215</v>
      </c>
      <c r="B240" s="221" t="s">
        <v>159</v>
      </c>
      <c r="C240" s="221" t="s">
        <v>613</v>
      </c>
      <c r="D240" s="222" t="s">
        <v>617</v>
      </c>
      <c r="E240" s="223" t="s">
        <v>618</v>
      </c>
      <c r="F240" s="221" t="s">
        <v>619</v>
      </c>
      <c r="G240" s="224">
        <v>63.32</v>
      </c>
      <c r="H240" s="225"/>
      <c r="I240" s="225"/>
      <c r="J240" s="226">
        <v>5.0000000000000002E-5</v>
      </c>
      <c r="K240" s="227">
        <f t="shared" si="20"/>
        <v>3.166E-3</v>
      </c>
      <c r="L240" s="226">
        <v>0</v>
      </c>
      <c r="M240" s="227">
        <f t="shared" si="21"/>
        <v>0</v>
      </c>
      <c r="N240" s="228">
        <v>20</v>
      </c>
      <c r="O240" s="229">
        <v>16</v>
      </c>
      <c r="P240" s="68" t="s">
        <v>164</v>
      </c>
    </row>
    <row r="241" spans="1:21" s="239" customFormat="1" ht="15" customHeight="1">
      <c r="A241" s="230">
        <v>216</v>
      </c>
      <c r="B241" s="230" t="s">
        <v>185</v>
      </c>
      <c r="C241" s="230" t="s">
        <v>186</v>
      </c>
      <c r="D241" s="231" t="s">
        <v>620</v>
      </c>
      <c r="E241" s="232" t="s">
        <v>621</v>
      </c>
      <c r="F241" s="230" t="s">
        <v>619</v>
      </c>
      <c r="G241" s="233">
        <v>63.32</v>
      </c>
      <c r="H241" s="234"/>
      <c r="I241" s="234"/>
      <c r="J241" s="235">
        <v>9.2700000000000005E-3</v>
      </c>
      <c r="K241" s="236">
        <f t="shared" si="20"/>
        <v>0.58697640000000006</v>
      </c>
      <c r="L241" s="235">
        <v>0</v>
      </c>
      <c r="M241" s="236">
        <f t="shared" si="21"/>
        <v>0</v>
      </c>
      <c r="N241" s="237">
        <v>20</v>
      </c>
      <c r="O241" s="238">
        <v>32</v>
      </c>
      <c r="P241" s="239" t="s">
        <v>164</v>
      </c>
      <c r="U241" s="68"/>
    </row>
    <row r="242" spans="1:21" s="239" customFormat="1" ht="26.25" customHeight="1">
      <c r="A242" s="230">
        <v>217</v>
      </c>
      <c r="B242" s="230" t="s">
        <v>185</v>
      </c>
      <c r="C242" s="230" t="s">
        <v>186</v>
      </c>
      <c r="D242" s="231" t="s">
        <v>622</v>
      </c>
      <c r="E242" s="232" t="s">
        <v>623</v>
      </c>
      <c r="F242" s="230" t="s">
        <v>231</v>
      </c>
      <c r="G242" s="233">
        <v>1</v>
      </c>
      <c r="H242" s="234"/>
      <c r="I242" s="234"/>
      <c r="J242" s="235">
        <v>9.2700000000000005E-3</v>
      </c>
      <c r="K242" s="236">
        <f t="shared" si="20"/>
        <v>9.2700000000000005E-3</v>
      </c>
      <c r="L242" s="235">
        <v>0</v>
      </c>
      <c r="M242" s="236">
        <f t="shared" si="21"/>
        <v>0</v>
      </c>
      <c r="N242" s="237">
        <v>20</v>
      </c>
      <c r="O242" s="238">
        <v>32</v>
      </c>
      <c r="P242" s="239" t="s">
        <v>164</v>
      </c>
      <c r="U242" s="68"/>
    </row>
    <row r="243" spans="1:21" s="239" customFormat="1" ht="24" customHeight="1">
      <c r="A243" s="230">
        <v>218</v>
      </c>
      <c r="B243" s="230" t="s">
        <v>185</v>
      </c>
      <c r="C243" s="230" t="s">
        <v>186</v>
      </c>
      <c r="D243" s="231" t="s">
        <v>624</v>
      </c>
      <c r="E243" s="232" t="s">
        <v>625</v>
      </c>
      <c r="F243" s="230" t="s">
        <v>231</v>
      </c>
      <c r="G243" s="233">
        <v>1</v>
      </c>
      <c r="H243" s="234"/>
      <c r="I243" s="234"/>
      <c r="J243" s="235">
        <v>8.0000000000000002E-3</v>
      </c>
      <c r="K243" s="236">
        <f t="shared" si="20"/>
        <v>8.0000000000000002E-3</v>
      </c>
      <c r="L243" s="235">
        <v>0</v>
      </c>
      <c r="M243" s="236">
        <f t="shared" si="21"/>
        <v>0</v>
      </c>
      <c r="N243" s="237">
        <v>20</v>
      </c>
      <c r="O243" s="238">
        <v>32</v>
      </c>
      <c r="P243" s="239" t="s">
        <v>164</v>
      </c>
      <c r="U243" s="68"/>
    </row>
    <row r="244" spans="1:21" s="239" customFormat="1" ht="15" customHeight="1">
      <c r="A244" s="230">
        <v>219</v>
      </c>
      <c r="B244" s="230" t="s">
        <v>185</v>
      </c>
      <c r="C244" s="230" t="s">
        <v>186</v>
      </c>
      <c r="D244" s="231" t="s">
        <v>626</v>
      </c>
      <c r="E244" s="232" t="s">
        <v>627</v>
      </c>
      <c r="F244" s="230" t="s">
        <v>220</v>
      </c>
      <c r="G244" s="233">
        <v>16.7</v>
      </c>
      <c r="H244" s="234"/>
      <c r="I244" s="234"/>
      <c r="J244" s="235">
        <v>9.2700000000000005E-3</v>
      </c>
      <c r="K244" s="236">
        <f t="shared" si="20"/>
        <v>0.154809</v>
      </c>
      <c r="L244" s="235">
        <v>0</v>
      </c>
      <c r="M244" s="236">
        <f t="shared" si="21"/>
        <v>0</v>
      </c>
      <c r="N244" s="237">
        <v>20</v>
      </c>
      <c r="O244" s="238">
        <v>32</v>
      </c>
      <c r="P244" s="239" t="s">
        <v>164</v>
      </c>
      <c r="U244" s="68"/>
    </row>
    <row r="245" spans="1:21" s="239" customFormat="1" ht="24" customHeight="1">
      <c r="A245" s="230">
        <v>220</v>
      </c>
      <c r="B245" s="230" t="s">
        <v>185</v>
      </c>
      <c r="C245" s="230" t="s">
        <v>186</v>
      </c>
      <c r="D245" s="231" t="s">
        <v>628</v>
      </c>
      <c r="E245" s="232" t="s">
        <v>629</v>
      </c>
      <c r="F245" s="230" t="s">
        <v>231</v>
      </c>
      <c r="G245" s="233">
        <v>1</v>
      </c>
      <c r="H245" s="234"/>
      <c r="I245" s="234"/>
      <c r="J245" s="235">
        <v>9.2700000000000005E-3</v>
      </c>
      <c r="K245" s="236">
        <f t="shared" si="20"/>
        <v>9.2700000000000005E-3</v>
      </c>
      <c r="L245" s="235">
        <v>0</v>
      </c>
      <c r="M245" s="236">
        <f t="shared" si="21"/>
        <v>0</v>
      </c>
      <c r="N245" s="237">
        <v>20</v>
      </c>
      <c r="O245" s="238">
        <v>32</v>
      </c>
      <c r="P245" s="239" t="s">
        <v>164</v>
      </c>
      <c r="U245" s="68"/>
    </row>
    <row r="246" spans="1:21" s="68" customFormat="1" ht="24.75" customHeight="1">
      <c r="A246" s="221">
        <v>221</v>
      </c>
      <c r="B246" s="221" t="s">
        <v>159</v>
      </c>
      <c r="C246" s="221" t="s">
        <v>613</v>
      </c>
      <c r="D246" s="222" t="s">
        <v>630</v>
      </c>
      <c r="E246" s="223" t="s">
        <v>631</v>
      </c>
      <c r="F246" s="221" t="s">
        <v>107</v>
      </c>
      <c r="G246" s="224"/>
      <c r="H246" s="225"/>
      <c r="I246" s="225"/>
      <c r="J246" s="226">
        <v>0</v>
      </c>
      <c r="K246" s="227">
        <f t="shared" si="20"/>
        <v>0</v>
      </c>
      <c r="L246" s="226">
        <v>0</v>
      </c>
      <c r="M246" s="227">
        <f t="shared" si="21"/>
        <v>0</v>
      </c>
      <c r="N246" s="228">
        <v>20</v>
      </c>
      <c r="O246" s="229">
        <v>16</v>
      </c>
      <c r="P246" s="68" t="s">
        <v>164</v>
      </c>
    </row>
    <row r="247" spans="1:21" s="195" customFormat="1" ht="30" customHeight="1">
      <c r="A247" s="218"/>
      <c r="B247" s="219" t="s">
        <v>121</v>
      </c>
      <c r="C247" s="218"/>
      <c r="D247" s="218" t="s">
        <v>632</v>
      </c>
      <c r="E247" s="218" t="s">
        <v>633</v>
      </c>
      <c r="F247" s="218"/>
      <c r="G247" s="218"/>
      <c r="H247" s="218"/>
      <c r="I247" s="220"/>
      <c r="K247" s="197">
        <f>SUM(K248:K252)</f>
        <v>3.636E-4</v>
      </c>
      <c r="M247" s="197">
        <f>SUM(M248:M252)</f>
        <v>0</v>
      </c>
      <c r="P247" s="195" t="s">
        <v>79</v>
      </c>
      <c r="U247" s="68"/>
    </row>
    <row r="248" spans="1:21" s="68" customFormat="1" ht="15" customHeight="1">
      <c r="A248" s="221">
        <v>222</v>
      </c>
      <c r="B248" s="221" t="s">
        <v>159</v>
      </c>
      <c r="C248" s="221" t="s">
        <v>632</v>
      </c>
      <c r="D248" s="222" t="s">
        <v>634</v>
      </c>
      <c r="E248" s="223" t="s">
        <v>635</v>
      </c>
      <c r="F248" s="221" t="s">
        <v>220</v>
      </c>
      <c r="G248" s="224">
        <v>3.06</v>
      </c>
      <c r="H248" s="225"/>
      <c r="I248" s="225"/>
      <c r="J248" s="226">
        <v>0</v>
      </c>
      <c r="K248" s="227">
        <f t="shared" ref="K248:K254" si="22">G248*J248</f>
        <v>0</v>
      </c>
      <c r="L248" s="226">
        <v>0</v>
      </c>
      <c r="M248" s="227">
        <f t="shared" ref="M248:M254" si="23">G248*L248</f>
        <v>0</v>
      </c>
      <c r="N248" s="228">
        <v>20</v>
      </c>
      <c r="O248" s="229">
        <v>16</v>
      </c>
      <c r="P248" s="68" t="s">
        <v>164</v>
      </c>
    </row>
    <row r="249" spans="1:21" s="239" customFormat="1" ht="15" customHeight="1">
      <c r="A249" s="230">
        <v>223</v>
      </c>
      <c r="B249" s="230" t="s">
        <v>185</v>
      </c>
      <c r="C249" s="230" t="s">
        <v>186</v>
      </c>
      <c r="D249" s="231" t="s">
        <v>636</v>
      </c>
      <c r="E249" s="232" t="s">
        <v>637</v>
      </c>
      <c r="F249" s="230" t="s">
        <v>220</v>
      </c>
      <c r="G249" s="233">
        <v>3.06</v>
      </c>
      <c r="H249" s="234"/>
      <c r="I249" s="234"/>
      <c r="J249" s="235">
        <v>6.0000000000000002E-5</v>
      </c>
      <c r="K249" s="236">
        <f t="shared" si="22"/>
        <v>1.8360000000000002E-4</v>
      </c>
      <c r="L249" s="235">
        <v>0</v>
      </c>
      <c r="M249" s="236">
        <f t="shared" si="23"/>
        <v>0</v>
      </c>
      <c r="N249" s="237">
        <v>20</v>
      </c>
      <c r="O249" s="238">
        <v>32</v>
      </c>
      <c r="P249" s="239" t="s">
        <v>164</v>
      </c>
      <c r="U249" s="68"/>
    </row>
    <row r="250" spans="1:21" s="68" customFormat="1" ht="15" customHeight="1">
      <c r="A250" s="221">
        <v>224</v>
      </c>
      <c r="B250" s="221" t="s">
        <v>159</v>
      </c>
      <c r="C250" s="221" t="s">
        <v>632</v>
      </c>
      <c r="D250" s="222" t="s">
        <v>638</v>
      </c>
      <c r="E250" s="223" t="s">
        <v>639</v>
      </c>
      <c r="F250" s="221" t="s">
        <v>231</v>
      </c>
      <c r="G250" s="224">
        <v>3</v>
      </c>
      <c r="H250" s="225"/>
      <c r="I250" s="225"/>
      <c r="J250" s="226">
        <v>0</v>
      </c>
      <c r="K250" s="227">
        <f t="shared" si="22"/>
        <v>0</v>
      </c>
      <c r="L250" s="226">
        <v>0</v>
      </c>
      <c r="M250" s="227">
        <f t="shared" si="23"/>
        <v>0</v>
      </c>
      <c r="N250" s="228">
        <v>20</v>
      </c>
      <c r="O250" s="229">
        <v>16</v>
      </c>
      <c r="P250" s="68" t="s">
        <v>164</v>
      </c>
    </row>
    <row r="251" spans="1:21" s="239" customFormat="1" ht="15" customHeight="1">
      <c r="A251" s="230">
        <v>225</v>
      </c>
      <c r="B251" s="230" t="s">
        <v>185</v>
      </c>
      <c r="C251" s="230" t="s">
        <v>186</v>
      </c>
      <c r="D251" s="231" t="s">
        <v>640</v>
      </c>
      <c r="E251" s="232" t="s">
        <v>641</v>
      </c>
      <c r="F251" s="230" t="s">
        <v>231</v>
      </c>
      <c r="G251" s="233">
        <v>2</v>
      </c>
      <c r="H251" s="234"/>
      <c r="I251" s="234"/>
      <c r="J251" s="235">
        <v>6.0000000000000002E-5</v>
      </c>
      <c r="K251" s="236">
        <f t="shared" si="22"/>
        <v>1.2E-4</v>
      </c>
      <c r="L251" s="235">
        <v>0</v>
      </c>
      <c r="M251" s="236">
        <f t="shared" si="23"/>
        <v>0</v>
      </c>
      <c r="N251" s="237">
        <v>20</v>
      </c>
      <c r="O251" s="238">
        <v>32</v>
      </c>
      <c r="P251" s="239" t="s">
        <v>164</v>
      </c>
      <c r="U251" s="68"/>
    </row>
    <row r="252" spans="1:21" s="239" customFormat="1" ht="14.25" customHeight="1">
      <c r="A252" s="230">
        <v>226</v>
      </c>
      <c r="B252" s="230" t="s">
        <v>185</v>
      </c>
      <c r="C252" s="230" t="s">
        <v>186</v>
      </c>
      <c r="D252" s="231" t="s">
        <v>642</v>
      </c>
      <c r="E252" s="232" t="s">
        <v>643</v>
      </c>
      <c r="F252" s="230" t="s">
        <v>231</v>
      </c>
      <c r="G252" s="233">
        <v>1</v>
      </c>
      <c r="H252" s="234"/>
      <c r="I252" s="234"/>
      <c r="J252" s="235">
        <v>6.0000000000000002E-5</v>
      </c>
      <c r="K252" s="236">
        <f t="shared" si="22"/>
        <v>6.0000000000000002E-5</v>
      </c>
      <c r="L252" s="235">
        <v>0</v>
      </c>
      <c r="M252" s="236">
        <f t="shared" si="23"/>
        <v>0</v>
      </c>
      <c r="N252" s="237">
        <v>20</v>
      </c>
      <c r="O252" s="238">
        <v>32</v>
      </c>
      <c r="P252" s="239" t="s">
        <v>164</v>
      </c>
      <c r="U252" s="68"/>
    </row>
    <row r="253" spans="1:21" s="68" customFormat="1" ht="15" customHeight="1">
      <c r="A253" s="221" t="s">
        <v>644</v>
      </c>
      <c r="B253" s="221" t="s">
        <v>159</v>
      </c>
      <c r="C253" s="221" t="s">
        <v>632</v>
      </c>
      <c r="D253" s="222" t="s">
        <v>645</v>
      </c>
      <c r="E253" s="223" t="s">
        <v>646</v>
      </c>
      <c r="F253" s="221" t="s">
        <v>231</v>
      </c>
      <c r="G253" s="224">
        <v>5</v>
      </c>
      <c r="H253" s="225"/>
      <c r="I253" s="225"/>
      <c r="J253" s="226">
        <v>0</v>
      </c>
      <c r="K253" s="227">
        <f t="shared" si="22"/>
        <v>0</v>
      </c>
      <c r="L253" s="226">
        <v>0</v>
      </c>
      <c r="M253" s="227">
        <f t="shared" si="23"/>
        <v>0</v>
      </c>
      <c r="N253" s="228">
        <v>20</v>
      </c>
      <c r="O253" s="229">
        <v>16</v>
      </c>
      <c r="P253" s="68" t="s">
        <v>164</v>
      </c>
    </row>
    <row r="254" spans="1:21" s="239" customFormat="1" ht="15" customHeight="1">
      <c r="A254" s="230" t="s">
        <v>647</v>
      </c>
      <c r="B254" s="230" t="s">
        <v>185</v>
      </c>
      <c r="C254" s="230" t="s">
        <v>186</v>
      </c>
      <c r="D254" s="231" t="s">
        <v>648</v>
      </c>
      <c r="E254" s="223" t="s">
        <v>649</v>
      </c>
      <c r="F254" s="221" t="s">
        <v>231</v>
      </c>
      <c r="G254" s="224">
        <v>5</v>
      </c>
      <c r="H254" s="225"/>
      <c r="I254" s="225"/>
      <c r="J254" s="235">
        <v>0</v>
      </c>
      <c r="K254" s="236">
        <f t="shared" si="22"/>
        <v>0</v>
      </c>
      <c r="L254" s="235">
        <v>0</v>
      </c>
      <c r="M254" s="236">
        <f t="shared" si="23"/>
        <v>0</v>
      </c>
      <c r="N254" s="237">
        <v>20</v>
      </c>
      <c r="O254" s="238">
        <v>32</v>
      </c>
      <c r="P254" s="239" t="s">
        <v>164</v>
      </c>
      <c r="U254" s="68"/>
    </row>
    <row r="255" spans="1:21" s="195" customFormat="1" ht="30" customHeight="1">
      <c r="A255" s="218"/>
      <c r="B255" s="219" t="s">
        <v>121</v>
      </c>
      <c r="C255" s="218"/>
      <c r="D255" s="218" t="s">
        <v>650</v>
      </c>
      <c r="E255" s="218" t="s">
        <v>651</v>
      </c>
      <c r="F255" s="218"/>
      <c r="G255" s="218"/>
      <c r="H255" s="218"/>
      <c r="I255" s="220"/>
      <c r="K255" s="197">
        <f>SUM(K256:K262)</f>
        <v>1.7741796499999998</v>
      </c>
      <c r="M255" s="197">
        <f>SUM(M256:M262)</f>
        <v>0</v>
      </c>
      <c r="P255" s="195" t="s">
        <v>79</v>
      </c>
      <c r="U255" s="68"/>
    </row>
    <row r="256" spans="1:21" s="68" customFormat="1" ht="13.5" customHeight="1">
      <c r="A256" s="221">
        <v>227</v>
      </c>
      <c r="B256" s="221" t="s">
        <v>159</v>
      </c>
      <c r="C256" s="221" t="s">
        <v>650</v>
      </c>
      <c r="D256" s="222" t="s">
        <v>652</v>
      </c>
      <c r="E256" s="223" t="s">
        <v>653</v>
      </c>
      <c r="F256" s="221" t="s">
        <v>220</v>
      </c>
      <c r="G256" s="224">
        <v>25.1</v>
      </c>
      <c r="H256" s="225"/>
      <c r="I256" s="225"/>
      <c r="J256" s="226">
        <v>6.3000000000000003E-4</v>
      </c>
      <c r="K256" s="227">
        <f t="shared" ref="K256:K262" si="24">G256*J256</f>
        <v>1.5813000000000001E-2</v>
      </c>
      <c r="L256" s="226">
        <v>0</v>
      </c>
      <c r="M256" s="227">
        <f t="shared" ref="M256:M262" si="25">G256*L256</f>
        <v>0</v>
      </c>
      <c r="N256" s="228">
        <v>20</v>
      </c>
      <c r="O256" s="229">
        <v>16</v>
      </c>
      <c r="P256" s="68" t="s">
        <v>164</v>
      </c>
    </row>
    <row r="257" spans="1:21" s="68" customFormat="1" ht="15.75" customHeight="1">
      <c r="A257" s="221">
        <v>228</v>
      </c>
      <c r="B257" s="221" t="s">
        <v>159</v>
      </c>
      <c r="C257" s="221" t="s">
        <v>650</v>
      </c>
      <c r="D257" s="222" t="s">
        <v>654</v>
      </c>
      <c r="E257" s="223" t="s">
        <v>655</v>
      </c>
      <c r="F257" s="221" t="s">
        <v>193</v>
      </c>
      <c r="G257" s="224">
        <v>38.323</v>
      </c>
      <c r="H257" s="225"/>
      <c r="I257" s="225"/>
      <c r="J257" s="226">
        <v>3.7499999999999999E-3</v>
      </c>
      <c r="K257" s="227">
        <f t="shared" si="24"/>
        <v>0.14371124999999998</v>
      </c>
      <c r="L257" s="226">
        <v>0</v>
      </c>
      <c r="M257" s="227">
        <f t="shared" si="25"/>
        <v>0</v>
      </c>
      <c r="N257" s="228">
        <v>20</v>
      </c>
      <c r="O257" s="229">
        <v>16</v>
      </c>
      <c r="P257" s="68" t="s">
        <v>164</v>
      </c>
    </row>
    <row r="258" spans="1:21" s="239" customFormat="1" ht="15" customHeight="1">
      <c r="A258" s="230">
        <v>229</v>
      </c>
      <c r="B258" s="230" t="s">
        <v>185</v>
      </c>
      <c r="C258" s="230" t="s">
        <v>186</v>
      </c>
      <c r="D258" s="231" t="s">
        <v>656</v>
      </c>
      <c r="E258" s="232" t="s">
        <v>657</v>
      </c>
      <c r="F258" s="230" t="s">
        <v>193</v>
      </c>
      <c r="G258" s="233">
        <v>42.874000000000002</v>
      </c>
      <c r="H258" s="234"/>
      <c r="I258" s="234"/>
      <c r="J258" s="235">
        <v>1.8499999999999999E-2</v>
      </c>
      <c r="K258" s="236">
        <f t="shared" si="24"/>
        <v>0.79316900000000001</v>
      </c>
      <c r="L258" s="235">
        <v>0</v>
      </c>
      <c r="M258" s="236">
        <f t="shared" si="25"/>
        <v>0</v>
      </c>
      <c r="N258" s="237">
        <v>20</v>
      </c>
      <c r="O258" s="238">
        <v>32</v>
      </c>
      <c r="P258" s="239" t="s">
        <v>164</v>
      </c>
      <c r="U258" s="68"/>
    </row>
    <row r="259" spans="1:21" s="68" customFormat="1" ht="14.25" customHeight="1">
      <c r="A259" s="221">
        <v>230</v>
      </c>
      <c r="B259" s="221" t="s">
        <v>159</v>
      </c>
      <c r="C259" s="221" t="s">
        <v>650</v>
      </c>
      <c r="D259" s="222" t="s">
        <v>658</v>
      </c>
      <c r="E259" s="223" t="s">
        <v>659</v>
      </c>
      <c r="F259" s="221" t="s">
        <v>193</v>
      </c>
      <c r="G259" s="224">
        <v>24.012</v>
      </c>
      <c r="H259" s="225"/>
      <c r="I259" s="225"/>
      <c r="J259" s="226">
        <v>3.8500000000000001E-3</v>
      </c>
      <c r="K259" s="227">
        <f t="shared" si="24"/>
        <v>9.2446200000000006E-2</v>
      </c>
      <c r="L259" s="226">
        <v>0</v>
      </c>
      <c r="M259" s="227">
        <f t="shared" si="25"/>
        <v>0</v>
      </c>
      <c r="N259" s="228">
        <v>20</v>
      </c>
      <c r="O259" s="229">
        <v>16</v>
      </c>
      <c r="P259" s="68" t="s">
        <v>164</v>
      </c>
    </row>
    <row r="260" spans="1:21" s="239" customFormat="1" ht="15" customHeight="1">
      <c r="A260" s="230">
        <v>231</v>
      </c>
      <c r="B260" s="230" t="s">
        <v>185</v>
      </c>
      <c r="C260" s="230" t="s">
        <v>186</v>
      </c>
      <c r="D260" s="231" t="s">
        <v>660</v>
      </c>
      <c r="E260" s="232" t="s">
        <v>661</v>
      </c>
      <c r="F260" s="230" t="s">
        <v>193</v>
      </c>
      <c r="G260" s="233">
        <v>25.212</v>
      </c>
      <c r="H260" s="234"/>
      <c r="I260" s="234"/>
      <c r="J260" s="235">
        <v>1.8499999999999999E-2</v>
      </c>
      <c r="K260" s="236">
        <f t="shared" si="24"/>
        <v>0.46642199999999995</v>
      </c>
      <c r="L260" s="235">
        <v>0</v>
      </c>
      <c r="M260" s="236">
        <f t="shared" si="25"/>
        <v>0</v>
      </c>
      <c r="N260" s="237">
        <v>20</v>
      </c>
      <c r="O260" s="238">
        <v>32</v>
      </c>
      <c r="P260" s="239" t="s">
        <v>164</v>
      </c>
      <c r="U260" s="68"/>
    </row>
    <row r="261" spans="1:21" s="68" customFormat="1" ht="15" customHeight="1">
      <c r="A261" s="221">
        <v>232</v>
      </c>
      <c r="B261" s="221" t="s">
        <v>159</v>
      </c>
      <c r="C261" s="221" t="s">
        <v>650</v>
      </c>
      <c r="D261" s="222" t="s">
        <v>662</v>
      </c>
      <c r="E261" s="223" t="s">
        <v>663</v>
      </c>
      <c r="F261" s="221" t="s">
        <v>193</v>
      </c>
      <c r="G261" s="224">
        <v>64.843999999999994</v>
      </c>
      <c r="H261" s="225"/>
      <c r="I261" s="225"/>
      <c r="J261" s="226">
        <v>4.0499999999999998E-3</v>
      </c>
      <c r="K261" s="227">
        <f t="shared" si="24"/>
        <v>0.26261819999999997</v>
      </c>
      <c r="L261" s="226">
        <v>0</v>
      </c>
      <c r="M261" s="227">
        <f t="shared" si="25"/>
        <v>0</v>
      </c>
      <c r="N261" s="228">
        <v>20</v>
      </c>
      <c r="O261" s="229">
        <v>16</v>
      </c>
      <c r="P261" s="68" t="s">
        <v>164</v>
      </c>
    </row>
    <row r="262" spans="1:21" s="68" customFormat="1" ht="14.25" customHeight="1">
      <c r="A262" s="221">
        <v>233</v>
      </c>
      <c r="B262" s="221" t="s">
        <v>159</v>
      </c>
      <c r="C262" s="221" t="s">
        <v>650</v>
      </c>
      <c r="D262" s="222" t="s">
        <v>664</v>
      </c>
      <c r="E262" s="223" t="s">
        <v>665</v>
      </c>
      <c r="F262" s="221" t="s">
        <v>107</v>
      </c>
      <c r="G262" s="224"/>
      <c r="H262" s="225"/>
      <c r="I262" s="225"/>
      <c r="J262" s="226">
        <v>0</v>
      </c>
      <c r="K262" s="227">
        <f t="shared" si="24"/>
        <v>0</v>
      </c>
      <c r="L262" s="226">
        <v>0</v>
      </c>
      <c r="M262" s="227">
        <f t="shared" si="25"/>
        <v>0</v>
      </c>
      <c r="N262" s="228">
        <v>20</v>
      </c>
      <c r="O262" s="229">
        <v>16</v>
      </c>
      <c r="P262" s="68" t="s">
        <v>164</v>
      </c>
    </row>
    <row r="263" spans="1:21" s="195" customFormat="1" ht="30" customHeight="1">
      <c r="A263" s="218"/>
      <c r="B263" s="219" t="s">
        <v>121</v>
      </c>
      <c r="C263" s="218"/>
      <c r="D263" s="218" t="s">
        <v>666</v>
      </c>
      <c r="E263" s="218" t="s">
        <v>667</v>
      </c>
      <c r="F263" s="218"/>
      <c r="G263" s="218"/>
      <c r="H263" s="218"/>
      <c r="I263" s="220"/>
      <c r="K263" s="197">
        <f>SUM(K264:K268)</f>
        <v>0.55876799999999993</v>
      </c>
      <c r="M263" s="197">
        <f>SUM(M264:M268)</f>
        <v>0.11940000000000001</v>
      </c>
      <c r="P263" s="195" t="s">
        <v>79</v>
      </c>
      <c r="U263" s="68"/>
    </row>
    <row r="264" spans="1:21" s="68" customFormat="1" ht="24.75" customHeight="1">
      <c r="A264" s="221">
        <v>234</v>
      </c>
      <c r="B264" s="221" t="s">
        <v>159</v>
      </c>
      <c r="C264" s="221" t="s">
        <v>668</v>
      </c>
      <c r="D264" s="222" t="s">
        <v>669</v>
      </c>
      <c r="E264" s="223" t="s">
        <v>670</v>
      </c>
      <c r="F264" s="221" t="s">
        <v>193</v>
      </c>
      <c r="G264" s="224">
        <v>119.4</v>
      </c>
      <c r="H264" s="225"/>
      <c r="I264" s="225"/>
      <c r="J264" s="226">
        <v>0</v>
      </c>
      <c r="K264" s="227">
        <f>G264*J264</f>
        <v>0</v>
      </c>
      <c r="L264" s="226">
        <v>1E-3</v>
      </c>
      <c r="M264" s="227">
        <f>G264*L264</f>
        <v>0.11940000000000001</v>
      </c>
      <c r="N264" s="228">
        <v>20</v>
      </c>
      <c r="O264" s="229">
        <v>16</v>
      </c>
      <c r="P264" s="68" t="s">
        <v>164</v>
      </c>
    </row>
    <row r="265" spans="1:21" s="68" customFormat="1" ht="14.25" customHeight="1">
      <c r="A265" s="221">
        <v>235</v>
      </c>
      <c r="B265" s="221" t="s">
        <v>159</v>
      </c>
      <c r="C265" s="221" t="s">
        <v>668</v>
      </c>
      <c r="D265" s="222" t="s">
        <v>671</v>
      </c>
      <c r="E265" s="223" t="s">
        <v>672</v>
      </c>
      <c r="F265" s="221" t="s">
        <v>193</v>
      </c>
      <c r="G265" s="224">
        <v>103.84</v>
      </c>
      <c r="H265" s="225"/>
      <c r="I265" s="225"/>
      <c r="J265" s="226">
        <v>2.9999999999999997E-4</v>
      </c>
      <c r="K265" s="227">
        <f>G265*J265</f>
        <v>3.1151999999999999E-2</v>
      </c>
      <c r="L265" s="226">
        <v>0</v>
      </c>
      <c r="M265" s="227">
        <f>G265*L265</f>
        <v>0</v>
      </c>
      <c r="N265" s="228">
        <v>20</v>
      </c>
      <c r="O265" s="229">
        <v>16</v>
      </c>
      <c r="P265" s="68" t="s">
        <v>164</v>
      </c>
    </row>
    <row r="266" spans="1:21" s="68" customFormat="1" ht="15" customHeight="1">
      <c r="A266" s="221">
        <v>236</v>
      </c>
      <c r="B266" s="221" t="s">
        <v>159</v>
      </c>
      <c r="C266" s="221" t="s">
        <v>668</v>
      </c>
      <c r="D266" s="222" t="s">
        <v>673</v>
      </c>
      <c r="E266" s="223" t="s">
        <v>674</v>
      </c>
      <c r="F266" s="221" t="s">
        <v>193</v>
      </c>
      <c r="G266" s="224">
        <v>115.2</v>
      </c>
      <c r="H266" s="225"/>
      <c r="I266" s="225"/>
      <c r="J266" s="226">
        <v>8.0000000000000007E-5</v>
      </c>
      <c r="K266" s="227">
        <f>G266*J266</f>
        <v>9.2160000000000002E-3</v>
      </c>
      <c r="L266" s="226">
        <v>0</v>
      </c>
      <c r="M266" s="227">
        <f>G266*L266</f>
        <v>0</v>
      </c>
      <c r="N266" s="228">
        <v>20</v>
      </c>
      <c r="O266" s="229">
        <v>16</v>
      </c>
      <c r="P266" s="68" t="s">
        <v>164</v>
      </c>
    </row>
    <row r="267" spans="1:21" s="68" customFormat="1" ht="15" customHeight="1">
      <c r="A267" s="221">
        <v>237</v>
      </c>
      <c r="B267" s="221" t="s">
        <v>159</v>
      </c>
      <c r="C267" s="221" t="s">
        <v>668</v>
      </c>
      <c r="D267" s="222" t="s">
        <v>675</v>
      </c>
      <c r="E267" s="223" t="s">
        <v>676</v>
      </c>
      <c r="F267" s="221" t="s">
        <v>193</v>
      </c>
      <c r="G267" s="224">
        <v>115.2</v>
      </c>
      <c r="H267" s="225"/>
      <c r="I267" s="225"/>
      <c r="J267" s="226">
        <v>4.4999999999999997E-3</v>
      </c>
      <c r="K267" s="227">
        <f>G267*J267</f>
        <v>0.51839999999999997</v>
      </c>
      <c r="L267" s="226">
        <v>0</v>
      </c>
      <c r="M267" s="227">
        <f>G267*L267</f>
        <v>0</v>
      </c>
      <c r="N267" s="228">
        <v>20</v>
      </c>
      <c r="O267" s="229">
        <v>16</v>
      </c>
      <c r="P267" s="68" t="s">
        <v>164</v>
      </c>
    </row>
    <row r="268" spans="1:21" s="68" customFormat="1" ht="15.75" customHeight="1">
      <c r="A268" s="221">
        <v>238</v>
      </c>
      <c r="B268" s="221" t="s">
        <v>159</v>
      </c>
      <c r="C268" s="221" t="s">
        <v>668</v>
      </c>
      <c r="D268" s="222" t="s">
        <v>677</v>
      </c>
      <c r="E268" s="223" t="s">
        <v>678</v>
      </c>
      <c r="F268" s="221" t="s">
        <v>107</v>
      </c>
      <c r="G268" s="224"/>
      <c r="H268" s="225"/>
      <c r="I268" s="225"/>
      <c r="J268" s="226">
        <v>0</v>
      </c>
      <c r="K268" s="227">
        <f>G268*J268</f>
        <v>0</v>
      </c>
      <c r="L268" s="226">
        <v>0</v>
      </c>
      <c r="M268" s="227">
        <f>G268*L268</f>
        <v>0</v>
      </c>
      <c r="N268" s="228">
        <v>20</v>
      </c>
      <c r="O268" s="229">
        <v>16</v>
      </c>
      <c r="P268" s="68" t="s">
        <v>164</v>
      </c>
    </row>
    <row r="269" spans="1:21" s="195" customFormat="1" ht="30" customHeight="1">
      <c r="A269" s="218"/>
      <c r="B269" s="219" t="s">
        <v>121</v>
      </c>
      <c r="C269" s="218"/>
      <c r="D269" s="218" t="s">
        <v>679</v>
      </c>
      <c r="E269" s="218" t="s">
        <v>680</v>
      </c>
      <c r="F269" s="218"/>
      <c r="G269" s="218"/>
      <c r="H269" s="218"/>
      <c r="I269" s="220"/>
      <c r="K269" s="197">
        <f>SUM(K270:K273)</f>
        <v>1.0058982000000001</v>
      </c>
      <c r="M269" s="197">
        <f>SUM(M270:M273)</f>
        <v>0</v>
      </c>
      <c r="P269" s="195" t="s">
        <v>79</v>
      </c>
      <c r="U269" s="68"/>
    </row>
    <row r="270" spans="1:21" s="68" customFormat="1" ht="15.75" customHeight="1">
      <c r="A270" s="221">
        <v>239</v>
      </c>
      <c r="B270" s="221" t="s">
        <v>159</v>
      </c>
      <c r="C270" s="221" t="s">
        <v>650</v>
      </c>
      <c r="D270" s="222" t="s">
        <v>681</v>
      </c>
      <c r="E270" s="223" t="s">
        <v>682</v>
      </c>
      <c r="F270" s="221" t="s">
        <v>193</v>
      </c>
      <c r="G270" s="224">
        <v>57.072000000000003</v>
      </c>
      <c r="H270" s="225"/>
      <c r="I270" s="225"/>
      <c r="J270" s="226">
        <v>3.15E-3</v>
      </c>
      <c r="K270" s="227">
        <f>G270*J270</f>
        <v>0.17977680000000001</v>
      </c>
      <c r="L270" s="226">
        <v>0</v>
      </c>
      <c r="M270" s="227">
        <f>G270*L270</f>
        <v>0</v>
      </c>
      <c r="N270" s="228">
        <v>20</v>
      </c>
      <c r="O270" s="229">
        <v>16</v>
      </c>
      <c r="P270" s="68" t="s">
        <v>164</v>
      </c>
    </row>
    <row r="271" spans="1:21" s="68" customFormat="1" ht="15" customHeight="1">
      <c r="A271" s="221">
        <v>240</v>
      </c>
      <c r="B271" s="221" t="s">
        <v>159</v>
      </c>
      <c r="C271" s="221" t="s">
        <v>650</v>
      </c>
      <c r="D271" s="222" t="s">
        <v>683</v>
      </c>
      <c r="E271" s="223" t="s">
        <v>663</v>
      </c>
      <c r="F271" s="221" t="s">
        <v>193</v>
      </c>
      <c r="G271" s="224">
        <v>57.072000000000003</v>
      </c>
      <c r="H271" s="225"/>
      <c r="I271" s="225"/>
      <c r="J271" s="226">
        <v>3.4499999999999999E-3</v>
      </c>
      <c r="K271" s="227">
        <f>G271*J271</f>
        <v>0.1968984</v>
      </c>
      <c r="L271" s="226">
        <v>0</v>
      </c>
      <c r="M271" s="227">
        <f>G271*L271</f>
        <v>0</v>
      </c>
      <c r="N271" s="228">
        <v>20</v>
      </c>
      <c r="O271" s="229">
        <v>16</v>
      </c>
      <c r="P271" s="68" t="s">
        <v>164</v>
      </c>
    </row>
    <row r="272" spans="1:21" s="239" customFormat="1" ht="15.75" customHeight="1">
      <c r="A272" s="230">
        <v>241</v>
      </c>
      <c r="B272" s="230" t="s">
        <v>185</v>
      </c>
      <c r="C272" s="230" t="s">
        <v>186</v>
      </c>
      <c r="D272" s="231" t="s">
        <v>684</v>
      </c>
      <c r="E272" s="232" t="s">
        <v>685</v>
      </c>
      <c r="F272" s="230" t="s">
        <v>193</v>
      </c>
      <c r="G272" s="233">
        <v>59.926000000000002</v>
      </c>
      <c r="H272" s="234"/>
      <c r="I272" s="234"/>
      <c r="J272" s="235">
        <v>1.0500000000000001E-2</v>
      </c>
      <c r="K272" s="236">
        <f>G272*J272</f>
        <v>0.62922300000000009</v>
      </c>
      <c r="L272" s="235">
        <v>0</v>
      </c>
      <c r="M272" s="236">
        <f>G272*L272</f>
        <v>0</v>
      </c>
      <c r="N272" s="237">
        <v>20</v>
      </c>
      <c r="O272" s="238">
        <v>32</v>
      </c>
      <c r="P272" s="239" t="s">
        <v>164</v>
      </c>
      <c r="U272" s="68"/>
    </row>
    <row r="273" spans="1:21" s="68" customFormat="1" ht="13.5" customHeight="1">
      <c r="A273" s="221">
        <v>242</v>
      </c>
      <c r="B273" s="221" t="s">
        <v>159</v>
      </c>
      <c r="C273" s="221" t="s">
        <v>650</v>
      </c>
      <c r="D273" s="222" t="s">
        <v>686</v>
      </c>
      <c r="E273" s="223" t="s">
        <v>687</v>
      </c>
      <c r="F273" s="221" t="s">
        <v>107</v>
      </c>
      <c r="G273" s="224"/>
      <c r="H273" s="225"/>
      <c r="I273" s="225"/>
      <c r="J273" s="226">
        <v>0</v>
      </c>
      <c r="K273" s="227">
        <f>G273*J273</f>
        <v>0</v>
      </c>
      <c r="L273" s="226">
        <v>0</v>
      </c>
      <c r="M273" s="227">
        <f>G273*L273</f>
        <v>0</v>
      </c>
      <c r="N273" s="228">
        <v>20</v>
      </c>
      <c r="O273" s="229">
        <v>16</v>
      </c>
      <c r="P273" s="68" t="s">
        <v>164</v>
      </c>
    </row>
    <row r="274" spans="1:21" s="195" customFormat="1" ht="30" customHeight="1">
      <c r="A274" s="218"/>
      <c r="B274" s="219" t="s">
        <v>121</v>
      </c>
      <c r="C274" s="218"/>
      <c r="D274" s="218" t="s">
        <v>688</v>
      </c>
      <c r="E274" s="218" t="s">
        <v>689</v>
      </c>
      <c r="F274" s="218"/>
      <c r="G274" s="218"/>
      <c r="H274" s="218"/>
      <c r="I274" s="220"/>
      <c r="K274" s="197">
        <f>SUM(K275:K281)</f>
        <v>0.14660181999999999</v>
      </c>
      <c r="M274" s="197">
        <f>SUM(M275:M281)</f>
        <v>0</v>
      </c>
      <c r="P274" s="195" t="s">
        <v>79</v>
      </c>
      <c r="U274" s="68"/>
    </row>
    <row r="275" spans="1:21" s="68" customFormat="1" ht="23.25" customHeight="1">
      <c r="A275" s="221">
        <v>243</v>
      </c>
      <c r="B275" s="221" t="s">
        <v>159</v>
      </c>
      <c r="C275" s="221" t="s">
        <v>688</v>
      </c>
      <c r="D275" s="222" t="s">
        <v>690</v>
      </c>
      <c r="E275" s="223" t="s">
        <v>691</v>
      </c>
      <c r="F275" s="221" t="s">
        <v>193</v>
      </c>
      <c r="G275" s="224">
        <v>32.255000000000003</v>
      </c>
      <c r="H275" s="225"/>
      <c r="I275" s="225"/>
      <c r="J275" s="226">
        <v>1.6000000000000001E-4</v>
      </c>
      <c r="K275" s="227">
        <f t="shared" ref="K275:K281" si="26">G275*J275</f>
        <v>5.160800000000001E-3</v>
      </c>
      <c r="L275" s="226">
        <v>0</v>
      </c>
      <c r="M275" s="227">
        <f t="shared" ref="M275:M281" si="27">G275*L275</f>
        <v>0</v>
      </c>
      <c r="N275" s="228">
        <v>20</v>
      </c>
      <c r="O275" s="229">
        <v>16</v>
      </c>
      <c r="P275" s="68" t="s">
        <v>164</v>
      </c>
    </row>
    <row r="276" spans="1:21" s="68" customFormat="1" ht="14.25" customHeight="1">
      <c r="A276" s="221">
        <v>244</v>
      </c>
      <c r="B276" s="221" t="s">
        <v>159</v>
      </c>
      <c r="C276" s="221" t="s">
        <v>688</v>
      </c>
      <c r="D276" s="222" t="s">
        <v>692</v>
      </c>
      <c r="E276" s="223" t="s">
        <v>693</v>
      </c>
      <c r="F276" s="221" t="s">
        <v>193</v>
      </c>
      <c r="G276" s="224">
        <v>32.255000000000003</v>
      </c>
      <c r="H276" s="225"/>
      <c r="I276" s="225"/>
      <c r="J276" s="226">
        <v>8.0000000000000007E-5</v>
      </c>
      <c r="K276" s="227">
        <f t="shared" si="26"/>
        <v>2.5804000000000005E-3</v>
      </c>
      <c r="L276" s="226">
        <v>0</v>
      </c>
      <c r="M276" s="227">
        <f t="shared" si="27"/>
        <v>0</v>
      </c>
      <c r="N276" s="228">
        <v>20</v>
      </c>
      <c r="O276" s="229">
        <v>16</v>
      </c>
      <c r="P276" s="68" t="s">
        <v>164</v>
      </c>
    </row>
    <row r="277" spans="1:21" s="68" customFormat="1" ht="14.25" customHeight="1">
      <c r="A277" s="221">
        <v>245</v>
      </c>
      <c r="B277" s="221" t="s">
        <v>159</v>
      </c>
      <c r="C277" s="221" t="s">
        <v>688</v>
      </c>
      <c r="D277" s="222" t="s">
        <v>694</v>
      </c>
      <c r="E277" s="223" t="s">
        <v>695</v>
      </c>
      <c r="F277" s="221" t="s">
        <v>193</v>
      </c>
      <c r="G277" s="224">
        <v>20.975999999999999</v>
      </c>
      <c r="H277" s="225"/>
      <c r="I277" s="225"/>
      <c r="J277" s="226">
        <v>1.1E-4</v>
      </c>
      <c r="K277" s="227">
        <f t="shared" si="26"/>
        <v>2.3073600000000001E-3</v>
      </c>
      <c r="L277" s="226">
        <v>0</v>
      </c>
      <c r="M277" s="227">
        <f t="shared" si="27"/>
        <v>0</v>
      </c>
      <c r="N277" s="228">
        <v>20</v>
      </c>
      <c r="O277" s="229">
        <v>16</v>
      </c>
      <c r="P277" s="68" t="s">
        <v>164</v>
      </c>
    </row>
    <row r="278" spans="1:21" s="68" customFormat="1" ht="14.25" customHeight="1">
      <c r="A278" s="221">
        <v>246</v>
      </c>
      <c r="B278" s="221" t="s">
        <v>159</v>
      </c>
      <c r="C278" s="221" t="s">
        <v>688</v>
      </c>
      <c r="D278" s="222" t="s">
        <v>696</v>
      </c>
      <c r="E278" s="223" t="s">
        <v>697</v>
      </c>
      <c r="F278" s="221" t="s">
        <v>193</v>
      </c>
      <c r="G278" s="224">
        <v>20.975999999999999</v>
      </c>
      <c r="H278" s="225"/>
      <c r="I278" s="225"/>
      <c r="J278" s="226">
        <v>2.2000000000000001E-4</v>
      </c>
      <c r="K278" s="227">
        <f t="shared" si="26"/>
        <v>4.6147200000000001E-3</v>
      </c>
      <c r="L278" s="226">
        <v>0</v>
      </c>
      <c r="M278" s="227">
        <f t="shared" si="27"/>
        <v>0</v>
      </c>
      <c r="N278" s="228">
        <v>20</v>
      </c>
      <c r="O278" s="229">
        <v>16</v>
      </c>
      <c r="P278" s="68" t="s">
        <v>164</v>
      </c>
    </row>
    <row r="279" spans="1:21" s="68" customFormat="1" ht="26.25" customHeight="1">
      <c r="A279" s="221">
        <v>247</v>
      </c>
      <c r="B279" s="221" t="s">
        <v>159</v>
      </c>
      <c r="C279" s="221" t="s">
        <v>688</v>
      </c>
      <c r="D279" s="222" t="s">
        <v>698</v>
      </c>
      <c r="E279" s="223" t="s">
        <v>2081</v>
      </c>
      <c r="F279" s="221" t="s">
        <v>193</v>
      </c>
      <c r="G279" s="224">
        <v>282.46899999999999</v>
      </c>
      <c r="H279" s="225"/>
      <c r="I279" s="225"/>
      <c r="J279" s="226">
        <v>3.2000000000000003E-4</v>
      </c>
      <c r="K279" s="227">
        <f t="shared" si="26"/>
        <v>9.0390080000000012E-2</v>
      </c>
      <c r="L279" s="226">
        <v>0</v>
      </c>
      <c r="M279" s="227">
        <f t="shared" si="27"/>
        <v>0</v>
      </c>
      <c r="N279" s="228">
        <v>20</v>
      </c>
      <c r="O279" s="229">
        <v>16</v>
      </c>
      <c r="P279" s="68" t="s">
        <v>164</v>
      </c>
    </row>
    <row r="280" spans="1:21" s="68" customFormat="1" ht="15" customHeight="1">
      <c r="A280" s="221">
        <v>248</v>
      </c>
      <c r="B280" s="221" t="s">
        <v>159</v>
      </c>
      <c r="C280" s="221" t="s">
        <v>688</v>
      </c>
      <c r="D280" s="222" t="s">
        <v>699</v>
      </c>
      <c r="E280" s="223" t="s">
        <v>700</v>
      </c>
      <c r="F280" s="221" t="s">
        <v>193</v>
      </c>
      <c r="G280" s="224">
        <v>46.4</v>
      </c>
      <c r="H280" s="225"/>
      <c r="I280" s="225"/>
      <c r="J280" s="226">
        <v>4.0000000000000002E-4</v>
      </c>
      <c r="K280" s="227">
        <f t="shared" si="26"/>
        <v>1.856E-2</v>
      </c>
      <c r="L280" s="226">
        <v>0</v>
      </c>
      <c r="M280" s="227">
        <f t="shared" si="27"/>
        <v>0</v>
      </c>
      <c r="N280" s="228">
        <v>20</v>
      </c>
      <c r="O280" s="229">
        <v>16</v>
      </c>
      <c r="P280" s="68" t="s">
        <v>164</v>
      </c>
    </row>
    <row r="281" spans="1:21" s="68" customFormat="1" ht="14.25" customHeight="1">
      <c r="A281" s="221">
        <v>249</v>
      </c>
      <c r="B281" s="221" t="s">
        <v>159</v>
      </c>
      <c r="C281" s="221" t="s">
        <v>688</v>
      </c>
      <c r="D281" s="222" t="s">
        <v>701</v>
      </c>
      <c r="E281" s="223" t="s">
        <v>702</v>
      </c>
      <c r="F281" s="221" t="s">
        <v>193</v>
      </c>
      <c r="G281" s="224">
        <v>69.662000000000006</v>
      </c>
      <c r="H281" s="225"/>
      <c r="I281" s="225"/>
      <c r="J281" s="226">
        <v>3.3E-4</v>
      </c>
      <c r="K281" s="227">
        <f t="shared" si="26"/>
        <v>2.2988460000000002E-2</v>
      </c>
      <c r="L281" s="226">
        <v>0</v>
      </c>
      <c r="M281" s="227">
        <f t="shared" si="27"/>
        <v>0</v>
      </c>
      <c r="N281" s="228">
        <v>20</v>
      </c>
      <c r="O281" s="229">
        <v>16</v>
      </c>
      <c r="P281" s="68" t="s">
        <v>164</v>
      </c>
    </row>
    <row r="282" spans="1:21" s="195" customFormat="1" ht="30" customHeight="1">
      <c r="A282" s="218"/>
      <c r="B282" s="219" t="s">
        <v>121</v>
      </c>
      <c r="C282" s="218"/>
      <c r="D282" s="218" t="s">
        <v>703</v>
      </c>
      <c r="E282" s="218" t="s">
        <v>704</v>
      </c>
      <c r="F282" s="218"/>
      <c r="G282" s="218"/>
      <c r="H282" s="218"/>
      <c r="I282" s="220"/>
      <c r="K282" s="197">
        <f>SUM(K283:K284)</f>
        <v>0.29774920000000005</v>
      </c>
      <c r="M282" s="197">
        <f>SUM(M283:M284)</f>
        <v>0</v>
      </c>
      <c r="P282" s="195" t="s">
        <v>79</v>
      </c>
      <c r="U282" s="68"/>
    </row>
    <row r="283" spans="1:21" s="68" customFormat="1" ht="15" customHeight="1">
      <c r="A283" s="221">
        <v>250</v>
      </c>
      <c r="B283" s="221" t="s">
        <v>159</v>
      </c>
      <c r="C283" s="221" t="s">
        <v>703</v>
      </c>
      <c r="D283" s="222" t="s">
        <v>705</v>
      </c>
      <c r="E283" s="223" t="s">
        <v>706</v>
      </c>
      <c r="F283" s="221" t="s">
        <v>193</v>
      </c>
      <c r="G283" s="224">
        <v>692.44</v>
      </c>
      <c r="H283" s="225"/>
      <c r="I283" s="225"/>
      <c r="J283" s="226">
        <v>1E-4</v>
      </c>
      <c r="K283" s="227">
        <f>G283*J283</f>
        <v>6.9244000000000014E-2</v>
      </c>
      <c r="L283" s="226">
        <v>0</v>
      </c>
      <c r="M283" s="227">
        <f>G283*L283</f>
        <v>0</v>
      </c>
      <c r="N283" s="228">
        <v>20</v>
      </c>
      <c r="O283" s="229">
        <v>16</v>
      </c>
      <c r="P283" s="68" t="s">
        <v>164</v>
      </c>
    </row>
    <row r="284" spans="1:21" s="68" customFormat="1" ht="15" customHeight="1">
      <c r="A284" s="221">
        <v>251</v>
      </c>
      <c r="B284" s="221" t="s">
        <v>159</v>
      </c>
      <c r="C284" s="221" t="s">
        <v>703</v>
      </c>
      <c r="D284" s="222" t="s">
        <v>707</v>
      </c>
      <c r="E284" s="223" t="s">
        <v>708</v>
      </c>
      <c r="F284" s="221" t="s">
        <v>193</v>
      </c>
      <c r="G284" s="224">
        <v>692.44</v>
      </c>
      <c r="H284" s="225"/>
      <c r="I284" s="225"/>
      <c r="J284" s="226">
        <v>3.3E-4</v>
      </c>
      <c r="K284" s="227">
        <f>G284*J284</f>
        <v>0.22850520000000002</v>
      </c>
      <c r="L284" s="226">
        <v>0</v>
      </c>
      <c r="M284" s="227">
        <f>G284*L284</f>
        <v>0</v>
      </c>
      <c r="N284" s="228">
        <v>20</v>
      </c>
      <c r="O284" s="229">
        <v>16</v>
      </c>
      <c r="P284" s="68" t="s">
        <v>164</v>
      </c>
    </row>
    <row r="285" spans="1:21" s="198" customFormat="1" ht="30" customHeight="1">
      <c r="A285" s="243"/>
      <c r="B285" s="243"/>
      <c r="C285" s="243"/>
      <c r="D285" s="243"/>
      <c r="E285" s="243" t="s">
        <v>139</v>
      </c>
      <c r="F285" s="243"/>
      <c r="G285" s="243"/>
      <c r="H285" s="243"/>
      <c r="I285" s="244"/>
      <c r="K285" s="200">
        <f>K14+K140</f>
        <v>162.78934224</v>
      </c>
      <c r="M285" s="200">
        <f>M14+M140</f>
        <v>114.47744214999999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55118110236227" right="0.59055118110236227" top="0.59055118110236227" bottom="0.59055118110236227" header="0.51181102362204722" footer="0.51181102362204722"/>
  <pageSetup paperSize="9" scale="70" fitToHeight="999" orientation="portrait" errors="blank" verticalDpi="1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showGridLines="0" workbookViewId="0">
      <pane ySplit="13" topLeftCell="A14" activePane="bottomLeft" state="frozen"/>
      <selection activeCell="O31" sqref="O31"/>
      <selection pane="bottomLeft" activeCell="C14" sqref="C14:C19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274" t="s">
        <v>132</v>
      </c>
      <c r="B1" s="275"/>
      <c r="C1" s="275"/>
      <c r="D1" s="275"/>
      <c r="E1" s="275"/>
    </row>
    <row r="2" spans="1:5">
      <c r="A2" s="276" t="s">
        <v>37</v>
      </c>
      <c r="B2" s="277" t="str">
        <f>'SO 09 kl'!E5</f>
        <v>Drienov OOPZ -Rekonštrukcia a prístavba objektu</v>
      </c>
      <c r="C2" s="278"/>
      <c r="D2" s="278"/>
      <c r="E2" s="278"/>
    </row>
    <row r="3" spans="1:5">
      <c r="A3" s="276" t="s">
        <v>36</v>
      </c>
      <c r="B3" s="277" t="str">
        <f>'SO 09 kl'!E7</f>
        <v>SO 09 garáže- buracie práce</v>
      </c>
      <c r="C3" s="279"/>
      <c r="D3" s="280"/>
      <c r="E3" s="177"/>
    </row>
    <row r="4" spans="1:5">
      <c r="A4" s="276" t="s">
        <v>133</v>
      </c>
      <c r="B4" s="277" t="str">
        <f>'SO 09 kl'!E9</f>
        <v xml:space="preserve"> </v>
      </c>
      <c r="C4" s="279"/>
      <c r="D4" s="280"/>
      <c r="E4" s="177"/>
    </row>
    <row r="5" spans="1:5">
      <c r="A5" s="281"/>
      <c r="B5" s="277"/>
      <c r="C5" s="279"/>
      <c r="D5" s="282"/>
      <c r="E5" s="177"/>
    </row>
    <row r="6" spans="1:5" ht="6" customHeight="1">
      <c r="A6" s="281"/>
      <c r="B6" s="277"/>
      <c r="C6" s="279"/>
      <c r="D6" s="282"/>
      <c r="E6" s="177"/>
    </row>
    <row r="7" spans="1:5">
      <c r="A7" s="283"/>
      <c r="B7" s="277"/>
      <c r="C7" s="279"/>
      <c r="D7" s="282"/>
      <c r="E7" s="177"/>
    </row>
    <row r="8" spans="1:5">
      <c r="A8" s="283"/>
      <c r="B8" s="277"/>
      <c r="C8" s="279"/>
      <c r="D8" s="282"/>
      <c r="E8" s="177"/>
    </row>
    <row r="9" spans="1:5">
      <c r="A9" s="283"/>
      <c r="B9" s="277"/>
      <c r="C9" s="279"/>
      <c r="D9" s="282"/>
      <c r="E9" s="177"/>
    </row>
    <row r="10" spans="1:5" ht="6" customHeight="1">
      <c r="A10" s="275"/>
      <c r="B10" s="275"/>
      <c r="C10" s="275"/>
      <c r="D10" s="275"/>
      <c r="E10" s="275"/>
    </row>
    <row r="11" spans="1:5">
      <c r="A11" s="284" t="s">
        <v>134</v>
      </c>
      <c r="B11" s="285" t="s">
        <v>135</v>
      </c>
      <c r="C11" s="286" t="s">
        <v>136</v>
      </c>
      <c r="D11" s="287" t="s">
        <v>137</v>
      </c>
      <c r="E11" s="286" t="s">
        <v>138</v>
      </c>
    </row>
    <row r="12" spans="1:5">
      <c r="A12" s="288">
        <v>1</v>
      </c>
      <c r="B12" s="289">
        <v>2</v>
      </c>
      <c r="C12" s="290">
        <v>3</v>
      </c>
      <c r="D12" s="291">
        <v>4</v>
      </c>
      <c r="E12" s="290">
        <v>5</v>
      </c>
    </row>
    <row r="13" spans="1:5" ht="4.5" customHeight="1">
      <c r="A13" s="189"/>
      <c r="B13" s="189"/>
      <c r="C13" s="189"/>
      <c r="D13" s="189"/>
      <c r="E13" s="189"/>
    </row>
    <row r="14" spans="1:5" s="293" customFormat="1" ht="11.25">
      <c r="A14" s="292" t="str">
        <f>'SO 09 rozpočet'!D14</f>
        <v>HSV</v>
      </c>
      <c r="B14" s="293" t="str">
        <f>'SO 09 rozpočet'!E14</f>
        <v>Práce a dodávky HSV</v>
      </c>
      <c r="C14" s="294"/>
      <c r="D14" s="295">
        <f>'SO 09 rozpočet'!K14</f>
        <v>0</v>
      </c>
      <c r="E14" s="295">
        <f>'SO 09 rozpočet'!M14</f>
        <v>0</v>
      </c>
    </row>
    <row r="15" spans="1:5" s="297" customFormat="1" ht="11.25">
      <c r="A15" s="296" t="str">
        <f>'SO 09 rozpočet'!D15</f>
        <v>9</v>
      </c>
      <c r="B15" s="297" t="str">
        <f>'SO 09 rozpočet'!E15</f>
        <v>Ostatné konštrukcie a práce-búranie</v>
      </c>
      <c r="C15" s="298"/>
      <c r="D15" s="299">
        <f>'SO 09 rozpočet'!K15</f>
        <v>0</v>
      </c>
      <c r="E15" s="299">
        <f>'SO 09 rozpočet'!M15</f>
        <v>0</v>
      </c>
    </row>
    <row r="16" spans="1:5" s="300" customFormat="1" ht="11.25">
      <c r="B16" s="300" t="s">
        <v>139</v>
      </c>
      <c r="C16" s="301"/>
      <c r="D16" s="302">
        <f>'SO 09 rozpočet'!K22</f>
        <v>0</v>
      </c>
      <c r="E16" s="302">
        <f>'SO 09 rozpočet'!M22</f>
        <v>0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6" fitToHeight="999" orientation="portrait" errors="blank" horizontalDpi="8189" verticalDpi="8189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workbookViewId="0">
      <pane ySplit="13" topLeftCell="A14" activePane="bottomLeft" state="frozen"/>
      <selection activeCell="O31" sqref="O31"/>
      <selection pane="bottomLeft" activeCell="H14" sqref="H14:U27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5.71093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5.71093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5.71093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5.71093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5.71093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5.71093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5.71093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5.71093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5.71093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5.71093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5.71093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5.71093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5.71093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5.71093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5.71093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5.71093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5.71093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5.71093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5.71093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5.71093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5.71093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5.71093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5.71093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5.71093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5.71093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5.71093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5.71093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5.71093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5.71093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5.71093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5.71093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5.71093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5.71093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5.71093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5.71093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5.71093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5.71093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5.71093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5.71093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5.71093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5.71093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5.71093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5.71093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5.71093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5.71093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5.71093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5.71093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5.71093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5.71093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5.71093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5.71093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5.71093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5.71093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5.71093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5.71093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5.71093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5.71093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5.71093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5.71093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5.71093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5.71093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5.71093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5.71093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5.71093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1" ht="18">
      <c r="A1" s="274" t="s">
        <v>140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202"/>
      <c r="P1" s="202"/>
      <c r="Q1" s="303"/>
      <c r="R1" s="303"/>
      <c r="S1" s="303"/>
      <c r="T1" s="303"/>
    </row>
    <row r="2" spans="1:21">
      <c r="A2" s="276" t="s">
        <v>37</v>
      </c>
      <c r="B2" s="281"/>
      <c r="C2" s="277" t="str">
        <f>'SO 09 kl'!E5</f>
        <v>Drienov OOPZ -Rekonštrukcia a prístavba objektu</v>
      </c>
      <c r="D2" s="282"/>
      <c r="E2" s="282"/>
      <c r="F2" s="281"/>
      <c r="G2" s="281"/>
      <c r="H2" s="281"/>
      <c r="I2" s="281"/>
      <c r="J2" s="281"/>
      <c r="K2" s="281"/>
      <c r="L2" s="303"/>
      <c r="M2" s="303"/>
      <c r="N2" s="303"/>
      <c r="O2" s="202"/>
      <c r="P2" s="202"/>
      <c r="Q2" s="303"/>
      <c r="R2" s="303"/>
      <c r="S2" s="303"/>
      <c r="T2" s="303"/>
    </row>
    <row r="3" spans="1:21">
      <c r="A3" s="276" t="s">
        <v>36</v>
      </c>
      <c r="B3" s="281"/>
      <c r="C3" s="277" t="str">
        <f>'SO 09 kl'!E7</f>
        <v>SO 09 garáže- buracie práce</v>
      </c>
      <c r="D3" s="282"/>
      <c r="E3" s="282"/>
      <c r="F3" s="281"/>
      <c r="G3" s="281"/>
      <c r="H3" s="281"/>
      <c r="I3" s="277"/>
      <c r="J3" s="282"/>
      <c r="K3" s="282"/>
      <c r="L3" s="303"/>
      <c r="M3" s="303"/>
      <c r="N3" s="303"/>
      <c r="O3" s="202"/>
      <c r="P3" s="202"/>
      <c r="Q3" s="303"/>
      <c r="R3" s="303"/>
      <c r="S3" s="303"/>
      <c r="T3" s="303"/>
    </row>
    <row r="4" spans="1:21">
      <c r="A4" s="276" t="s">
        <v>133</v>
      </c>
      <c r="B4" s="281"/>
      <c r="C4" s="277" t="str">
        <f>'SO 09 kl'!E9</f>
        <v xml:space="preserve"> </v>
      </c>
      <c r="D4" s="282"/>
      <c r="E4" s="282"/>
      <c r="F4" s="281"/>
      <c r="G4" s="281"/>
      <c r="H4" s="281"/>
      <c r="I4" s="277"/>
      <c r="J4" s="282"/>
      <c r="K4" s="282"/>
      <c r="L4" s="303"/>
      <c r="M4" s="303"/>
      <c r="N4" s="303"/>
      <c r="O4" s="202"/>
      <c r="P4" s="202"/>
      <c r="Q4" s="303"/>
      <c r="R4" s="303"/>
      <c r="S4" s="303"/>
      <c r="T4" s="303"/>
    </row>
    <row r="5" spans="1:21">
      <c r="A5" s="281"/>
      <c r="B5" s="281"/>
      <c r="C5" s="277"/>
      <c r="D5" s="282"/>
      <c r="E5" s="282"/>
      <c r="F5" s="281"/>
      <c r="G5" s="281"/>
      <c r="H5" s="281"/>
      <c r="I5" s="304"/>
      <c r="J5" s="282"/>
      <c r="K5" s="282"/>
      <c r="L5" s="303"/>
      <c r="M5" s="303"/>
      <c r="N5" s="303"/>
      <c r="O5" s="202"/>
      <c r="P5" s="202"/>
      <c r="Q5" s="303"/>
      <c r="R5" s="303"/>
      <c r="S5" s="303"/>
      <c r="T5" s="303"/>
    </row>
    <row r="6" spans="1:21" ht="5.25" customHeight="1">
      <c r="A6" s="281"/>
      <c r="B6" s="281"/>
      <c r="C6" s="277"/>
      <c r="D6" s="282"/>
      <c r="E6" s="282"/>
      <c r="F6" s="281"/>
      <c r="G6" s="281"/>
      <c r="H6" s="281"/>
      <c r="I6" s="304"/>
      <c r="J6" s="282"/>
      <c r="K6" s="282"/>
      <c r="L6" s="303"/>
      <c r="M6" s="303"/>
      <c r="N6" s="303"/>
      <c r="O6" s="202"/>
      <c r="P6" s="202"/>
      <c r="Q6" s="303"/>
      <c r="R6" s="303"/>
      <c r="S6" s="303"/>
      <c r="T6" s="303"/>
    </row>
    <row r="7" spans="1:21">
      <c r="A7" s="281"/>
      <c r="B7" s="281"/>
      <c r="C7" s="277"/>
      <c r="D7" s="282"/>
      <c r="E7" s="282"/>
      <c r="F7" s="281"/>
      <c r="G7" s="281"/>
      <c r="H7" s="281"/>
      <c r="I7" s="304"/>
      <c r="J7" s="282"/>
      <c r="K7" s="282"/>
      <c r="L7" s="303"/>
      <c r="M7" s="303"/>
      <c r="N7" s="303"/>
      <c r="O7" s="202"/>
      <c r="P7" s="202"/>
      <c r="Q7" s="303"/>
      <c r="R7" s="303"/>
      <c r="S7" s="303"/>
      <c r="T7" s="303"/>
    </row>
    <row r="8" spans="1:21">
      <c r="A8" s="281"/>
      <c r="B8" s="281"/>
      <c r="C8" s="277"/>
      <c r="D8" s="282"/>
      <c r="E8" s="282"/>
      <c r="F8" s="281"/>
      <c r="G8" s="281"/>
      <c r="H8" s="281"/>
      <c r="I8" s="304"/>
      <c r="J8" s="282"/>
      <c r="K8" s="282"/>
      <c r="L8" s="303"/>
      <c r="M8" s="303"/>
      <c r="N8" s="303"/>
      <c r="O8" s="202"/>
      <c r="P8" s="202"/>
      <c r="Q8" s="303"/>
      <c r="R8" s="303"/>
      <c r="S8" s="303"/>
      <c r="T8" s="303"/>
    </row>
    <row r="9" spans="1:21">
      <c r="A9" s="281"/>
      <c r="B9" s="281"/>
      <c r="C9" s="277"/>
      <c r="D9" s="282"/>
      <c r="E9" s="282"/>
      <c r="F9" s="281"/>
      <c r="G9" s="281"/>
      <c r="H9" s="281"/>
      <c r="I9" s="304"/>
      <c r="J9" s="282"/>
      <c r="K9" s="282"/>
      <c r="L9" s="303"/>
      <c r="M9" s="303"/>
      <c r="N9" s="303"/>
      <c r="O9" s="202"/>
      <c r="P9" s="202"/>
      <c r="Q9" s="303"/>
      <c r="R9" s="303"/>
      <c r="S9" s="303"/>
      <c r="T9" s="303"/>
    </row>
    <row r="10" spans="1:21" ht="6" customHeight="1">
      <c r="A10" s="303"/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202"/>
      <c r="P10" s="202"/>
      <c r="Q10" s="303"/>
      <c r="R10" s="303"/>
      <c r="S10" s="303"/>
      <c r="T10" s="303"/>
    </row>
    <row r="11" spans="1:21" ht="22.5">
      <c r="A11" s="284" t="s">
        <v>141</v>
      </c>
      <c r="B11" s="285" t="s">
        <v>142</v>
      </c>
      <c r="C11" s="285" t="s">
        <v>143</v>
      </c>
      <c r="D11" s="285" t="s">
        <v>144</v>
      </c>
      <c r="E11" s="285" t="s">
        <v>135</v>
      </c>
      <c r="F11" s="285" t="s">
        <v>145</v>
      </c>
      <c r="G11" s="285" t="s">
        <v>146</v>
      </c>
      <c r="H11" s="285" t="s">
        <v>147</v>
      </c>
      <c r="I11" s="285" t="s">
        <v>136</v>
      </c>
      <c r="J11" s="285" t="s">
        <v>148</v>
      </c>
      <c r="K11" s="285" t="s">
        <v>137</v>
      </c>
      <c r="L11" s="285" t="s">
        <v>149</v>
      </c>
      <c r="M11" s="285" t="s">
        <v>150</v>
      </c>
      <c r="N11" s="285" t="s">
        <v>151</v>
      </c>
      <c r="O11" s="205" t="s">
        <v>152</v>
      </c>
      <c r="P11" s="205" t="s">
        <v>153</v>
      </c>
      <c r="Q11" s="285"/>
      <c r="R11" s="285"/>
      <c r="S11" s="285"/>
      <c r="T11" s="305" t="s">
        <v>154</v>
      </c>
      <c r="U11" s="207"/>
    </row>
    <row r="12" spans="1:21">
      <c r="A12" s="288">
        <v>1</v>
      </c>
      <c r="B12" s="289">
        <v>2</v>
      </c>
      <c r="C12" s="289">
        <v>3</v>
      </c>
      <c r="D12" s="289">
        <v>4</v>
      </c>
      <c r="E12" s="289">
        <v>5</v>
      </c>
      <c r="F12" s="289">
        <v>6</v>
      </c>
      <c r="G12" s="289">
        <v>7</v>
      </c>
      <c r="H12" s="289">
        <v>8</v>
      </c>
      <c r="I12" s="289">
        <v>9</v>
      </c>
      <c r="J12" s="289"/>
      <c r="K12" s="289"/>
      <c r="L12" s="289"/>
      <c r="M12" s="289"/>
      <c r="N12" s="289">
        <v>10</v>
      </c>
      <c r="O12" s="208">
        <v>11</v>
      </c>
      <c r="P12" s="208">
        <v>12</v>
      </c>
      <c r="Q12" s="289"/>
      <c r="R12" s="289"/>
      <c r="S12" s="289"/>
      <c r="T12" s="306">
        <v>11</v>
      </c>
      <c r="U12" s="207"/>
    </row>
    <row r="13" spans="1:21" ht="4.5" customHeight="1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7"/>
      <c r="O13" s="211"/>
      <c r="P13" s="212"/>
      <c r="Q13" s="307"/>
      <c r="R13" s="307"/>
      <c r="S13" s="307"/>
      <c r="T13" s="307"/>
    </row>
    <row r="14" spans="1:21" s="293" customFormat="1" ht="30" customHeight="1">
      <c r="A14" s="213"/>
      <c r="B14" s="214" t="s">
        <v>121</v>
      </c>
      <c r="C14" s="213"/>
      <c r="D14" s="213" t="s">
        <v>155</v>
      </c>
      <c r="E14" s="213" t="s">
        <v>156</v>
      </c>
      <c r="F14" s="213"/>
      <c r="G14" s="213"/>
      <c r="H14" s="213"/>
      <c r="I14" s="215"/>
      <c r="J14" s="216"/>
      <c r="K14" s="217"/>
      <c r="L14" s="216"/>
      <c r="M14" s="217"/>
      <c r="N14" s="216"/>
    </row>
    <row r="15" spans="1:21" s="297" customFormat="1" ht="30" customHeight="1">
      <c r="A15" s="218"/>
      <c r="B15" s="219" t="s">
        <v>121</v>
      </c>
      <c r="C15" s="218"/>
      <c r="D15" s="218" t="s">
        <v>331</v>
      </c>
      <c r="E15" s="218" t="s">
        <v>332</v>
      </c>
      <c r="F15" s="218"/>
      <c r="G15" s="218"/>
      <c r="H15" s="218"/>
      <c r="I15" s="220"/>
      <c r="K15" s="299"/>
      <c r="M15" s="299"/>
    </row>
    <row r="16" spans="1:21" s="323" customFormat="1" ht="12.75" customHeight="1">
      <c r="A16" s="221">
        <v>1</v>
      </c>
      <c r="B16" s="221" t="s">
        <v>159</v>
      </c>
      <c r="C16" s="221" t="s">
        <v>353</v>
      </c>
      <c r="D16" s="222" t="s">
        <v>411</v>
      </c>
      <c r="E16" s="223" t="s">
        <v>412</v>
      </c>
      <c r="F16" s="221" t="s">
        <v>189</v>
      </c>
      <c r="G16" s="224">
        <v>89.341999999999999</v>
      </c>
      <c r="H16" s="225"/>
      <c r="I16" s="225"/>
      <c r="J16" s="319"/>
      <c r="K16" s="320"/>
      <c r="L16" s="319"/>
      <c r="M16" s="320"/>
      <c r="N16" s="321"/>
      <c r="O16" s="322"/>
    </row>
    <row r="17" spans="1:15" s="323" customFormat="1" ht="14.25" customHeight="1">
      <c r="A17" s="221">
        <v>2</v>
      </c>
      <c r="B17" s="221" t="s">
        <v>159</v>
      </c>
      <c r="C17" s="221" t="s">
        <v>353</v>
      </c>
      <c r="D17" s="222" t="s">
        <v>413</v>
      </c>
      <c r="E17" s="223" t="s">
        <v>414</v>
      </c>
      <c r="F17" s="221" t="s">
        <v>189</v>
      </c>
      <c r="G17" s="224">
        <v>893.42</v>
      </c>
      <c r="H17" s="225"/>
      <c r="I17" s="225"/>
      <c r="J17" s="319"/>
      <c r="K17" s="320"/>
      <c r="L17" s="319"/>
      <c r="M17" s="320"/>
      <c r="N17" s="321"/>
      <c r="O17" s="322"/>
    </row>
    <row r="18" spans="1:15" s="323" customFormat="1" ht="15" customHeight="1">
      <c r="A18" s="221">
        <v>3</v>
      </c>
      <c r="B18" s="221" t="s">
        <v>159</v>
      </c>
      <c r="C18" s="221" t="s">
        <v>353</v>
      </c>
      <c r="D18" s="222" t="s">
        <v>415</v>
      </c>
      <c r="E18" s="223" t="s">
        <v>416</v>
      </c>
      <c r="F18" s="221" t="s">
        <v>189</v>
      </c>
      <c r="G18" s="224">
        <v>89.341999999999999</v>
      </c>
      <c r="H18" s="225"/>
      <c r="I18" s="225"/>
      <c r="J18" s="319"/>
      <c r="K18" s="320"/>
      <c r="L18" s="319"/>
      <c r="M18" s="320"/>
      <c r="N18" s="321"/>
      <c r="O18" s="322"/>
    </row>
    <row r="19" spans="1:15" s="323" customFormat="1" ht="23.25" customHeight="1">
      <c r="A19" s="221">
        <v>4</v>
      </c>
      <c r="B19" s="221" t="s">
        <v>159</v>
      </c>
      <c r="C19" s="221" t="s">
        <v>353</v>
      </c>
      <c r="D19" s="222" t="s">
        <v>822</v>
      </c>
      <c r="E19" s="223" t="s">
        <v>823</v>
      </c>
      <c r="F19" s="221" t="s">
        <v>189</v>
      </c>
      <c r="G19" s="224">
        <v>89.341999999999999</v>
      </c>
      <c r="H19" s="225"/>
      <c r="I19" s="225"/>
      <c r="J19" s="319"/>
      <c r="K19" s="320"/>
      <c r="L19" s="319"/>
      <c r="M19" s="320"/>
      <c r="N19" s="321"/>
      <c r="O19" s="322"/>
    </row>
    <row r="20" spans="1:15" s="323" customFormat="1" ht="14.25" customHeight="1">
      <c r="A20" s="221">
        <v>5</v>
      </c>
      <c r="B20" s="221" t="s">
        <v>159</v>
      </c>
      <c r="C20" s="221" t="s">
        <v>353</v>
      </c>
      <c r="D20" s="222" t="s">
        <v>417</v>
      </c>
      <c r="E20" s="223" t="s">
        <v>2072</v>
      </c>
      <c r="F20" s="221" t="s">
        <v>189</v>
      </c>
      <c r="G20" s="224">
        <v>89.341999999999999</v>
      </c>
      <c r="H20" s="225"/>
      <c r="I20" s="225"/>
      <c r="J20" s="319"/>
      <c r="K20" s="320"/>
      <c r="L20" s="319"/>
      <c r="M20" s="320"/>
      <c r="N20" s="321"/>
      <c r="O20" s="322"/>
    </row>
    <row r="21" spans="1:15" s="323" customFormat="1" ht="14.25" customHeight="1">
      <c r="A21" s="221">
        <v>6</v>
      </c>
      <c r="B21" s="221" t="s">
        <v>159</v>
      </c>
      <c r="C21" s="221" t="s">
        <v>2073</v>
      </c>
      <c r="D21" s="222" t="s">
        <v>2074</v>
      </c>
      <c r="E21" s="223" t="s">
        <v>2075</v>
      </c>
      <c r="F21" s="221" t="s">
        <v>163</v>
      </c>
      <c r="G21" s="224">
        <v>241.46600000000001</v>
      </c>
      <c r="H21" s="225"/>
      <c r="I21" s="225"/>
      <c r="J21" s="319"/>
      <c r="K21" s="320"/>
      <c r="L21" s="319"/>
      <c r="M21" s="320"/>
      <c r="N21" s="321"/>
      <c r="O21" s="322"/>
    </row>
    <row r="22" spans="1:15" s="300" customFormat="1" ht="30" customHeight="1">
      <c r="A22" s="243"/>
      <c r="B22" s="243"/>
      <c r="C22" s="243"/>
      <c r="D22" s="243"/>
      <c r="E22" s="243" t="s">
        <v>139</v>
      </c>
      <c r="F22" s="243"/>
      <c r="G22" s="243"/>
      <c r="H22" s="243"/>
      <c r="I22" s="244"/>
      <c r="K22" s="302"/>
      <c r="M22" s="302"/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27779102325439" right="0.59027779102325439" top="0.59027779102325439" bottom="0.59027779102325439" header="0.51180553436279297" footer="0.51180553436279297"/>
  <pageSetup paperSize="9" scale="71" fitToHeight="999" orientation="portrait" errors="blank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8" zoomScaleNormal="100" workbookViewId="0">
      <selection activeCell="O48" sqref="O48:O49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60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32" t="s">
        <v>70</v>
      </c>
      <c r="F5" s="1133"/>
      <c r="G5" s="1133"/>
      <c r="H5" s="1133"/>
      <c r="I5" s="1133"/>
      <c r="J5" s="1134"/>
      <c r="K5" s="68"/>
      <c r="L5" s="68"/>
      <c r="M5" s="68"/>
      <c r="N5" s="68"/>
      <c r="O5" s="68" t="s">
        <v>71</v>
      </c>
      <c r="P5" s="69" t="s">
        <v>29</v>
      </c>
      <c r="Q5" s="70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73" t="s">
        <v>73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75"/>
      <c r="Q6" s="76"/>
      <c r="R6" s="74"/>
      <c r="S6" s="72"/>
    </row>
    <row r="7" spans="1:19" ht="24" customHeight="1">
      <c r="A7" s="67"/>
      <c r="B7" s="68" t="s">
        <v>74</v>
      </c>
      <c r="C7" s="68"/>
      <c r="D7" s="68"/>
      <c r="E7" s="1135" t="s">
        <v>709</v>
      </c>
      <c r="F7" s="1136"/>
      <c r="G7" s="1136"/>
      <c r="H7" s="1136"/>
      <c r="I7" s="1136"/>
      <c r="J7" s="1137"/>
      <c r="K7" s="68"/>
      <c r="L7" s="68"/>
      <c r="M7" s="68"/>
      <c r="N7" s="68"/>
      <c r="O7" s="68" t="s">
        <v>76</v>
      </c>
      <c r="P7" s="75" t="s">
        <v>77</v>
      </c>
      <c r="Q7" s="76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73" t="s">
        <v>164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75"/>
      <c r="Q8" s="76"/>
      <c r="R8" s="74"/>
      <c r="S8" s="72"/>
    </row>
    <row r="9" spans="1:19" ht="24" customHeight="1">
      <c r="A9" s="67"/>
      <c r="B9" s="68" t="s">
        <v>80</v>
      </c>
      <c r="C9" s="68"/>
      <c r="D9" s="68"/>
      <c r="E9" s="1138" t="s">
        <v>81</v>
      </c>
      <c r="F9" s="1139"/>
      <c r="G9" s="1139"/>
      <c r="H9" s="1139"/>
      <c r="I9" s="1139"/>
      <c r="J9" s="1140"/>
      <c r="K9" s="68"/>
      <c r="L9" s="68"/>
      <c r="M9" s="68"/>
      <c r="N9" s="68"/>
      <c r="O9" s="68" t="s">
        <v>82</v>
      </c>
      <c r="P9" s="1141" t="s">
        <v>77</v>
      </c>
      <c r="Q9" s="1142"/>
      <c r="R9" s="1143"/>
      <c r="S9" s="72"/>
    </row>
    <row r="10" spans="1:19" ht="17.25" hidden="1" customHeight="1">
      <c r="A10" s="67"/>
      <c r="B10" s="68" t="s">
        <v>83</v>
      </c>
      <c r="C10" s="68"/>
      <c r="D10" s="68"/>
      <c r="E10" s="77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76"/>
      <c r="Q10" s="76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77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76"/>
      <c r="Q11" s="76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77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76"/>
      <c r="Q12" s="76"/>
      <c r="R12" s="68"/>
      <c r="S12" s="72"/>
    </row>
    <row r="13" spans="1:19" ht="17.25" hidden="1" customHeight="1">
      <c r="A13" s="67"/>
      <c r="B13" s="68"/>
      <c r="C13" s="68"/>
      <c r="D13" s="68"/>
      <c r="E13" s="77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76"/>
      <c r="Q13" s="76"/>
      <c r="R13" s="68"/>
      <c r="S13" s="72"/>
    </row>
    <row r="14" spans="1:19" ht="17.25" hidden="1" customHeight="1">
      <c r="A14" s="67"/>
      <c r="B14" s="68"/>
      <c r="C14" s="68"/>
      <c r="D14" s="68"/>
      <c r="E14" s="77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76"/>
      <c r="Q14" s="76"/>
      <c r="R14" s="68"/>
      <c r="S14" s="72"/>
    </row>
    <row r="15" spans="1:19" ht="17.25" hidden="1" customHeight="1">
      <c r="A15" s="67"/>
      <c r="B15" s="68"/>
      <c r="C15" s="68"/>
      <c r="D15" s="68"/>
      <c r="E15" s="77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76"/>
      <c r="Q15" s="76"/>
      <c r="R15" s="68"/>
      <c r="S15" s="72"/>
    </row>
    <row r="16" spans="1:19" ht="17.25" hidden="1" customHeight="1">
      <c r="A16" s="67"/>
      <c r="B16" s="68"/>
      <c r="C16" s="68"/>
      <c r="D16" s="68"/>
      <c r="E16" s="77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76"/>
      <c r="Q16" s="76"/>
      <c r="R16" s="68"/>
      <c r="S16" s="72"/>
    </row>
    <row r="17" spans="1:19" ht="17.25" hidden="1" customHeight="1">
      <c r="A17" s="67"/>
      <c r="B17" s="68"/>
      <c r="C17" s="68"/>
      <c r="D17" s="68"/>
      <c r="E17" s="77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76"/>
      <c r="Q17" s="76"/>
      <c r="R17" s="68"/>
      <c r="S17" s="72"/>
    </row>
    <row r="18" spans="1:19" ht="17.25" hidden="1" customHeight="1">
      <c r="A18" s="67"/>
      <c r="B18" s="68"/>
      <c r="C18" s="68"/>
      <c r="D18" s="68"/>
      <c r="E18" s="77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76"/>
      <c r="Q18" s="76"/>
      <c r="R18" s="68"/>
      <c r="S18" s="72"/>
    </row>
    <row r="19" spans="1:19" ht="17.25" hidden="1" customHeight="1">
      <c r="A19" s="67"/>
      <c r="B19" s="68"/>
      <c r="C19" s="68"/>
      <c r="D19" s="68"/>
      <c r="E19" s="77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76"/>
      <c r="Q19" s="76"/>
      <c r="R19" s="68"/>
      <c r="S19" s="72"/>
    </row>
    <row r="20" spans="1:19" ht="17.25" hidden="1" customHeight="1">
      <c r="A20" s="67"/>
      <c r="B20" s="68"/>
      <c r="C20" s="68"/>
      <c r="D20" s="68"/>
      <c r="E20" s="77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76"/>
      <c r="Q20" s="76"/>
      <c r="R20" s="68"/>
      <c r="S20" s="72"/>
    </row>
    <row r="21" spans="1:19" ht="17.25" hidden="1" customHeight="1">
      <c r="A21" s="67"/>
      <c r="B21" s="68"/>
      <c r="C21" s="68"/>
      <c r="D21" s="68"/>
      <c r="E21" s="77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76"/>
      <c r="Q21" s="76"/>
      <c r="R21" s="68"/>
      <c r="S21" s="72"/>
    </row>
    <row r="22" spans="1:19" ht="17.25" hidden="1" customHeight="1">
      <c r="A22" s="67"/>
      <c r="B22" s="68"/>
      <c r="C22" s="68"/>
      <c r="D22" s="68"/>
      <c r="E22" s="77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76"/>
      <c r="Q22" s="76"/>
      <c r="R22" s="68"/>
      <c r="S22" s="72"/>
    </row>
    <row r="23" spans="1:19" ht="17.25" hidden="1" customHeight="1">
      <c r="A23" s="67"/>
      <c r="B23" s="68"/>
      <c r="C23" s="68"/>
      <c r="D23" s="68"/>
      <c r="E23" s="77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76"/>
      <c r="Q23" s="76"/>
      <c r="R23" s="68"/>
      <c r="S23" s="72"/>
    </row>
    <row r="24" spans="1:19" ht="17.25" hidden="1" customHeight="1">
      <c r="A24" s="67"/>
      <c r="B24" s="68"/>
      <c r="C24" s="68"/>
      <c r="D24" s="68"/>
      <c r="E24" s="77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76"/>
      <c r="Q24" s="76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69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79" t="s">
        <v>77</v>
      </c>
      <c r="P26" s="80" t="s">
        <v>77</v>
      </c>
      <c r="Q26" s="81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75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79" t="s">
        <v>77</v>
      </c>
      <c r="P27" s="80" t="s">
        <v>77</v>
      </c>
      <c r="Q27" s="81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75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79" t="s">
        <v>77</v>
      </c>
      <c r="P28" s="80" t="s">
        <v>77</v>
      </c>
      <c r="Q28" s="81"/>
      <c r="R28" s="82"/>
      <c r="S28" s="72"/>
    </row>
    <row r="29" spans="1:19" ht="17.850000000000001" customHeight="1">
      <c r="A29" s="67"/>
      <c r="B29" s="68"/>
      <c r="C29" s="68"/>
      <c r="D29" s="68"/>
      <c r="E29" s="83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76"/>
      <c r="P29" s="76"/>
      <c r="Q29" s="76"/>
      <c r="R29" s="68"/>
      <c r="S29" s="72"/>
    </row>
    <row r="30" spans="1:19" ht="17.850000000000001" customHeight="1">
      <c r="A30" s="67"/>
      <c r="B30" s="68"/>
      <c r="C30" s="68"/>
      <c r="D30" s="68"/>
      <c r="E30" s="76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76" t="s">
        <v>90</v>
      </c>
      <c r="P30" s="76"/>
      <c r="Q30" s="76"/>
      <c r="R30" s="86"/>
      <c r="S30" s="72"/>
    </row>
    <row r="31" spans="1:19" ht="17.850000000000001" customHeight="1">
      <c r="A31" s="67"/>
      <c r="B31" s="68"/>
      <c r="C31" s="68"/>
      <c r="D31" s="68"/>
      <c r="E31" s="79" t="s">
        <v>77</v>
      </c>
      <c r="F31" s="68"/>
      <c r="G31" s="80" t="s">
        <v>77</v>
      </c>
      <c r="H31" s="87"/>
      <c r="I31" s="88"/>
      <c r="J31" s="68"/>
      <c r="K31" s="68"/>
      <c r="L31" s="68"/>
      <c r="M31" s="68"/>
      <c r="N31" s="68"/>
      <c r="O31" s="89"/>
      <c r="P31" s="76"/>
      <c r="Q31" s="76"/>
      <c r="R31" s="90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105"/>
      <c r="E35" s="106"/>
      <c r="F35" s="107"/>
      <c r="G35" s="108"/>
      <c r="H35" s="104"/>
      <c r="I35" s="105"/>
      <c r="J35" s="106"/>
      <c r="K35" s="109"/>
      <c r="L35" s="108"/>
      <c r="M35" s="104"/>
      <c r="N35" s="104"/>
      <c r="O35" s="105"/>
      <c r="P35" s="108"/>
      <c r="Q35" s="104"/>
      <c r="R35" s="110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122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80" t="s">
        <v>106</v>
      </c>
      <c r="N38" s="87"/>
      <c r="O38" s="87"/>
      <c r="P38" s="127" t="str">
        <f>M48</f>
        <v>20</v>
      </c>
      <c r="Q38" s="128" t="s">
        <v>107</v>
      </c>
      <c r="R38" s="122"/>
      <c r="S38" s="129"/>
    </row>
    <row r="39" spans="1:19" ht="20.25" customHeight="1">
      <c r="A39" s="119">
        <v>2</v>
      </c>
      <c r="B39" s="130"/>
      <c r="C39" s="85"/>
      <c r="D39" s="121"/>
      <c r="E39" s="122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80" t="s">
        <v>109</v>
      </c>
      <c r="N39" s="87"/>
      <c r="O39" s="87"/>
      <c r="P39" s="127" t="str">
        <f>M48</f>
        <v>20</v>
      </c>
      <c r="Q39" s="128" t="s">
        <v>107</v>
      </c>
      <c r="R39" s="122"/>
      <c r="S39" s="129"/>
    </row>
    <row r="40" spans="1:19" ht="20.25" customHeight="1">
      <c r="A40" s="119">
        <v>3</v>
      </c>
      <c r="B40" s="120"/>
      <c r="C40" s="71"/>
      <c r="D40" s="121"/>
      <c r="E40" s="122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80" t="s">
        <v>111</v>
      </c>
      <c r="N40" s="87"/>
      <c r="O40" s="87"/>
      <c r="P40" s="127" t="str">
        <f>M48</f>
        <v>20</v>
      </c>
      <c r="Q40" s="128" t="s">
        <v>107</v>
      </c>
      <c r="R40" s="122"/>
      <c r="S40" s="129"/>
    </row>
    <row r="41" spans="1:19" ht="20.25" customHeight="1">
      <c r="A41" s="119">
        <v>4</v>
      </c>
      <c r="B41" s="130"/>
      <c r="C41" s="85"/>
      <c r="D41" s="121"/>
      <c r="E41" s="122"/>
      <c r="F41" s="123"/>
      <c r="G41" s="119">
        <v>11</v>
      </c>
      <c r="H41" s="124"/>
      <c r="I41" s="82"/>
      <c r="J41" s="125"/>
      <c r="K41" s="126"/>
      <c r="L41" s="119">
        <v>16</v>
      </c>
      <c r="M41" s="80" t="s">
        <v>112</v>
      </c>
      <c r="N41" s="87"/>
      <c r="O41" s="87"/>
      <c r="P41" s="127" t="str">
        <f>M48</f>
        <v>20</v>
      </c>
      <c r="Q41" s="128" t="s">
        <v>107</v>
      </c>
      <c r="R41" s="122"/>
      <c r="S41" s="129"/>
    </row>
    <row r="42" spans="1:19" ht="20.25" customHeight="1">
      <c r="A42" s="119">
        <v>5</v>
      </c>
      <c r="B42" s="120"/>
      <c r="C42" s="71"/>
      <c r="D42" s="121"/>
      <c r="E42" s="122"/>
      <c r="F42" s="123"/>
      <c r="G42" s="131"/>
      <c r="H42" s="87"/>
      <c r="I42" s="82"/>
      <c r="J42" s="132"/>
      <c r="K42" s="126"/>
      <c r="L42" s="119">
        <v>17</v>
      </c>
      <c r="M42" s="80" t="s">
        <v>113</v>
      </c>
      <c r="N42" s="87"/>
      <c r="O42" s="87"/>
      <c r="P42" s="127" t="str">
        <f>M48</f>
        <v>20</v>
      </c>
      <c r="Q42" s="128" t="s">
        <v>107</v>
      </c>
      <c r="R42" s="122"/>
      <c r="S42" s="129"/>
    </row>
    <row r="43" spans="1:19" ht="20.25" customHeight="1">
      <c r="A43" s="119">
        <v>6</v>
      </c>
      <c r="B43" s="130"/>
      <c r="C43" s="85"/>
      <c r="D43" s="121"/>
      <c r="E43" s="122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122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134">
        <f>'SO 01 asr-príst.  rozpocet'!I278</f>
        <v>0</v>
      </c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134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142">
        <f>SUMIF('SO 01 asr-príst.  rozpocet'!O14:O278,512,'SO 01 asr-príst.  rozpocet'!I14:I278)</f>
        <v>0</v>
      </c>
      <c r="F45" s="143"/>
      <c r="G45" s="138">
        <v>21</v>
      </c>
      <c r="H45" s="139" t="s">
        <v>119</v>
      </c>
      <c r="I45" s="141"/>
      <c r="J45" s="144"/>
      <c r="K45" s="145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142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134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154" t="s">
        <v>41</v>
      </c>
      <c r="N48" s="82" t="s">
        <v>107</v>
      </c>
      <c r="O48" s="155"/>
      <c r="P48" s="84" t="s">
        <v>25</v>
      </c>
      <c r="Q48" s="84"/>
      <c r="R48" s="156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154" t="s">
        <v>41</v>
      </c>
      <c r="N49" s="82" t="s">
        <v>107</v>
      </c>
      <c r="O49" s="155"/>
      <c r="P49" s="87" t="s">
        <v>25</v>
      </c>
      <c r="Q49" s="87"/>
      <c r="R49" s="122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162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122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122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106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5" orientation="portrait" errors="blank" horizontalDpi="200" verticalDpi="200" r:id="rId1"/>
  <headerFooter alignWithMargins="0">
    <oddFooter>&amp;L&amp;6Zpracováno systémem KROS, tel. 02/717 512 84&amp;C&amp;"Arial CE"&amp;7  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pane ySplit="13" topLeftCell="A14" activePane="bottomLeft" state="frozen"/>
      <selection activeCell="O31" sqref="O31"/>
      <selection pane="bottomLeft" activeCell="B20" sqref="B20"/>
    </sheetView>
  </sheetViews>
  <sheetFormatPr defaultRowHeight="12.75"/>
  <cols>
    <col min="1" max="1" width="12.7109375" style="59" customWidth="1"/>
    <col min="2" max="2" width="55.7109375" style="59" customWidth="1"/>
    <col min="3" max="3" width="13.5703125" style="59" customWidth="1"/>
    <col min="4" max="5" width="13.85546875" style="59" hidden="1" customWidth="1"/>
    <col min="6" max="6" width="9.140625" style="171"/>
    <col min="7" max="256" width="9.140625" style="59"/>
    <col min="257" max="257" width="12.7109375" style="59" customWidth="1"/>
    <col min="258" max="258" width="55.7109375" style="59" customWidth="1"/>
    <col min="259" max="259" width="13.5703125" style="59" customWidth="1"/>
    <col min="260" max="261" width="0" style="59" hidden="1" customWidth="1"/>
    <col min="262" max="512" width="9.140625" style="59"/>
    <col min="513" max="513" width="12.7109375" style="59" customWidth="1"/>
    <col min="514" max="514" width="55.7109375" style="59" customWidth="1"/>
    <col min="515" max="515" width="13.5703125" style="59" customWidth="1"/>
    <col min="516" max="517" width="0" style="59" hidden="1" customWidth="1"/>
    <col min="518" max="768" width="9.140625" style="59"/>
    <col min="769" max="769" width="12.7109375" style="59" customWidth="1"/>
    <col min="770" max="770" width="55.7109375" style="59" customWidth="1"/>
    <col min="771" max="771" width="13.5703125" style="59" customWidth="1"/>
    <col min="772" max="773" width="0" style="59" hidden="1" customWidth="1"/>
    <col min="774" max="1024" width="9.140625" style="59"/>
    <col min="1025" max="1025" width="12.7109375" style="59" customWidth="1"/>
    <col min="1026" max="1026" width="55.7109375" style="59" customWidth="1"/>
    <col min="1027" max="1027" width="13.5703125" style="59" customWidth="1"/>
    <col min="1028" max="1029" width="0" style="59" hidden="1" customWidth="1"/>
    <col min="1030" max="1280" width="9.140625" style="59"/>
    <col min="1281" max="1281" width="12.7109375" style="59" customWidth="1"/>
    <col min="1282" max="1282" width="55.7109375" style="59" customWidth="1"/>
    <col min="1283" max="1283" width="13.5703125" style="59" customWidth="1"/>
    <col min="1284" max="1285" width="0" style="59" hidden="1" customWidth="1"/>
    <col min="1286" max="1536" width="9.140625" style="59"/>
    <col min="1537" max="1537" width="12.7109375" style="59" customWidth="1"/>
    <col min="1538" max="1538" width="55.7109375" style="59" customWidth="1"/>
    <col min="1539" max="1539" width="13.5703125" style="59" customWidth="1"/>
    <col min="1540" max="1541" width="0" style="59" hidden="1" customWidth="1"/>
    <col min="1542" max="1792" width="9.140625" style="59"/>
    <col min="1793" max="1793" width="12.7109375" style="59" customWidth="1"/>
    <col min="1794" max="1794" width="55.7109375" style="59" customWidth="1"/>
    <col min="1795" max="1795" width="13.5703125" style="59" customWidth="1"/>
    <col min="1796" max="1797" width="0" style="59" hidden="1" customWidth="1"/>
    <col min="1798" max="2048" width="9.140625" style="59"/>
    <col min="2049" max="2049" width="12.7109375" style="59" customWidth="1"/>
    <col min="2050" max="2050" width="55.7109375" style="59" customWidth="1"/>
    <col min="2051" max="2051" width="13.5703125" style="59" customWidth="1"/>
    <col min="2052" max="2053" width="0" style="59" hidden="1" customWidth="1"/>
    <col min="2054" max="2304" width="9.140625" style="59"/>
    <col min="2305" max="2305" width="12.7109375" style="59" customWidth="1"/>
    <col min="2306" max="2306" width="55.7109375" style="59" customWidth="1"/>
    <col min="2307" max="2307" width="13.5703125" style="59" customWidth="1"/>
    <col min="2308" max="2309" width="0" style="59" hidden="1" customWidth="1"/>
    <col min="2310" max="2560" width="9.140625" style="59"/>
    <col min="2561" max="2561" width="12.7109375" style="59" customWidth="1"/>
    <col min="2562" max="2562" width="55.7109375" style="59" customWidth="1"/>
    <col min="2563" max="2563" width="13.5703125" style="59" customWidth="1"/>
    <col min="2564" max="2565" width="0" style="59" hidden="1" customWidth="1"/>
    <col min="2566" max="2816" width="9.140625" style="59"/>
    <col min="2817" max="2817" width="12.7109375" style="59" customWidth="1"/>
    <col min="2818" max="2818" width="55.7109375" style="59" customWidth="1"/>
    <col min="2819" max="2819" width="13.5703125" style="59" customWidth="1"/>
    <col min="2820" max="2821" width="0" style="59" hidden="1" customWidth="1"/>
    <col min="2822" max="3072" width="9.140625" style="59"/>
    <col min="3073" max="3073" width="12.7109375" style="59" customWidth="1"/>
    <col min="3074" max="3074" width="55.7109375" style="59" customWidth="1"/>
    <col min="3075" max="3075" width="13.5703125" style="59" customWidth="1"/>
    <col min="3076" max="3077" width="0" style="59" hidden="1" customWidth="1"/>
    <col min="3078" max="3328" width="9.140625" style="59"/>
    <col min="3329" max="3329" width="12.7109375" style="59" customWidth="1"/>
    <col min="3330" max="3330" width="55.7109375" style="59" customWidth="1"/>
    <col min="3331" max="3331" width="13.5703125" style="59" customWidth="1"/>
    <col min="3332" max="3333" width="0" style="59" hidden="1" customWidth="1"/>
    <col min="3334" max="3584" width="9.140625" style="59"/>
    <col min="3585" max="3585" width="12.7109375" style="59" customWidth="1"/>
    <col min="3586" max="3586" width="55.7109375" style="59" customWidth="1"/>
    <col min="3587" max="3587" width="13.5703125" style="59" customWidth="1"/>
    <col min="3588" max="3589" width="0" style="59" hidden="1" customWidth="1"/>
    <col min="3590" max="3840" width="9.140625" style="59"/>
    <col min="3841" max="3841" width="12.7109375" style="59" customWidth="1"/>
    <col min="3842" max="3842" width="55.7109375" style="59" customWidth="1"/>
    <col min="3843" max="3843" width="13.5703125" style="59" customWidth="1"/>
    <col min="3844" max="3845" width="0" style="59" hidden="1" customWidth="1"/>
    <col min="3846" max="4096" width="9.140625" style="59"/>
    <col min="4097" max="4097" width="12.7109375" style="59" customWidth="1"/>
    <col min="4098" max="4098" width="55.7109375" style="59" customWidth="1"/>
    <col min="4099" max="4099" width="13.5703125" style="59" customWidth="1"/>
    <col min="4100" max="4101" width="0" style="59" hidden="1" customWidth="1"/>
    <col min="4102" max="4352" width="9.140625" style="59"/>
    <col min="4353" max="4353" width="12.7109375" style="59" customWidth="1"/>
    <col min="4354" max="4354" width="55.7109375" style="59" customWidth="1"/>
    <col min="4355" max="4355" width="13.5703125" style="59" customWidth="1"/>
    <col min="4356" max="4357" width="0" style="59" hidden="1" customWidth="1"/>
    <col min="4358" max="4608" width="9.140625" style="59"/>
    <col min="4609" max="4609" width="12.7109375" style="59" customWidth="1"/>
    <col min="4610" max="4610" width="55.7109375" style="59" customWidth="1"/>
    <col min="4611" max="4611" width="13.5703125" style="59" customWidth="1"/>
    <col min="4612" max="4613" width="0" style="59" hidden="1" customWidth="1"/>
    <col min="4614" max="4864" width="9.140625" style="59"/>
    <col min="4865" max="4865" width="12.7109375" style="59" customWidth="1"/>
    <col min="4866" max="4866" width="55.7109375" style="59" customWidth="1"/>
    <col min="4867" max="4867" width="13.5703125" style="59" customWidth="1"/>
    <col min="4868" max="4869" width="0" style="59" hidden="1" customWidth="1"/>
    <col min="4870" max="5120" width="9.140625" style="59"/>
    <col min="5121" max="5121" width="12.7109375" style="59" customWidth="1"/>
    <col min="5122" max="5122" width="55.7109375" style="59" customWidth="1"/>
    <col min="5123" max="5123" width="13.5703125" style="59" customWidth="1"/>
    <col min="5124" max="5125" width="0" style="59" hidden="1" customWidth="1"/>
    <col min="5126" max="5376" width="9.140625" style="59"/>
    <col min="5377" max="5377" width="12.7109375" style="59" customWidth="1"/>
    <col min="5378" max="5378" width="55.7109375" style="59" customWidth="1"/>
    <col min="5379" max="5379" width="13.5703125" style="59" customWidth="1"/>
    <col min="5380" max="5381" width="0" style="59" hidden="1" customWidth="1"/>
    <col min="5382" max="5632" width="9.140625" style="59"/>
    <col min="5633" max="5633" width="12.7109375" style="59" customWidth="1"/>
    <col min="5634" max="5634" width="55.7109375" style="59" customWidth="1"/>
    <col min="5635" max="5635" width="13.5703125" style="59" customWidth="1"/>
    <col min="5636" max="5637" width="0" style="59" hidden="1" customWidth="1"/>
    <col min="5638" max="5888" width="9.140625" style="59"/>
    <col min="5889" max="5889" width="12.7109375" style="59" customWidth="1"/>
    <col min="5890" max="5890" width="55.7109375" style="59" customWidth="1"/>
    <col min="5891" max="5891" width="13.5703125" style="59" customWidth="1"/>
    <col min="5892" max="5893" width="0" style="59" hidden="1" customWidth="1"/>
    <col min="5894" max="6144" width="9.140625" style="59"/>
    <col min="6145" max="6145" width="12.7109375" style="59" customWidth="1"/>
    <col min="6146" max="6146" width="55.7109375" style="59" customWidth="1"/>
    <col min="6147" max="6147" width="13.5703125" style="59" customWidth="1"/>
    <col min="6148" max="6149" width="0" style="59" hidden="1" customWidth="1"/>
    <col min="6150" max="6400" width="9.140625" style="59"/>
    <col min="6401" max="6401" width="12.7109375" style="59" customWidth="1"/>
    <col min="6402" max="6402" width="55.7109375" style="59" customWidth="1"/>
    <col min="6403" max="6403" width="13.5703125" style="59" customWidth="1"/>
    <col min="6404" max="6405" width="0" style="59" hidden="1" customWidth="1"/>
    <col min="6406" max="6656" width="9.140625" style="59"/>
    <col min="6657" max="6657" width="12.7109375" style="59" customWidth="1"/>
    <col min="6658" max="6658" width="55.7109375" style="59" customWidth="1"/>
    <col min="6659" max="6659" width="13.5703125" style="59" customWidth="1"/>
    <col min="6660" max="6661" width="0" style="59" hidden="1" customWidth="1"/>
    <col min="6662" max="6912" width="9.140625" style="59"/>
    <col min="6913" max="6913" width="12.7109375" style="59" customWidth="1"/>
    <col min="6914" max="6914" width="55.7109375" style="59" customWidth="1"/>
    <col min="6915" max="6915" width="13.5703125" style="59" customWidth="1"/>
    <col min="6916" max="6917" width="0" style="59" hidden="1" customWidth="1"/>
    <col min="6918" max="7168" width="9.140625" style="59"/>
    <col min="7169" max="7169" width="12.7109375" style="59" customWidth="1"/>
    <col min="7170" max="7170" width="55.7109375" style="59" customWidth="1"/>
    <col min="7171" max="7171" width="13.5703125" style="59" customWidth="1"/>
    <col min="7172" max="7173" width="0" style="59" hidden="1" customWidth="1"/>
    <col min="7174" max="7424" width="9.140625" style="59"/>
    <col min="7425" max="7425" width="12.7109375" style="59" customWidth="1"/>
    <col min="7426" max="7426" width="55.7109375" style="59" customWidth="1"/>
    <col min="7427" max="7427" width="13.5703125" style="59" customWidth="1"/>
    <col min="7428" max="7429" width="0" style="59" hidden="1" customWidth="1"/>
    <col min="7430" max="7680" width="9.140625" style="59"/>
    <col min="7681" max="7681" width="12.7109375" style="59" customWidth="1"/>
    <col min="7682" max="7682" width="55.7109375" style="59" customWidth="1"/>
    <col min="7683" max="7683" width="13.5703125" style="59" customWidth="1"/>
    <col min="7684" max="7685" width="0" style="59" hidden="1" customWidth="1"/>
    <col min="7686" max="7936" width="9.140625" style="59"/>
    <col min="7937" max="7937" width="12.7109375" style="59" customWidth="1"/>
    <col min="7938" max="7938" width="55.7109375" style="59" customWidth="1"/>
    <col min="7939" max="7939" width="13.5703125" style="59" customWidth="1"/>
    <col min="7940" max="7941" width="0" style="59" hidden="1" customWidth="1"/>
    <col min="7942" max="8192" width="9.140625" style="59"/>
    <col min="8193" max="8193" width="12.7109375" style="59" customWidth="1"/>
    <col min="8194" max="8194" width="55.7109375" style="59" customWidth="1"/>
    <col min="8195" max="8195" width="13.5703125" style="59" customWidth="1"/>
    <col min="8196" max="8197" width="0" style="59" hidden="1" customWidth="1"/>
    <col min="8198" max="8448" width="9.140625" style="59"/>
    <col min="8449" max="8449" width="12.7109375" style="59" customWidth="1"/>
    <col min="8450" max="8450" width="55.7109375" style="59" customWidth="1"/>
    <col min="8451" max="8451" width="13.5703125" style="59" customWidth="1"/>
    <col min="8452" max="8453" width="0" style="59" hidden="1" customWidth="1"/>
    <col min="8454" max="8704" width="9.140625" style="59"/>
    <col min="8705" max="8705" width="12.7109375" style="59" customWidth="1"/>
    <col min="8706" max="8706" width="55.7109375" style="59" customWidth="1"/>
    <col min="8707" max="8707" width="13.5703125" style="59" customWidth="1"/>
    <col min="8708" max="8709" width="0" style="59" hidden="1" customWidth="1"/>
    <col min="8710" max="8960" width="9.140625" style="59"/>
    <col min="8961" max="8961" width="12.7109375" style="59" customWidth="1"/>
    <col min="8962" max="8962" width="55.7109375" style="59" customWidth="1"/>
    <col min="8963" max="8963" width="13.5703125" style="59" customWidth="1"/>
    <col min="8964" max="8965" width="0" style="59" hidden="1" customWidth="1"/>
    <col min="8966" max="9216" width="9.140625" style="59"/>
    <col min="9217" max="9217" width="12.7109375" style="59" customWidth="1"/>
    <col min="9218" max="9218" width="55.7109375" style="59" customWidth="1"/>
    <col min="9219" max="9219" width="13.5703125" style="59" customWidth="1"/>
    <col min="9220" max="9221" width="0" style="59" hidden="1" customWidth="1"/>
    <col min="9222" max="9472" width="9.140625" style="59"/>
    <col min="9473" max="9473" width="12.7109375" style="59" customWidth="1"/>
    <col min="9474" max="9474" width="55.7109375" style="59" customWidth="1"/>
    <col min="9475" max="9475" width="13.5703125" style="59" customWidth="1"/>
    <col min="9476" max="9477" width="0" style="59" hidden="1" customWidth="1"/>
    <col min="9478" max="9728" width="9.140625" style="59"/>
    <col min="9729" max="9729" width="12.7109375" style="59" customWidth="1"/>
    <col min="9730" max="9730" width="55.7109375" style="59" customWidth="1"/>
    <col min="9731" max="9731" width="13.5703125" style="59" customWidth="1"/>
    <col min="9732" max="9733" width="0" style="59" hidden="1" customWidth="1"/>
    <col min="9734" max="9984" width="9.140625" style="59"/>
    <col min="9985" max="9985" width="12.7109375" style="59" customWidth="1"/>
    <col min="9986" max="9986" width="55.7109375" style="59" customWidth="1"/>
    <col min="9987" max="9987" width="13.5703125" style="59" customWidth="1"/>
    <col min="9988" max="9989" width="0" style="59" hidden="1" customWidth="1"/>
    <col min="9990" max="10240" width="9.140625" style="59"/>
    <col min="10241" max="10241" width="12.7109375" style="59" customWidth="1"/>
    <col min="10242" max="10242" width="55.7109375" style="59" customWidth="1"/>
    <col min="10243" max="10243" width="13.5703125" style="59" customWidth="1"/>
    <col min="10244" max="10245" width="0" style="59" hidden="1" customWidth="1"/>
    <col min="10246" max="10496" width="9.140625" style="59"/>
    <col min="10497" max="10497" width="12.7109375" style="59" customWidth="1"/>
    <col min="10498" max="10498" width="55.7109375" style="59" customWidth="1"/>
    <col min="10499" max="10499" width="13.5703125" style="59" customWidth="1"/>
    <col min="10500" max="10501" width="0" style="59" hidden="1" customWidth="1"/>
    <col min="10502" max="10752" width="9.140625" style="59"/>
    <col min="10753" max="10753" width="12.7109375" style="59" customWidth="1"/>
    <col min="10754" max="10754" width="55.7109375" style="59" customWidth="1"/>
    <col min="10755" max="10755" width="13.5703125" style="59" customWidth="1"/>
    <col min="10756" max="10757" width="0" style="59" hidden="1" customWidth="1"/>
    <col min="10758" max="11008" width="9.140625" style="59"/>
    <col min="11009" max="11009" width="12.7109375" style="59" customWidth="1"/>
    <col min="11010" max="11010" width="55.7109375" style="59" customWidth="1"/>
    <col min="11011" max="11011" width="13.5703125" style="59" customWidth="1"/>
    <col min="11012" max="11013" width="0" style="59" hidden="1" customWidth="1"/>
    <col min="11014" max="11264" width="9.140625" style="59"/>
    <col min="11265" max="11265" width="12.7109375" style="59" customWidth="1"/>
    <col min="11266" max="11266" width="55.7109375" style="59" customWidth="1"/>
    <col min="11267" max="11267" width="13.5703125" style="59" customWidth="1"/>
    <col min="11268" max="11269" width="0" style="59" hidden="1" customWidth="1"/>
    <col min="11270" max="11520" width="9.140625" style="59"/>
    <col min="11521" max="11521" width="12.7109375" style="59" customWidth="1"/>
    <col min="11522" max="11522" width="55.7109375" style="59" customWidth="1"/>
    <col min="11523" max="11523" width="13.5703125" style="59" customWidth="1"/>
    <col min="11524" max="11525" width="0" style="59" hidden="1" customWidth="1"/>
    <col min="11526" max="11776" width="9.140625" style="59"/>
    <col min="11777" max="11777" width="12.7109375" style="59" customWidth="1"/>
    <col min="11778" max="11778" width="55.7109375" style="59" customWidth="1"/>
    <col min="11779" max="11779" width="13.5703125" style="59" customWidth="1"/>
    <col min="11780" max="11781" width="0" style="59" hidden="1" customWidth="1"/>
    <col min="11782" max="12032" width="9.140625" style="59"/>
    <col min="12033" max="12033" width="12.7109375" style="59" customWidth="1"/>
    <col min="12034" max="12034" width="55.7109375" style="59" customWidth="1"/>
    <col min="12035" max="12035" width="13.5703125" style="59" customWidth="1"/>
    <col min="12036" max="12037" width="0" style="59" hidden="1" customWidth="1"/>
    <col min="12038" max="12288" width="9.140625" style="59"/>
    <col min="12289" max="12289" width="12.7109375" style="59" customWidth="1"/>
    <col min="12290" max="12290" width="55.7109375" style="59" customWidth="1"/>
    <col min="12291" max="12291" width="13.5703125" style="59" customWidth="1"/>
    <col min="12292" max="12293" width="0" style="59" hidden="1" customWidth="1"/>
    <col min="12294" max="12544" width="9.140625" style="59"/>
    <col min="12545" max="12545" width="12.7109375" style="59" customWidth="1"/>
    <col min="12546" max="12546" width="55.7109375" style="59" customWidth="1"/>
    <col min="12547" max="12547" width="13.5703125" style="59" customWidth="1"/>
    <col min="12548" max="12549" width="0" style="59" hidden="1" customWidth="1"/>
    <col min="12550" max="12800" width="9.140625" style="59"/>
    <col min="12801" max="12801" width="12.7109375" style="59" customWidth="1"/>
    <col min="12802" max="12802" width="55.7109375" style="59" customWidth="1"/>
    <col min="12803" max="12803" width="13.5703125" style="59" customWidth="1"/>
    <col min="12804" max="12805" width="0" style="59" hidden="1" customWidth="1"/>
    <col min="12806" max="13056" width="9.140625" style="59"/>
    <col min="13057" max="13057" width="12.7109375" style="59" customWidth="1"/>
    <col min="13058" max="13058" width="55.7109375" style="59" customWidth="1"/>
    <col min="13059" max="13059" width="13.5703125" style="59" customWidth="1"/>
    <col min="13060" max="13061" width="0" style="59" hidden="1" customWidth="1"/>
    <col min="13062" max="13312" width="9.140625" style="59"/>
    <col min="13313" max="13313" width="12.7109375" style="59" customWidth="1"/>
    <col min="13314" max="13314" width="55.7109375" style="59" customWidth="1"/>
    <col min="13315" max="13315" width="13.5703125" style="59" customWidth="1"/>
    <col min="13316" max="13317" width="0" style="59" hidden="1" customWidth="1"/>
    <col min="13318" max="13568" width="9.140625" style="59"/>
    <col min="13569" max="13569" width="12.7109375" style="59" customWidth="1"/>
    <col min="13570" max="13570" width="55.7109375" style="59" customWidth="1"/>
    <col min="13571" max="13571" width="13.5703125" style="59" customWidth="1"/>
    <col min="13572" max="13573" width="0" style="59" hidden="1" customWidth="1"/>
    <col min="13574" max="13824" width="9.140625" style="59"/>
    <col min="13825" max="13825" width="12.7109375" style="59" customWidth="1"/>
    <col min="13826" max="13826" width="55.7109375" style="59" customWidth="1"/>
    <col min="13827" max="13827" width="13.5703125" style="59" customWidth="1"/>
    <col min="13828" max="13829" width="0" style="59" hidden="1" customWidth="1"/>
    <col min="13830" max="14080" width="9.140625" style="59"/>
    <col min="14081" max="14081" width="12.7109375" style="59" customWidth="1"/>
    <col min="14082" max="14082" width="55.7109375" style="59" customWidth="1"/>
    <col min="14083" max="14083" width="13.5703125" style="59" customWidth="1"/>
    <col min="14084" max="14085" width="0" style="59" hidden="1" customWidth="1"/>
    <col min="14086" max="14336" width="9.140625" style="59"/>
    <col min="14337" max="14337" width="12.7109375" style="59" customWidth="1"/>
    <col min="14338" max="14338" width="55.7109375" style="59" customWidth="1"/>
    <col min="14339" max="14339" width="13.5703125" style="59" customWidth="1"/>
    <col min="14340" max="14341" width="0" style="59" hidden="1" customWidth="1"/>
    <col min="14342" max="14592" width="9.140625" style="59"/>
    <col min="14593" max="14593" width="12.7109375" style="59" customWidth="1"/>
    <col min="14594" max="14594" width="55.7109375" style="59" customWidth="1"/>
    <col min="14595" max="14595" width="13.5703125" style="59" customWidth="1"/>
    <col min="14596" max="14597" width="0" style="59" hidden="1" customWidth="1"/>
    <col min="14598" max="14848" width="9.140625" style="59"/>
    <col min="14849" max="14849" width="12.7109375" style="59" customWidth="1"/>
    <col min="14850" max="14850" width="55.7109375" style="59" customWidth="1"/>
    <col min="14851" max="14851" width="13.5703125" style="59" customWidth="1"/>
    <col min="14852" max="14853" width="0" style="59" hidden="1" customWidth="1"/>
    <col min="14854" max="15104" width="9.140625" style="59"/>
    <col min="15105" max="15105" width="12.7109375" style="59" customWidth="1"/>
    <col min="15106" max="15106" width="55.7109375" style="59" customWidth="1"/>
    <col min="15107" max="15107" width="13.5703125" style="59" customWidth="1"/>
    <col min="15108" max="15109" width="0" style="59" hidden="1" customWidth="1"/>
    <col min="15110" max="15360" width="9.140625" style="59"/>
    <col min="15361" max="15361" width="12.7109375" style="59" customWidth="1"/>
    <col min="15362" max="15362" width="55.7109375" style="59" customWidth="1"/>
    <col min="15363" max="15363" width="13.5703125" style="59" customWidth="1"/>
    <col min="15364" max="15365" width="0" style="59" hidden="1" customWidth="1"/>
    <col min="15366" max="15616" width="9.140625" style="59"/>
    <col min="15617" max="15617" width="12.7109375" style="59" customWidth="1"/>
    <col min="15618" max="15618" width="55.7109375" style="59" customWidth="1"/>
    <col min="15619" max="15619" width="13.5703125" style="59" customWidth="1"/>
    <col min="15620" max="15621" width="0" style="59" hidden="1" customWidth="1"/>
    <col min="15622" max="15872" width="9.140625" style="59"/>
    <col min="15873" max="15873" width="12.7109375" style="59" customWidth="1"/>
    <col min="15874" max="15874" width="55.7109375" style="59" customWidth="1"/>
    <col min="15875" max="15875" width="13.5703125" style="59" customWidth="1"/>
    <col min="15876" max="15877" width="0" style="59" hidden="1" customWidth="1"/>
    <col min="15878" max="16128" width="9.140625" style="59"/>
    <col min="16129" max="16129" width="12.7109375" style="59" customWidth="1"/>
    <col min="16130" max="16130" width="55.7109375" style="59" customWidth="1"/>
    <col min="16131" max="16131" width="13.5703125" style="59" customWidth="1"/>
    <col min="16132" max="16133" width="0" style="59" hidden="1" customWidth="1"/>
    <col min="16134" max="16384" width="9.140625" style="59"/>
  </cols>
  <sheetData>
    <row r="1" spans="1:5" ht="18">
      <c r="A1" s="169" t="s">
        <v>132</v>
      </c>
      <c r="B1" s="170"/>
      <c r="C1" s="170"/>
      <c r="D1" s="170"/>
      <c r="E1" s="170"/>
    </row>
    <row r="2" spans="1:5">
      <c r="A2" s="172" t="s">
        <v>37</v>
      </c>
      <c r="B2" s="173" t="str">
        <f>'SO 01 asr-príst. kl'!E5</f>
        <v>Drienov OOPZ -Rekonštrukcia a prístavba objektu</v>
      </c>
      <c r="C2" s="174"/>
      <c r="D2" s="174"/>
      <c r="E2" s="174"/>
    </row>
    <row r="3" spans="1:5">
      <c r="A3" s="172" t="s">
        <v>36</v>
      </c>
      <c r="B3" s="173" t="str">
        <f>'SO 01 asr-príst. kl'!E7</f>
        <v xml:space="preserve">SO 01 OO PZ - prístavba </v>
      </c>
      <c r="C3" s="175"/>
      <c r="D3" s="176"/>
      <c r="E3" s="177"/>
    </row>
    <row r="4" spans="1:5">
      <c r="A4" s="172" t="s">
        <v>133</v>
      </c>
      <c r="B4" s="173" t="str">
        <f>'SO 01 asr-príst. kl'!E9</f>
        <v>ASR - Architektonické a stavebné riešenie</v>
      </c>
      <c r="C4" s="175"/>
      <c r="D4" s="176"/>
      <c r="E4" s="177"/>
    </row>
    <row r="5" spans="1:5">
      <c r="A5" s="178"/>
      <c r="B5" s="173"/>
      <c r="C5" s="175"/>
      <c r="D5" s="179"/>
      <c r="E5" s="177"/>
    </row>
    <row r="6" spans="1:5" ht="6" customHeight="1">
      <c r="A6" s="178"/>
      <c r="B6" s="173"/>
      <c r="C6" s="175"/>
      <c r="D6" s="179"/>
      <c r="E6" s="177"/>
    </row>
    <row r="7" spans="1:5">
      <c r="A7" s="180"/>
      <c r="B7" s="173"/>
      <c r="C7" s="175"/>
      <c r="D7" s="179"/>
      <c r="E7" s="177"/>
    </row>
    <row r="8" spans="1:5">
      <c r="A8" s="180"/>
      <c r="B8" s="173"/>
      <c r="C8" s="175"/>
      <c r="D8" s="179"/>
      <c r="E8" s="177"/>
    </row>
    <row r="9" spans="1:5">
      <c r="A9" s="180"/>
      <c r="B9" s="173"/>
      <c r="C9" s="175"/>
      <c r="D9" s="179"/>
      <c r="E9" s="177"/>
    </row>
    <row r="10" spans="1:5" ht="6" customHeight="1">
      <c r="A10" s="170"/>
      <c r="B10" s="170"/>
      <c r="C10" s="170"/>
      <c r="D10" s="170"/>
      <c r="E10" s="170"/>
    </row>
    <row r="11" spans="1:5">
      <c r="A11" s="181" t="s">
        <v>134</v>
      </c>
      <c r="B11" s="182" t="s">
        <v>135</v>
      </c>
      <c r="C11" s="183" t="s">
        <v>136</v>
      </c>
      <c r="D11" s="184" t="s">
        <v>137</v>
      </c>
      <c r="E11" s="183" t="s">
        <v>138</v>
      </c>
    </row>
    <row r="12" spans="1:5">
      <c r="A12" s="185">
        <v>1</v>
      </c>
      <c r="B12" s="186">
        <v>2</v>
      </c>
      <c r="C12" s="187">
        <v>3</v>
      </c>
      <c r="D12" s="188">
        <v>4</v>
      </c>
      <c r="E12" s="187">
        <v>5</v>
      </c>
    </row>
    <row r="13" spans="1:5" ht="4.5" customHeight="1">
      <c r="A13" s="189"/>
      <c r="B13" s="189"/>
      <c r="C13" s="189"/>
      <c r="D13" s="189"/>
      <c r="E13" s="189"/>
    </row>
    <row r="14" spans="1:5" s="191" customFormat="1" ht="11.25">
      <c r="A14" s="190" t="str">
        <f>'SO 01 asr-príst.  rozpocet'!D14</f>
        <v>HSV</v>
      </c>
      <c r="B14" s="191" t="str">
        <f>'SO 01 asr-príst.  rozpocet'!E14</f>
        <v>Práce a dodávky HSV</v>
      </c>
      <c r="C14" s="192"/>
      <c r="D14" s="193">
        <f>'SO 01 asr-príst.  rozpocet'!K14</f>
        <v>732.70694561999994</v>
      </c>
      <c r="E14" s="193">
        <f>'SO 01 asr-príst.  rozpocet'!M14</f>
        <v>7.1639999999999997</v>
      </c>
    </row>
    <row r="15" spans="1:5" s="195" customFormat="1" ht="11.25">
      <c r="A15" s="194" t="str">
        <f>'SO 01 asr-príst.  rozpocet'!D15</f>
        <v>1</v>
      </c>
      <c r="B15" s="195" t="str">
        <f>'SO 01 asr-príst.  rozpocet'!E15</f>
        <v>Zemné práce</v>
      </c>
      <c r="C15" s="196"/>
      <c r="D15" s="197">
        <f>'SO 01 asr-príst.  rozpocet'!K15</f>
        <v>133.55500000000001</v>
      </c>
      <c r="E15" s="197">
        <f>'SO 01 asr-príst.  rozpocet'!M15</f>
        <v>0</v>
      </c>
    </row>
    <row r="16" spans="1:5" s="195" customFormat="1" ht="11.25">
      <c r="A16" s="194" t="str">
        <f>'SO 01 asr-príst.  rozpocet'!D36</f>
        <v>2</v>
      </c>
      <c r="B16" s="195" t="str">
        <f>'SO 01 asr-príst.  rozpocet'!E36</f>
        <v>Zakladanie</v>
      </c>
      <c r="C16" s="196"/>
      <c r="D16" s="197">
        <f>'SO 01 asr-príst.  rozpocet'!K36</f>
        <v>89.981157469999999</v>
      </c>
      <c r="E16" s="197">
        <f>'SO 01 asr-príst.  rozpocet'!M36</f>
        <v>0</v>
      </c>
    </row>
    <row r="17" spans="1:5" s="195" customFormat="1" ht="11.25">
      <c r="A17" s="194" t="str">
        <f>'SO 01 asr-príst.  rozpocet'!D44</f>
        <v>3</v>
      </c>
      <c r="B17" s="195" t="str">
        <f>'SO 01 asr-príst.  rozpocet'!E44</f>
        <v>Zvislé a kompletné konštrukcie</v>
      </c>
      <c r="C17" s="196"/>
      <c r="D17" s="197">
        <f>'SO 01 asr-príst.  rozpocet'!K44</f>
        <v>147.91167474</v>
      </c>
      <c r="E17" s="197">
        <f>'SO 01 asr-príst.  rozpocet'!M44</f>
        <v>0</v>
      </c>
    </row>
    <row r="18" spans="1:5" s="195" customFormat="1" ht="11.25">
      <c r="A18" s="194" t="str">
        <f>'SO 01 asr-príst.  rozpocet'!D56</f>
        <v>4</v>
      </c>
      <c r="B18" s="195" t="str">
        <f>'SO 01 asr-príst.  rozpocet'!E56</f>
        <v>Vodorovné konštrukcie</v>
      </c>
      <c r="C18" s="196"/>
      <c r="D18" s="197">
        <f>'SO 01 asr-príst.  rozpocet'!K56</f>
        <v>140.35698538999995</v>
      </c>
      <c r="E18" s="197">
        <f>'SO 01 asr-príst.  rozpocet'!M56</f>
        <v>0</v>
      </c>
    </row>
    <row r="19" spans="1:5" s="195" customFormat="1" ht="11.25">
      <c r="A19" s="194" t="str">
        <f>'SO 01 asr-príst.  rozpocet'!D82</f>
        <v>6</v>
      </c>
      <c r="B19" s="195" t="str">
        <f>'SO 01 asr-príst.  rozpocet'!E82</f>
        <v>Úpravy povrchov, podlahy, osadenie</v>
      </c>
      <c r="C19" s="196"/>
      <c r="D19" s="197">
        <f>'SO 01 asr-príst.  rozpocet'!K82</f>
        <v>187.07938769999998</v>
      </c>
      <c r="E19" s="197">
        <f>'SO 01 asr-príst.  rozpocet'!M82</f>
        <v>0</v>
      </c>
    </row>
    <row r="20" spans="1:5" s="195" customFormat="1" ht="11.25">
      <c r="A20" s="194" t="str">
        <f>'SO 01 asr-príst.  rozpocet'!D119</f>
        <v>9</v>
      </c>
      <c r="B20" s="195" t="str">
        <f>'SO 01 asr-príst.  rozpocet'!E119</f>
        <v>Ostatné konštrukcie a práce-búranie</v>
      </c>
      <c r="C20" s="196"/>
      <c r="D20" s="197">
        <f>'SO 01 asr-príst.  rozpocet'!K119</f>
        <v>33.822740320000008</v>
      </c>
      <c r="E20" s="197">
        <f>'SO 01 asr-príst.  rozpocet'!M119</f>
        <v>7.1639999999999997</v>
      </c>
    </row>
    <row r="21" spans="1:5" s="195" customFormat="1" ht="11.25">
      <c r="A21" s="194" t="str">
        <f>'SO 01 asr-príst.  rozpocet'!D137</f>
        <v>99</v>
      </c>
      <c r="B21" s="195" t="str">
        <f>'SO 01 asr-príst.  rozpocet'!E137</f>
        <v>Presun hmôt HSV</v>
      </c>
      <c r="C21" s="196"/>
      <c r="D21" s="197">
        <f>'SO 01 asr-príst.  rozpocet'!K137</f>
        <v>0</v>
      </c>
      <c r="E21" s="197">
        <f>'SO 01 asr-príst.  rozpocet'!M137</f>
        <v>0</v>
      </c>
    </row>
    <row r="22" spans="1:5" s="191" customFormat="1" ht="11.25">
      <c r="A22" s="190" t="str">
        <f>'SO 01 asr-príst.  rozpocet'!D139</f>
        <v>PSV</v>
      </c>
      <c r="B22" s="191" t="str">
        <f>'SO 01 asr-príst.  rozpocet'!E139</f>
        <v>Práce a dodávky PSV</v>
      </c>
      <c r="C22" s="192"/>
      <c r="D22" s="193">
        <f>'SO 01 asr-príst.  rozpocet'!K139</f>
        <v>30.328193890000001</v>
      </c>
      <c r="E22" s="193">
        <f>'SO 01 asr-príst.  rozpocet'!M139</f>
        <v>0</v>
      </c>
    </row>
    <row r="23" spans="1:5" s="195" customFormat="1" ht="11.25">
      <c r="A23" s="194" t="str">
        <f>'SO 01 asr-príst.  rozpocet'!D140</f>
        <v>711</v>
      </c>
      <c r="B23" s="195" t="str">
        <f>'SO 01 asr-príst.  rozpocet'!E140</f>
        <v>Izolácie proti vode a vlhkosti</v>
      </c>
      <c r="C23" s="196"/>
      <c r="D23" s="197">
        <f>'SO 01 asr-príst.  rozpocet'!K140</f>
        <v>2.1031057</v>
      </c>
      <c r="E23" s="197">
        <f>'SO 01 asr-príst.  rozpocet'!M140</f>
        <v>0</v>
      </c>
    </row>
    <row r="24" spans="1:5" s="195" customFormat="1" ht="11.25">
      <c r="A24" s="194" t="str">
        <f>'SO 01 asr-príst.  rozpocet'!D154</f>
        <v>712</v>
      </c>
      <c r="B24" s="195" t="str">
        <f>'SO 01 asr-príst.  rozpocet'!E154</f>
        <v>Izolácie striech</v>
      </c>
      <c r="C24" s="196"/>
      <c r="D24" s="197">
        <f>'SO 01 asr-príst.  rozpocet'!K154</f>
        <v>4.2597599999999999E-2</v>
      </c>
      <c r="E24" s="197">
        <f>'SO 01 asr-príst.  rozpocet'!M154</f>
        <v>0</v>
      </c>
    </row>
    <row r="25" spans="1:5" s="195" customFormat="1" ht="11.25">
      <c r="A25" s="194" t="str">
        <f>'SO 01 asr-príst.  rozpocet'!D158</f>
        <v>713</v>
      </c>
      <c r="B25" s="195" t="str">
        <f>'SO 01 asr-príst.  rozpocet'!E158</f>
        <v>Izolácie tepelné</v>
      </c>
      <c r="C25" s="196"/>
      <c r="D25" s="197">
        <f>'SO 01 asr-príst.  rozpocet'!K158</f>
        <v>5.8052128200000013</v>
      </c>
      <c r="E25" s="197">
        <f>'SO 01 asr-príst.  rozpocet'!M158</f>
        <v>0</v>
      </c>
    </row>
    <row r="26" spans="1:5" s="195" customFormat="1" ht="11.25">
      <c r="A26" s="194" t="str">
        <f>'SO 01 asr-príst.  rozpocet'!D173</f>
        <v>725</v>
      </c>
      <c r="B26" s="195" t="str">
        <f>'SO 01 asr-príst.  rozpocet'!E173</f>
        <v>Zdravotechnika - zariaď. predmety</v>
      </c>
      <c r="C26" s="196"/>
      <c r="D26" s="197">
        <f>'SO 01 asr-príst.  rozpocet'!K173</f>
        <v>1.32E-3</v>
      </c>
      <c r="E26" s="197">
        <f>'SO 01 asr-príst.  rozpocet'!M173</f>
        <v>0</v>
      </c>
    </row>
    <row r="27" spans="1:5" s="195" customFormat="1" ht="11.25">
      <c r="A27" s="194" t="str">
        <f>'SO 01 asr-príst.  rozpocet'!D178</f>
        <v>762</v>
      </c>
      <c r="B27" s="195" t="str">
        <f>'SO 01 asr-príst.  rozpocet'!E178</f>
        <v>Konštrukcie tesárske</v>
      </c>
      <c r="C27" s="196"/>
      <c r="D27" s="197">
        <f>'SO 01 asr-príst.  rozpocet'!K178</f>
        <v>8.1743469300000005</v>
      </c>
      <c r="E27" s="197">
        <f>'SO 01 asr-príst.  rozpocet'!M178</f>
        <v>0</v>
      </c>
    </row>
    <row r="28" spans="1:5" s="195" customFormat="1" ht="11.25">
      <c r="A28" s="194" t="str">
        <f>'SO 01 asr-príst.  rozpocet'!D188</f>
        <v>763</v>
      </c>
      <c r="B28" s="195" t="str">
        <f>'SO 01 asr-príst.  rozpocet'!E188</f>
        <v>Konštrukcie - drevostavby</v>
      </c>
      <c r="C28" s="196"/>
      <c r="D28" s="197">
        <f>'SO 01 asr-príst.  rozpocet'!K188</f>
        <v>0.95253305999999993</v>
      </c>
      <c r="E28" s="197">
        <f>'SO 01 asr-príst.  rozpocet'!M188</f>
        <v>0</v>
      </c>
    </row>
    <row r="29" spans="1:5" s="195" customFormat="1" ht="11.25">
      <c r="A29" s="194" t="str">
        <f>'SO 01 asr-príst.  rozpocet'!D192</f>
        <v>764</v>
      </c>
      <c r="B29" s="195" t="str">
        <f>'SO 01 asr-príst.  rozpocet'!E192</f>
        <v>Konštrukcie klampiarske</v>
      </c>
      <c r="C29" s="196"/>
      <c r="D29" s="197">
        <f>'SO 01 asr-príst.  rozpocet'!K192</f>
        <v>2.2660494799999999</v>
      </c>
      <c r="E29" s="197">
        <f>'SO 01 asr-príst.  rozpocet'!M192</f>
        <v>0</v>
      </c>
    </row>
    <row r="30" spans="1:5" s="195" customFormat="1" ht="11.25">
      <c r="A30" s="194" t="str">
        <f>'SO 01 asr-príst.  rozpocet'!D204</f>
        <v>766</v>
      </c>
      <c r="B30" s="195" t="str">
        <f>'SO 01 asr-príst.  rozpocet'!E204</f>
        <v>Konštrukcie stolárske</v>
      </c>
      <c r="C30" s="196"/>
      <c r="D30" s="197">
        <f>'SO 01 asr-príst.  rozpocet'!K204</f>
        <v>2.7911199899999994</v>
      </c>
      <c r="E30" s="197">
        <f>'SO 01 asr-príst.  rozpocet'!M204</f>
        <v>0</v>
      </c>
    </row>
    <row r="31" spans="1:5" s="195" customFormat="1" ht="11.25">
      <c r="A31" s="194" t="str">
        <f>'SO 01 asr-príst.  rozpocet'!D235</f>
        <v>767</v>
      </c>
      <c r="B31" s="195" t="str">
        <f>'SO 01 asr-príst.  rozpocet'!E235</f>
        <v>Konštrukcie doplnkové kovové</v>
      </c>
      <c r="C31" s="196"/>
      <c r="D31" s="197">
        <f>'SO 01 asr-príst.  rozpocet'!K235</f>
        <v>0.32405060000000002</v>
      </c>
      <c r="E31" s="197">
        <f>'SO 01 asr-príst.  rozpocet'!M235</f>
        <v>0</v>
      </c>
    </row>
    <row r="32" spans="1:5" s="195" customFormat="1" ht="11.25">
      <c r="A32" s="194" t="str">
        <f>'SO 01 asr-príst.  rozpocet'!D243</f>
        <v>769</v>
      </c>
      <c r="B32" s="195" t="str">
        <f>'SO 01 asr-príst.  rozpocet'!E243</f>
        <v>Montáž vzduchotechnických zariadení</v>
      </c>
      <c r="C32" s="196"/>
      <c r="D32" s="197">
        <f>'SO 01 asr-príst.  rozpocet'!K243</f>
        <v>1.3200000000000002E-3</v>
      </c>
      <c r="E32" s="197">
        <f>'SO 01 asr-príst.  rozpocet'!M243</f>
        <v>0</v>
      </c>
    </row>
    <row r="33" spans="1:5" s="195" customFormat="1" ht="11.25">
      <c r="A33" s="194" t="str">
        <f>'SO 01 asr-príst.  rozpocet'!D250</f>
        <v>771</v>
      </c>
      <c r="B33" s="195" t="str">
        <f>'SO 01 asr-príst.  rozpocet'!E250</f>
        <v>Podlahy z dlaždíc</v>
      </c>
      <c r="C33" s="196"/>
      <c r="D33" s="197">
        <f>'SO 01 asr-príst.  rozpocet'!K250</f>
        <v>4.5207500399999994</v>
      </c>
      <c r="E33" s="197">
        <f>'SO 01 asr-príst.  rozpocet'!M250</f>
        <v>0</v>
      </c>
    </row>
    <row r="34" spans="1:5" s="195" customFormat="1" ht="11.25">
      <c r="A34" s="194" t="str">
        <f>'SO 01 asr-príst.  rozpocet'!D258</f>
        <v>776</v>
      </c>
      <c r="B34" s="195" t="str">
        <f>'SO 01 asr-príst.  rozpocet'!E258</f>
        <v>Podlahy povlakové</v>
      </c>
      <c r="C34" s="196"/>
      <c r="D34" s="197">
        <f>'SO 01 asr-príst.  rozpocet'!K258</f>
        <v>4.64018E-2</v>
      </c>
      <c r="E34" s="197">
        <f>'SO 01 asr-príst.  rozpocet'!M258</f>
        <v>0</v>
      </c>
    </row>
    <row r="35" spans="1:5" s="195" customFormat="1" ht="11.25">
      <c r="A35" s="194" t="str">
        <f>'SO 01 asr-príst.  rozpocet'!D262</f>
        <v>781</v>
      </c>
      <c r="B35" s="195" t="str">
        <f>'SO 01 asr-príst.  rozpocet'!E262</f>
        <v>Dokončovacie práce a obklady</v>
      </c>
      <c r="C35" s="196"/>
      <c r="D35" s="197">
        <f>'SO 01 asr-príst.  rozpocet'!K262</f>
        <v>2.6116725000000001</v>
      </c>
      <c r="E35" s="197">
        <f>'SO 01 asr-príst.  rozpocet'!M262</f>
        <v>0</v>
      </c>
    </row>
    <row r="36" spans="1:5" s="195" customFormat="1" ht="11.25">
      <c r="A36" s="194" t="str">
        <f>'SO 01 asr-príst.  rozpocet'!D267</f>
        <v>783</v>
      </c>
      <c r="B36" s="195" t="str">
        <f>'SO 01 asr-príst.  rozpocet'!E267</f>
        <v>Dokončovacie práce - nátery</v>
      </c>
      <c r="C36" s="196"/>
      <c r="D36" s="197">
        <f>'SO 01 asr-príst.  rozpocet'!K267</f>
        <v>0.18964007000000002</v>
      </c>
      <c r="E36" s="197">
        <f>'SO 01 asr-príst.  rozpocet'!M267</f>
        <v>0</v>
      </c>
    </row>
    <row r="37" spans="1:5" s="195" customFormat="1" ht="11.25">
      <c r="A37" s="194" t="str">
        <f>'SO 01 asr-príst.  rozpocet'!D275</f>
        <v>784</v>
      </c>
      <c r="B37" s="195" t="str">
        <f>'SO 01 asr-príst.  rozpocet'!E275</f>
        <v>Dokončovacie práce - maľby</v>
      </c>
      <c r="C37" s="196"/>
      <c r="D37" s="197">
        <f>'SO 01 asr-príst.  rozpocet'!K275</f>
        <v>0.4980733</v>
      </c>
      <c r="E37" s="197">
        <f>'SO 01 asr-príst.  rozpocet'!M275</f>
        <v>0</v>
      </c>
    </row>
    <row r="38" spans="1:5" s="198" customFormat="1" ht="11.25">
      <c r="B38" s="198" t="s">
        <v>139</v>
      </c>
      <c r="C38" s="199"/>
      <c r="D38" s="200">
        <f>'SO 01 asr-príst.  rozpocet'!K278</f>
        <v>763.03513950999991</v>
      </c>
      <c r="E38" s="200">
        <f>'SO 01 asr-príst.  rozpocet'!M278</f>
        <v>7.1639999999999997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1.1020833253860474" right="1.1020833253860474" top="0.78750002384185791" bottom="0.78750002384185791" header="0.51180553436279297" footer="0.51180553436279297"/>
  <pageSetup paperSize="9" scale="96" fitToHeight="999" orientation="portrait" errors="blank" horizontalDpi="8189" verticalDpi="8189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8"/>
  <sheetViews>
    <sheetView showGridLines="0" workbookViewId="0">
      <pane ySplit="13" topLeftCell="A262" activePane="bottomLeft" state="frozen"/>
      <selection activeCell="O31" sqref="O31"/>
      <selection pane="bottomLeft" activeCell="G286" sqref="G286"/>
    </sheetView>
  </sheetViews>
  <sheetFormatPr defaultRowHeight="11.25"/>
  <cols>
    <col min="1" max="1" width="5.7109375" style="203" customWidth="1"/>
    <col min="2" max="2" width="4.5703125" style="203" customWidth="1"/>
    <col min="3" max="3" width="4.7109375" style="203" customWidth="1"/>
    <col min="4" max="4" width="12.7109375" style="203" customWidth="1"/>
    <col min="5" max="5" width="57.85546875" style="203" customWidth="1"/>
    <col min="6" max="6" width="4.7109375" style="203" customWidth="1"/>
    <col min="7" max="7" width="9.5703125" style="203" customWidth="1"/>
    <col min="8" max="8" width="9.85546875" style="203" customWidth="1"/>
    <col min="9" max="9" width="12.7109375" style="203" customWidth="1"/>
    <col min="10" max="10" width="10.7109375" style="203" hidden="1" customWidth="1"/>
    <col min="11" max="11" width="10.85546875" style="203" hidden="1" customWidth="1"/>
    <col min="12" max="12" width="9.7109375" style="203" hidden="1" customWidth="1"/>
    <col min="13" max="13" width="11.5703125" style="203" hidden="1" customWidth="1"/>
    <col min="14" max="14" width="6" style="203" hidden="1" customWidth="1"/>
    <col min="15" max="15" width="6.7109375" style="203" hidden="1" customWidth="1"/>
    <col min="16" max="16" width="7.140625" style="203" hidden="1" customWidth="1"/>
    <col min="17" max="19" width="9.140625" style="203" hidden="1" customWidth="1"/>
    <col min="20" max="20" width="18.7109375" style="203" hidden="1" customWidth="1"/>
    <col min="21" max="256" width="9.140625" style="203"/>
    <col min="257" max="257" width="5.7109375" style="203" customWidth="1"/>
    <col min="258" max="258" width="4.5703125" style="203" customWidth="1"/>
    <col min="259" max="259" width="4.7109375" style="203" customWidth="1"/>
    <col min="260" max="260" width="12.7109375" style="203" customWidth="1"/>
    <col min="261" max="261" width="57.85546875" style="203" customWidth="1"/>
    <col min="262" max="262" width="4.7109375" style="203" customWidth="1"/>
    <col min="263" max="263" width="9.5703125" style="203" customWidth="1"/>
    <col min="264" max="264" width="9.85546875" style="203" customWidth="1"/>
    <col min="265" max="265" width="12.7109375" style="203" customWidth="1"/>
    <col min="266" max="276" width="0" style="203" hidden="1" customWidth="1"/>
    <col min="277" max="512" width="9.140625" style="203"/>
    <col min="513" max="513" width="5.7109375" style="203" customWidth="1"/>
    <col min="514" max="514" width="4.5703125" style="203" customWidth="1"/>
    <col min="515" max="515" width="4.7109375" style="203" customWidth="1"/>
    <col min="516" max="516" width="12.7109375" style="203" customWidth="1"/>
    <col min="517" max="517" width="57.85546875" style="203" customWidth="1"/>
    <col min="518" max="518" width="4.7109375" style="203" customWidth="1"/>
    <col min="519" max="519" width="9.5703125" style="203" customWidth="1"/>
    <col min="520" max="520" width="9.85546875" style="203" customWidth="1"/>
    <col min="521" max="521" width="12.7109375" style="203" customWidth="1"/>
    <col min="522" max="532" width="0" style="203" hidden="1" customWidth="1"/>
    <col min="533" max="768" width="9.140625" style="203"/>
    <col min="769" max="769" width="5.7109375" style="203" customWidth="1"/>
    <col min="770" max="770" width="4.5703125" style="203" customWidth="1"/>
    <col min="771" max="771" width="4.7109375" style="203" customWidth="1"/>
    <col min="772" max="772" width="12.7109375" style="203" customWidth="1"/>
    <col min="773" max="773" width="57.85546875" style="203" customWidth="1"/>
    <col min="774" max="774" width="4.7109375" style="203" customWidth="1"/>
    <col min="775" max="775" width="9.5703125" style="203" customWidth="1"/>
    <col min="776" max="776" width="9.85546875" style="203" customWidth="1"/>
    <col min="777" max="777" width="12.7109375" style="203" customWidth="1"/>
    <col min="778" max="788" width="0" style="203" hidden="1" customWidth="1"/>
    <col min="789" max="1024" width="9.140625" style="203"/>
    <col min="1025" max="1025" width="5.7109375" style="203" customWidth="1"/>
    <col min="1026" max="1026" width="4.5703125" style="203" customWidth="1"/>
    <col min="1027" max="1027" width="4.7109375" style="203" customWidth="1"/>
    <col min="1028" max="1028" width="12.7109375" style="203" customWidth="1"/>
    <col min="1029" max="1029" width="57.85546875" style="203" customWidth="1"/>
    <col min="1030" max="1030" width="4.7109375" style="203" customWidth="1"/>
    <col min="1031" max="1031" width="9.5703125" style="203" customWidth="1"/>
    <col min="1032" max="1032" width="9.85546875" style="203" customWidth="1"/>
    <col min="1033" max="1033" width="12.7109375" style="203" customWidth="1"/>
    <col min="1034" max="1044" width="0" style="203" hidden="1" customWidth="1"/>
    <col min="1045" max="1280" width="9.140625" style="203"/>
    <col min="1281" max="1281" width="5.7109375" style="203" customWidth="1"/>
    <col min="1282" max="1282" width="4.5703125" style="203" customWidth="1"/>
    <col min="1283" max="1283" width="4.7109375" style="203" customWidth="1"/>
    <col min="1284" max="1284" width="12.7109375" style="203" customWidth="1"/>
    <col min="1285" max="1285" width="57.85546875" style="203" customWidth="1"/>
    <col min="1286" max="1286" width="4.7109375" style="203" customWidth="1"/>
    <col min="1287" max="1287" width="9.5703125" style="203" customWidth="1"/>
    <col min="1288" max="1288" width="9.85546875" style="203" customWidth="1"/>
    <col min="1289" max="1289" width="12.7109375" style="203" customWidth="1"/>
    <col min="1290" max="1300" width="0" style="203" hidden="1" customWidth="1"/>
    <col min="1301" max="1536" width="9.140625" style="203"/>
    <col min="1537" max="1537" width="5.7109375" style="203" customWidth="1"/>
    <col min="1538" max="1538" width="4.5703125" style="203" customWidth="1"/>
    <col min="1539" max="1539" width="4.7109375" style="203" customWidth="1"/>
    <col min="1540" max="1540" width="12.7109375" style="203" customWidth="1"/>
    <col min="1541" max="1541" width="57.85546875" style="203" customWidth="1"/>
    <col min="1542" max="1542" width="4.7109375" style="203" customWidth="1"/>
    <col min="1543" max="1543" width="9.5703125" style="203" customWidth="1"/>
    <col min="1544" max="1544" width="9.85546875" style="203" customWidth="1"/>
    <col min="1545" max="1545" width="12.7109375" style="203" customWidth="1"/>
    <col min="1546" max="1556" width="0" style="203" hidden="1" customWidth="1"/>
    <col min="1557" max="1792" width="9.140625" style="203"/>
    <col min="1793" max="1793" width="5.7109375" style="203" customWidth="1"/>
    <col min="1794" max="1794" width="4.5703125" style="203" customWidth="1"/>
    <col min="1795" max="1795" width="4.7109375" style="203" customWidth="1"/>
    <col min="1796" max="1796" width="12.7109375" style="203" customWidth="1"/>
    <col min="1797" max="1797" width="57.85546875" style="203" customWidth="1"/>
    <col min="1798" max="1798" width="4.7109375" style="203" customWidth="1"/>
    <col min="1799" max="1799" width="9.5703125" style="203" customWidth="1"/>
    <col min="1800" max="1800" width="9.85546875" style="203" customWidth="1"/>
    <col min="1801" max="1801" width="12.7109375" style="203" customWidth="1"/>
    <col min="1802" max="1812" width="0" style="203" hidden="1" customWidth="1"/>
    <col min="1813" max="2048" width="9.140625" style="203"/>
    <col min="2049" max="2049" width="5.7109375" style="203" customWidth="1"/>
    <col min="2050" max="2050" width="4.5703125" style="203" customWidth="1"/>
    <col min="2051" max="2051" width="4.7109375" style="203" customWidth="1"/>
    <col min="2052" max="2052" width="12.7109375" style="203" customWidth="1"/>
    <col min="2053" max="2053" width="57.85546875" style="203" customWidth="1"/>
    <col min="2054" max="2054" width="4.7109375" style="203" customWidth="1"/>
    <col min="2055" max="2055" width="9.5703125" style="203" customWidth="1"/>
    <col min="2056" max="2056" width="9.85546875" style="203" customWidth="1"/>
    <col min="2057" max="2057" width="12.7109375" style="203" customWidth="1"/>
    <col min="2058" max="2068" width="0" style="203" hidden="1" customWidth="1"/>
    <col min="2069" max="2304" width="9.140625" style="203"/>
    <col min="2305" max="2305" width="5.7109375" style="203" customWidth="1"/>
    <col min="2306" max="2306" width="4.5703125" style="203" customWidth="1"/>
    <col min="2307" max="2307" width="4.7109375" style="203" customWidth="1"/>
    <col min="2308" max="2308" width="12.7109375" style="203" customWidth="1"/>
    <col min="2309" max="2309" width="57.85546875" style="203" customWidth="1"/>
    <col min="2310" max="2310" width="4.7109375" style="203" customWidth="1"/>
    <col min="2311" max="2311" width="9.5703125" style="203" customWidth="1"/>
    <col min="2312" max="2312" width="9.85546875" style="203" customWidth="1"/>
    <col min="2313" max="2313" width="12.7109375" style="203" customWidth="1"/>
    <col min="2314" max="2324" width="0" style="203" hidden="1" customWidth="1"/>
    <col min="2325" max="2560" width="9.140625" style="203"/>
    <col min="2561" max="2561" width="5.7109375" style="203" customWidth="1"/>
    <col min="2562" max="2562" width="4.5703125" style="203" customWidth="1"/>
    <col min="2563" max="2563" width="4.7109375" style="203" customWidth="1"/>
    <col min="2564" max="2564" width="12.7109375" style="203" customWidth="1"/>
    <col min="2565" max="2565" width="57.85546875" style="203" customWidth="1"/>
    <col min="2566" max="2566" width="4.7109375" style="203" customWidth="1"/>
    <col min="2567" max="2567" width="9.5703125" style="203" customWidth="1"/>
    <col min="2568" max="2568" width="9.85546875" style="203" customWidth="1"/>
    <col min="2569" max="2569" width="12.7109375" style="203" customWidth="1"/>
    <col min="2570" max="2580" width="0" style="203" hidden="1" customWidth="1"/>
    <col min="2581" max="2816" width="9.140625" style="203"/>
    <col min="2817" max="2817" width="5.7109375" style="203" customWidth="1"/>
    <col min="2818" max="2818" width="4.5703125" style="203" customWidth="1"/>
    <col min="2819" max="2819" width="4.7109375" style="203" customWidth="1"/>
    <col min="2820" max="2820" width="12.7109375" style="203" customWidth="1"/>
    <col min="2821" max="2821" width="57.85546875" style="203" customWidth="1"/>
    <col min="2822" max="2822" width="4.7109375" style="203" customWidth="1"/>
    <col min="2823" max="2823" width="9.5703125" style="203" customWidth="1"/>
    <col min="2824" max="2824" width="9.85546875" style="203" customWidth="1"/>
    <col min="2825" max="2825" width="12.7109375" style="203" customWidth="1"/>
    <col min="2826" max="2836" width="0" style="203" hidden="1" customWidth="1"/>
    <col min="2837" max="3072" width="9.140625" style="203"/>
    <col min="3073" max="3073" width="5.7109375" style="203" customWidth="1"/>
    <col min="3074" max="3074" width="4.5703125" style="203" customWidth="1"/>
    <col min="3075" max="3075" width="4.7109375" style="203" customWidth="1"/>
    <col min="3076" max="3076" width="12.7109375" style="203" customWidth="1"/>
    <col min="3077" max="3077" width="57.85546875" style="203" customWidth="1"/>
    <col min="3078" max="3078" width="4.7109375" style="203" customWidth="1"/>
    <col min="3079" max="3079" width="9.5703125" style="203" customWidth="1"/>
    <col min="3080" max="3080" width="9.85546875" style="203" customWidth="1"/>
    <col min="3081" max="3081" width="12.7109375" style="203" customWidth="1"/>
    <col min="3082" max="3092" width="0" style="203" hidden="1" customWidth="1"/>
    <col min="3093" max="3328" width="9.140625" style="203"/>
    <col min="3329" max="3329" width="5.7109375" style="203" customWidth="1"/>
    <col min="3330" max="3330" width="4.5703125" style="203" customWidth="1"/>
    <col min="3331" max="3331" width="4.7109375" style="203" customWidth="1"/>
    <col min="3332" max="3332" width="12.7109375" style="203" customWidth="1"/>
    <col min="3333" max="3333" width="57.85546875" style="203" customWidth="1"/>
    <col min="3334" max="3334" width="4.7109375" style="203" customWidth="1"/>
    <col min="3335" max="3335" width="9.5703125" style="203" customWidth="1"/>
    <col min="3336" max="3336" width="9.85546875" style="203" customWidth="1"/>
    <col min="3337" max="3337" width="12.7109375" style="203" customWidth="1"/>
    <col min="3338" max="3348" width="0" style="203" hidden="1" customWidth="1"/>
    <col min="3349" max="3584" width="9.140625" style="203"/>
    <col min="3585" max="3585" width="5.7109375" style="203" customWidth="1"/>
    <col min="3586" max="3586" width="4.5703125" style="203" customWidth="1"/>
    <col min="3587" max="3587" width="4.7109375" style="203" customWidth="1"/>
    <col min="3588" max="3588" width="12.7109375" style="203" customWidth="1"/>
    <col min="3589" max="3589" width="57.85546875" style="203" customWidth="1"/>
    <col min="3590" max="3590" width="4.7109375" style="203" customWidth="1"/>
    <col min="3591" max="3591" width="9.5703125" style="203" customWidth="1"/>
    <col min="3592" max="3592" width="9.85546875" style="203" customWidth="1"/>
    <col min="3593" max="3593" width="12.7109375" style="203" customWidth="1"/>
    <col min="3594" max="3604" width="0" style="203" hidden="1" customWidth="1"/>
    <col min="3605" max="3840" width="9.140625" style="203"/>
    <col min="3841" max="3841" width="5.7109375" style="203" customWidth="1"/>
    <col min="3842" max="3842" width="4.5703125" style="203" customWidth="1"/>
    <col min="3843" max="3843" width="4.7109375" style="203" customWidth="1"/>
    <col min="3844" max="3844" width="12.7109375" style="203" customWidth="1"/>
    <col min="3845" max="3845" width="57.85546875" style="203" customWidth="1"/>
    <col min="3846" max="3846" width="4.7109375" style="203" customWidth="1"/>
    <col min="3847" max="3847" width="9.5703125" style="203" customWidth="1"/>
    <col min="3848" max="3848" width="9.85546875" style="203" customWidth="1"/>
    <col min="3849" max="3849" width="12.7109375" style="203" customWidth="1"/>
    <col min="3850" max="3860" width="0" style="203" hidden="1" customWidth="1"/>
    <col min="3861" max="4096" width="9.140625" style="203"/>
    <col min="4097" max="4097" width="5.7109375" style="203" customWidth="1"/>
    <col min="4098" max="4098" width="4.5703125" style="203" customWidth="1"/>
    <col min="4099" max="4099" width="4.7109375" style="203" customWidth="1"/>
    <col min="4100" max="4100" width="12.7109375" style="203" customWidth="1"/>
    <col min="4101" max="4101" width="57.85546875" style="203" customWidth="1"/>
    <col min="4102" max="4102" width="4.7109375" style="203" customWidth="1"/>
    <col min="4103" max="4103" width="9.5703125" style="203" customWidth="1"/>
    <col min="4104" max="4104" width="9.85546875" style="203" customWidth="1"/>
    <col min="4105" max="4105" width="12.7109375" style="203" customWidth="1"/>
    <col min="4106" max="4116" width="0" style="203" hidden="1" customWidth="1"/>
    <col min="4117" max="4352" width="9.140625" style="203"/>
    <col min="4353" max="4353" width="5.7109375" style="203" customWidth="1"/>
    <col min="4354" max="4354" width="4.5703125" style="203" customWidth="1"/>
    <col min="4355" max="4355" width="4.7109375" style="203" customWidth="1"/>
    <col min="4356" max="4356" width="12.7109375" style="203" customWidth="1"/>
    <col min="4357" max="4357" width="57.85546875" style="203" customWidth="1"/>
    <col min="4358" max="4358" width="4.7109375" style="203" customWidth="1"/>
    <col min="4359" max="4359" width="9.5703125" style="203" customWidth="1"/>
    <col min="4360" max="4360" width="9.85546875" style="203" customWidth="1"/>
    <col min="4361" max="4361" width="12.7109375" style="203" customWidth="1"/>
    <col min="4362" max="4372" width="0" style="203" hidden="1" customWidth="1"/>
    <col min="4373" max="4608" width="9.140625" style="203"/>
    <col min="4609" max="4609" width="5.7109375" style="203" customWidth="1"/>
    <col min="4610" max="4610" width="4.5703125" style="203" customWidth="1"/>
    <col min="4611" max="4611" width="4.7109375" style="203" customWidth="1"/>
    <col min="4612" max="4612" width="12.7109375" style="203" customWidth="1"/>
    <col min="4613" max="4613" width="57.85546875" style="203" customWidth="1"/>
    <col min="4614" max="4614" width="4.7109375" style="203" customWidth="1"/>
    <col min="4615" max="4615" width="9.5703125" style="203" customWidth="1"/>
    <col min="4616" max="4616" width="9.85546875" style="203" customWidth="1"/>
    <col min="4617" max="4617" width="12.7109375" style="203" customWidth="1"/>
    <col min="4618" max="4628" width="0" style="203" hidden="1" customWidth="1"/>
    <col min="4629" max="4864" width="9.140625" style="203"/>
    <col min="4865" max="4865" width="5.7109375" style="203" customWidth="1"/>
    <col min="4866" max="4866" width="4.5703125" style="203" customWidth="1"/>
    <col min="4867" max="4867" width="4.7109375" style="203" customWidth="1"/>
    <col min="4868" max="4868" width="12.7109375" style="203" customWidth="1"/>
    <col min="4869" max="4869" width="57.85546875" style="203" customWidth="1"/>
    <col min="4870" max="4870" width="4.7109375" style="203" customWidth="1"/>
    <col min="4871" max="4871" width="9.5703125" style="203" customWidth="1"/>
    <col min="4872" max="4872" width="9.85546875" style="203" customWidth="1"/>
    <col min="4873" max="4873" width="12.7109375" style="203" customWidth="1"/>
    <col min="4874" max="4884" width="0" style="203" hidden="1" customWidth="1"/>
    <col min="4885" max="5120" width="9.140625" style="203"/>
    <col min="5121" max="5121" width="5.7109375" style="203" customWidth="1"/>
    <col min="5122" max="5122" width="4.5703125" style="203" customWidth="1"/>
    <col min="5123" max="5123" width="4.7109375" style="203" customWidth="1"/>
    <col min="5124" max="5124" width="12.7109375" style="203" customWidth="1"/>
    <col min="5125" max="5125" width="57.85546875" style="203" customWidth="1"/>
    <col min="5126" max="5126" width="4.7109375" style="203" customWidth="1"/>
    <col min="5127" max="5127" width="9.5703125" style="203" customWidth="1"/>
    <col min="5128" max="5128" width="9.85546875" style="203" customWidth="1"/>
    <col min="5129" max="5129" width="12.7109375" style="203" customWidth="1"/>
    <col min="5130" max="5140" width="0" style="203" hidden="1" customWidth="1"/>
    <col min="5141" max="5376" width="9.140625" style="203"/>
    <col min="5377" max="5377" width="5.7109375" style="203" customWidth="1"/>
    <col min="5378" max="5378" width="4.5703125" style="203" customWidth="1"/>
    <col min="5379" max="5379" width="4.7109375" style="203" customWidth="1"/>
    <col min="5380" max="5380" width="12.7109375" style="203" customWidth="1"/>
    <col min="5381" max="5381" width="57.85546875" style="203" customWidth="1"/>
    <col min="5382" max="5382" width="4.7109375" style="203" customWidth="1"/>
    <col min="5383" max="5383" width="9.5703125" style="203" customWidth="1"/>
    <col min="5384" max="5384" width="9.85546875" style="203" customWidth="1"/>
    <col min="5385" max="5385" width="12.7109375" style="203" customWidth="1"/>
    <col min="5386" max="5396" width="0" style="203" hidden="1" customWidth="1"/>
    <col min="5397" max="5632" width="9.140625" style="203"/>
    <col min="5633" max="5633" width="5.7109375" style="203" customWidth="1"/>
    <col min="5634" max="5634" width="4.5703125" style="203" customWidth="1"/>
    <col min="5635" max="5635" width="4.7109375" style="203" customWidth="1"/>
    <col min="5636" max="5636" width="12.7109375" style="203" customWidth="1"/>
    <col min="5637" max="5637" width="57.85546875" style="203" customWidth="1"/>
    <col min="5638" max="5638" width="4.7109375" style="203" customWidth="1"/>
    <col min="5639" max="5639" width="9.5703125" style="203" customWidth="1"/>
    <col min="5640" max="5640" width="9.85546875" style="203" customWidth="1"/>
    <col min="5641" max="5641" width="12.7109375" style="203" customWidth="1"/>
    <col min="5642" max="5652" width="0" style="203" hidden="1" customWidth="1"/>
    <col min="5653" max="5888" width="9.140625" style="203"/>
    <col min="5889" max="5889" width="5.7109375" style="203" customWidth="1"/>
    <col min="5890" max="5890" width="4.5703125" style="203" customWidth="1"/>
    <col min="5891" max="5891" width="4.7109375" style="203" customWidth="1"/>
    <col min="5892" max="5892" width="12.7109375" style="203" customWidth="1"/>
    <col min="5893" max="5893" width="57.85546875" style="203" customWidth="1"/>
    <col min="5894" max="5894" width="4.7109375" style="203" customWidth="1"/>
    <col min="5895" max="5895" width="9.5703125" style="203" customWidth="1"/>
    <col min="5896" max="5896" width="9.85546875" style="203" customWidth="1"/>
    <col min="5897" max="5897" width="12.7109375" style="203" customWidth="1"/>
    <col min="5898" max="5908" width="0" style="203" hidden="1" customWidth="1"/>
    <col min="5909" max="6144" width="9.140625" style="203"/>
    <col min="6145" max="6145" width="5.7109375" style="203" customWidth="1"/>
    <col min="6146" max="6146" width="4.5703125" style="203" customWidth="1"/>
    <col min="6147" max="6147" width="4.7109375" style="203" customWidth="1"/>
    <col min="6148" max="6148" width="12.7109375" style="203" customWidth="1"/>
    <col min="6149" max="6149" width="57.85546875" style="203" customWidth="1"/>
    <col min="6150" max="6150" width="4.7109375" style="203" customWidth="1"/>
    <col min="6151" max="6151" width="9.5703125" style="203" customWidth="1"/>
    <col min="6152" max="6152" width="9.85546875" style="203" customWidth="1"/>
    <col min="6153" max="6153" width="12.7109375" style="203" customWidth="1"/>
    <col min="6154" max="6164" width="0" style="203" hidden="1" customWidth="1"/>
    <col min="6165" max="6400" width="9.140625" style="203"/>
    <col min="6401" max="6401" width="5.7109375" style="203" customWidth="1"/>
    <col min="6402" max="6402" width="4.5703125" style="203" customWidth="1"/>
    <col min="6403" max="6403" width="4.7109375" style="203" customWidth="1"/>
    <col min="6404" max="6404" width="12.7109375" style="203" customWidth="1"/>
    <col min="6405" max="6405" width="57.85546875" style="203" customWidth="1"/>
    <col min="6406" max="6406" width="4.7109375" style="203" customWidth="1"/>
    <col min="6407" max="6407" width="9.5703125" style="203" customWidth="1"/>
    <col min="6408" max="6408" width="9.85546875" style="203" customWidth="1"/>
    <col min="6409" max="6409" width="12.7109375" style="203" customWidth="1"/>
    <col min="6410" max="6420" width="0" style="203" hidden="1" customWidth="1"/>
    <col min="6421" max="6656" width="9.140625" style="203"/>
    <col min="6657" max="6657" width="5.7109375" style="203" customWidth="1"/>
    <col min="6658" max="6658" width="4.5703125" style="203" customWidth="1"/>
    <col min="6659" max="6659" width="4.7109375" style="203" customWidth="1"/>
    <col min="6660" max="6660" width="12.7109375" style="203" customWidth="1"/>
    <col min="6661" max="6661" width="57.85546875" style="203" customWidth="1"/>
    <col min="6662" max="6662" width="4.7109375" style="203" customWidth="1"/>
    <col min="6663" max="6663" width="9.5703125" style="203" customWidth="1"/>
    <col min="6664" max="6664" width="9.85546875" style="203" customWidth="1"/>
    <col min="6665" max="6665" width="12.7109375" style="203" customWidth="1"/>
    <col min="6666" max="6676" width="0" style="203" hidden="1" customWidth="1"/>
    <col min="6677" max="6912" width="9.140625" style="203"/>
    <col min="6913" max="6913" width="5.7109375" style="203" customWidth="1"/>
    <col min="6914" max="6914" width="4.5703125" style="203" customWidth="1"/>
    <col min="6915" max="6915" width="4.7109375" style="203" customWidth="1"/>
    <col min="6916" max="6916" width="12.7109375" style="203" customWidth="1"/>
    <col min="6917" max="6917" width="57.85546875" style="203" customWidth="1"/>
    <col min="6918" max="6918" width="4.7109375" style="203" customWidth="1"/>
    <col min="6919" max="6919" width="9.5703125" style="203" customWidth="1"/>
    <col min="6920" max="6920" width="9.85546875" style="203" customWidth="1"/>
    <col min="6921" max="6921" width="12.7109375" style="203" customWidth="1"/>
    <col min="6922" max="6932" width="0" style="203" hidden="1" customWidth="1"/>
    <col min="6933" max="7168" width="9.140625" style="203"/>
    <col min="7169" max="7169" width="5.7109375" style="203" customWidth="1"/>
    <col min="7170" max="7170" width="4.5703125" style="203" customWidth="1"/>
    <col min="7171" max="7171" width="4.7109375" style="203" customWidth="1"/>
    <col min="7172" max="7172" width="12.7109375" style="203" customWidth="1"/>
    <col min="7173" max="7173" width="57.85546875" style="203" customWidth="1"/>
    <col min="7174" max="7174" width="4.7109375" style="203" customWidth="1"/>
    <col min="7175" max="7175" width="9.5703125" style="203" customWidth="1"/>
    <col min="7176" max="7176" width="9.85546875" style="203" customWidth="1"/>
    <col min="7177" max="7177" width="12.7109375" style="203" customWidth="1"/>
    <col min="7178" max="7188" width="0" style="203" hidden="1" customWidth="1"/>
    <col min="7189" max="7424" width="9.140625" style="203"/>
    <col min="7425" max="7425" width="5.7109375" style="203" customWidth="1"/>
    <col min="7426" max="7426" width="4.5703125" style="203" customWidth="1"/>
    <col min="7427" max="7427" width="4.7109375" style="203" customWidth="1"/>
    <col min="7428" max="7428" width="12.7109375" style="203" customWidth="1"/>
    <col min="7429" max="7429" width="57.85546875" style="203" customWidth="1"/>
    <col min="7430" max="7430" width="4.7109375" style="203" customWidth="1"/>
    <col min="7431" max="7431" width="9.5703125" style="203" customWidth="1"/>
    <col min="7432" max="7432" width="9.85546875" style="203" customWidth="1"/>
    <col min="7433" max="7433" width="12.7109375" style="203" customWidth="1"/>
    <col min="7434" max="7444" width="0" style="203" hidden="1" customWidth="1"/>
    <col min="7445" max="7680" width="9.140625" style="203"/>
    <col min="7681" max="7681" width="5.7109375" style="203" customWidth="1"/>
    <col min="7682" max="7682" width="4.5703125" style="203" customWidth="1"/>
    <col min="7683" max="7683" width="4.7109375" style="203" customWidth="1"/>
    <col min="7684" max="7684" width="12.7109375" style="203" customWidth="1"/>
    <col min="7685" max="7685" width="57.85546875" style="203" customWidth="1"/>
    <col min="7686" max="7686" width="4.7109375" style="203" customWidth="1"/>
    <col min="7687" max="7687" width="9.5703125" style="203" customWidth="1"/>
    <col min="7688" max="7688" width="9.85546875" style="203" customWidth="1"/>
    <col min="7689" max="7689" width="12.7109375" style="203" customWidth="1"/>
    <col min="7690" max="7700" width="0" style="203" hidden="1" customWidth="1"/>
    <col min="7701" max="7936" width="9.140625" style="203"/>
    <col min="7937" max="7937" width="5.7109375" style="203" customWidth="1"/>
    <col min="7938" max="7938" width="4.5703125" style="203" customWidth="1"/>
    <col min="7939" max="7939" width="4.7109375" style="203" customWidth="1"/>
    <col min="7940" max="7940" width="12.7109375" style="203" customWidth="1"/>
    <col min="7941" max="7941" width="57.85546875" style="203" customWidth="1"/>
    <col min="7942" max="7942" width="4.7109375" style="203" customWidth="1"/>
    <col min="7943" max="7943" width="9.5703125" style="203" customWidth="1"/>
    <col min="7944" max="7944" width="9.85546875" style="203" customWidth="1"/>
    <col min="7945" max="7945" width="12.7109375" style="203" customWidth="1"/>
    <col min="7946" max="7956" width="0" style="203" hidden="1" customWidth="1"/>
    <col min="7957" max="8192" width="9.140625" style="203"/>
    <col min="8193" max="8193" width="5.7109375" style="203" customWidth="1"/>
    <col min="8194" max="8194" width="4.5703125" style="203" customWidth="1"/>
    <col min="8195" max="8195" width="4.7109375" style="203" customWidth="1"/>
    <col min="8196" max="8196" width="12.7109375" style="203" customWidth="1"/>
    <col min="8197" max="8197" width="57.85546875" style="203" customWidth="1"/>
    <col min="8198" max="8198" width="4.7109375" style="203" customWidth="1"/>
    <col min="8199" max="8199" width="9.5703125" style="203" customWidth="1"/>
    <col min="8200" max="8200" width="9.85546875" style="203" customWidth="1"/>
    <col min="8201" max="8201" width="12.7109375" style="203" customWidth="1"/>
    <col min="8202" max="8212" width="0" style="203" hidden="1" customWidth="1"/>
    <col min="8213" max="8448" width="9.140625" style="203"/>
    <col min="8449" max="8449" width="5.7109375" style="203" customWidth="1"/>
    <col min="8450" max="8450" width="4.5703125" style="203" customWidth="1"/>
    <col min="8451" max="8451" width="4.7109375" style="203" customWidth="1"/>
    <col min="8452" max="8452" width="12.7109375" style="203" customWidth="1"/>
    <col min="8453" max="8453" width="57.85546875" style="203" customWidth="1"/>
    <col min="8454" max="8454" width="4.7109375" style="203" customWidth="1"/>
    <col min="8455" max="8455" width="9.5703125" style="203" customWidth="1"/>
    <col min="8456" max="8456" width="9.85546875" style="203" customWidth="1"/>
    <col min="8457" max="8457" width="12.7109375" style="203" customWidth="1"/>
    <col min="8458" max="8468" width="0" style="203" hidden="1" customWidth="1"/>
    <col min="8469" max="8704" width="9.140625" style="203"/>
    <col min="8705" max="8705" width="5.7109375" style="203" customWidth="1"/>
    <col min="8706" max="8706" width="4.5703125" style="203" customWidth="1"/>
    <col min="8707" max="8707" width="4.7109375" style="203" customWidth="1"/>
    <col min="8708" max="8708" width="12.7109375" style="203" customWidth="1"/>
    <col min="8709" max="8709" width="57.85546875" style="203" customWidth="1"/>
    <col min="8710" max="8710" width="4.7109375" style="203" customWidth="1"/>
    <col min="8711" max="8711" width="9.5703125" style="203" customWidth="1"/>
    <col min="8712" max="8712" width="9.85546875" style="203" customWidth="1"/>
    <col min="8713" max="8713" width="12.7109375" style="203" customWidth="1"/>
    <col min="8714" max="8724" width="0" style="203" hidden="1" customWidth="1"/>
    <col min="8725" max="8960" width="9.140625" style="203"/>
    <col min="8961" max="8961" width="5.7109375" style="203" customWidth="1"/>
    <col min="8962" max="8962" width="4.5703125" style="203" customWidth="1"/>
    <col min="8963" max="8963" width="4.7109375" style="203" customWidth="1"/>
    <col min="8964" max="8964" width="12.7109375" style="203" customWidth="1"/>
    <col min="8965" max="8965" width="57.85546875" style="203" customWidth="1"/>
    <col min="8966" max="8966" width="4.7109375" style="203" customWidth="1"/>
    <col min="8967" max="8967" width="9.5703125" style="203" customWidth="1"/>
    <col min="8968" max="8968" width="9.85546875" style="203" customWidth="1"/>
    <col min="8969" max="8969" width="12.7109375" style="203" customWidth="1"/>
    <col min="8970" max="8980" width="0" style="203" hidden="1" customWidth="1"/>
    <col min="8981" max="9216" width="9.140625" style="203"/>
    <col min="9217" max="9217" width="5.7109375" style="203" customWidth="1"/>
    <col min="9218" max="9218" width="4.5703125" style="203" customWidth="1"/>
    <col min="9219" max="9219" width="4.7109375" style="203" customWidth="1"/>
    <col min="9220" max="9220" width="12.7109375" style="203" customWidth="1"/>
    <col min="9221" max="9221" width="57.85546875" style="203" customWidth="1"/>
    <col min="9222" max="9222" width="4.7109375" style="203" customWidth="1"/>
    <col min="9223" max="9223" width="9.5703125" style="203" customWidth="1"/>
    <col min="9224" max="9224" width="9.85546875" style="203" customWidth="1"/>
    <col min="9225" max="9225" width="12.7109375" style="203" customWidth="1"/>
    <col min="9226" max="9236" width="0" style="203" hidden="1" customWidth="1"/>
    <col min="9237" max="9472" width="9.140625" style="203"/>
    <col min="9473" max="9473" width="5.7109375" style="203" customWidth="1"/>
    <col min="9474" max="9474" width="4.5703125" style="203" customWidth="1"/>
    <col min="9475" max="9475" width="4.7109375" style="203" customWidth="1"/>
    <col min="9476" max="9476" width="12.7109375" style="203" customWidth="1"/>
    <col min="9477" max="9477" width="57.85546875" style="203" customWidth="1"/>
    <col min="9478" max="9478" width="4.7109375" style="203" customWidth="1"/>
    <col min="9479" max="9479" width="9.5703125" style="203" customWidth="1"/>
    <col min="9480" max="9480" width="9.85546875" style="203" customWidth="1"/>
    <col min="9481" max="9481" width="12.7109375" style="203" customWidth="1"/>
    <col min="9482" max="9492" width="0" style="203" hidden="1" customWidth="1"/>
    <col min="9493" max="9728" width="9.140625" style="203"/>
    <col min="9729" max="9729" width="5.7109375" style="203" customWidth="1"/>
    <col min="9730" max="9730" width="4.5703125" style="203" customWidth="1"/>
    <col min="9731" max="9731" width="4.7109375" style="203" customWidth="1"/>
    <col min="9732" max="9732" width="12.7109375" style="203" customWidth="1"/>
    <col min="9733" max="9733" width="57.85546875" style="203" customWidth="1"/>
    <col min="9734" max="9734" width="4.7109375" style="203" customWidth="1"/>
    <col min="9735" max="9735" width="9.5703125" style="203" customWidth="1"/>
    <col min="9736" max="9736" width="9.85546875" style="203" customWidth="1"/>
    <col min="9737" max="9737" width="12.7109375" style="203" customWidth="1"/>
    <col min="9738" max="9748" width="0" style="203" hidden="1" customWidth="1"/>
    <col min="9749" max="9984" width="9.140625" style="203"/>
    <col min="9985" max="9985" width="5.7109375" style="203" customWidth="1"/>
    <col min="9986" max="9986" width="4.5703125" style="203" customWidth="1"/>
    <col min="9987" max="9987" width="4.7109375" style="203" customWidth="1"/>
    <col min="9988" max="9988" width="12.7109375" style="203" customWidth="1"/>
    <col min="9989" max="9989" width="57.85546875" style="203" customWidth="1"/>
    <col min="9990" max="9990" width="4.7109375" style="203" customWidth="1"/>
    <col min="9991" max="9991" width="9.5703125" style="203" customWidth="1"/>
    <col min="9992" max="9992" width="9.85546875" style="203" customWidth="1"/>
    <col min="9993" max="9993" width="12.7109375" style="203" customWidth="1"/>
    <col min="9994" max="10004" width="0" style="203" hidden="1" customWidth="1"/>
    <col min="10005" max="10240" width="9.140625" style="203"/>
    <col min="10241" max="10241" width="5.7109375" style="203" customWidth="1"/>
    <col min="10242" max="10242" width="4.5703125" style="203" customWidth="1"/>
    <col min="10243" max="10243" width="4.7109375" style="203" customWidth="1"/>
    <col min="10244" max="10244" width="12.7109375" style="203" customWidth="1"/>
    <col min="10245" max="10245" width="57.85546875" style="203" customWidth="1"/>
    <col min="10246" max="10246" width="4.7109375" style="203" customWidth="1"/>
    <col min="10247" max="10247" width="9.5703125" style="203" customWidth="1"/>
    <col min="10248" max="10248" width="9.85546875" style="203" customWidth="1"/>
    <col min="10249" max="10249" width="12.7109375" style="203" customWidth="1"/>
    <col min="10250" max="10260" width="0" style="203" hidden="1" customWidth="1"/>
    <col min="10261" max="10496" width="9.140625" style="203"/>
    <col min="10497" max="10497" width="5.7109375" style="203" customWidth="1"/>
    <col min="10498" max="10498" width="4.5703125" style="203" customWidth="1"/>
    <col min="10499" max="10499" width="4.7109375" style="203" customWidth="1"/>
    <col min="10500" max="10500" width="12.7109375" style="203" customWidth="1"/>
    <col min="10501" max="10501" width="57.85546875" style="203" customWidth="1"/>
    <col min="10502" max="10502" width="4.7109375" style="203" customWidth="1"/>
    <col min="10503" max="10503" width="9.5703125" style="203" customWidth="1"/>
    <col min="10504" max="10504" width="9.85546875" style="203" customWidth="1"/>
    <col min="10505" max="10505" width="12.7109375" style="203" customWidth="1"/>
    <col min="10506" max="10516" width="0" style="203" hidden="1" customWidth="1"/>
    <col min="10517" max="10752" width="9.140625" style="203"/>
    <col min="10753" max="10753" width="5.7109375" style="203" customWidth="1"/>
    <col min="10754" max="10754" width="4.5703125" style="203" customWidth="1"/>
    <col min="10755" max="10755" width="4.7109375" style="203" customWidth="1"/>
    <col min="10756" max="10756" width="12.7109375" style="203" customWidth="1"/>
    <col min="10757" max="10757" width="57.85546875" style="203" customWidth="1"/>
    <col min="10758" max="10758" width="4.7109375" style="203" customWidth="1"/>
    <col min="10759" max="10759" width="9.5703125" style="203" customWidth="1"/>
    <col min="10760" max="10760" width="9.85546875" style="203" customWidth="1"/>
    <col min="10761" max="10761" width="12.7109375" style="203" customWidth="1"/>
    <col min="10762" max="10772" width="0" style="203" hidden="1" customWidth="1"/>
    <col min="10773" max="11008" width="9.140625" style="203"/>
    <col min="11009" max="11009" width="5.7109375" style="203" customWidth="1"/>
    <col min="11010" max="11010" width="4.5703125" style="203" customWidth="1"/>
    <col min="11011" max="11011" width="4.7109375" style="203" customWidth="1"/>
    <col min="11012" max="11012" width="12.7109375" style="203" customWidth="1"/>
    <col min="11013" max="11013" width="57.85546875" style="203" customWidth="1"/>
    <col min="11014" max="11014" width="4.7109375" style="203" customWidth="1"/>
    <col min="11015" max="11015" width="9.5703125" style="203" customWidth="1"/>
    <col min="11016" max="11016" width="9.85546875" style="203" customWidth="1"/>
    <col min="11017" max="11017" width="12.7109375" style="203" customWidth="1"/>
    <col min="11018" max="11028" width="0" style="203" hidden="1" customWidth="1"/>
    <col min="11029" max="11264" width="9.140625" style="203"/>
    <col min="11265" max="11265" width="5.7109375" style="203" customWidth="1"/>
    <col min="11266" max="11266" width="4.5703125" style="203" customWidth="1"/>
    <col min="11267" max="11267" width="4.7109375" style="203" customWidth="1"/>
    <col min="11268" max="11268" width="12.7109375" style="203" customWidth="1"/>
    <col min="11269" max="11269" width="57.85546875" style="203" customWidth="1"/>
    <col min="11270" max="11270" width="4.7109375" style="203" customWidth="1"/>
    <col min="11271" max="11271" width="9.5703125" style="203" customWidth="1"/>
    <col min="11272" max="11272" width="9.85546875" style="203" customWidth="1"/>
    <col min="11273" max="11273" width="12.7109375" style="203" customWidth="1"/>
    <col min="11274" max="11284" width="0" style="203" hidden="1" customWidth="1"/>
    <col min="11285" max="11520" width="9.140625" style="203"/>
    <col min="11521" max="11521" width="5.7109375" style="203" customWidth="1"/>
    <col min="11522" max="11522" width="4.5703125" style="203" customWidth="1"/>
    <col min="11523" max="11523" width="4.7109375" style="203" customWidth="1"/>
    <col min="11524" max="11524" width="12.7109375" style="203" customWidth="1"/>
    <col min="11525" max="11525" width="57.85546875" style="203" customWidth="1"/>
    <col min="11526" max="11526" width="4.7109375" style="203" customWidth="1"/>
    <col min="11527" max="11527" width="9.5703125" style="203" customWidth="1"/>
    <col min="11528" max="11528" width="9.85546875" style="203" customWidth="1"/>
    <col min="11529" max="11529" width="12.7109375" style="203" customWidth="1"/>
    <col min="11530" max="11540" width="0" style="203" hidden="1" customWidth="1"/>
    <col min="11541" max="11776" width="9.140625" style="203"/>
    <col min="11777" max="11777" width="5.7109375" style="203" customWidth="1"/>
    <col min="11778" max="11778" width="4.5703125" style="203" customWidth="1"/>
    <col min="11779" max="11779" width="4.7109375" style="203" customWidth="1"/>
    <col min="11780" max="11780" width="12.7109375" style="203" customWidth="1"/>
    <col min="11781" max="11781" width="57.85546875" style="203" customWidth="1"/>
    <col min="11782" max="11782" width="4.7109375" style="203" customWidth="1"/>
    <col min="11783" max="11783" width="9.5703125" style="203" customWidth="1"/>
    <col min="11784" max="11784" width="9.85546875" style="203" customWidth="1"/>
    <col min="11785" max="11785" width="12.7109375" style="203" customWidth="1"/>
    <col min="11786" max="11796" width="0" style="203" hidden="1" customWidth="1"/>
    <col min="11797" max="12032" width="9.140625" style="203"/>
    <col min="12033" max="12033" width="5.7109375" style="203" customWidth="1"/>
    <col min="12034" max="12034" width="4.5703125" style="203" customWidth="1"/>
    <col min="12035" max="12035" width="4.7109375" style="203" customWidth="1"/>
    <col min="12036" max="12036" width="12.7109375" style="203" customWidth="1"/>
    <col min="12037" max="12037" width="57.85546875" style="203" customWidth="1"/>
    <col min="12038" max="12038" width="4.7109375" style="203" customWidth="1"/>
    <col min="12039" max="12039" width="9.5703125" style="203" customWidth="1"/>
    <col min="12040" max="12040" width="9.85546875" style="203" customWidth="1"/>
    <col min="12041" max="12041" width="12.7109375" style="203" customWidth="1"/>
    <col min="12042" max="12052" width="0" style="203" hidden="1" customWidth="1"/>
    <col min="12053" max="12288" width="9.140625" style="203"/>
    <col min="12289" max="12289" width="5.7109375" style="203" customWidth="1"/>
    <col min="12290" max="12290" width="4.5703125" style="203" customWidth="1"/>
    <col min="12291" max="12291" width="4.7109375" style="203" customWidth="1"/>
    <col min="12292" max="12292" width="12.7109375" style="203" customWidth="1"/>
    <col min="12293" max="12293" width="57.85546875" style="203" customWidth="1"/>
    <col min="12294" max="12294" width="4.7109375" style="203" customWidth="1"/>
    <col min="12295" max="12295" width="9.5703125" style="203" customWidth="1"/>
    <col min="12296" max="12296" width="9.85546875" style="203" customWidth="1"/>
    <col min="12297" max="12297" width="12.7109375" style="203" customWidth="1"/>
    <col min="12298" max="12308" width="0" style="203" hidden="1" customWidth="1"/>
    <col min="12309" max="12544" width="9.140625" style="203"/>
    <col min="12545" max="12545" width="5.7109375" style="203" customWidth="1"/>
    <col min="12546" max="12546" width="4.5703125" style="203" customWidth="1"/>
    <col min="12547" max="12547" width="4.7109375" style="203" customWidth="1"/>
    <col min="12548" max="12548" width="12.7109375" style="203" customWidth="1"/>
    <col min="12549" max="12549" width="57.85546875" style="203" customWidth="1"/>
    <col min="12550" max="12550" width="4.7109375" style="203" customWidth="1"/>
    <col min="12551" max="12551" width="9.5703125" style="203" customWidth="1"/>
    <col min="12552" max="12552" width="9.85546875" style="203" customWidth="1"/>
    <col min="12553" max="12553" width="12.7109375" style="203" customWidth="1"/>
    <col min="12554" max="12564" width="0" style="203" hidden="1" customWidth="1"/>
    <col min="12565" max="12800" width="9.140625" style="203"/>
    <col min="12801" max="12801" width="5.7109375" style="203" customWidth="1"/>
    <col min="12802" max="12802" width="4.5703125" style="203" customWidth="1"/>
    <col min="12803" max="12803" width="4.7109375" style="203" customWidth="1"/>
    <col min="12804" max="12804" width="12.7109375" style="203" customWidth="1"/>
    <col min="12805" max="12805" width="57.85546875" style="203" customWidth="1"/>
    <col min="12806" max="12806" width="4.7109375" style="203" customWidth="1"/>
    <col min="12807" max="12807" width="9.5703125" style="203" customWidth="1"/>
    <col min="12808" max="12808" width="9.85546875" style="203" customWidth="1"/>
    <col min="12809" max="12809" width="12.7109375" style="203" customWidth="1"/>
    <col min="12810" max="12820" width="0" style="203" hidden="1" customWidth="1"/>
    <col min="12821" max="13056" width="9.140625" style="203"/>
    <col min="13057" max="13057" width="5.7109375" style="203" customWidth="1"/>
    <col min="13058" max="13058" width="4.5703125" style="203" customWidth="1"/>
    <col min="13059" max="13059" width="4.7109375" style="203" customWidth="1"/>
    <col min="13060" max="13060" width="12.7109375" style="203" customWidth="1"/>
    <col min="13061" max="13061" width="57.85546875" style="203" customWidth="1"/>
    <col min="13062" max="13062" width="4.7109375" style="203" customWidth="1"/>
    <col min="13063" max="13063" width="9.5703125" style="203" customWidth="1"/>
    <col min="13064" max="13064" width="9.85546875" style="203" customWidth="1"/>
    <col min="13065" max="13065" width="12.7109375" style="203" customWidth="1"/>
    <col min="13066" max="13076" width="0" style="203" hidden="1" customWidth="1"/>
    <col min="13077" max="13312" width="9.140625" style="203"/>
    <col min="13313" max="13313" width="5.7109375" style="203" customWidth="1"/>
    <col min="13314" max="13314" width="4.5703125" style="203" customWidth="1"/>
    <col min="13315" max="13315" width="4.7109375" style="203" customWidth="1"/>
    <col min="13316" max="13316" width="12.7109375" style="203" customWidth="1"/>
    <col min="13317" max="13317" width="57.85546875" style="203" customWidth="1"/>
    <col min="13318" max="13318" width="4.7109375" style="203" customWidth="1"/>
    <col min="13319" max="13319" width="9.5703125" style="203" customWidth="1"/>
    <col min="13320" max="13320" width="9.85546875" style="203" customWidth="1"/>
    <col min="13321" max="13321" width="12.7109375" style="203" customWidth="1"/>
    <col min="13322" max="13332" width="0" style="203" hidden="1" customWidth="1"/>
    <col min="13333" max="13568" width="9.140625" style="203"/>
    <col min="13569" max="13569" width="5.7109375" style="203" customWidth="1"/>
    <col min="13570" max="13570" width="4.5703125" style="203" customWidth="1"/>
    <col min="13571" max="13571" width="4.7109375" style="203" customWidth="1"/>
    <col min="13572" max="13572" width="12.7109375" style="203" customWidth="1"/>
    <col min="13573" max="13573" width="57.85546875" style="203" customWidth="1"/>
    <col min="13574" max="13574" width="4.7109375" style="203" customWidth="1"/>
    <col min="13575" max="13575" width="9.5703125" style="203" customWidth="1"/>
    <col min="13576" max="13576" width="9.85546875" style="203" customWidth="1"/>
    <col min="13577" max="13577" width="12.7109375" style="203" customWidth="1"/>
    <col min="13578" max="13588" width="0" style="203" hidden="1" customWidth="1"/>
    <col min="13589" max="13824" width="9.140625" style="203"/>
    <col min="13825" max="13825" width="5.7109375" style="203" customWidth="1"/>
    <col min="13826" max="13826" width="4.5703125" style="203" customWidth="1"/>
    <col min="13827" max="13827" width="4.7109375" style="203" customWidth="1"/>
    <col min="13828" max="13828" width="12.7109375" style="203" customWidth="1"/>
    <col min="13829" max="13829" width="57.85546875" style="203" customWidth="1"/>
    <col min="13830" max="13830" width="4.7109375" style="203" customWidth="1"/>
    <col min="13831" max="13831" width="9.5703125" style="203" customWidth="1"/>
    <col min="13832" max="13832" width="9.85546875" style="203" customWidth="1"/>
    <col min="13833" max="13833" width="12.7109375" style="203" customWidth="1"/>
    <col min="13834" max="13844" width="0" style="203" hidden="1" customWidth="1"/>
    <col min="13845" max="14080" width="9.140625" style="203"/>
    <col min="14081" max="14081" width="5.7109375" style="203" customWidth="1"/>
    <col min="14082" max="14082" width="4.5703125" style="203" customWidth="1"/>
    <col min="14083" max="14083" width="4.7109375" style="203" customWidth="1"/>
    <col min="14084" max="14084" width="12.7109375" style="203" customWidth="1"/>
    <col min="14085" max="14085" width="57.85546875" style="203" customWidth="1"/>
    <col min="14086" max="14086" width="4.7109375" style="203" customWidth="1"/>
    <col min="14087" max="14087" width="9.5703125" style="203" customWidth="1"/>
    <col min="14088" max="14088" width="9.85546875" style="203" customWidth="1"/>
    <col min="14089" max="14089" width="12.7109375" style="203" customWidth="1"/>
    <col min="14090" max="14100" width="0" style="203" hidden="1" customWidth="1"/>
    <col min="14101" max="14336" width="9.140625" style="203"/>
    <col min="14337" max="14337" width="5.7109375" style="203" customWidth="1"/>
    <col min="14338" max="14338" width="4.5703125" style="203" customWidth="1"/>
    <col min="14339" max="14339" width="4.7109375" style="203" customWidth="1"/>
    <col min="14340" max="14340" width="12.7109375" style="203" customWidth="1"/>
    <col min="14341" max="14341" width="57.85546875" style="203" customWidth="1"/>
    <col min="14342" max="14342" width="4.7109375" style="203" customWidth="1"/>
    <col min="14343" max="14343" width="9.5703125" style="203" customWidth="1"/>
    <col min="14344" max="14344" width="9.85546875" style="203" customWidth="1"/>
    <col min="14345" max="14345" width="12.7109375" style="203" customWidth="1"/>
    <col min="14346" max="14356" width="0" style="203" hidden="1" customWidth="1"/>
    <col min="14357" max="14592" width="9.140625" style="203"/>
    <col min="14593" max="14593" width="5.7109375" style="203" customWidth="1"/>
    <col min="14594" max="14594" width="4.5703125" style="203" customWidth="1"/>
    <col min="14595" max="14595" width="4.7109375" style="203" customWidth="1"/>
    <col min="14596" max="14596" width="12.7109375" style="203" customWidth="1"/>
    <col min="14597" max="14597" width="57.85546875" style="203" customWidth="1"/>
    <col min="14598" max="14598" width="4.7109375" style="203" customWidth="1"/>
    <col min="14599" max="14599" width="9.5703125" style="203" customWidth="1"/>
    <col min="14600" max="14600" width="9.85546875" style="203" customWidth="1"/>
    <col min="14601" max="14601" width="12.7109375" style="203" customWidth="1"/>
    <col min="14602" max="14612" width="0" style="203" hidden="1" customWidth="1"/>
    <col min="14613" max="14848" width="9.140625" style="203"/>
    <col min="14849" max="14849" width="5.7109375" style="203" customWidth="1"/>
    <col min="14850" max="14850" width="4.5703125" style="203" customWidth="1"/>
    <col min="14851" max="14851" width="4.7109375" style="203" customWidth="1"/>
    <col min="14852" max="14852" width="12.7109375" style="203" customWidth="1"/>
    <col min="14853" max="14853" width="57.85546875" style="203" customWidth="1"/>
    <col min="14854" max="14854" width="4.7109375" style="203" customWidth="1"/>
    <col min="14855" max="14855" width="9.5703125" style="203" customWidth="1"/>
    <col min="14856" max="14856" width="9.85546875" style="203" customWidth="1"/>
    <col min="14857" max="14857" width="12.7109375" style="203" customWidth="1"/>
    <col min="14858" max="14868" width="0" style="203" hidden="1" customWidth="1"/>
    <col min="14869" max="15104" width="9.140625" style="203"/>
    <col min="15105" max="15105" width="5.7109375" style="203" customWidth="1"/>
    <col min="15106" max="15106" width="4.5703125" style="203" customWidth="1"/>
    <col min="15107" max="15107" width="4.7109375" style="203" customWidth="1"/>
    <col min="15108" max="15108" width="12.7109375" style="203" customWidth="1"/>
    <col min="15109" max="15109" width="57.85546875" style="203" customWidth="1"/>
    <col min="15110" max="15110" width="4.7109375" style="203" customWidth="1"/>
    <col min="15111" max="15111" width="9.5703125" style="203" customWidth="1"/>
    <col min="15112" max="15112" width="9.85546875" style="203" customWidth="1"/>
    <col min="15113" max="15113" width="12.7109375" style="203" customWidth="1"/>
    <col min="15114" max="15124" width="0" style="203" hidden="1" customWidth="1"/>
    <col min="15125" max="15360" width="9.140625" style="203"/>
    <col min="15361" max="15361" width="5.7109375" style="203" customWidth="1"/>
    <col min="15362" max="15362" width="4.5703125" style="203" customWidth="1"/>
    <col min="15363" max="15363" width="4.7109375" style="203" customWidth="1"/>
    <col min="15364" max="15364" width="12.7109375" style="203" customWidth="1"/>
    <col min="15365" max="15365" width="57.85546875" style="203" customWidth="1"/>
    <col min="15366" max="15366" width="4.7109375" style="203" customWidth="1"/>
    <col min="15367" max="15367" width="9.5703125" style="203" customWidth="1"/>
    <col min="15368" max="15368" width="9.85546875" style="203" customWidth="1"/>
    <col min="15369" max="15369" width="12.7109375" style="203" customWidth="1"/>
    <col min="15370" max="15380" width="0" style="203" hidden="1" customWidth="1"/>
    <col min="15381" max="15616" width="9.140625" style="203"/>
    <col min="15617" max="15617" width="5.7109375" style="203" customWidth="1"/>
    <col min="15618" max="15618" width="4.5703125" style="203" customWidth="1"/>
    <col min="15619" max="15619" width="4.7109375" style="203" customWidth="1"/>
    <col min="15620" max="15620" width="12.7109375" style="203" customWidth="1"/>
    <col min="15621" max="15621" width="57.85546875" style="203" customWidth="1"/>
    <col min="15622" max="15622" width="4.7109375" style="203" customWidth="1"/>
    <col min="15623" max="15623" width="9.5703125" style="203" customWidth="1"/>
    <col min="15624" max="15624" width="9.85546875" style="203" customWidth="1"/>
    <col min="15625" max="15625" width="12.7109375" style="203" customWidth="1"/>
    <col min="15626" max="15636" width="0" style="203" hidden="1" customWidth="1"/>
    <col min="15637" max="15872" width="9.140625" style="203"/>
    <col min="15873" max="15873" width="5.7109375" style="203" customWidth="1"/>
    <col min="15874" max="15874" width="4.5703125" style="203" customWidth="1"/>
    <col min="15875" max="15875" width="4.7109375" style="203" customWidth="1"/>
    <col min="15876" max="15876" width="12.7109375" style="203" customWidth="1"/>
    <col min="15877" max="15877" width="57.85546875" style="203" customWidth="1"/>
    <col min="15878" max="15878" width="4.7109375" style="203" customWidth="1"/>
    <col min="15879" max="15879" width="9.5703125" style="203" customWidth="1"/>
    <col min="15880" max="15880" width="9.85546875" style="203" customWidth="1"/>
    <col min="15881" max="15881" width="12.7109375" style="203" customWidth="1"/>
    <col min="15882" max="15892" width="0" style="203" hidden="1" customWidth="1"/>
    <col min="15893" max="16128" width="9.140625" style="203"/>
    <col min="16129" max="16129" width="5.7109375" style="203" customWidth="1"/>
    <col min="16130" max="16130" width="4.5703125" style="203" customWidth="1"/>
    <col min="16131" max="16131" width="4.7109375" style="203" customWidth="1"/>
    <col min="16132" max="16132" width="12.7109375" style="203" customWidth="1"/>
    <col min="16133" max="16133" width="57.85546875" style="203" customWidth="1"/>
    <col min="16134" max="16134" width="4.7109375" style="203" customWidth="1"/>
    <col min="16135" max="16135" width="9.5703125" style="203" customWidth="1"/>
    <col min="16136" max="16136" width="9.85546875" style="203" customWidth="1"/>
    <col min="16137" max="16137" width="12.7109375" style="203" customWidth="1"/>
    <col min="16138" max="16148" width="0" style="203" hidden="1" customWidth="1"/>
    <col min="16149" max="16384" width="9.140625" style="203"/>
  </cols>
  <sheetData>
    <row r="1" spans="1:21" ht="18">
      <c r="A1" s="169" t="s">
        <v>140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  <c r="P1" s="202"/>
      <c r="Q1" s="201"/>
      <c r="R1" s="201"/>
      <c r="S1" s="201"/>
      <c r="T1" s="201"/>
    </row>
    <row r="2" spans="1:21">
      <c r="A2" s="172" t="s">
        <v>37</v>
      </c>
      <c r="B2" s="178"/>
      <c r="C2" s="173" t="str">
        <f>'SO 01 asr-príst. kl'!E5</f>
        <v>Drienov OOPZ -Rekonštrukcia a prístavba objektu</v>
      </c>
      <c r="D2" s="179"/>
      <c r="E2" s="179"/>
      <c r="F2" s="178"/>
      <c r="G2" s="178"/>
      <c r="H2" s="178"/>
      <c r="I2" s="178"/>
      <c r="J2" s="178"/>
      <c r="K2" s="178"/>
      <c r="L2" s="201"/>
      <c r="M2" s="201"/>
      <c r="N2" s="201"/>
      <c r="O2" s="202"/>
      <c r="P2" s="202"/>
      <c r="Q2" s="201"/>
      <c r="R2" s="201"/>
      <c r="S2" s="201"/>
      <c r="T2" s="201"/>
    </row>
    <row r="3" spans="1:21">
      <c r="A3" s="172" t="s">
        <v>36</v>
      </c>
      <c r="B3" s="178"/>
      <c r="C3" s="173" t="str">
        <f>'SO 01 asr-príst. kl'!E7</f>
        <v xml:space="preserve">SO 01 OO PZ - prístavba </v>
      </c>
      <c r="D3" s="179"/>
      <c r="E3" s="179"/>
      <c r="F3" s="178"/>
      <c r="G3" s="178"/>
      <c r="H3" s="178"/>
      <c r="I3" s="173"/>
      <c r="J3" s="179"/>
      <c r="K3" s="179"/>
      <c r="L3" s="201"/>
      <c r="M3" s="201"/>
      <c r="N3" s="201"/>
      <c r="O3" s="202"/>
      <c r="P3" s="202"/>
      <c r="Q3" s="201"/>
      <c r="R3" s="201"/>
      <c r="S3" s="201"/>
      <c r="T3" s="201"/>
    </row>
    <row r="4" spans="1:21">
      <c r="A4" s="172" t="s">
        <v>133</v>
      </c>
      <c r="B4" s="178"/>
      <c r="C4" s="173" t="str">
        <f>'SO 01 asr-príst. kl'!E9</f>
        <v>ASR - Architektonické a stavebné riešenie</v>
      </c>
      <c r="D4" s="179"/>
      <c r="E4" s="179"/>
      <c r="F4" s="178"/>
      <c r="G4" s="178"/>
      <c r="H4" s="178"/>
      <c r="I4" s="173"/>
      <c r="J4" s="179"/>
      <c r="K4" s="179"/>
      <c r="L4" s="201"/>
      <c r="M4" s="201"/>
      <c r="N4" s="201"/>
      <c r="O4" s="202"/>
      <c r="P4" s="202"/>
      <c r="Q4" s="201"/>
      <c r="R4" s="201"/>
      <c r="S4" s="201"/>
      <c r="T4" s="201"/>
    </row>
    <row r="5" spans="1:21">
      <c r="A5" s="178"/>
      <c r="B5" s="178"/>
      <c r="C5" s="173"/>
      <c r="D5" s="179"/>
      <c r="E5" s="179"/>
      <c r="F5" s="178"/>
      <c r="G5" s="178"/>
      <c r="H5" s="178"/>
      <c r="I5" s="204"/>
      <c r="J5" s="179"/>
      <c r="K5" s="179"/>
      <c r="L5" s="201"/>
      <c r="M5" s="201"/>
      <c r="N5" s="201"/>
      <c r="O5" s="202"/>
      <c r="P5" s="202"/>
      <c r="Q5" s="201"/>
      <c r="R5" s="201"/>
      <c r="S5" s="201"/>
      <c r="T5" s="201"/>
    </row>
    <row r="6" spans="1:21" ht="5.25" customHeight="1">
      <c r="A6" s="178"/>
      <c r="B6" s="178"/>
      <c r="C6" s="173"/>
      <c r="D6" s="179"/>
      <c r="E6" s="179"/>
      <c r="F6" s="178"/>
      <c r="G6" s="178"/>
      <c r="H6" s="178"/>
      <c r="I6" s="204"/>
      <c r="J6" s="179"/>
      <c r="K6" s="179"/>
      <c r="L6" s="201"/>
      <c r="M6" s="201"/>
      <c r="N6" s="201"/>
      <c r="O6" s="202"/>
      <c r="P6" s="202"/>
      <c r="Q6" s="201"/>
      <c r="R6" s="201"/>
      <c r="S6" s="201"/>
      <c r="T6" s="201"/>
    </row>
    <row r="7" spans="1:21">
      <c r="A7" s="178"/>
      <c r="B7" s="178"/>
      <c r="C7" s="173"/>
      <c r="D7" s="179"/>
      <c r="E7" s="179"/>
      <c r="F7" s="178"/>
      <c r="G7" s="178"/>
      <c r="H7" s="178"/>
      <c r="I7" s="204"/>
      <c r="J7" s="179"/>
      <c r="K7" s="179"/>
      <c r="L7" s="201"/>
      <c r="M7" s="201"/>
      <c r="N7" s="201"/>
      <c r="O7" s="202"/>
      <c r="P7" s="202"/>
      <c r="Q7" s="201"/>
      <c r="R7" s="201"/>
      <c r="S7" s="201"/>
      <c r="T7" s="201"/>
    </row>
    <row r="8" spans="1:21">
      <c r="A8" s="178"/>
      <c r="B8" s="178"/>
      <c r="C8" s="173"/>
      <c r="D8" s="179"/>
      <c r="E8" s="179"/>
      <c r="F8" s="178"/>
      <c r="G8" s="178"/>
      <c r="H8" s="178"/>
      <c r="I8" s="204"/>
      <c r="J8" s="179"/>
      <c r="K8" s="179"/>
      <c r="L8" s="201"/>
      <c r="M8" s="201"/>
      <c r="N8" s="201"/>
      <c r="O8" s="202"/>
      <c r="P8" s="202"/>
      <c r="Q8" s="201"/>
      <c r="R8" s="201"/>
      <c r="S8" s="201"/>
      <c r="T8" s="201"/>
    </row>
    <row r="9" spans="1:21">
      <c r="A9" s="178"/>
      <c r="B9" s="178"/>
      <c r="C9" s="173"/>
      <c r="D9" s="179"/>
      <c r="E9" s="179"/>
      <c r="F9" s="178"/>
      <c r="G9" s="178"/>
      <c r="H9" s="178"/>
      <c r="I9" s="204"/>
      <c r="J9" s="179"/>
      <c r="K9" s="179"/>
      <c r="L9" s="201"/>
      <c r="M9" s="201"/>
      <c r="N9" s="201"/>
      <c r="O9" s="202"/>
      <c r="P9" s="202"/>
      <c r="Q9" s="201"/>
      <c r="R9" s="201"/>
      <c r="S9" s="201"/>
      <c r="T9" s="201"/>
    </row>
    <row r="10" spans="1:21" ht="6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  <c r="P10" s="202"/>
      <c r="Q10" s="201"/>
      <c r="R10" s="201"/>
      <c r="S10" s="201"/>
      <c r="T10" s="201"/>
    </row>
    <row r="11" spans="1:21" ht="22.5">
      <c r="A11" s="181" t="s">
        <v>141</v>
      </c>
      <c r="B11" s="182" t="s">
        <v>142</v>
      </c>
      <c r="C11" s="182" t="s">
        <v>143</v>
      </c>
      <c r="D11" s="182" t="s">
        <v>144</v>
      </c>
      <c r="E11" s="182" t="s">
        <v>135</v>
      </c>
      <c r="F11" s="182" t="s">
        <v>145</v>
      </c>
      <c r="G11" s="182" t="s">
        <v>146</v>
      </c>
      <c r="H11" s="182" t="s">
        <v>147</v>
      </c>
      <c r="I11" s="182" t="s">
        <v>136</v>
      </c>
      <c r="J11" s="182" t="s">
        <v>148</v>
      </c>
      <c r="K11" s="182" t="s">
        <v>137</v>
      </c>
      <c r="L11" s="182" t="s">
        <v>149</v>
      </c>
      <c r="M11" s="182" t="s">
        <v>150</v>
      </c>
      <c r="N11" s="182" t="s">
        <v>151</v>
      </c>
      <c r="O11" s="205" t="s">
        <v>152</v>
      </c>
      <c r="P11" s="205" t="s">
        <v>153</v>
      </c>
      <c r="Q11" s="182"/>
      <c r="R11" s="182"/>
      <c r="S11" s="182"/>
      <c r="T11" s="206" t="s">
        <v>154</v>
      </c>
      <c r="U11" s="207"/>
    </row>
    <row r="12" spans="1:21">
      <c r="A12" s="185">
        <v>1</v>
      </c>
      <c r="B12" s="186">
        <v>2</v>
      </c>
      <c r="C12" s="186">
        <v>3</v>
      </c>
      <c r="D12" s="186">
        <v>4</v>
      </c>
      <c r="E12" s="186">
        <v>5</v>
      </c>
      <c r="F12" s="186">
        <v>6</v>
      </c>
      <c r="G12" s="186">
        <v>7</v>
      </c>
      <c r="H12" s="186">
        <v>8</v>
      </c>
      <c r="I12" s="186">
        <v>9</v>
      </c>
      <c r="J12" s="186"/>
      <c r="K12" s="186"/>
      <c r="L12" s="186"/>
      <c r="M12" s="186"/>
      <c r="N12" s="186">
        <v>10</v>
      </c>
      <c r="O12" s="208">
        <v>11</v>
      </c>
      <c r="P12" s="208">
        <v>12</v>
      </c>
      <c r="Q12" s="186"/>
      <c r="R12" s="186"/>
      <c r="S12" s="186"/>
      <c r="T12" s="209">
        <v>11</v>
      </c>
      <c r="U12" s="207"/>
    </row>
    <row r="13" spans="1:21" ht="4.5" customHeight="1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10"/>
      <c r="O13" s="211"/>
      <c r="P13" s="212"/>
      <c r="Q13" s="210"/>
      <c r="R13" s="210"/>
      <c r="S13" s="210"/>
      <c r="T13" s="210"/>
    </row>
    <row r="14" spans="1:21" s="191" customFormat="1" ht="30" customHeight="1">
      <c r="A14" s="213"/>
      <c r="B14" s="214" t="s">
        <v>121</v>
      </c>
      <c r="C14" s="213"/>
      <c r="D14" s="213" t="s">
        <v>155</v>
      </c>
      <c r="E14" s="213" t="s">
        <v>156</v>
      </c>
      <c r="F14" s="213"/>
      <c r="G14" s="213"/>
      <c r="H14" s="213"/>
      <c r="I14" s="215"/>
      <c r="J14" s="216"/>
      <c r="K14" s="217">
        <f>K15+K36+K44+K56+K82+K119+K137</f>
        <v>732.70694561999994</v>
      </c>
      <c r="L14" s="216"/>
      <c r="M14" s="217">
        <f>M15+M36+M44+M56+M82+M119+M137</f>
        <v>7.1639999999999997</v>
      </c>
      <c r="N14" s="216"/>
      <c r="P14" s="191" t="s">
        <v>157</v>
      </c>
    </row>
    <row r="15" spans="1:21" s="195" customFormat="1" ht="30" customHeight="1">
      <c r="A15" s="218"/>
      <c r="B15" s="219" t="s">
        <v>121</v>
      </c>
      <c r="C15" s="218"/>
      <c r="D15" s="218" t="s">
        <v>79</v>
      </c>
      <c r="E15" s="218" t="s">
        <v>158</v>
      </c>
      <c r="F15" s="218"/>
      <c r="G15" s="218"/>
      <c r="H15" s="218"/>
      <c r="I15" s="220"/>
      <c r="K15" s="197">
        <f>SUM(K16:K35)</f>
        <v>133.55500000000001</v>
      </c>
      <c r="M15" s="197">
        <f>SUM(M16:M35)</f>
        <v>0</v>
      </c>
      <c r="P15" s="195" t="s">
        <v>79</v>
      </c>
    </row>
    <row r="16" spans="1:21" s="68" customFormat="1" ht="24.75" customHeight="1">
      <c r="A16" s="221">
        <v>1</v>
      </c>
      <c r="B16" s="221" t="s">
        <v>159</v>
      </c>
      <c r="C16" s="221" t="s">
        <v>160</v>
      </c>
      <c r="D16" s="222" t="s">
        <v>710</v>
      </c>
      <c r="E16" s="223" t="s">
        <v>711</v>
      </c>
      <c r="F16" s="221" t="s">
        <v>163</v>
      </c>
      <c r="G16" s="224">
        <v>21.065000000000001</v>
      </c>
      <c r="H16" s="225"/>
      <c r="I16" s="225"/>
      <c r="J16" s="226">
        <v>0</v>
      </c>
      <c r="K16" s="227">
        <f t="shared" ref="K16:K35" si="0">G16*J16</f>
        <v>0</v>
      </c>
      <c r="L16" s="226">
        <v>0</v>
      </c>
      <c r="M16" s="227">
        <f t="shared" ref="M16:M35" si="1">G16*L16</f>
        <v>0</v>
      </c>
      <c r="N16" s="228">
        <v>20</v>
      </c>
      <c r="O16" s="229">
        <v>4</v>
      </c>
      <c r="P16" s="68" t="s">
        <v>164</v>
      </c>
    </row>
    <row r="17" spans="1:16" s="68" customFormat="1" ht="15.75" customHeight="1">
      <c r="A17" s="221">
        <v>2</v>
      </c>
      <c r="B17" s="221" t="s">
        <v>159</v>
      </c>
      <c r="C17" s="221" t="s">
        <v>160</v>
      </c>
      <c r="D17" s="222" t="s">
        <v>161</v>
      </c>
      <c r="E17" s="223" t="s">
        <v>162</v>
      </c>
      <c r="F17" s="221" t="s">
        <v>163</v>
      </c>
      <c r="G17" s="224">
        <v>21.065000000000001</v>
      </c>
      <c r="H17" s="225"/>
      <c r="I17" s="225"/>
      <c r="J17" s="226">
        <v>0</v>
      </c>
      <c r="K17" s="227">
        <f t="shared" si="0"/>
        <v>0</v>
      </c>
      <c r="L17" s="226">
        <v>0</v>
      </c>
      <c r="M17" s="227">
        <f t="shared" si="1"/>
        <v>0</v>
      </c>
      <c r="N17" s="228">
        <v>20</v>
      </c>
      <c r="O17" s="229">
        <v>4</v>
      </c>
      <c r="P17" s="68" t="s">
        <v>164</v>
      </c>
    </row>
    <row r="18" spans="1:16" s="68" customFormat="1" ht="25.5" customHeight="1">
      <c r="A18" s="221">
        <v>3</v>
      </c>
      <c r="B18" s="221" t="s">
        <v>159</v>
      </c>
      <c r="C18" s="221" t="s">
        <v>160</v>
      </c>
      <c r="D18" s="222" t="s">
        <v>165</v>
      </c>
      <c r="E18" s="223" t="s">
        <v>166</v>
      </c>
      <c r="F18" s="221" t="s">
        <v>163</v>
      </c>
      <c r="G18" s="224">
        <v>7.0220000000000002</v>
      </c>
      <c r="H18" s="225"/>
      <c r="I18" s="225"/>
      <c r="J18" s="226">
        <v>0</v>
      </c>
      <c r="K18" s="227">
        <f t="shared" si="0"/>
        <v>0</v>
      </c>
      <c r="L18" s="226">
        <v>0</v>
      </c>
      <c r="M18" s="227">
        <f t="shared" si="1"/>
        <v>0</v>
      </c>
      <c r="N18" s="228">
        <v>20</v>
      </c>
      <c r="O18" s="229">
        <v>4</v>
      </c>
      <c r="P18" s="68" t="s">
        <v>164</v>
      </c>
    </row>
    <row r="19" spans="1:16" s="68" customFormat="1" ht="14.25" customHeight="1">
      <c r="A19" s="221">
        <v>4</v>
      </c>
      <c r="B19" s="221" t="s">
        <v>159</v>
      </c>
      <c r="C19" s="221" t="s">
        <v>160</v>
      </c>
      <c r="D19" s="222" t="s">
        <v>712</v>
      </c>
      <c r="E19" s="223" t="s">
        <v>713</v>
      </c>
      <c r="F19" s="221" t="s">
        <v>163</v>
      </c>
      <c r="G19" s="224">
        <v>3.8250000000000002</v>
      </c>
      <c r="H19" s="225"/>
      <c r="I19" s="225"/>
      <c r="J19" s="226">
        <v>0</v>
      </c>
      <c r="K19" s="227">
        <f t="shared" si="0"/>
        <v>0</v>
      </c>
      <c r="L19" s="226">
        <v>0</v>
      </c>
      <c r="M19" s="227">
        <f t="shared" si="1"/>
        <v>0</v>
      </c>
      <c r="N19" s="228">
        <v>20</v>
      </c>
      <c r="O19" s="229">
        <v>4</v>
      </c>
      <c r="P19" s="68" t="s">
        <v>164</v>
      </c>
    </row>
    <row r="20" spans="1:16" s="68" customFormat="1" ht="15" customHeight="1">
      <c r="A20" s="221">
        <v>5</v>
      </c>
      <c r="B20" s="221" t="s">
        <v>159</v>
      </c>
      <c r="C20" s="221" t="s">
        <v>160</v>
      </c>
      <c r="D20" s="222" t="s">
        <v>714</v>
      </c>
      <c r="E20" s="223" t="s">
        <v>715</v>
      </c>
      <c r="F20" s="221" t="s">
        <v>163</v>
      </c>
      <c r="G20" s="224">
        <v>1.2749999999999999</v>
      </c>
      <c r="H20" s="225"/>
      <c r="I20" s="225"/>
      <c r="J20" s="226">
        <v>0</v>
      </c>
      <c r="K20" s="227">
        <f t="shared" si="0"/>
        <v>0</v>
      </c>
      <c r="L20" s="226">
        <v>0</v>
      </c>
      <c r="M20" s="227">
        <f t="shared" si="1"/>
        <v>0</v>
      </c>
      <c r="N20" s="228">
        <v>20</v>
      </c>
      <c r="O20" s="229">
        <v>4</v>
      </c>
      <c r="P20" s="68" t="s">
        <v>164</v>
      </c>
    </row>
    <row r="21" spans="1:16" s="68" customFormat="1" ht="15" customHeight="1">
      <c r="A21" s="221">
        <v>6</v>
      </c>
      <c r="B21" s="221" t="s">
        <v>159</v>
      </c>
      <c r="C21" s="221" t="s">
        <v>160</v>
      </c>
      <c r="D21" s="222" t="s">
        <v>167</v>
      </c>
      <c r="E21" s="223" t="s">
        <v>168</v>
      </c>
      <c r="F21" s="221" t="s">
        <v>163</v>
      </c>
      <c r="G21" s="224">
        <v>12.173</v>
      </c>
      <c r="H21" s="225"/>
      <c r="I21" s="225"/>
      <c r="J21" s="226">
        <v>0</v>
      </c>
      <c r="K21" s="227">
        <f t="shared" si="0"/>
        <v>0</v>
      </c>
      <c r="L21" s="226">
        <v>0</v>
      </c>
      <c r="M21" s="227">
        <f t="shared" si="1"/>
        <v>0</v>
      </c>
      <c r="N21" s="228">
        <v>20</v>
      </c>
      <c r="O21" s="229">
        <v>4</v>
      </c>
      <c r="P21" s="68" t="s">
        <v>164</v>
      </c>
    </row>
    <row r="22" spans="1:16" s="68" customFormat="1" ht="25.5" customHeight="1">
      <c r="A22" s="221">
        <v>7</v>
      </c>
      <c r="B22" s="221" t="s">
        <v>159</v>
      </c>
      <c r="C22" s="221" t="s">
        <v>160</v>
      </c>
      <c r="D22" s="222" t="s">
        <v>169</v>
      </c>
      <c r="E22" s="223" t="s">
        <v>170</v>
      </c>
      <c r="F22" s="221" t="s">
        <v>163</v>
      </c>
      <c r="G22" s="224">
        <v>4.0570000000000004</v>
      </c>
      <c r="H22" s="225"/>
      <c r="I22" s="225"/>
      <c r="J22" s="226">
        <v>0</v>
      </c>
      <c r="K22" s="227">
        <f t="shared" si="0"/>
        <v>0</v>
      </c>
      <c r="L22" s="226">
        <v>0</v>
      </c>
      <c r="M22" s="227">
        <f t="shared" si="1"/>
        <v>0</v>
      </c>
      <c r="N22" s="228">
        <v>20</v>
      </c>
      <c r="O22" s="229">
        <v>4</v>
      </c>
      <c r="P22" s="68" t="s">
        <v>164</v>
      </c>
    </row>
    <row r="23" spans="1:16" s="68" customFormat="1" ht="15.75" customHeight="1">
      <c r="A23" s="221">
        <v>8</v>
      </c>
      <c r="B23" s="221" t="s">
        <v>159</v>
      </c>
      <c r="C23" s="221" t="s">
        <v>160</v>
      </c>
      <c r="D23" s="222" t="s">
        <v>716</v>
      </c>
      <c r="E23" s="223" t="s">
        <v>717</v>
      </c>
      <c r="F23" s="221" t="s">
        <v>163</v>
      </c>
      <c r="G23" s="224">
        <v>42.018000000000001</v>
      </c>
      <c r="H23" s="225"/>
      <c r="I23" s="225"/>
      <c r="J23" s="226">
        <v>0</v>
      </c>
      <c r="K23" s="227">
        <f t="shared" si="0"/>
        <v>0</v>
      </c>
      <c r="L23" s="226">
        <v>0</v>
      </c>
      <c r="M23" s="227">
        <f t="shared" si="1"/>
        <v>0</v>
      </c>
      <c r="N23" s="228">
        <v>20</v>
      </c>
      <c r="O23" s="229">
        <v>4</v>
      </c>
      <c r="P23" s="68" t="s">
        <v>164</v>
      </c>
    </row>
    <row r="24" spans="1:16" s="68" customFormat="1" ht="24.75" customHeight="1">
      <c r="A24" s="221">
        <v>9</v>
      </c>
      <c r="B24" s="221" t="s">
        <v>159</v>
      </c>
      <c r="C24" s="221" t="s">
        <v>160</v>
      </c>
      <c r="D24" s="222" t="s">
        <v>718</v>
      </c>
      <c r="E24" s="223" t="s">
        <v>719</v>
      </c>
      <c r="F24" s="221" t="s">
        <v>163</v>
      </c>
      <c r="G24" s="224">
        <v>14.006</v>
      </c>
      <c r="H24" s="225"/>
      <c r="I24" s="225"/>
      <c r="J24" s="226">
        <v>0</v>
      </c>
      <c r="K24" s="227">
        <f t="shared" si="0"/>
        <v>0</v>
      </c>
      <c r="L24" s="226">
        <v>0</v>
      </c>
      <c r="M24" s="227">
        <f t="shared" si="1"/>
        <v>0</v>
      </c>
      <c r="N24" s="228">
        <v>20</v>
      </c>
      <c r="O24" s="229">
        <v>4</v>
      </c>
      <c r="P24" s="68" t="s">
        <v>164</v>
      </c>
    </row>
    <row r="25" spans="1:16" s="68" customFormat="1" ht="15" customHeight="1">
      <c r="A25" s="221">
        <v>10</v>
      </c>
      <c r="B25" s="221" t="s">
        <v>159</v>
      </c>
      <c r="C25" s="221" t="s">
        <v>160</v>
      </c>
      <c r="D25" s="222" t="s">
        <v>173</v>
      </c>
      <c r="E25" s="223" t="s">
        <v>174</v>
      </c>
      <c r="F25" s="221" t="s">
        <v>163</v>
      </c>
      <c r="G25" s="224">
        <v>19.338999999999999</v>
      </c>
      <c r="H25" s="225"/>
      <c r="I25" s="225"/>
      <c r="J25" s="226">
        <v>0</v>
      </c>
      <c r="K25" s="227">
        <f t="shared" si="0"/>
        <v>0</v>
      </c>
      <c r="L25" s="226">
        <v>0</v>
      </c>
      <c r="M25" s="227">
        <f t="shared" si="1"/>
        <v>0</v>
      </c>
      <c r="N25" s="228">
        <v>20</v>
      </c>
      <c r="O25" s="229">
        <v>4</v>
      </c>
      <c r="P25" s="68" t="s">
        <v>164</v>
      </c>
    </row>
    <row r="26" spans="1:16" s="68" customFormat="1" ht="15.75" customHeight="1">
      <c r="A26" s="221">
        <v>11</v>
      </c>
      <c r="B26" s="221" t="s">
        <v>159</v>
      </c>
      <c r="C26" s="221" t="s">
        <v>160</v>
      </c>
      <c r="D26" s="222" t="s">
        <v>175</v>
      </c>
      <c r="E26" s="223" t="s">
        <v>176</v>
      </c>
      <c r="F26" s="221" t="s">
        <v>163</v>
      </c>
      <c r="G26" s="224">
        <v>100.146</v>
      </c>
      <c r="H26" s="225"/>
      <c r="I26" s="225"/>
      <c r="J26" s="226">
        <v>0</v>
      </c>
      <c r="K26" s="227">
        <f t="shared" si="0"/>
        <v>0</v>
      </c>
      <c r="L26" s="226">
        <v>0</v>
      </c>
      <c r="M26" s="227">
        <f t="shared" si="1"/>
        <v>0</v>
      </c>
      <c r="N26" s="228">
        <v>20</v>
      </c>
      <c r="O26" s="229">
        <v>4</v>
      </c>
      <c r="P26" s="68" t="s">
        <v>164</v>
      </c>
    </row>
    <row r="27" spans="1:16" s="68" customFormat="1" ht="26.25" customHeight="1">
      <c r="A27" s="221">
        <v>12</v>
      </c>
      <c r="B27" s="221" t="s">
        <v>159</v>
      </c>
      <c r="C27" s="221" t="s">
        <v>160</v>
      </c>
      <c r="D27" s="222" t="s">
        <v>720</v>
      </c>
      <c r="E27" s="223" t="s">
        <v>721</v>
      </c>
      <c r="F27" s="221" t="s">
        <v>163</v>
      </c>
      <c r="G27" s="224">
        <v>68.903000000000006</v>
      </c>
      <c r="H27" s="225"/>
      <c r="I27" s="225"/>
      <c r="J27" s="226">
        <v>0</v>
      </c>
      <c r="K27" s="227">
        <f t="shared" si="0"/>
        <v>0</v>
      </c>
      <c r="L27" s="226">
        <v>0</v>
      </c>
      <c r="M27" s="227">
        <f t="shared" si="1"/>
        <v>0</v>
      </c>
      <c r="N27" s="228">
        <v>20</v>
      </c>
      <c r="O27" s="229">
        <v>4</v>
      </c>
      <c r="P27" s="68" t="s">
        <v>164</v>
      </c>
    </row>
    <row r="28" spans="1:16" s="68" customFormat="1" ht="30" customHeight="1">
      <c r="A28" s="221">
        <v>13</v>
      </c>
      <c r="B28" s="221" t="s">
        <v>159</v>
      </c>
      <c r="C28" s="221" t="s">
        <v>160</v>
      </c>
      <c r="D28" s="222" t="s">
        <v>722</v>
      </c>
      <c r="E28" s="223" t="s">
        <v>723</v>
      </c>
      <c r="F28" s="221" t="s">
        <v>163</v>
      </c>
      <c r="G28" s="224">
        <v>206.709</v>
      </c>
      <c r="H28" s="225"/>
      <c r="I28" s="225"/>
      <c r="J28" s="226">
        <v>0</v>
      </c>
      <c r="K28" s="227">
        <f t="shared" si="0"/>
        <v>0</v>
      </c>
      <c r="L28" s="226">
        <v>0</v>
      </c>
      <c r="M28" s="227">
        <f t="shared" si="1"/>
        <v>0</v>
      </c>
      <c r="N28" s="228">
        <v>20</v>
      </c>
      <c r="O28" s="229">
        <v>4</v>
      </c>
      <c r="P28" s="68" t="s">
        <v>164</v>
      </c>
    </row>
    <row r="29" spans="1:16" s="68" customFormat="1" ht="15" customHeight="1">
      <c r="A29" s="221">
        <v>14</v>
      </c>
      <c r="B29" s="221" t="s">
        <v>159</v>
      </c>
      <c r="C29" s="221" t="s">
        <v>160</v>
      </c>
      <c r="D29" s="222" t="s">
        <v>177</v>
      </c>
      <c r="E29" s="223" t="s">
        <v>178</v>
      </c>
      <c r="F29" s="221" t="s">
        <v>163</v>
      </c>
      <c r="G29" s="224">
        <v>31.242999999999999</v>
      </c>
      <c r="H29" s="225"/>
      <c r="I29" s="225"/>
      <c r="J29" s="226">
        <v>0</v>
      </c>
      <c r="K29" s="227">
        <f t="shared" si="0"/>
        <v>0</v>
      </c>
      <c r="L29" s="226">
        <v>0</v>
      </c>
      <c r="M29" s="227">
        <f t="shared" si="1"/>
        <v>0</v>
      </c>
      <c r="N29" s="228">
        <v>20</v>
      </c>
      <c r="O29" s="229">
        <v>4</v>
      </c>
      <c r="P29" s="68" t="s">
        <v>164</v>
      </c>
    </row>
    <row r="30" spans="1:16" s="68" customFormat="1" ht="13.5" customHeight="1">
      <c r="A30" s="221">
        <v>15</v>
      </c>
      <c r="B30" s="221" t="s">
        <v>159</v>
      </c>
      <c r="C30" s="221" t="s">
        <v>160</v>
      </c>
      <c r="D30" s="222" t="s">
        <v>179</v>
      </c>
      <c r="E30" s="223" t="s">
        <v>180</v>
      </c>
      <c r="F30" s="221" t="s">
        <v>163</v>
      </c>
      <c r="G30" s="224">
        <v>23.824000000000002</v>
      </c>
      <c r="H30" s="225"/>
      <c r="I30" s="225"/>
      <c r="J30" s="226">
        <v>0</v>
      </c>
      <c r="K30" s="227">
        <f t="shared" si="0"/>
        <v>0</v>
      </c>
      <c r="L30" s="226">
        <v>0</v>
      </c>
      <c r="M30" s="227">
        <f t="shared" si="1"/>
        <v>0</v>
      </c>
      <c r="N30" s="228">
        <v>20</v>
      </c>
      <c r="O30" s="229">
        <v>4</v>
      </c>
      <c r="P30" s="68" t="s">
        <v>164</v>
      </c>
    </row>
    <row r="31" spans="1:16" s="68" customFormat="1" ht="15.75" customHeight="1">
      <c r="A31" s="221">
        <v>16</v>
      </c>
      <c r="B31" s="221" t="s">
        <v>159</v>
      </c>
      <c r="C31" s="221" t="s">
        <v>160</v>
      </c>
      <c r="D31" s="222" t="s">
        <v>181</v>
      </c>
      <c r="E31" s="223" t="s">
        <v>182</v>
      </c>
      <c r="F31" s="221" t="s">
        <v>163</v>
      </c>
      <c r="G31" s="224">
        <v>100.146</v>
      </c>
      <c r="H31" s="225"/>
      <c r="I31" s="225"/>
      <c r="J31" s="226">
        <v>0</v>
      </c>
      <c r="K31" s="227">
        <f t="shared" si="0"/>
        <v>0</v>
      </c>
      <c r="L31" s="226">
        <v>0</v>
      </c>
      <c r="M31" s="227">
        <f t="shared" si="1"/>
        <v>0</v>
      </c>
      <c r="N31" s="228">
        <v>20</v>
      </c>
      <c r="O31" s="229">
        <v>4</v>
      </c>
      <c r="P31" s="68" t="s">
        <v>164</v>
      </c>
    </row>
    <row r="32" spans="1:16" s="68" customFormat="1" ht="13.5" customHeight="1">
      <c r="A32" s="221">
        <v>17</v>
      </c>
      <c r="B32" s="221" t="s">
        <v>159</v>
      </c>
      <c r="C32" s="221" t="s">
        <v>160</v>
      </c>
      <c r="D32" s="222" t="s">
        <v>724</v>
      </c>
      <c r="E32" s="223" t="s">
        <v>725</v>
      </c>
      <c r="F32" s="221" t="s">
        <v>189</v>
      </c>
      <c r="G32" s="224">
        <v>133.55500000000001</v>
      </c>
      <c r="H32" s="225"/>
      <c r="I32" s="225"/>
      <c r="J32" s="226">
        <v>0</v>
      </c>
      <c r="K32" s="227">
        <f t="shared" si="0"/>
        <v>0</v>
      </c>
      <c r="L32" s="226">
        <v>0</v>
      </c>
      <c r="M32" s="227">
        <f t="shared" si="1"/>
        <v>0</v>
      </c>
      <c r="N32" s="228">
        <v>20</v>
      </c>
      <c r="O32" s="229">
        <v>4</v>
      </c>
      <c r="P32" s="68" t="s">
        <v>164</v>
      </c>
    </row>
    <row r="33" spans="1:21" s="68" customFormat="1" ht="27" customHeight="1">
      <c r="A33" s="221">
        <v>18</v>
      </c>
      <c r="B33" s="221" t="s">
        <v>159</v>
      </c>
      <c r="C33" s="221" t="s">
        <v>160</v>
      </c>
      <c r="D33" s="222" t="s">
        <v>183</v>
      </c>
      <c r="E33" s="223" t="s">
        <v>184</v>
      </c>
      <c r="F33" s="221" t="s">
        <v>163</v>
      </c>
      <c r="G33" s="224">
        <v>23.824000000000002</v>
      </c>
      <c r="H33" s="225"/>
      <c r="I33" s="225"/>
      <c r="J33" s="226">
        <v>0</v>
      </c>
      <c r="K33" s="227">
        <f t="shared" si="0"/>
        <v>0</v>
      </c>
      <c r="L33" s="226">
        <v>0</v>
      </c>
      <c r="M33" s="227">
        <f t="shared" si="1"/>
        <v>0</v>
      </c>
      <c r="N33" s="228">
        <v>20</v>
      </c>
      <c r="O33" s="229">
        <v>4</v>
      </c>
      <c r="P33" s="68" t="s">
        <v>164</v>
      </c>
    </row>
    <row r="34" spans="1:21" s="68" customFormat="1" ht="24" customHeight="1">
      <c r="A34" s="221">
        <v>19</v>
      </c>
      <c r="B34" s="221" t="s">
        <v>159</v>
      </c>
      <c r="C34" s="221" t="s">
        <v>160</v>
      </c>
      <c r="D34" s="222" t="s">
        <v>726</v>
      </c>
      <c r="E34" s="223" t="s">
        <v>727</v>
      </c>
      <c r="F34" s="221" t="s">
        <v>163</v>
      </c>
      <c r="G34" s="224">
        <v>2.3559999999999999</v>
      </c>
      <c r="H34" s="225"/>
      <c r="I34" s="225"/>
      <c r="J34" s="226">
        <v>0</v>
      </c>
      <c r="K34" s="227">
        <f t="shared" si="0"/>
        <v>0</v>
      </c>
      <c r="L34" s="226">
        <v>0</v>
      </c>
      <c r="M34" s="227">
        <f t="shared" si="1"/>
        <v>0</v>
      </c>
      <c r="N34" s="228">
        <v>20</v>
      </c>
      <c r="O34" s="229">
        <v>4</v>
      </c>
      <c r="P34" s="68" t="s">
        <v>164</v>
      </c>
    </row>
    <row r="35" spans="1:21" s="239" customFormat="1" ht="14.25" customHeight="1">
      <c r="A35" s="230">
        <v>20</v>
      </c>
      <c r="B35" s="230" t="s">
        <v>185</v>
      </c>
      <c r="C35" s="230" t="s">
        <v>186</v>
      </c>
      <c r="D35" s="231" t="s">
        <v>728</v>
      </c>
      <c r="E35" s="232" t="s">
        <v>729</v>
      </c>
      <c r="F35" s="230" t="s">
        <v>189</v>
      </c>
      <c r="G35" s="233">
        <v>133.55500000000001</v>
      </c>
      <c r="H35" s="234"/>
      <c r="I35" s="234"/>
      <c r="J35" s="235">
        <v>1</v>
      </c>
      <c r="K35" s="236">
        <f t="shared" si="0"/>
        <v>133.55500000000001</v>
      </c>
      <c r="L35" s="235">
        <v>0</v>
      </c>
      <c r="M35" s="236">
        <f t="shared" si="1"/>
        <v>0</v>
      </c>
      <c r="N35" s="237">
        <v>20</v>
      </c>
      <c r="O35" s="238">
        <v>8</v>
      </c>
      <c r="P35" s="239" t="s">
        <v>164</v>
      </c>
      <c r="U35" s="68"/>
    </row>
    <row r="36" spans="1:21" s="195" customFormat="1" ht="30" customHeight="1">
      <c r="A36" s="218"/>
      <c r="B36" s="219" t="s">
        <v>121</v>
      </c>
      <c r="C36" s="218"/>
      <c r="D36" s="218" t="s">
        <v>164</v>
      </c>
      <c r="E36" s="218" t="s">
        <v>190</v>
      </c>
      <c r="F36" s="218"/>
      <c r="G36" s="218"/>
      <c r="H36" s="218"/>
      <c r="I36" s="220"/>
      <c r="K36" s="197">
        <f>SUM(K37:K43)</f>
        <v>89.981157469999999</v>
      </c>
      <c r="M36" s="197">
        <f>SUM(M37:M43)</f>
        <v>0</v>
      </c>
      <c r="P36" s="195" t="s">
        <v>79</v>
      </c>
      <c r="U36" s="68"/>
    </row>
    <row r="37" spans="1:21" s="68" customFormat="1" ht="14.25" customHeight="1">
      <c r="A37" s="221">
        <v>21</v>
      </c>
      <c r="B37" s="221" t="s">
        <v>159</v>
      </c>
      <c r="C37" s="221" t="s">
        <v>160</v>
      </c>
      <c r="D37" s="222" t="s">
        <v>191</v>
      </c>
      <c r="E37" s="223" t="s">
        <v>192</v>
      </c>
      <c r="F37" s="221" t="s">
        <v>193</v>
      </c>
      <c r="G37" s="224">
        <v>196.602</v>
      </c>
      <c r="H37" s="225"/>
      <c r="I37" s="225"/>
      <c r="J37" s="226">
        <v>0</v>
      </c>
      <c r="K37" s="227">
        <f t="shared" ref="K37:K43" si="2">G37*J37</f>
        <v>0</v>
      </c>
      <c r="L37" s="226">
        <v>0</v>
      </c>
      <c r="M37" s="227">
        <f t="shared" ref="M37:M43" si="3">G37*L37</f>
        <v>0</v>
      </c>
      <c r="N37" s="228">
        <v>20</v>
      </c>
      <c r="O37" s="229">
        <v>4</v>
      </c>
      <c r="P37" s="68" t="s">
        <v>164</v>
      </c>
    </row>
    <row r="38" spans="1:21" s="68" customFormat="1" ht="14.25" customHeight="1">
      <c r="A38" s="221">
        <v>22</v>
      </c>
      <c r="B38" s="221" t="s">
        <v>159</v>
      </c>
      <c r="C38" s="221" t="s">
        <v>197</v>
      </c>
      <c r="D38" s="222" t="s">
        <v>198</v>
      </c>
      <c r="E38" s="223" t="s">
        <v>199</v>
      </c>
      <c r="F38" s="221" t="s">
        <v>163</v>
      </c>
      <c r="G38" s="224">
        <v>36.802</v>
      </c>
      <c r="H38" s="225"/>
      <c r="I38" s="225"/>
      <c r="J38" s="226">
        <v>2.23543</v>
      </c>
      <c r="K38" s="227">
        <f t="shared" si="2"/>
        <v>82.268294859999997</v>
      </c>
      <c r="L38" s="226">
        <v>0</v>
      </c>
      <c r="M38" s="227">
        <f t="shared" si="3"/>
        <v>0</v>
      </c>
      <c r="N38" s="228">
        <v>20</v>
      </c>
      <c r="O38" s="229">
        <v>4</v>
      </c>
      <c r="P38" s="68" t="s">
        <v>164</v>
      </c>
    </row>
    <row r="39" spans="1:21" s="68" customFormat="1" ht="13.5" customHeight="1">
      <c r="A39" s="221">
        <v>23</v>
      </c>
      <c r="B39" s="221" t="s">
        <v>159</v>
      </c>
      <c r="C39" s="221" t="s">
        <v>197</v>
      </c>
      <c r="D39" s="222" t="s">
        <v>200</v>
      </c>
      <c r="E39" s="223" t="s">
        <v>201</v>
      </c>
      <c r="F39" s="221" t="s">
        <v>193</v>
      </c>
      <c r="G39" s="224">
        <v>38.347999999999999</v>
      </c>
      <c r="H39" s="225"/>
      <c r="I39" s="225"/>
      <c r="J39" s="226">
        <v>4.0699999999999998E-3</v>
      </c>
      <c r="K39" s="227">
        <f t="shared" si="2"/>
        <v>0.15607636</v>
      </c>
      <c r="L39" s="226">
        <v>0</v>
      </c>
      <c r="M39" s="227">
        <f t="shared" si="3"/>
        <v>0</v>
      </c>
      <c r="N39" s="228">
        <v>20</v>
      </c>
      <c r="O39" s="229">
        <v>4</v>
      </c>
      <c r="P39" s="68" t="s">
        <v>164</v>
      </c>
    </row>
    <row r="40" spans="1:21" s="68" customFormat="1" ht="14.25" customHeight="1">
      <c r="A40" s="221">
        <v>24</v>
      </c>
      <c r="B40" s="221" t="s">
        <v>159</v>
      </c>
      <c r="C40" s="221" t="s">
        <v>197</v>
      </c>
      <c r="D40" s="222" t="s">
        <v>202</v>
      </c>
      <c r="E40" s="223" t="s">
        <v>203</v>
      </c>
      <c r="F40" s="221" t="s">
        <v>193</v>
      </c>
      <c r="G40" s="224">
        <v>38.347999999999999</v>
      </c>
      <c r="H40" s="225"/>
      <c r="I40" s="225"/>
      <c r="J40" s="226">
        <v>0</v>
      </c>
      <c r="K40" s="227">
        <f t="shared" si="2"/>
        <v>0</v>
      </c>
      <c r="L40" s="226">
        <v>0</v>
      </c>
      <c r="M40" s="227">
        <f t="shared" si="3"/>
        <v>0</v>
      </c>
      <c r="N40" s="228">
        <v>20</v>
      </c>
      <c r="O40" s="229">
        <v>4</v>
      </c>
      <c r="P40" s="68" t="s">
        <v>164</v>
      </c>
    </row>
    <row r="41" spans="1:21" s="68" customFormat="1" ht="13.5" customHeight="1">
      <c r="A41" s="221">
        <v>25</v>
      </c>
      <c r="B41" s="221" t="s">
        <v>159</v>
      </c>
      <c r="C41" s="221" t="s">
        <v>197</v>
      </c>
      <c r="D41" s="222" t="s">
        <v>730</v>
      </c>
      <c r="E41" s="223" t="s">
        <v>731</v>
      </c>
      <c r="F41" s="221" t="s">
        <v>163</v>
      </c>
      <c r="G41" s="224">
        <v>3.375</v>
      </c>
      <c r="H41" s="225"/>
      <c r="I41" s="225"/>
      <c r="J41" s="226">
        <v>2.23543</v>
      </c>
      <c r="K41" s="227">
        <f t="shared" si="2"/>
        <v>7.5445762500000004</v>
      </c>
      <c r="L41" s="226">
        <v>0</v>
      </c>
      <c r="M41" s="227">
        <f t="shared" si="3"/>
        <v>0</v>
      </c>
      <c r="N41" s="228">
        <v>20</v>
      </c>
      <c r="O41" s="229">
        <v>4</v>
      </c>
      <c r="P41" s="68" t="s">
        <v>164</v>
      </c>
    </row>
    <row r="42" spans="1:21" s="68" customFormat="1" ht="13.5" customHeight="1">
      <c r="A42" s="221">
        <v>26</v>
      </c>
      <c r="B42" s="221" t="s">
        <v>159</v>
      </c>
      <c r="C42" s="221" t="s">
        <v>197</v>
      </c>
      <c r="D42" s="222" t="s">
        <v>732</v>
      </c>
      <c r="E42" s="223" t="s">
        <v>733</v>
      </c>
      <c r="F42" s="221" t="s">
        <v>193</v>
      </c>
      <c r="G42" s="224">
        <v>3</v>
      </c>
      <c r="H42" s="225"/>
      <c r="I42" s="225"/>
      <c r="J42" s="226">
        <v>4.0699999999999998E-3</v>
      </c>
      <c r="K42" s="227">
        <f t="shared" si="2"/>
        <v>1.2209999999999999E-2</v>
      </c>
      <c r="L42" s="226">
        <v>0</v>
      </c>
      <c r="M42" s="227">
        <f t="shared" si="3"/>
        <v>0</v>
      </c>
      <c r="N42" s="228">
        <v>20</v>
      </c>
      <c r="O42" s="229">
        <v>4</v>
      </c>
      <c r="P42" s="68" t="s">
        <v>164</v>
      </c>
    </row>
    <row r="43" spans="1:21" s="68" customFormat="1" ht="13.5" customHeight="1">
      <c r="A43" s="221">
        <v>27</v>
      </c>
      <c r="B43" s="221" t="s">
        <v>159</v>
      </c>
      <c r="C43" s="221" t="s">
        <v>197</v>
      </c>
      <c r="D43" s="222" t="s">
        <v>734</v>
      </c>
      <c r="E43" s="223" t="s">
        <v>735</v>
      </c>
      <c r="F43" s="221" t="s">
        <v>193</v>
      </c>
      <c r="G43" s="224">
        <v>3</v>
      </c>
      <c r="H43" s="225"/>
      <c r="I43" s="225"/>
      <c r="J43" s="226">
        <v>0</v>
      </c>
      <c r="K43" s="227">
        <f t="shared" si="2"/>
        <v>0</v>
      </c>
      <c r="L43" s="226">
        <v>0</v>
      </c>
      <c r="M43" s="227">
        <f t="shared" si="3"/>
        <v>0</v>
      </c>
      <c r="N43" s="228">
        <v>20</v>
      </c>
      <c r="O43" s="229">
        <v>4</v>
      </c>
      <c r="P43" s="68" t="s">
        <v>164</v>
      </c>
    </row>
    <row r="44" spans="1:21" s="195" customFormat="1" ht="30" customHeight="1">
      <c r="A44" s="218"/>
      <c r="B44" s="219" t="s">
        <v>121</v>
      </c>
      <c r="C44" s="218"/>
      <c r="D44" s="218" t="s">
        <v>204</v>
      </c>
      <c r="E44" s="218" t="s">
        <v>205</v>
      </c>
      <c r="F44" s="218"/>
      <c r="G44" s="218"/>
      <c r="H44" s="218"/>
      <c r="I44" s="220"/>
      <c r="K44" s="197">
        <f>SUM(K45:K55)</f>
        <v>147.91167474</v>
      </c>
      <c r="M44" s="197">
        <f>SUM(M45:M55)</f>
        <v>0</v>
      </c>
      <c r="P44" s="195" t="s">
        <v>79</v>
      </c>
      <c r="U44" s="68"/>
    </row>
    <row r="45" spans="1:21" s="68" customFormat="1" ht="14.25" customHeight="1">
      <c r="A45" s="221">
        <v>28</v>
      </c>
      <c r="B45" s="221" t="s">
        <v>159</v>
      </c>
      <c r="C45" s="221" t="s">
        <v>197</v>
      </c>
      <c r="D45" s="222" t="s">
        <v>736</v>
      </c>
      <c r="E45" s="223" t="s">
        <v>737</v>
      </c>
      <c r="F45" s="221" t="s">
        <v>163</v>
      </c>
      <c r="G45" s="224">
        <v>4.55</v>
      </c>
      <c r="H45" s="225"/>
      <c r="I45" s="225"/>
      <c r="J45" s="226">
        <v>2.1529199999999999</v>
      </c>
      <c r="K45" s="227">
        <f t="shared" ref="K45:K55" si="4">G45*J45</f>
        <v>9.7957859999999997</v>
      </c>
      <c r="L45" s="226">
        <v>0</v>
      </c>
      <c r="M45" s="227">
        <f t="shared" ref="M45:M55" si="5">G45*L45</f>
        <v>0</v>
      </c>
      <c r="N45" s="228">
        <v>20</v>
      </c>
      <c r="O45" s="229">
        <v>4</v>
      </c>
      <c r="P45" s="68" t="s">
        <v>164</v>
      </c>
    </row>
    <row r="46" spans="1:21" s="68" customFormat="1" ht="14.25" customHeight="1">
      <c r="A46" s="221">
        <v>29</v>
      </c>
      <c r="B46" s="221" t="s">
        <v>159</v>
      </c>
      <c r="C46" s="221" t="s">
        <v>197</v>
      </c>
      <c r="D46" s="222" t="s">
        <v>738</v>
      </c>
      <c r="E46" s="223" t="s">
        <v>739</v>
      </c>
      <c r="F46" s="221" t="s">
        <v>163</v>
      </c>
      <c r="G46" s="224">
        <v>32.091000000000001</v>
      </c>
      <c r="H46" s="225"/>
      <c r="I46" s="225"/>
      <c r="J46" s="226">
        <v>0.91803999999999997</v>
      </c>
      <c r="K46" s="227">
        <f t="shared" si="4"/>
        <v>29.460821639999999</v>
      </c>
      <c r="L46" s="226">
        <v>0</v>
      </c>
      <c r="M46" s="227">
        <f t="shared" si="5"/>
        <v>0</v>
      </c>
      <c r="N46" s="228">
        <v>20</v>
      </c>
      <c r="O46" s="229">
        <v>4</v>
      </c>
      <c r="P46" s="68" t="s">
        <v>164</v>
      </c>
    </row>
    <row r="47" spans="1:21" s="68" customFormat="1" ht="13.5" customHeight="1">
      <c r="A47" s="221">
        <v>30</v>
      </c>
      <c r="B47" s="221" t="s">
        <v>159</v>
      </c>
      <c r="C47" s="221" t="s">
        <v>197</v>
      </c>
      <c r="D47" s="222" t="s">
        <v>211</v>
      </c>
      <c r="E47" s="223" t="s">
        <v>212</v>
      </c>
      <c r="F47" s="221" t="s">
        <v>163</v>
      </c>
      <c r="G47" s="224">
        <v>98.224999999999994</v>
      </c>
      <c r="H47" s="225"/>
      <c r="I47" s="225"/>
      <c r="J47" s="226">
        <v>0.91817000000000004</v>
      </c>
      <c r="K47" s="227">
        <f t="shared" si="4"/>
        <v>90.187248249999996</v>
      </c>
      <c r="L47" s="226">
        <v>0</v>
      </c>
      <c r="M47" s="227">
        <f t="shared" si="5"/>
        <v>0</v>
      </c>
      <c r="N47" s="228">
        <v>20</v>
      </c>
      <c r="O47" s="229">
        <v>4</v>
      </c>
      <c r="P47" s="68" t="s">
        <v>164</v>
      </c>
    </row>
    <row r="48" spans="1:21" s="68" customFormat="1" ht="15" customHeight="1">
      <c r="A48" s="221">
        <v>31</v>
      </c>
      <c r="B48" s="221" t="s">
        <v>159</v>
      </c>
      <c r="C48" s="221" t="s">
        <v>197</v>
      </c>
      <c r="D48" s="222" t="s">
        <v>213</v>
      </c>
      <c r="E48" s="223" t="s">
        <v>214</v>
      </c>
      <c r="F48" s="221" t="s">
        <v>189</v>
      </c>
      <c r="G48" s="224">
        <v>0.13700000000000001</v>
      </c>
      <c r="H48" s="225"/>
      <c r="I48" s="225"/>
      <c r="J48" s="226">
        <v>1.002</v>
      </c>
      <c r="K48" s="227">
        <f t="shared" si="4"/>
        <v>0.13727400000000001</v>
      </c>
      <c r="L48" s="226">
        <v>0</v>
      </c>
      <c r="M48" s="227">
        <f t="shared" si="5"/>
        <v>0</v>
      </c>
      <c r="N48" s="228">
        <v>20</v>
      </c>
      <c r="O48" s="229">
        <v>4</v>
      </c>
      <c r="P48" s="68" t="s">
        <v>164</v>
      </c>
    </row>
    <row r="49" spans="1:21" s="68" customFormat="1" ht="13.5" customHeight="1">
      <c r="A49" s="221">
        <v>32</v>
      </c>
      <c r="B49" s="221" t="s">
        <v>159</v>
      </c>
      <c r="C49" s="221" t="s">
        <v>197</v>
      </c>
      <c r="D49" s="222" t="s">
        <v>219</v>
      </c>
      <c r="E49" s="223" t="s">
        <v>740</v>
      </c>
      <c r="F49" s="221" t="s">
        <v>220</v>
      </c>
      <c r="G49" s="224">
        <v>35.700000000000003</v>
      </c>
      <c r="H49" s="225"/>
      <c r="I49" s="225"/>
      <c r="J49" s="226">
        <v>1.4880000000000001E-2</v>
      </c>
      <c r="K49" s="227">
        <f t="shared" si="4"/>
        <v>0.53121600000000002</v>
      </c>
      <c r="L49" s="226">
        <v>0</v>
      </c>
      <c r="M49" s="227">
        <f t="shared" si="5"/>
        <v>0</v>
      </c>
      <c r="N49" s="228">
        <v>20</v>
      </c>
      <c r="O49" s="229">
        <v>4</v>
      </c>
      <c r="P49" s="68" t="s">
        <v>164</v>
      </c>
    </row>
    <row r="50" spans="1:21" s="68" customFormat="1" ht="24.75" customHeight="1">
      <c r="A50" s="221">
        <v>33</v>
      </c>
      <c r="B50" s="221" t="s">
        <v>159</v>
      </c>
      <c r="C50" s="221" t="s">
        <v>197</v>
      </c>
      <c r="D50" s="222" t="s">
        <v>741</v>
      </c>
      <c r="E50" s="223" t="s">
        <v>742</v>
      </c>
      <c r="F50" s="221" t="s">
        <v>163</v>
      </c>
      <c r="G50" s="224">
        <v>0.33800000000000002</v>
      </c>
      <c r="H50" s="225"/>
      <c r="I50" s="225"/>
      <c r="J50" s="226">
        <v>2.2968799999999998</v>
      </c>
      <c r="K50" s="227">
        <f t="shared" si="4"/>
        <v>0.77634543999999994</v>
      </c>
      <c r="L50" s="226">
        <v>0</v>
      </c>
      <c r="M50" s="227">
        <f t="shared" si="5"/>
        <v>0</v>
      </c>
      <c r="N50" s="228">
        <v>20</v>
      </c>
      <c r="O50" s="229">
        <v>4</v>
      </c>
      <c r="P50" s="68" t="s">
        <v>164</v>
      </c>
    </row>
    <row r="51" spans="1:21" s="68" customFormat="1" ht="24.75" customHeight="1">
      <c r="A51" s="221">
        <v>34</v>
      </c>
      <c r="B51" s="221" t="s">
        <v>159</v>
      </c>
      <c r="C51" s="221" t="s">
        <v>197</v>
      </c>
      <c r="D51" s="222" t="s">
        <v>743</v>
      </c>
      <c r="E51" s="223" t="s">
        <v>744</v>
      </c>
      <c r="F51" s="221" t="s">
        <v>193</v>
      </c>
      <c r="G51" s="224">
        <v>5.4</v>
      </c>
      <c r="H51" s="225"/>
      <c r="I51" s="225"/>
      <c r="J51" s="226">
        <v>5.5999999999999995E-4</v>
      </c>
      <c r="K51" s="227">
        <f t="shared" si="4"/>
        <v>3.0239999999999998E-3</v>
      </c>
      <c r="L51" s="226">
        <v>0</v>
      </c>
      <c r="M51" s="227">
        <f t="shared" si="5"/>
        <v>0</v>
      </c>
      <c r="N51" s="228">
        <v>20</v>
      </c>
      <c r="O51" s="229">
        <v>4</v>
      </c>
      <c r="P51" s="68" t="s">
        <v>164</v>
      </c>
    </row>
    <row r="52" spans="1:21" s="68" customFormat="1" ht="26.25" customHeight="1">
      <c r="A52" s="221">
        <v>35</v>
      </c>
      <c r="B52" s="221" t="s">
        <v>159</v>
      </c>
      <c r="C52" s="221" t="s">
        <v>197</v>
      </c>
      <c r="D52" s="222" t="s">
        <v>745</v>
      </c>
      <c r="E52" s="223" t="s">
        <v>746</v>
      </c>
      <c r="F52" s="221" t="s">
        <v>193</v>
      </c>
      <c r="G52" s="224">
        <v>5.4</v>
      </c>
      <c r="H52" s="225"/>
      <c r="I52" s="225"/>
      <c r="J52" s="226">
        <v>0</v>
      </c>
      <c r="K52" s="227">
        <f t="shared" si="4"/>
        <v>0</v>
      </c>
      <c r="L52" s="226">
        <v>0</v>
      </c>
      <c r="M52" s="227">
        <f t="shared" si="5"/>
        <v>0</v>
      </c>
      <c r="N52" s="228">
        <v>20</v>
      </c>
      <c r="O52" s="229">
        <v>4</v>
      </c>
      <c r="P52" s="68" t="s">
        <v>164</v>
      </c>
    </row>
    <row r="53" spans="1:21" s="68" customFormat="1" ht="14.25" customHeight="1">
      <c r="A53" s="221">
        <v>36</v>
      </c>
      <c r="B53" s="221" t="s">
        <v>159</v>
      </c>
      <c r="C53" s="221" t="s">
        <v>197</v>
      </c>
      <c r="D53" s="222" t="s">
        <v>747</v>
      </c>
      <c r="E53" s="223" t="s">
        <v>748</v>
      </c>
      <c r="F53" s="221" t="s">
        <v>189</v>
      </c>
      <c r="G53" s="224">
        <v>6.0999999999999999E-2</v>
      </c>
      <c r="H53" s="225"/>
      <c r="I53" s="225"/>
      <c r="J53" s="226">
        <v>1.01953</v>
      </c>
      <c r="K53" s="227">
        <f t="shared" si="4"/>
        <v>6.2191330000000003E-2</v>
      </c>
      <c r="L53" s="226">
        <v>0</v>
      </c>
      <c r="M53" s="227">
        <f t="shared" si="5"/>
        <v>0</v>
      </c>
      <c r="N53" s="228">
        <v>20</v>
      </c>
      <c r="O53" s="229">
        <v>4</v>
      </c>
      <c r="P53" s="68" t="s">
        <v>164</v>
      </c>
    </row>
    <row r="54" spans="1:21" s="68" customFormat="1" ht="13.5" customHeight="1">
      <c r="A54" s="221">
        <v>37</v>
      </c>
      <c r="B54" s="221" t="s">
        <v>159</v>
      </c>
      <c r="C54" s="221" t="s">
        <v>197</v>
      </c>
      <c r="D54" s="222" t="s">
        <v>225</v>
      </c>
      <c r="E54" s="223" t="s">
        <v>226</v>
      </c>
      <c r="F54" s="221" t="s">
        <v>193</v>
      </c>
      <c r="G54" s="224">
        <v>134.012</v>
      </c>
      <c r="H54" s="225"/>
      <c r="I54" s="225"/>
      <c r="J54" s="226">
        <v>7.0029999999999995E-2</v>
      </c>
      <c r="K54" s="227">
        <f t="shared" si="4"/>
        <v>9.3848603599999993</v>
      </c>
      <c r="L54" s="226">
        <v>0</v>
      </c>
      <c r="M54" s="227">
        <f t="shared" si="5"/>
        <v>0</v>
      </c>
      <c r="N54" s="228">
        <v>20</v>
      </c>
      <c r="O54" s="229">
        <v>4</v>
      </c>
      <c r="P54" s="68" t="s">
        <v>164</v>
      </c>
    </row>
    <row r="55" spans="1:21" s="68" customFormat="1" ht="12" customHeight="1">
      <c r="A55" s="221">
        <v>38</v>
      </c>
      <c r="B55" s="221" t="s">
        <v>159</v>
      </c>
      <c r="C55" s="221" t="s">
        <v>197</v>
      </c>
      <c r="D55" s="222" t="s">
        <v>227</v>
      </c>
      <c r="E55" s="223" t="s">
        <v>228</v>
      </c>
      <c r="F55" s="221" t="s">
        <v>193</v>
      </c>
      <c r="G55" s="224">
        <v>72.233000000000004</v>
      </c>
      <c r="H55" s="225"/>
      <c r="I55" s="225"/>
      <c r="J55" s="226">
        <v>0.10484</v>
      </c>
      <c r="K55" s="227">
        <f t="shared" si="4"/>
        <v>7.5729077200000008</v>
      </c>
      <c r="L55" s="226">
        <v>0</v>
      </c>
      <c r="M55" s="227">
        <f t="shared" si="5"/>
        <v>0</v>
      </c>
      <c r="N55" s="228">
        <v>20</v>
      </c>
      <c r="O55" s="229">
        <v>4</v>
      </c>
      <c r="P55" s="68" t="s">
        <v>164</v>
      </c>
    </row>
    <row r="56" spans="1:21" s="195" customFormat="1" ht="30" customHeight="1">
      <c r="A56" s="218"/>
      <c r="B56" s="219" t="s">
        <v>121</v>
      </c>
      <c r="C56" s="218"/>
      <c r="D56" s="218" t="s">
        <v>232</v>
      </c>
      <c r="E56" s="218" t="s">
        <v>233</v>
      </c>
      <c r="F56" s="218"/>
      <c r="G56" s="218"/>
      <c r="H56" s="218"/>
      <c r="I56" s="220"/>
      <c r="K56" s="197">
        <f>SUM(K57:K81)</f>
        <v>140.35698538999995</v>
      </c>
      <c r="M56" s="197">
        <f>SUM(M57:M81)</f>
        <v>0</v>
      </c>
      <c r="P56" s="195" t="s">
        <v>79</v>
      </c>
      <c r="U56" s="68"/>
    </row>
    <row r="57" spans="1:21" s="68" customFormat="1" ht="24.75" customHeight="1">
      <c r="A57" s="221">
        <v>39</v>
      </c>
      <c r="B57" s="221" t="s">
        <v>159</v>
      </c>
      <c r="C57" s="221" t="s">
        <v>197</v>
      </c>
      <c r="D57" s="222" t="s">
        <v>749</v>
      </c>
      <c r="E57" s="223" t="s">
        <v>750</v>
      </c>
      <c r="F57" s="221" t="s">
        <v>193</v>
      </c>
      <c r="G57" s="224">
        <v>297.34399999999999</v>
      </c>
      <c r="H57" s="225"/>
      <c r="I57" s="225"/>
      <c r="J57" s="226">
        <v>0.23069000000000001</v>
      </c>
      <c r="K57" s="227">
        <f t="shared" ref="K57:K81" si="6">G57*J57</f>
        <v>68.594287359999996</v>
      </c>
      <c r="L57" s="226">
        <v>0</v>
      </c>
      <c r="M57" s="227">
        <f t="shared" ref="M57:M81" si="7">G57*L57</f>
        <v>0</v>
      </c>
      <c r="N57" s="228">
        <v>20</v>
      </c>
      <c r="O57" s="229">
        <v>4</v>
      </c>
      <c r="P57" s="68" t="s">
        <v>164</v>
      </c>
    </row>
    <row r="58" spans="1:21" s="68" customFormat="1" ht="15.75" customHeight="1">
      <c r="A58" s="221">
        <v>40</v>
      </c>
      <c r="B58" s="221" t="s">
        <v>159</v>
      </c>
      <c r="C58" s="221" t="s">
        <v>197</v>
      </c>
      <c r="D58" s="222" t="s">
        <v>751</v>
      </c>
      <c r="E58" s="223" t="s">
        <v>752</v>
      </c>
      <c r="F58" s="221" t="s">
        <v>193</v>
      </c>
      <c r="G58" s="224">
        <v>297.34399999999999</v>
      </c>
      <c r="H58" s="225"/>
      <c r="I58" s="225"/>
      <c r="J58" s="226">
        <v>0.1106</v>
      </c>
      <c r="K58" s="227">
        <f t="shared" si="6"/>
        <v>32.886246399999997</v>
      </c>
      <c r="L58" s="226">
        <v>0</v>
      </c>
      <c r="M58" s="227">
        <f t="shared" si="7"/>
        <v>0</v>
      </c>
      <c r="N58" s="228">
        <v>20</v>
      </c>
      <c r="O58" s="229">
        <v>4</v>
      </c>
      <c r="P58" s="68" t="s">
        <v>164</v>
      </c>
    </row>
    <row r="59" spans="1:21" s="68" customFormat="1" ht="14.25" customHeight="1">
      <c r="A59" s="221">
        <v>41</v>
      </c>
      <c r="B59" s="221" t="s">
        <v>159</v>
      </c>
      <c r="C59" s="221" t="s">
        <v>197</v>
      </c>
      <c r="D59" s="222" t="s">
        <v>753</v>
      </c>
      <c r="E59" s="223" t="s">
        <v>754</v>
      </c>
      <c r="F59" s="221" t="s">
        <v>193</v>
      </c>
      <c r="G59" s="224">
        <v>297.34399999999999</v>
      </c>
      <c r="H59" s="225"/>
      <c r="I59" s="225"/>
      <c r="J59" s="226">
        <v>1.8799999999999999E-3</v>
      </c>
      <c r="K59" s="227">
        <f t="shared" si="6"/>
        <v>0.55900671999999996</v>
      </c>
      <c r="L59" s="226">
        <v>0</v>
      </c>
      <c r="M59" s="227">
        <f t="shared" si="7"/>
        <v>0</v>
      </c>
      <c r="N59" s="228">
        <v>20</v>
      </c>
      <c r="O59" s="229">
        <v>4</v>
      </c>
      <c r="P59" s="68" t="s">
        <v>164</v>
      </c>
    </row>
    <row r="60" spans="1:21" s="68" customFormat="1" ht="15" customHeight="1">
      <c r="A60" s="221">
        <v>42</v>
      </c>
      <c r="B60" s="221" t="s">
        <v>159</v>
      </c>
      <c r="C60" s="221" t="s">
        <v>197</v>
      </c>
      <c r="D60" s="222" t="s">
        <v>755</v>
      </c>
      <c r="E60" s="223" t="s">
        <v>756</v>
      </c>
      <c r="F60" s="221" t="s">
        <v>193</v>
      </c>
      <c r="G60" s="224">
        <v>297.34399999999999</v>
      </c>
      <c r="H60" s="225"/>
      <c r="I60" s="225"/>
      <c r="J60" s="226">
        <v>0</v>
      </c>
      <c r="K60" s="227">
        <f t="shared" si="6"/>
        <v>0</v>
      </c>
      <c r="L60" s="226">
        <v>0</v>
      </c>
      <c r="M60" s="227">
        <f t="shared" si="7"/>
        <v>0</v>
      </c>
      <c r="N60" s="228">
        <v>20</v>
      </c>
      <c r="O60" s="229">
        <v>4</v>
      </c>
      <c r="P60" s="68" t="s">
        <v>164</v>
      </c>
    </row>
    <row r="61" spans="1:21" s="68" customFormat="1" ht="24.75" customHeight="1">
      <c r="A61" s="221">
        <v>43</v>
      </c>
      <c r="B61" s="221" t="s">
        <v>159</v>
      </c>
      <c r="C61" s="221" t="s">
        <v>197</v>
      </c>
      <c r="D61" s="222" t="s">
        <v>757</v>
      </c>
      <c r="E61" s="223" t="s">
        <v>758</v>
      </c>
      <c r="F61" s="221" t="s">
        <v>193</v>
      </c>
      <c r="G61" s="224">
        <v>297.34399999999999</v>
      </c>
      <c r="H61" s="225"/>
      <c r="I61" s="225"/>
      <c r="J61" s="226">
        <v>5.4999999999999997E-3</v>
      </c>
      <c r="K61" s="227">
        <f t="shared" si="6"/>
        <v>1.635392</v>
      </c>
      <c r="L61" s="226">
        <v>0</v>
      </c>
      <c r="M61" s="227">
        <f t="shared" si="7"/>
        <v>0</v>
      </c>
      <c r="N61" s="228">
        <v>20</v>
      </c>
      <c r="O61" s="229">
        <v>4</v>
      </c>
      <c r="P61" s="68" t="s">
        <v>164</v>
      </c>
    </row>
    <row r="62" spans="1:21" s="68" customFormat="1" ht="23.25" customHeight="1">
      <c r="A62" s="221">
        <v>44</v>
      </c>
      <c r="B62" s="221" t="s">
        <v>159</v>
      </c>
      <c r="C62" s="221" t="s">
        <v>197</v>
      </c>
      <c r="D62" s="222" t="s">
        <v>759</v>
      </c>
      <c r="E62" s="223" t="s">
        <v>760</v>
      </c>
      <c r="F62" s="221" t="s">
        <v>193</v>
      </c>
      <c r="G62" s="224">
        <v>297.34399999999999</v>
      </c>
      <c r="H62" s="225"/>
      <c r="I62" s="225"/>
      <c r="J62" s="226">
        <v>0</v>
      </c>
      <c r="K62" s="227">
        <f t="shared" si="6"/>
        <v>0</v>
      </c>
      <c r="L62" s="226">
        <v>0</v>
      </c>
      <c r="M62" s="227">
        <f t="shared" si="7"/>
        <v>0</v>
      </c>
      <c r="N62" s="228">
        <v>20</v>
      </c>
      <c r="O62" s="229">
        <v>4</v>
      </c>
      <c r="P62" s="68" t="s">
        <v>164</v>
      </c>
    </row>
    <row r="63" spans="1:21" s="68" customFormat="1" ht="15" customHeight="1">
      <c r="A63" s="221">
        <v>45</v>
      </c>
      <c r="B63" s="221" t="s">
        <v>159</v>
      </c>
      <c r="C63" s="221" t="s">
        <v>197</v>
      </c>
      <c r="D63" s="222" t="s">
        <v>761</v>
      </c>
      <c r="E63" s="223" t="s">
        <v>762</v>
      </c>
      <c r="F63" s="221" t="s">
        <v>163</v>
      </c>
      <c r="G63" s="224">
        <v>2.09</v>
      </c>
      <c r="H63" s="225"/>
      <c r="I63" s="225"/>
      <c r="J63" s="226">
        <v>2.2970199999999998</v>
      </c>
      <c r="K63" s="227">
        <f t="shared" si="6"/>
        <v>4.8007717999999997</v>
      </c>
      <c r="L63" s="226">
        <v>0</v>
      </c>
      <c r="M63" s="227">
        <f t="shared" si="7"/>
        <v>0</v>
      </c>
      <c r="N63" s="228">
        <v>20</v>
      </c>
      <c r="O63" s="229">
        <v>4</v>
      </c>
      <c r="P63" s="68" t="s">
        <v>164</v>
      </c>
    </row>
    <row r="64" spans="1:21" s="68" customFormat="1" ht="15" customHeight="1">
      <c r="A64" s="221">
        <v>46</v>
      </c>
      <c r="B64" s="221" t="s">
        <v>159</v>
      </c>
      <c r="C64" s="221" t="s">
        <v>197</v>
      </c>
      <c r="D64" s="222" t="s">
        <v>763</v>
      </c>
      <c r="E64" s="223" t="s">
        <v>764</v>
      </c>
      <c r="F64" s="221" t="s">
        <v>193</v>
      </c>
      <c r="G64" s="224">
        <v>23.097999999999999</v>
      </c>
      <c r="H64" s="225"/>
      <c r="I64" s="225"/>
      <c r="J64" s="226">
        <v>2.7999999999999998E-4</v>
      </c>
      <c r="K64" s="227">
        <f t="shared" si="6"/>
        <v>6.4674399999999988E-3</v>
      </c>
      <c r="L64" s="226">
        <v>0</v>
      </c>
      <c r="M64" s="227">
        <f t="shared" si="7"/>
        <v>0</v>
      </c>
      <c r="N64" s="228">
        <v>20</v>
      </c>
      <c r="O64" s="229">
        <v>4</v>
      </c>
      <c r="P64" s="68" t="s">
        <v>164</v>
      </c>
    </row>
    <row r="65" spans="1:21" s="68" customFormat="1" ht="15" customHeight="1">
      <c r="A65" s="221">
        <v>47</v>
      </c>
      <c r="B65" s="221" t="s">
        <v>159</v>
      </c>
      <c r="C65" s="221" t="s">
        <v>197</v>
      </c>
      <c r="D65" s="222" t="s">
        <v>765</v>
      </c>
      <c r="E65" s="223" t="s">
        <v>766</v>
      </c>
      <c r="F65" s="221" t="s">
        <v>193</v>
      </c>
      <c r="G65" s="224">
        <v>23.097999999999999</v>
      </c>
      <c r="H65" s="225"/>
      <c r="I65" s="225"/>
      <c r="J65" s="226">
        <v>0</v>
      </c>
      <c r="K65" s="227">
        <f t="shared" si="6"/>
        <v>0</v>
      </c>
      <c r="L65" s="226">
        <v>0</v>
      </c>
      <c r="M65" s="227">
        <f t="shared" si="7"/>
        <v>0</v>
      </c>
      <c r="N65" s="228">
        <v>20</v>
      </c>
      <c r="O65" s="229">
        <v>4</v>
      </c>
      <c r="P65" s="68" t="s">
        <v>164</v>
      </c>
    </row>
    <row r="66" spans="1:21" s="68" customFormat="1" ht="25.5" customHeight="1">
      <c r="A66" s="221">
        <v>48</v>
      </c>
      <c r="B66" s="221" t="s">
        <v>159</v>
      </c>
      <c r="C66" s="221" t="s">
        <v>197</v>
      </c>
      <c r="D66" s="222" t="s">
        <v>767</v>
      </c>
      <c r="E66" s="223" t="s">
        <v>768</v>
      </c>
      <c r="F66" s="221" t="s">
        <v>193</v>
      </c>
      <c r="G66" s="224">
        <v>5.7750000000000004</v>
      </c>
      <c r="H66" s="225"/>
      <c r="I66" s="225"/>
      <c r="J66" s="226">
        <v>6.3299999999999997E-3</v>
      </c>
      <c r="K66" s="227">
        <f t="shared" si="6"/>
        <v>3.6555749999999998E-2</v>
      </c>
      <c r="L66" s="226">
        <v>0</v>
      </c>
      <c r="M66" s="227">
        <f t="shared" si="7"/>
        <v>0</v>
      </c>
      <c r="N66" s="228">
        <v>20</v>
      </c>
      <c r="O66" s="229">
        <v>4</v>
      </c>
      <c r="P66" s="68" t="s">
        <v>164</v>
      </c>
    </row>
    <row r="67" spans="1:21" s="68" customFormat="1" ht="25.5" customHeight="1">
      <c r="A67" s="221">
        <v>49</v>
      </c>
      <c r="B67" s="221" t="s">
        <v>159</v>
      </c>
      <c r="C67" s="221" t="s">
        <v>197</v>
      </c>
      <c r="D67" s="222" t="s">
        <v>769</v>
      </c>
      <c r="E67" s="223" t="s">
        <v>770</v>
      </c>
      <c r="F67" s="221" t="s">
        <v>193</v>
      </c>
      <c r="G67" s="224">
        <v>5.7750000000000004</v>
      </c>
      <c r="H67" s="225"/>
      <c r="I67" s="225"/>
      <c r="J67" s="226">
        <v>0</v>
      </c>
      <c r="K67" s="227">
        <f t="shared" si="6"/>
        <v>0</v>
      </c>
      <c r="L67" s="226">
        <v>0</v>
      </c>
      <c r="M67" s="227">
        <f t="shared" si="7"/>
        <v>0</v>
      </c>
      <c r="N67" s="228">
        <v>20</v>
      </c>
      <c r="O67" s="229">
        <v>4</v>
      </c>
      <c r="P67" s="68" t="s">
        <v>164</v>
      </c>
    </row>
    <row r="68" spans="1:21" s="68" customFormat="1" ht="14.25" customHeight="1">
      <c r="A68" s="221">
        <v>50</v>
      </c>
      <c r="B68" s="221" t="s">
        <v>159</v>
      </c>
      <c r="C68" s="221" t="s">
        <v>197</v>
      </c>
      <c r="D68" s="222" t="s">
        <v>771</v>
      </c>
      <c r="E68" s="223" t="s">
        <v>772</v>
      </c>
      <c r="F68" s="221" t="s">
        <v>189</v>
      </c>
      <c r="G68" s="224">
        <v>0.28000000000000003</v>
      </c>
      <c r="H68" s="225"/>
      <c r="I68" s="225"/>
      <c r="J68" s="226">
        <v>1.0162899999999999</v>
      </c>
      <c r="K68" s="227">
        <f t="shared" si="6"/>
        <v>0.28456120000000001</v>
      </c>
      <c r="L68" s="226">
        <v>0</v>
      </c>
      <c r="M68" s="227">
        <f t="shared" si="7"/>
        <v>0</v>
      </c>
      <c r="N68" s="228">
        <v>20</v>
      </c>
      <c r="O68" s="229">
        <v>4</v>
      </c>
      <c r="P68" s="68" t="s">
        <v>164</v>
      </c>
    </row>
    <row r="69" spans="1:21" s="68" customFormat="1" ht="13.5" customHeight="1">
      <c r="A69" s="221">
        <v>51</v>
      </c>
      <c r="B69" s="221" t="s">
        <v>159</v>
      </c>
      <c r="C69" s="221" t="s">
        <v>197</v>
      </c>
      <c r="D69" s="222" t="s">
        <v>248</v>
      </c>
      <c r="E69" s="223" t="s">
        <v>249</v>
      </c>
      <c r="F69" s="221" t="s">
        <v>163</v>
      </c>
      <c r="G69" s="224">
        <v>9.6069999999999993</v>
      </c>
      <c r="H69" s="225"/>
      <c r="I69" s="225"/>
      <c r="J69" s="226">
        <v>2.29698</v>
      </c>
      <c r="K69" s="227">
        <f t="shared" si="6"/>
        <v>22.06708686</v>
      </c>
      <c r="L69" s="226">
        <v>0</v>
      </c>
      <c r="M69" s="227">
        <f t="shared" si="7"/>
        <v>0</v>
      </c>
      <c r="N69" s="228">
        <v>20</v>
      </c>
      <c r="O69" s="229">
        <v>4</v>
      </c>
      <c r="P69" s="68" t="s">
        <v>164</v>
      </c>
    </row>
    <row r="70" spans="1:21" s="68" customFormat="1" ht="15" customHeight="1">
      <c r="A70" s="221">
        <v>52</v>
      </c>
      <c r="B70" s="221" t="s">
        <v>159</v>
      </c>
      <c r="C70" s="221" t="s">
        <v>197</v>
      </c>
      <c r="D70" s="222" t="s">
        <v>250</v>
      </c>
      <c r="E70" s="223" t="s">
        <v>251</v>
      </c>
      <c r="F70" s="221" t="s">
        <v>193</v>
      </c>
      <c r="G70" s="224">
        <v>70.834999999999994</v>
      </c>
      <c r="H70" s="225"/>
      <c r="I70" s="225"/>
      <c r="J70" s="226">
        <v>3.4099999999999998E-3</v>
      </c>
      <c r="K70" s="227">
        <f t="shared" si="6"/>
        <v>0.24154734999999997</v>
      </c>
      <c r="L70" s="226">
        <v>0</v>
      </c>
      <c r="M70" s="227">
        <f t="shared" si="7"/>
        <v>0</v>
      </c>
      <c r="N70" s="228">
        <v>20</v>
      </c>
      <c r="O70" s="229">
        <v>4</v>
      </c>
      <c r="P70" s="68" t="s">
        <v>164</v>
      </c>
    </row>
    <row r="71" spans="1:21" s="68" customFormat="1" ht="14.25" customHeight="1">
      <c r="A71" s="221">
        <v>53</v>
      </c>
      <c r="B71" s="221" t="s">
        <v>159</v>
      </c>
      <c r="C71" s="221" t="s">
        <v>197</v>
      </c>
      <c r="D71" s="222" t="s">
        <v>252</v>
      </c>
      <c r="E71" s="223" t="s">
        <v>253</v>
      </c>
      <c r="F71" s="221" t="s">
        <v>193</v>
      </c>
      <c r="G71" s="224">
        <v>70.834999999999994</v>
      </c>
      <c r="H71" s="225"/>
      <c r="I71" s="225"/>
      <c r="J71" s="226">
        <v>0</v>
      </c>
      <c r="K71" s="227">
        <f t="shared" si="6"/>
        <v>0</v>
      </c>
      <c r="L71" s="226">
        <v>0</v>
      </c>
      <c r="M71" s="227">
        <f t="shared" si="7"/>
        <v>0</v>
      </c>
      <c r="N71" s="228">
        <v>20</v>
      </c>
      <c r="O71" s="229">
        <v>4</v>
      </c>
      <c r="P71" s="68" t="s">
        <v>164</v>
      </c>
    </row>
    <row r="72" spans="1:21" s="68" customFormat="1" ht="13.5" customHeight="1">
      <c r="A72" s="221">
        <v>54</v>
      </c>
      <c r="B72" s="221" t="s">
        <v>159</v>
      </c>
      <c r="C72" s="221" t="s">
        <v>197</v>
      </c>
      <c r="D72" s="222" t="s">
        <v>254</v>
      </c>
      <c r="E72" s="223" t="s">
        <v>255</v>
      </c>
      <c r="F72" s="221" t="s">
        <v>189</v>
      </c>
      <c r="G72" s="224">
        <v>0.90700000000000003</v>
      </c>
      <c r="H72" s="225"/>
      <c r="I72" s="225"/>
      <c r="J72" s="226">
        <v>1.0165999999999999</v>
      </c>
      <c r="K72" s="227">
        <f t="shared" si="6"/>
        <v>0.92205619999999999</v>
      </c>
      <c r="L72" s="226">
        <v>0</v>
      </c>
      <c r="M72" s="227">
        <f t="shared" si="7"/>
        <v>0</v>
      </c>
      <c r="N72" s="228">
        <v>20</v>
      </c>
      <c r="O72" s="229">
        <v>4</v>
      </c>
      <c r="P72" s="68" t="s">
        <v>164</v>
      </c>
    </row>
    <row r="73" spans="1:21" s="68" customFormat="1" ht="15" customHeight="1">
      <c r="A73" s="221">
        <v>55</v>
      </c>
      <c r="B73" s="221" t="s">
        <v>159</v>
      </c>
      <c r="C73" s="221" t="s">
        <v>197</v>
      </c>
      <c r="D73" s="222" t="s">
        <v>773</v>
      </c>
      <c r="E73" s="223" t="s">
        <v>774</v>
      </c>
      <c r="F73" s="221" t="s">
        <v>193</v>
      </c>
      <c r="G73" s="224">
        <v>40.368000000000002</v>
      </c>
      <c r="H73" s="225"/>
      <c r="I73" s="225"/>
      <c r="J73" s="226">
        <v>1.4999999999999999E-4</v>
      </c>
      <c r="K73" s="227">
        <f t="shared" si="6"/>
        <v>6.0552000000000002E-3</v>
      </c>
      <c r="L73" s="226">
        <v>0</v>
      </c>
      <c r="M73" s="227">
        <f t="shared" si="7"/>
        <v>0</v>
      </c>
      <c r="N73" s="228">
        <v>20</v>
      </c>
      <c r="O73" s="229">
        <v>4</v>
      </c>
      <c r="P73" s="68" t="s">
        <v>164</v>
      </c>
    </row>
    <row r="74" spans="1:21" s="68" customFormat="1" ht="25.5" customHeight="1">
      <c r="A74" s="221">
        <v>56</v>
      </c>
      <c r="B74" s="221" t="s">
        <v>159</v>
      </c>
      <c r="C74" s="221" t="s">
        <v>197</v>
      </c>
      <c r="D74" s="222" t="s">
        <v>256</v>
      </c>
      <c r="E74" s="223" t="s">
        <v>257</v>
      </c>
      <c r="F74" s="221" t="s">
        <v>193</v>
      </c>
      <c r="G74" s="224">
        <v>27.036999999999999</v>
      </c>
      <c r="H74" s="225"/>
      <c r="I74" s="225"/>
      <c r="J74" s="226">
        <v>1.4999999999999999E-4</v>
      </c>
      <c r="K74" s="227">
        <f t="shared" si="6"/>
        <v>4.0555499999999998E-3</v>
      </c>
      <c r="L74" s="226">
        <v>0</v>
      </c>
      <c r="M74" s="227">
        <f t="shared" si="7"/>
        <v>0</v>
      </c>
      <c r="N74" s="228">
        <v>20</v>
      </c>
      <c r="O74" s="229">
        <v>4</v>
      </c>
      <c r="P74" s="68" t="s">
        <v>164</v>
      </c>
    </row>
    <row r="75" spans="1:21" s="239" customFormat="1" ht="15.75" customHeight="1">
      <c r="A75" s="230">
        <v>57</v>
      </c>
      <c r="B75" s="230" t="s">
        <v>185</v>
      </c>
      <c r="C75" s="230" t="s">
        <v>186</v>
      </c>
      <c r="D75" s="231" t="s">
        <v>258</v>
      </c>
      <c r="E75" s="232" t="s">
        <v>259</v>
      </c>
      <c r="F75" s="230" t="s">
        <v>193</v>
      </c>
      <c r="G75" s="233">
        <v>28.388999999999999</v>
      </c>
      <c r="H75" s="234"/>
      <c r="I75" s="234"/>
      <c r="J75" s="235">
        <v>1.5E-3</v>
      </c>
      <c r="K75" s="236">
        <f t="shared" si="6"/>
        <v>4.2583500000000003E-2</v>
      </c>
      <c r="L75" s="235">
        <v>0</v>
      </c>
      <c r="M75" s="236">
        <f t="shared" si="7"/>
        <v>0</v>
      </c>
      <c r="N75" s="237">
        <v>20</v>
      </c>
      <c r="O75" s="238">
        <v>8</v>
      </c>
      <c r="P75" s="239" t="s">
        <v>164</v>
      </c>
      <c r="U75" s="68"/>
    </row>
    <row r="76" spans="1:21" s="68" customFormat="1" ht="14.25" customHeight="1">
      <c r="A76" s="221">
        <v>58</v>
      </c>
      <c r="B76" s="221" t="s">
        <v>159</v>
      </c>
      <c r="C76" s="221" t="s">
        <v>197</v>
      </c>
      <c r="D76" s="222" t="s">
        <v>260</v>
      </c>
      <c r="E76" s="223" t="s">
        <v>261</v>
      </c>
      <c r="F76" s="221" t="s">
        <v>163</v>
      </c>
      <c r="G76" s="224">
        <v>3.5489999999999999</v>
      </c>
      <c r="H76" s="225"/>
      <c r="I76" s="225"/>
      <c r="J76" s="226">
        <v>2.2405599999999999</v>
      </c>
      <c r="K76" s="227">
        <f t="shared" si="6"/>
        <v>7.9517474399999992</v>
      </c>
      <c r="L76" s="226">
        <v>0</v>
      </c>
      <c r="M76" s="227">
        <f t="shared" si="7"/>
        <v>0</v>
      </c>
      <c r="N76" s="228">
        <v>20</v>
      </c>
      <c r="O76" s="229">
        <v>4</v>
      </c>
      <c r="P76" s="68" t="s">
        <v>164</v>
      </c>
    </row>
    <row r="77" spans="1:21" s="68" customFormat="1" ht="15" customHeight="1">
      <c r="A77" s="221">
        <v>59</v>
      </c>
      <c r="B77" s="221" t="s">
        <v>159</v>
      </c>
      <c r="C77" s="221" t="s">
        <v>197</v>
      </c>
      <c r="D77" s="222" t="s">
        <v>262</v>
      </c>
      <c r="E77" s="223" t="s">
        <v>263</v>
      </c>
      <c r="F77" s="221" t="s">
        <v>189</v>
      </c>
      <c r="G77" s="224">
        <v>0.14599999999999999</v>
      </c>
      <c r="H77" s="225"/>
      <c r="I77" s="225"/>
      <c r="J77" s="226">
        <v>1.0165500000000001</v>
      </c>
      <c r="K77" s="227">
        <f t="shared" si="6"/>
        <v>0.1484163</v>
      </c>
      <c r="L77" s="226">
        <v>0</v>
      </c>
      <c r="M77" s="227">
        <f t="shared" si="7"/>
        <v>0</v>
      </c>
      <c r="N77" s="228">
        <v>20</v>
      </c>
      <c r="O77" s="229">
        <v>4</v>
      </c>
      <c r="P77" s="68" t="s">
        <v>164</v>
      </c>
    </row>
    <row r="78" spans="1:21" s="68" customFormat="1" ht="26.25" customHeight="1">
      <c r="A78" s="221">
        <v>60</v>
      </c>
      <c r="B78" s="221" t="s">
        <v>159</v>
      </c>
      <c r="C78" s="221" t="s">
        <v>197</v>
      </c>
      <c r="D78" s="222" t="s">
        <v>264</v>
      </c>
      <c r="E78" s="223" t="s">
        <v>265</v>
      </c>
      <c r="F78" s="221" t="s">
        <v>193</v>
      </c>
      <c r="G78" s="224">
        <v>12.78</v>
      </c>
      <c r="H78" s="225"/>
      <c r="I78" s="225"/>
      <c r="J78" s="226">
        <v>8.4600000000000005E-3</v>
      </c>
      <c r="K78" s="227">
        <f t="shared" si="6"/>
        <v>0.1081188</v>
      </c>
      <c r="L78" s="226">
        <v>0</v>
      </c>
      <c r="M78" s="227">
        <f t="shared" si="7"/>
        <v>0</v>
      </c>
      <c r="N78" s="228">
        <v>20</v>
      </c>
      <c r="O78" s="229">
        <v>4</v>
      </c>
      <c r="P78" s="68" t="s">
        <v>164</v>
      </c>
    </row>
    <row r="79" spans="1:21" s="68" customFormat="1" ht="24" customHeight="1">
      <c r="A79" s="221">
        <v>61</v>
      </c>
      <c r="B79" s="221" t="s">
        <v>159</v>
      </c>
      <c r="C79" s="221" t="s">
        <v>197</v>
      </c>
      <c r="D79" s="222" t="s">
        <v>266</v>
      </c>
      <c r="E79" s="223" t="s">
        <v>267</v>
      </c>
      <c r="F79" s="221" t="s">
        <v>193</v>
      </c>
      <c r="G79" s="224">
        <v>12.78</v>
      </c>
      <c r="H79" s="225"/>
      <c r="I79" s="225"/>
      <c r="J79" s="226">
        <v>0</v>
      </c>
      <c r="K79" s="227">
        <f t="shared" si="6"/>
        <v>0</v>
      </c>
      <c r="L79" s="226">
        <v>0</v>
      </c>
      <c r="M79" s="227">
        <f t="shared" si="7"/>
        <v>0</v>
      </c>
      <c r="N79" s="228">
        <v>20</v>
      </c>
      <c r="O79" s="229">
        <v>4</v>
      </c>
      <c r="P79" s="68" t="s">
        <v>164</v>
      </c>
    </row>
    <row r="80" spans="1:21" s="68" customFormat="1" ht="26.25" customHeight="1">
      <c r="A80" s="221">
        <v>62</v>
      </c>
      <c r="B80" s="221" t="s">
        <v>159</v>
      </c>
      <c r="C80" s="221" t="s">
        <v>197</v>
      </c>
      <c r="D80" s="222" t="s">
        <v>268</v>
      </c>
      <c r="E80" s="223" t="s">
        <v>269</v>
      </c>
      <c r="F80" s="221" t="s">
        <v>193</v>
      </c>
      <c r="G80" s="224">
        <v>14.391999999999999</v>
      </c>
      <c r="H80" s="225"/>
      <c r="I80" s="225"/>
      <c r="J80" s="226">
        <v>4.3099999999999996E-3</v>
      </c>
      <c r="K80" s="227">
        <f t="shared" si="6"/>
        <v>6.2029519999999991E-2</v>
      </c>
      <c r="L80" s="226">
        <v>0</v>
      </c>
      <c r="M80" s="227">
        <f t="shared" si="7"/>
        <v>0</v>
      </c>
      <c r="N80" s="228">
        <v>20</v>
      </c>
      <c r="O80" s="229">
        <v>4</v>
      </c>
      <c r="P80" s="68" t="s">
        <v>164</v>
      </c>
    </row>
    <row r="81" spans="1:21" s="68" customFormat="1" ht="22.5" customHeight="1">
      <c r="A81" s="221">
        <v>63</v>
      </c>
      <c r="B81" s="221" t="s">
        <v>159</v>
      </c>
      <c r="C81" s="221" t="s">
        <v>197</v>
      </c>
      <c r="D81" s="222" t="s">
        <v>270</v>
      </c>
      <c r="E81" s="223" t="s">
        <v>271</v>
      </c>
      <c r="F81" s="221" t="s">
        <v>193</v>
      </c>
      <c r="G81" s="224">
        <v>14.391999999999999</v>
      </c>
      <c r="H81" s="225"/>
      <c r="I81" s="225"/>
      <c r="J81" s="226">
        <v>0</v>
      </c>
      <c r="K81" s="227">
        <f t="shared" si="6"/>
        <v>0</v>
      </c>
      <c r="L81" s="226">
        <v>0</v>
      </c>
      <c r="M81" s="227">
        <f t="shared" si="7"/>
        <v>0</v>
      </c>
      <c r="N81" s="228">
        <v>20</v>
      </c>
      <c r="O81" s="229">
        <v>4</v>
      </c>
      <c r="P81" s="68" t="s">
        <v>164</v>
      </c>
    </row>
    <row r="82" spans="1:21" s="195" customFormat="1" ht="30" customHeight="1">
      <c r="A82" s="218"/>
      <c r="B82" s="219" t="s">
        <v>121</v>
      </c>
      <c r="C82" s="218"/>
      <c r="D82" s="218" t="s">
        <v>272</v>
      </c>
      <c r="E82" s="218" t="s">
        <v>273</v>
      </c>
      <c r="F82" s="218"/>
      <c r="G82" s="218"/>
      <c r="H82" s="218"/>
      <c r="I82" s="220"/>
      <c r="K82" s="197">
        <f>SUM(K83:K118)</f>
        <v>187.07938769999998</v>
      </c>
      <c r="M82" s="197">
        <f>SUM(M83:M118)</f>
        <v>0</v>
      </c>
      <c r="P82" s="195" t="s">
        <v>79</v>
      </c>
      <c r="U82" s="68"/>
    </row>
    <row r="83" spans="1:21" s="68" customFormat="1" ht="15.75" customHeight="1">
      <c r="A83" s="221">
        <v>64</v>
      </c>
      <c r="B83" s="221" t="s">
        <v>159</v>
      </c>
      <c r="C83" s="221" t="s">
        <v>197</v>
      </c>
      <c r="D83" s="222" t="s">
        <v>775</v>
      </c>
      <c r="E83" s="223" t="s">
        <v>776</v>
      </c>
      <c r="F83" s="221" t="s">
        <v>193</v>
      </c>
      <c r="G83" s="224">
        <v>247.63</v>
      </c>
      <c r="H83" s="225"/>
      <c r="I83" s="225"/>
      <c r="J83" s="226">
        <v>7.7000000000000002E-3</v>
      </c>
      <c r="K83" s="227">
        <f t="shared" ref="K83:K118" si="8">G83*J83</f>
        <v>1.9067510000000001</v>
      </c>
      <c r="L83" s="226">
        <v>0</v>
      </c>
      <c r="M83" s="227">
        <f t="shared" ref="M83:M118" si="9">G83*L83</f>
        <v>0</v>
      </c>
      <c r="N83" s="228">
        <v>20</v>
      </c>
      <c r="O83" s="229">
        <v>4</v>
      </c>
      <c r="P83" s="68" t="s">
        <v>164</v>
      </c>
    </row>
    <row r="84" spans="1:21" s="68" customFormat="1" ht="24.75" customHeight="1">
      <c r="A84" s="221">
        <v>65</v>
      </c>
      <c r="B84" s="221" t="s">
        <v>159</v>
      </c>
      <c r="C84" s="221" t="s">
        <v>197</v>
      </c>
      <c r="D84" s="222" t="s">
        <v>777</v>
      </c>
      <c r="E84" s="223" t="s">
        <v>778</v>
      </c>
      <c r="F84" s="221" t="s">
        <v>193</v>
      </c>
      <c r="G84" s="224">
        <v>247.63</v>
      </c>
      <c r="H84" s="225"/>
      <c r="I84" s="225"/>
      <c r="J84" s="226">
        <v>2.4850000000000001E-2</v>
      </c>
      <c r="K84" s="227">
        <f t="shared" si="8"/>
        <v>6.1536055000000003</v>
      </c>
      <c r="L84" s="226">
        <v>0</v>
      </c>
      <c r="M84" s="227">
        <f t="shared" si="9"/>
        <v>0</v>
      </c>
      <c r="N84" s="228">
        <v>20</v>
      </c>
      <c r="O84" s="229">
        <v>4</v>
      </c>
      <c r="P84" s="68" t="s">
        <v>164</v>
      </c>
    </row>
    <row r="85" spans="1:21" s="68" customFormat="1" ht="25.5" customHeight="1">
      <c r="A85" s="221">
        <v>66</v>
      </c>
      <c r="B85" s="221" t="s">
        <v>159</v>
      </c>
      <c r="C85" s="221" t="s">
        <v>197</v>
      </c>
      <c r="D85" s="222" t="s">
        <v>779</v>
      </c>
      <c r="E85" s="223" t="s">
        <v>780</v>
      </c>
      <c r="F85" s="221" t="s">
        <v>193</v>
      </c>
      <c r="G85" s="224">
        <v>247.63</v>
      </c>
      <c r="H85" s="225"/>
      <c r="I85" s="225"/>
      <c r="J85" s="226">
        <v>4.1599999999999996E-3</v>
      </c>
      <c r="K85" s="227">
        <f t="shared" si="8"/>
        <v>1.0301407999999999</v>
      </c>
      <c r="L85" s="226">
        <v>0</v>
      </c>
      <c r="M85" s="227">
        <f t="shared" si="9"/>
        <v>0</v>
      </c>
      <c r="N85" s="228">
        <v>20</v>
      </c>
      <c r="O85" s="229">
        <v>4</v>
      </c>
      <c r="P85" s="68" t="s">
        <v>164</v>
      </c>
    </row>
    <row r="86" spans="1:21" s="68" customFormat="1" ht="15" customHeight="1">
      <c r="A86" s="221">
        <v>67</v>
      </c>
      <c r="B86" s="221" t="s">
        <v>159</v>
      </c>
      <c r="C86" s="221" t="s">
        <v>197</v>
      </c>
      <c r="D86" s="222" t="s">
        <v>284</v>
      </c>
      <c r="E86" s="223" t="s">
        <v>285</v>
      </c>
      <c r="F86" s="221" t="s">
        <v>193</v>
      </c>
      <c r="G86" s="224">
        <v>919.75</v>
      </c>
      <c r="H86" s="225"/>
      <c r="I86" s="225"/>
      <c r="J86" s="226">
        <v>7.3499999999999998E-3</v>
      </c>
      <c r="K86" s="227">
        <f t="shared" si="8"/>
        <v>6.7601624999999999</v>
      </c>
      <c r="L86" s="226">
        <v>0</v>
      </c>
      <c r="M86" s="227">
        <f t="shared" si="9"/>
        <v>0</v>
      </c>
      <c r="N86" s="228">
        <v>20</v>
      </c>
      <c r="O86" s="229">
        <v>4</v>
      </c>
      <c r="P86" s="68" t="s">
        <v>164</v>
      </c>
    </row>
    <row r="87" spans="1:21" s="68" customFormat="1" ht="26.25" customHeight="1">
      <c r="A87" s="221">
        <v>68</v>
      </c>
      <c r="B87" s="221" t="s">
        <v>159</v>
      </c>
      <c r="C87" s="221" t="s">
        <v>197</v>
      </c>
      <c r="D87" s="222" t="s">
        <v>286</v>
      </c>
      <c r="E87" s="223" t="s">
        <v>287</v>
      </c>
      <c r="F87" s="221" t="s">
        <v>193</v>
      </c>
      <c r="G87" s="224">
        <v>919.75</v>
      </c>
      <c r="H87" s="225"/>
      <c r="I87" s="225"/>
      <c r="J87" s="226">
        <v>3.4970000000000001E-2</v>
      </c>
      <c r="K87" s="227">
        <f t="shared" si="8"/>
        <v>32.163657499999999</v>
      </c>
      <c r="L87" s="226">
        <v>0</v>
      </c>
      <c r="M87" s="227">
        <f t="shared" si="9"/>
        <v>0</v>
      </c>
      <c r="N87" s="228">
        <v>20</v>
      </c>
      <c r="O87" s="229">
        <v>4</v>
      </c>
      <c r="P87" s="68" t="s">
        <v>164</v>
      </c>
    </row>
    <row r="88" spans="1:21" s="68" customFormat="1" ht="26.25" customHeight="1">
      <c r="A88" s="221">
        <v>69</v>
      </c>
      <c r="B88" s="221" t="s">
        <v>159</v>
      </c>
      <c r="C88" s="221" t="s">
        <v>197</v>
      </c>
      <c r="D88" s="222" t="s">
        <v>288</v>
      </c>
      <c r="E88" s="223" t="s">
        <v>289</v>
      </c>
      <c r="F88" s="221" t="s">
        <v>193</v>
      </c>
      <c r="G88" s="224">
        <v>919.75</v>
      </c>
      <c r="H88" s="225"/>
      <c r="I88" s="225"/>
      <c r="J88" s="226">
        <v>4.1599999999999996E-3</v>
      </c>
      <c r="K88" s="227">
        <f t="shared" si="8"/>
        <v>3.8261599999999998</v>
      </c>
      <c r="L88" s="226">
        <v>0</v>
      </c>
      <c r="M88" s="227">
        <f t="shared" si="9"/>
        <v>0</v>
      </c>
      <c r="N88" s="228">
        <v>20</v>
      </c>
      <c r="O88" s="229">
        <v>4</v>
      </c>
      <c r="P88" s="68" t="s">
        <v>164</v>
      </c>
    </row>
    <row r="89" spans="1:21" s="68" customFormat="1" ht="16.5" customHeight="1">
      <c r="A89" s="221">
        <v>70</v>
      </c>
      <c r="B89" s="221" t="s">
        <v>159</v>
      </c>
      <c r="C89" s="221" t="s">
        <v>197</v>
      </c>
      <c r="D89" s="222" t="s">
        <v>290</v>
      </c>
      <c r="E89" s="223" t="s">
        <v>291</v>
      </c>
      <c r="F89" s="221" t="s">
        <v>193</v>
      </c>
      <c r="G89" s="224">
        <v>350.25200000000001</v>
      </c>
      <c r="H89" s="225"/>
      <c r="I89" s="225"/>
      <c r="J89" s="226">
        <v>4.3E-3</v>
      </c>
      <c r="K89" s="227">
        <f t="shared" si="8"/>
        <v>1.5060836</v>
      </c>
      <c r="L89" s="226">
        <v>0</v>
      </c>
      <c r="M89" s="227">
        <f t="shared" si="9"/>
        <v>0</v>
      </c>
      <c r="N89" s="228">
        <v>20</v>
      </c>
      <c r="O89" s="229">
        <v>4</v>
      </c>
      <c r="P89" s="68" t="s">
        <v>164</v>
      </c>
    </row>
    <row r="90" spans="1:21" s="68" customFormat="1" ht="14.25" customHeight="1">
      <c r="A90" s="221">
        <v>71</v>
      </c>
      <c r="B90" s="221" t="s">
        <v>159</v>
      </c>
      <c r="C90" s="221" t="s">
        <v>197</v>
      </c>
      <c r="D90" s="222" t="s">
        <v>292</v>
      </c>
      <c r="E90" s="223" t="s">
        <v>293</v>
      </c>
      <c r="F90" s="221" t="s">
        <v>193</v>
      </c>
      <c r="G90" s="224">
        <v>27</v>
      </c>
      <c r="H90" s="225"/>
      <c r="I90" s="225"/>
      <c r="J90" s="226">
        <v>5.8999999999999999E-3</v>
      </c>
      <c r="K90" s="227">
        <f t="shared" si="8"/>
        <v>0.1593</v>
      </c>
      <c r="L90" s="226">
        <v>0</v>
      </c>
      <c r="M90" s="227">
        <f t="shared" si="9"/>
        <v>0</v>
      </c>
      <c r="N90" s="228">
        <v>20</v>
      </c>
      <c r="O90" s="229">
        <v>4</v>
      </c>
      <c r="P90" s="68" t="s">
        <v>164</v>
      </c>
    </row>
    <row r="91" spans="1:21" s="68" customFormat="1" ht="24.75" customHeight="1">
      <c r="A91" s="221">
        <v>72</v>
      </c>
      <c r="B91" s="221" t="s">
        <v>159</v>
      </c>
      <c r="C91" s="221" t="s">
        <v>197</v>
      </c>
      <c r="D91" s="222" t="s">
        <v>294</v>
      </c>
      <c r="E91" s="223" t="s">
        <v>295</v>
      </c>
      <c r="F91" s="221" t="s">
        <v>193</v>
      </c>
      <c r="G91" s="224">
        <v>100.92</v>
      </c>
      <c r="H91" s="225"/>
      <c r="I91" s="225"/>
      <c r="J91" s="226">
        <v>4.1599999999999996E-3</v>
      </c>
      <c r="K91" s="227">
        <f t="shared" si="8"/>
        <v>0.41982719999999996</v>
      </c>
      <c r="L91" s="226">
        <v>0</v>
      </c>
      <c r="M91" s="227">
        <f t="shared" si="9"/>
        <v>0</v>
      </c>
      <c r="N91" s="228">
        <v>20</v>
      </c>
      <c r="O91" s="229">
        <v>4</v>
      </c>
      <c r="P91" s="68" t="s">
        <v>164</v>
      </c>
    </row>
    <row r="92" spans="1:21" s="68" customFormat="1" ht="15" customHeight="1">
      <c r="A92" s="221">
        <v>73</v>
      </c>
      <c r="B92" s="221" t="s">
        <v>159</v>
      </c>
      <c r="C92" s="221" t="s">
        <v>197</v>
      </c>
      <c r="D92" s="222" t="s">
        <v>781</v>
      </c>
      <c r="E92" s="223" t="s">
        <v>782</v>
      </c>
      <c r="F92" s="221" t="s">
        <v>193</v>
      </c>
      <c r="G92" s="224">
        <v>45.054000000000002</v>
      </c>
      <c r="H92" s="225"/>
      <c r="I92" s="225"/>
      <c r="J92" s="226">
        <v>1.515E-2</v>
      </c>
      <c r="K92" s="227">
        <f t="shared" si="8"/>
        <v>0.68256810000000001</v>
      </c>
      <c r="L92" s="226">
        <v>0</v>
      </c>
      <c r="M92" s="227">
        <f t="shared" si="9"/>
        <v>0</v>
      </c>
      <c r="N92" s="228">
        <v>20</v>
      </c>
      <c r="O92" s="229">
        <v>4</v>
      </c>
      <c r="P92" s="68" t="s">
        <v>164</v>
      </c>
    </row>
    <row r="93" spans="1:21" s="68" customFormat="1" ht="15.75" customHeight="1">
      <c r="A93" s="221">
        <v>74</v>
      </c>
      <c r="B93" s="221" t="s">
        <v>159</v>
      </c>
      <c r="C93" s="221" t="s">
        <v>197</v>
      </c>
      <c r="D93" s="222" t="s">
        <v>296</v>
      </c>
      <c r="E93" s="223" t="s">
        <v>297</v>
      </c>
      <c r="F93" s="221" t="s">
        <v>193</v>
      </c>
      <c r="G93" s="224">
        <v>11.468</v>
      </c>
      <c r="H93" s="225"/>
      <c r="I93" s="225"/>
      <c r="J93" s="226">
        <v>1.5779999999999999E-2</v>
      </c>
      <c r="K93" s="227">
        <f t="shared" si="8"/>
        <v>0.18096503999999999</v>
      </c>
      <c r="L93" s="226">
        <v>0</v>
      </c>
      <c r="M93" s="227">
        <f t="shared" si="9"/>
        <v>0</v>
      </c>
      <c r="N93" s="228">
        <v>20</v>
      </c>
      <c r="O93" s="229">
        <v>4</v>
      </c>
      <c r="P93" s="68" t="s">
        <v>164</v>
      </c>
    </row>
    <row r="94" spans="1:21" s="68" customFormat="1" ht="15" customHeight="1">
      <c r="A94" s="221">
        <v>75</v>
      </c>
      <c r="B94" s="221" t="s">
        <v>159</v>
      </c>
      <c r="C94" s="221" t="s">
        <v>197</v>
      </c>
      <c r="D94" s="222" t="s">
        <v>783</v>
      </c>
      <c r="E94" s="223" t="s">
        <v>784</v>
      </c>
      <c r="F94" s="221" t="s">
        <v>193</v>
      </c>
      <c r="G94" s="224">
        <v>14.647</v>
      </c>
      <c r="H94" s="225"/>
      <c r="I94" s="225"/>
      <c r="J94" s="226">
        <v>1.6469999999999999E-2</v>
      </c>
      <c r="K94" s="227">
        <f t="shared" si="8"/>
        <v>0.24123608999999999</v>
      </c>
      <c r="L94" s="226">
        <v>0</v>
      </c>
      <c r="M94" s="227">
        <f t="shared" si="9"/>
        <v>0</v>
      </c>
      <c r="N94" s="228">
        <v>20</v>
      </c>
      <c r="O94" s="229">
        <v>4</v>
      </c>
      <c r="P94" s="68" t="s">
        <v>164</v>
      </c>
    </row>
    <row r="95" spans="1:21" s="68" customFormat="1" ht="14.25" customHeight="1">
      <c r="A95" s="221">
        <v>76</v>
      </c>
      <c r="B95" s="221" t="s">
        <v>159</v>
      </c>
      <c r="C95" s="221" t="s">
        <v>197</v>
      </c>
      <c r="D95" s="222" t="s">
        <v>785</v>
      </c>
      <c r="E95" s="223" t="s">
        <v>786</v>
      </c>
      <c r="F95" s="221" t="s">
        <v>193</v>
      </c>
      <c r="G95" s="224">
        <v>311</v>
      </c>
      <c r="H95" s="225"/>
      <c r="I95" s="225"/>
      <c r="J95" s="226">
        <v>1.205E-2</v>
      </c>
      <c r="K95" s="227">
        <f t="shared" si="8"/>
        <v>3.7475499999999999</v>
      </c>
      <c r="L95" s="226">
        <v>0</v>
      </c>
      <c r="M95" s="227">
        <f t="shared" si="9"/>
        <v>0</v>
      </c>
      <c r="N95" s="228">
        <v>20</v>
      </c>
      <c r="O95" s="229">
        <v>4</v>
      </c>
      <c r="P95" s="68" t="s">
        <v>164</v>
      </c>
    </row>
    <row r="96" spans="1:21" s="68" customFormat="1" ht="24" customHeight="1">
      <c r="A96" s="221">
        <v>77</v>
      </c>
      <c r="B96" s="221" t="s">
        <v>159</v>
      </c>
      <c r="C96" s="221" t="s">
        <v>197</v>
      </c>
      <c r="D96" s="222" t="s">
        <v>298</v>
      </c>
      <c r="E96" s="223" t="s">
        <v>299</v>
      </c>
      <c r="F96" s="221" t="s">
        <v>193</v>
      </c>
      <c r="G96" s="224">
        <v>39.252000000000002</v>
      </c>
      <c r="H96" s="225"/>
      <c r="I96" s="225"/>
      <c r="J96" s="226">
        <v>1.06E-2</v>
      </c>
      <c r="K96" s="227">
        <f t="shared" si="8"/>
        <v>0.41607120000000003</v>
      </c>
      <c r="L96" s="226">
        <v>0</v>
      </c>
      <c r="M96" s="227">
        <f t="shared" si="9"/>
        <v>0</v>
      </c>
      <c r="N96" s="228">
        <v>20</v>
      </c>
      <c r="O96" s="229">
        <v>4</v>
      </c>
      <c r="P96" s="68" t="s">
        <v>164</v>
      </c>
    </row>
    <row r="97" spans="1:16" s="68" customFormat="1" ht="14.25" customHeight="1">
      <c r="A97" s="221">
        <v>78</v>
      </c>
      <c r="B97" s="221" t="s">
        <v>159</v>
      </c>
      <c r="C97" s="221" t="s">
        <v>197</v>
      </c>
      <c r="D97" s="222" t="s">
        <v>302</v>
      </c>
      <c r="E97" s="223" t="s">
        <v>303</v>
      </c>
      <c r="F97" s="221" t="s">
        <v>193</v>
      </c>
      <c r="G97" s="224">
        <v>10</v>
      </c>
      <c r="H97" s="225"/>
      <c r="I97" s="225"/>
      <c r="J97" s="226">
        <v>1.073E-2</v>
      </c>
      <c r="K97" s="227">
        <f t="shared" si="8"/>
        <v>0.10730000000000001</v>
      </c>
      <c r="L97" s="226">
        <v>0</v>
      </c>
      <c r="M97" s="227">
        <f t="shared" si="9"/>
        <v>0</v>
      </c>
      <c r="N97" s="228">
        <v>20</v>
      </c>
      <c r="O97" s="229">
        <v>4</v>
      </c>
      <c r="P97" s="68" t="s">
        <v>164</v>
      </c>
    </row>
    <row r="98" spans="1:16" s="68" customFormat="1" ht="15.75" customHeight="1">
      <c r="A98" s="221">
        <v>79</v>
      </c>
      <c r="B98" s="221" t="s">
        <v>159</v>
      </c>
      <c r="C98" s="221" t="s">
        <v>197</v>
      </c>
      <c r="D98" s="222" t="s">
        <v>787</v>
      </c>
      <c r="E98" s="223" t="s">
        <v>788</v>
      </c>
      <c r="F98" s="221" t="s">
        <v>193</v>
      </c>
      <c r="G98" s="224">
        <v>27</v>
      </c>
      <c r="H98" s="225"/>
      <c r="I98" s="225"/>
      <c r="J98" s="226">
        <v>1.174E-2</v>
      </c>
      <c r="K98" s="227">
        <f t="shared" si="8"/>
        <v>0.31698000000000004</v>
      </c>
      <c r="L98" s="226">
        <v>0</v>
      </c>
      <c r="M98" s="227">
        <f t="shared" si="9"/>
        <v>0</v>
      </c>
      <c r="N98" s="228">
        <v>20</v>
      </c>
      <c r="O98" s="229">
        <v>4</v>
      </c>
      <c r="P98" s="68" t="s">
        <v>164</v>
      </c>
    </row>
    <row r="99" spans="1:16" s="68" customFormat="1" ht="24" customHeight="1">
      <c r="A99" s="221">
        <v>80</v>
      </c>
      <c r="B99" s="221" t="s">
        <v>159</v>
      </c>
      <c r="C99" s="221" t="s">
        <v>197</v>
      </c>
      <c r="D99" s="222" t="s">
        <v>789</v>
      </c>
      <c r="E99" s="223" t="s">
        <v>790</v>
      </c>
      <c r="F99" s="221" t="s">
        <v>193</v>
      </c>
      <c r="G99" s="224">
        <v>50.31</v>
      </c>
      <c r="H99" s="225"/>
      <c r="I99" s="225"/>
      <c r="J99" s="226">
        <v>2.76E-2</v>
      </c>
      <c r="K99" s="227">
        <f t="shared" si="8"/>
        <v>1.3885560000000001</v>
      </c>
      <c r="L99" s="226">
        <v>0</v>
      </c>
      <c r="M99" s="227">
        <f t="shared" si="9"/>
        <v>0</v>
      </c>
      <c r="N99" s="228">
        <v>20</v>
      </c>
      <c r="O99" s="229">
        <v>4</v>
      </c>
      <c r="P99" s="68" t="s">
        <v>164</v>
      </c>
    </row>
    <row r="100" spans="1:16" s="68" customFormat="1" ht="24.75" customHeight="1">
      <c r="A100" s="221">
        <v>81</v>
      </c>
      <c r="B100" s="221" t="s">
        <v>159</v>
      </c>
      <c r="C100" s="221" t="s">
        <v>197</v>
      </c>
      <c r="D100" s="222" t="s">
        <v>791</v>
      </c>
      <c r="E100" s="223" t="s">
        <v>792</v>
      </c>
      <c r="F100" s="221" t="s">
        <v>193</v>
      </c>
      <c r="G100" s="224">
        <v>44.404000000000003</v>
      </c>
      <c r="H100" s="225"/>
      <c r="I100" s="225"/>
      <c r="J100" s="226">
        <v>2.76E-2</v>
      </c>
      <c r="K100" s="227">
        <f t="shared" si="8"/>
        <v>1.2255504000000002</v>
      </c>
      <c r="L100" s="226">
        <v>0</v>
      </c>
      <c r="M100" s="227">
        <f t="shared" si="9"/>
        <v>0</v>
      </c>
      <c r="N100" s="228">
        <v>20</v>
      </c>
      <c r="O100" s="229">
        <v>4</v>
      </c>
      <c r="P100" s="68" t="s">
        <v>164</v>
      </c>
    </row>
    <row r="101" spans="1:16" s="68" customFormat="1" ht="16.5" customHeight="1">
      <c r="A101" s="221">
        <v>82</v>
      </c>
      <c r="B101" s="221" t="s">
        <v>159</v>
      </c>
      <c r="C101" s="221" t="s">
        <v>197</v>
      </c>
      <c r="D101" s="222" t="s">
        <v>793</v>
      </c>
      <c r="E101" s="223" t="s">
        <v>794</v>
      </c>
      <c r="F101" s="221" t="s">
        <v>163</v>
      </c>
      <c r="G101" s="224">
        <v>8.3030000000000008</v>
      </c>
      <c r="H101" s="225"/>
      <c r="I101" s="225"/>
      <c r="J101" s="226">
        <v>2.2404799999999998</v>
      </c>
      <c r="K101" s="227">
        <f t="shared" si="8"/>
        <v>18.602705440000001</v>
      </c>
      <c r="L101" s="226">
        <v>0</v>
      </c>
      <c r="M101" s="227">
        <f t="shared" si="9"/>
        <v>0</v>
      </c>
      <c r="N101" s="228">
        <v>20</v>
      </c>
      <c r="O101" s="229">
        <v>4</v>
      </c>
      <c r="P101" s="68" t="s">
        <v>164</v>
      </c>
    </row>
    <row r="102" spans="1:16" s="68" customFormat="1" ht="16.5" customHeight="1">
      <c r="A102" s="221">
        <v>83</v>
      </c>
      <c r="B102" s="221" t="s">
        <v>159</v>
      </c>
      <c r="C102" s="221" t="s">
        <v>197</v>
      </c>
      <c r="D102" s="222" t="s">
        <v>795</v>
      </c>
      <c r="E102" s="223" t="s">
        <v>796</v>
      </c>
      <c r="F102" s="221" t="s">
        <v>163</v>
      </c>
      <c r="G102" s="224">
        <v>18.210999999999999</v>
      </c>
      <c r="H102" s="225"/>
      <c r="I102" s="225"/>
      <c r="J102" s="226">
        <v>2.19407</v>
      </c>
      <c r="K102" s="227">
        <f t="shared" si="8"/>
        <v>39.956208769999996</v>
      </c>
      <c r="L102" s="226">
        <v>0</v>
      </c>
      <c r="M102" s="227">
        <f t="shared" si="9"/>
        <v>0</v>
      </c>
      <c r="N102" s="228">
        <v>20</v>
      </c>
      <c r="O102" s="229">
        <v>4</v>
      </c>
      <c r="P102" s="68" t="s">
        <v>164</v>
      </c>
    </row>
    <row r="103" spans="1:16" s="68" customFormat="1" ht="15" customHeight="1">
      <c r="A103" s="221">
        <v>84</v>
      </c>
      <c r="B103" s="221" t="s">
        <v>159</v>
      </c>
      <c r="C103" s="221" t="s">
        <v>197</v>
      </c>
      <c r="D103" s="222" t="s">
        <v>797</v>
      </c>
      <c r="E103" s="223" t="s">
        <v>798</v>
      </c>
      <c r="F103" s="221" t="s">
        <v>163</v>
      </c>
      <c r="G103" s="224">
        <v>4.2759999999999998</v>
      </c>
      <c r="H103" s="225"/>
      <c r="I103" s="225"/>
      <c r="J103" s="226">
        <v>2.2404799999999998</v>
      </c>
      <c r="K103" s="227">
        <f t="shared" si="8"/>
        <v>9.5802924799999989</v>
      </c>
      <c r="L103" s="226">
        <v>0</v>
      </c>
      <c r="M103" s="227">
        <f t="shared" si="9"/>
        <v>0</v>
      </c>
      <c r="N103" s="228">
        <v>20</v>
      </c>
      <c r="O103" s="229">
        <v>4</v>
      </c>
      <c r="P103" s="68" t="s">
        <v>164</v>
      </c>
    </row>
    <row r="104" spans="1:16" s="68" customFormat="1" ht="15" customHeight="1">
      <c r="A104" s="221">
        <v>85</v>
      </c>
      <c r="B104" s="221" t="s">
        <v>159</v>
      </c>
      <c r="C104" s="221" t="s">
        <v>197</v>
      </c>
      <c r="D104" s="222" t="s">
        <v>799</v>
      </c>
      <c r="E104" s="223" t="s">
        <v>800</v>
      </c>
      <c r="F104" s="221" t="s">
        <v>163</v>
      </c>
      <c r="G104" s="224">
        <v>3.6760000000000002</v>
      </c>
      <c r="H104" s="225"/>
      <c r="I104" s="225"/>
      <c r="J104" s="226">
        <v>2.19407</v>
      </c>
      <c r="K104" s="227">
        <f t="shared" si="8"/>
        <v>8.0654013199999994</v>
      </c>
      <c r="L104" s="226">
        <v>0</v>
      </c>
      <c r="M104" s="227">
        <f t="shared" si="9"/>
        <v>0</v>
      </c>
      <c r="N104" s="228">
        <v>20</v>
      </c>
      <c r="O104" s="229">
        <v>4</v>
      </c>
      <c r="P104" s="68" t="s">
        <v>164</v>
      </c>
    </row>
    <row r="105" spans="1:16" s="68" customFormat="1" ht="24.75" customHeight="1">
      <c r="A105" s="221">
        <v>86</v>
      </c>
      <c r="B105" s="221" t="s">
        <v>159</v>
      </c>
      <c r="C105" s="221" t="s">
        <v>197</v>
      </c>
      <c r="D105" s="222" t="s">
        <v>801</v>
      </c>
      <c r="E105" s="223" t="s">
        <v>802</v>
      </c>
      <c r="F105" s="221" t="s">
        <v>163</v>
      </c>
      <c r="G105" s="224">
        <v>8.3030000000000008</v>
      </c>
      <c r="H105" s="225"/>
      <c r="I105" s="225"/>
      <c r="J105" s="226">
        <v>0</v>
      </c>
      <c r="K105" s="227">
        <f t="shared" si="8"/>
        <v>0</v>
      </c>
      <c r="L105" s="226">
        <v>0</v>
      </c>
      <c r="M105" s="227">
        <f t="shared" si="9"/>
        <v>0</v>
      </c>
      <c r="N105" s="228">
        <v>20</v>
      </c>
      <c r="O105" s="229">
        <v>4</v>
      </c>
      <c r="P105" s="68" t="s">
        <v>164</v>
      </c>
    </row>
    <row r="106" spans="1:16" s="68" customFormat="1" ht="26.25" customHeight="1">
      <c r="A106" s="221">
        <v>87</v>
      </c>
      <c r="B106" s="221" t="s">
        <v>159</v>
      </c>
      <c r="C106" s="221" t="s">
        <v>197</v>
      </c>
      <c r="D106" s="222" t="s">
        <v>803</v>
      </c>
      <c r="E106" s="223" t="s">
        <v>804</v>
      </c>
      <c r="F106" s="221" t="s">
        <v>163</v>
      </c>
      <c r="G106" s="224">
        <v>22.486999999999998</v>
      </c>
      <c r="H106" s="225"/>
      <c r="I106" s="225"/>
      <c r="J106" s="226">
        <v>0</v>
      </c>
      <c r="K106" s="227">
        <f t="shared" si="8"/>
        <v>0</v>
      </c>
      <c r="L106" s="226">
        <v>0</v>
      </c>
      <c r="M106" s="227">
        <f t="shared" si="9"/>
        <v>0</v>
      </c>
      <c r="N106" s="228">
        <v>20</v>
      </c>
      <c r="O106" s="229">
        <v>4</v>
      </c>
      <c r="P106" s="68" t="s">
        <v>164</v>
      </c>
    </row>
    <row r="107" spans="1:16" s="68" customFormat="1" ht="24.75" customHeight="1">
      <c r="A107" s="221">
        <v>88</v>
      </c>
      <c r="B107" s="221" t="s">
        <v>159</v>
      </c>
      <c r="C107" s="221" t="s">
        <v>197</v>
      </c>
      <c r="D107" s="222" t="s">
        <v>805</v>
      </c>
      <c r="E107" s="223" t="s">
        <v>806</v>
      </c>
      <c r="F107" s="221" t="s">
        <v>163</v>
      </c>
      <c r="G107" s="224">
        <v>3.6760000000000002</v>
      </c>
      <c r="H107" s="225"/>
      <c r="I107" s="225"/>
      <c r="J107" s="226">
        <v>0.01</v>
      </c>
      <c r="K107" s="227">
        <f t="shared" si="8"/>
        <v>3.6760000000000001E-2</v>
      </c>
      <c r="L107" s="226">
        <v>0</v>
      </c>
      <c r="M107" s="227">
        <f t="shared" si="9"/>
        <v>0</v>
      </c>
      <c r="N107" s="228">
        <v>20</v>
      </c>
      <c r="O107" s="229">
        <v>4</v>
      </c>
      <c r="P107" s="68" t="s">
        <v>164</v>
      </c>
    </row>
    <row r="108" spans="1:16" s="68" customFormat="1" ht="24" customHeight="1">
      <c r="A108" s="221">
        <v>89</v>
      </c>
      <c r="B108" s="221" t="s">
        <v>159</v>
      </c>
      <c r="C108" s="221" t="s">
        <v>197</v>
      </c>
      <c r="D108" s="222" t="s">
        <v>807</v>
      </c>
      <c r="E108" s="223" t="s">
        <v>808</v>
      </c>
      <c r="F108" s="221" t="s">
        <v>163</v>
      </c>
      <c r="G108" s="224">
        <v>3.6760000000000002</v>
      </c>
      <c r="H108" s="225"/>
      <c r="I108" s="225"/>
      <c r="J108" s="226">
        <v>0</v>
      </c>
      <c r="K108" s="227">
        <f t="shared" si="8"/>
        <v>0</v>
      </c>
      <c r="L108" s="226">
        <v>0</v>
      </c>
      <c r="M108" s="227">
        <f t="shared" si="9"/>
        <v>0</v>
      </c>
      <c r="N108" s="228">
        <v>20</v>
      </c>
      <c r="O108" s="229">
        <v>4</v>
      </c>
      <c r="P108" s="68" t="s">
        <v>164</v>
      </c>
    </row>
    <row r="109" spans="1:16" s="68" customFormat="1" ht="26.25" customHeight="1">
      <c r="A109" s="221">
        <v>90</v>
      </c>
      <c r="B109" s="221" t="s">
        <v>159</v>
      </c>
      <c r="C109" s="221" t="s">
        <v>197</v>
      </c>
      <c r="D109" s="222" t="s">
        <v>809</v>
      </c>
      <c r="E109" s="223" t="s">
        <v>810</v>
      </c>
      <c r="F109" s="221" t="s">
        <v>189</v>
      </c>
      <c r="G109" s="224">
        <v>0.83099999999999996</v>
      </c>
      <c r="H109" s="225"/>
      <c r="I109" s="225"/>
      <c r="J109" s="226">
        <v>1.20296</v>
      </c>
      <c r="K109" s="227">
        <f t="shared" si="8"/>
        <v>0.99965976000000001</v>
      </c>
      <c r="L109" s="226">
        <v>0</v>
      </c>
      <c r="M109" s="227">
        <f t="shared" si="9"/>
        <v>0</v>
      </c>
      <c r="N109" s="228">
        <v>20</v>
      </c>
      <c r="O109" s="229">
        <v>4</v>
      </c>
      <c r="P109" s="68" t="s">
        <v>164</v>
      </c>
    </row>
    <row r="110" spans="1:16" s="68" customFormat="1" ht="13.5" customHeight="1">
      <c r="A110" s="221">
        <v>91</v>
      </c>
      <c r="B110" s="221" t="s">
        <v>159</v>
      </c>
      <c r="C110" s="221" t="s">
        <v>197</v>
      </c>
      <c r="D110" s="222" t="s">
        <v>310</v>
      </c>
      <c r="E110" s="223" t="s">
        <v>311</v>
      </c>
      <c r="F110" s="221" t="s">
        <v>163</v>
      </c>
      <c r="G110" s="224">
        <v>18.103000000000002</v>
      </c>
      <c r="H110" s="225"/>
      <c r="I110" s="225"/>
      <c r="J110" s="226">
        <v>1.837</v>
      </c>
      <c r="K110" s="227">
        <f t="shared" si="8"/>
        <v>33.255211000000003</v>
      </c>
      <c r="L110" s="226">
        <v>0</v>
      </c>
      <c r="M110" s="227">
        <f t="shared" si="9"/>
        <v>0</v>
      </c>
      <c r="N110" s="228">
        <v>20</v>
      </c>
      <c r="O110" s="229">
        <v>4</v>
      </c>
      <c r="P110" s="68" t="s">
        <v>164</v>
      </c>
    </row>
    <row r="111" spans="1:16" s="68" customFormat="1" ht="15" customHeight="1">
      <c r="A111" s="221">
        <v>92</v>
      </c>
      <c r="B111" s="221" t="s">
        <v>159</v>
      </c>
      <c r="C111" s="221" t="s">
        <v>197</v>
      </c>
      <c r="D111" s="222" t="s">
        <v>811</v>
      </c>
      <c r="E111" s="223" t="s">
        <v>812</v>
      </c>
      <c r="F111" s="221" t="s">
        <v>193</v>
      </c>
      <c r="G111" s="224">
        <v>97.24</v>
      </c>
      <c r="H111" s="225"/>
      <c r="I111" s="225"/>
      <c r="J111" s="226">
        <v>9.9449999999999997E-2</v>
      </c>
      <c r="K111" s="227">
        <f t="shared" si="8"/>
        <v>9.6705179999999995</v>
      </c>
      <c r="L111" s="226">
        <v>0</v>
      </c>
      <c r="M111" s="227">
        <f t="shared" si="9"/>
        <v>0</v>
      </c>
      <c r="N111" s="228">
        <v>20</v>
      </c>
      <c r="O111" s="229">
        <v>4</v>
      </c>
      <c r="P111" s="68" t="s">
        <v>164</v>
      </c>
    </row>
    <row r="112" spans="1:16" s="68" customFormat="1" ht="15.75" customHeight="1">
      <c r="A112" s="221">
        <v>93</v>
      </c>
      <c r="B112" s="221" t="s">
        <v>159</v>
      </c>
      <c r="C112" s="221" t="s">
        <v>197</v>
      </c>
      <c r="D112" s="222" t="s">
        <v>316</v>
      </c>
      <c r="E112" s="223" t="s">
        <v>317</v>
      </c>
      <c r="F112" s="221" t="s">
        <v>193</v>
      </c>
      <c r="G112" s="224">
        <v>122.11</v>
      </c>
      <c r="H112" s="225"/>
      <c r="I112" s="225"/>
      <c r="J112" s="226">
        <v>4.5999999999999999E-3</v>
      </c>
      <c r="K112" s="227">
        <f t="shared" si="8"/>
        <v>0.56170600000000004</v>
      </c>
      <c r="L112" s="226">
        <v>0</v>
      </c>
      <c r="M112" s="227">
        <f t="shared" si="9"/>
        <v>0</v>
      </c>
      <c r="N112" s="228">
        <v>20</v>
      </c>
      <c r="O112" s="229">
        <v>4</v>
      </c>
      <c r="P112" s="68" t="s">
        <v>164</v>
      </c>
    </row>
    <row r="113" spans="1:21" s="68" customFormat="1" ht="16.5" customHeight="1">
      <c r="A113" s="221">
        <v>94</v>
      </c>
      <c r="B113" s="221" t="s">
        <v>159</v>
      </c>
      <c r="C113" s="221" t="s">
        <v>197</v>
      </c>
      <c r="D113" s="222" t="s">
        <v>318</v>
      </c>
      <c r="E113" s="223" t="s">
        <v>319</v>
      </c>
      <c r="F113" s="221" t="s">
        <v>193</v>
      </c>
      <c r="G113" s="224">
        <v>11.96</v>
      </c>
      <c r="H113" s="225"/>
      <c r="I113" s="225"/>
      <c r="J113" s="226">
        <v>0.28349999999999997</v>
      </c>
      <c r="K113" s="227">
        <f t="shared" si="8"/>
        <v>3.39066</v>
      </c>
      <c r="L113" s="226">
        <v>0</v>
      </c>
      <c r="M113" s="227">
        <f t="shared" si="9"/>
        <v>0</v>
      </c>
      <c r="N113" s="228">
        <v>20</v>
      </c>
      <c r="O113" s="229">
        <v>4</v>
      </c>
      <c r="P113" s="68" t="s">
        <v>164</v>
      </c>
    </row>
    <row r="114" spans="1:21" s="68" customFormat="1" ht="15.75" customHeight="1">
      <c r="A114" s="221">
        <v>95</v>
      </c>
      <c r="B114" s="221" t="s">
        <v>159</v>
      </c>
      <c r="C114" s="221" t="s">
        <v>320</v>
      </c>
      <c r="D114" s="222" t="s">
        <v>321</v>
      </c>
      <c r="E114" s="223" t="s">
        <v>322</v>
      </c>
      <c r="F114" s="221" t="s">
        <v>231</v>
      </c>
      <c r="G114" s="224">
        <v>23</v>
      </c>
      <c r="H114" s="225"/>
      <c r="I114" s="225"/>
      <c r="J114" s="226">
        <v>1.7500000000000002E-2</v>
      </c>
      <c r="K114" s="227">
        <f t="shared" si="8"/>
        <v>0.40250000000000002</v>
      </c>
      <c r="L114" s="226">
        <v>0</v>
      </c>
      <c r="M114" s="227">
        <f t="shared" si="9"/>
        <v>0</v>
      </c>
      <c r="N114" s="228">
        <v>20</v>
      </c>
      <c r="O114" s="229">
        <v>4</v>
      </c>
      <c r="P114" s="68" t="s">
        <v>164</v>
      </c>
    </row>
    <row r="115" spans="1:21" s="239" customFormat="1" ht="13.5" customHeight="1">
      <c r="A115" s="230">
        <v>96</v>
      </c>
      <c r="B115" s="230" t="s">
        <v>185</v>
      </c>
      <c r="C115" s="230" t="s">
        <v>186</v>
      </c>
      <c r="D115" s="231" t="s">
        <v>325</v>
      </c>
      <c r="E115" s="232" t="s">
        <v>326</v>
      </c>
      <c r="F115" s="230" t="s">
        <v>231</v>
      </c>
      <c r="G115" s="233">
        <v>5</v>
      </c>
      <c r="H115" s="234"/>
      <c r="I115" s="234"/>
      <c r="J115" s="235">
        <v>1.37E-2</v>
      </c>
      <c r="K115" s="236">
        <f t="shared" si="8"/>
        <v>6.8500000000000005E-2</v>
      </c>
      <c r="L115" s="235">
        <v>0</v>
      </c>
      <c r="M115" s="236">
        <f t="shared" si="9"/>
        <v>0</v>
      </c>
      <c r="N115" s="237">
        <v>20</v>
      </c>
      <c r="O115" s="238">
        <v>8</v>
      </c>
      <c r="P115" s="239" t="s">
        <v>164</v>
      </c>
      <c r="U115" s="68"/>
    </row>
    <row r="116" spans="1:21" s="239" customFormat="1" ht="15" customHeight="1">
      <c r="A116" s="230">
        <v>97</v>
      </c>
      <c r="B116" s="230" t="s">
        <v>185</v>
      </c>
      <c r="C116" s="230" t="s">
        <v>186</v>
      </c>
      <c r="D116" s="231" t="s">
        <v>327</v>
      </c>
      <c r="E116" s="232" t="s">
        <v>328</v>
      </c>
      <c r="F116" s="230" t="s">
        <v>231</v>
      </c>
      <c r="G116" s="233">
        <v>4</v>
      </c>
      <c r="H116" s="234"/>
      <c r="I116" s="234"/>
      <c r="J116" s="235">
        <v>1.4E-2</v>
      </c>
      <c r="K116" s="236">
        <f t="shared" si="8"/>
        <v>5.6000000000000001E-2</v>
      </c>
      <c r="L116" s="235">
        <v>0</v>
      </c>
      <c r="M116" s="236">
        <f t="shared" si="9"/>
        <v>0</v>
      </c>
      <c r="N116" s="237">
        <v>20</v>
      </c>
      <c r="O116" s="238">
        <v>8</v>
      </c>
      <c r="P116" s="239" t="s">
        <v>164</v>
      </c>
      <c r="U116" s="68"/>
    </row>
    <row r="117" spans="1:21" s="239" customFormat="1" ht="15.75" customHeight="1">
      <c r="A117" s="230">
        <v>98</v>
      </c>
      <c r="B117" s="230" t="s">
        <v>185</v>
      </c>
      <c r="C117" s="230" t="s">
        <v>186</v>
      </c>
      <c r="D117" s="231" t="s">
        <v>329</v>
      </c>
      <c r="E117" s="232" t="s">
        <v>330</v>
      </c>
      <c r="F117" s="230" t="s">
        <v>231</v>
      </c>
      <c r="G117" s="233">
        <v>12</v>
      </c>
      <c r="H117" s="234"/>
      <c r="I117" s="234"/>
      <c r="J117" s="235">
        <v>1.43E-2</v>
      </c>
      <c r="K117" s="236">
        <f t="shared" si="8"/>
        <v>0.1716</v>
      </c>
      <c r="L117" s="235">
        <v>0</v>
      </c>
      <c r="M117" s="236">
        <f t="shared" si="9"/>
        <v>0</v>
      </c>
      <c r="N117" s="237">
        <v>20</v>
      </c>
      <c r="O117" s="238">
        <v>8</v>
      </c>
      <c r="P117" s="239" t="s">
        <v>164</v>
      </c>
      <c r="U117" s="68"/>
    </row>
    <row r="118" spans="1:21" s="239" customFormat="1" ht="15.75" customHeight="1">
      <c r="A118" s="230">
        <v>99</v>
      </c>
      <c r="B118" s="230" t="s">
        <v>185</v>
      </c>
      <c r="C118" s="230" t="s">
        <v>186</v>
      </c>
      <c r="D118" s="231" t="s">
        <v>813</v>
      </c>
      <c r="E118" s="232" t="s">
        <v>814</v>
      </c>
      <c r="F118" s="230" t="s">
        <v>231</v>
      </c>
      <c r="G118" s="233">
        <v>2</v>
      </c>
      <c r="H118" s="234"/>
      <c r="I118" s="234"/>
      <c r="J118" s="235">
        <v>1.46E-2</v>
      </c>
      <c r="K118" s="236">
        <f t="shared" si="8"/>
        <v>2.92E-2</v>
      </c>
      <c r="L118" s="235">
        <v>0</v>
      </c>
      <c r="M118" s="236">
        <f t="shared" si="9"/>
        <v>0</v>
      </c>
      <c r="N118" s="237">
        <v>20</v>
      </c>
      <c r="O118" s="238">
        <v>8</v>
      </c>
      <c r="P118" s="239" t="s">
        <v>164</v>
      </c>
      <c r="U118" s="68"/>
    </row>
    <row r="119" spans="1:21" s="195" customFormat="1" ht="30" customHeight="1">
      <c r="A119" s="218"/>
      <c r="B119" s="219" t="s">
        <v>121</v>
      </c>
      <c r="C119" s="218"/>
      <c r="D119" s="218" t="s">
        <v>331</v>
      </c>
      <c r="E119" s="218" t="s">
        <v>332</v>
      </c>
      <c r="F119" s="218"/>
      <c r="G119" s="218"/>
      <c r="H119" s="218"/>
      <c r="I119" s="220"/>
      <c r="K119" s="197">
        <f>SUM(K120:K136)</f>
        <v>33.822740320000008</v>
      </c>
      <c r="M119" s="197">
        <f>SUM(M120:M136)</f>
        <v>7.1639999999999997</v>
      </c>
      <c r="P119" s="195" t="s">
        <v>79</v>
      </c>
      <c r="U119" s="68"/>
    </row>
    <row r="120" spans="1:21" s="68" customFormat="1" ht="25.5" customHeight="1">
      <c r="A120" s="221">
        <v>100</v>
      </c>
      <c r="B120" s="221" t="s">
        <v>159</v>
      </c>
      <c r="C120" s="221" t="s">
        <v>333</v>
      </c>
      <c r="D120" s="222" t="s">
        <v>334</v>
      </c>
      <c r="E120" s="223" t="s">
        <v>335</v>
      </c>
      <c r="F120" s="221" t="s">
        <v>220</v>
      </c>
      <c r="G120" s="224">
        <v>29.9</v>
      </c>
      <c r="H120" s="225"/>
      <c r="I120" s="225"/>
      <c r="J120" s="226">
        <v>0.16400999999999999</v>
      </c>
      <c r="K120" s="227">
        <f t="shared" ref="K120:K136" si="10">G120*J120</f>
        <v>4.9038989999999991</v>
      </c>
      <c r="L120" s="226">
        <v>0</v>
      </c>
      <c r="M120" s="227">
        <f t="shared" ref="M120:M136" si="11">G120*L120</f>
        <v>0</v>
      </c>
      <c r="N120" s="228">
        <v>20</v>
      </c>
      <c r="O120" s="229">
        <v>4</v>
      </c>
      <c r="P120" s="68" t="s">
        <v>164</v>
      </c>
    </row>
    <row r="121" spans="1:21" s="239" customFormat="1" ht="15.75" customHeight="1">
      <c r="A121" s="230">
        <v>101</v>
      </c>
      <c r="B121" s="230" t="s">
        <v>185</v>
      </c>
      <c r="C121" s="230" t="s">
        <v>186</v>
      </c>
      <c r="D121" s="231" t="s">
        <v>336</v>
      </c>
      <c r="E121" s="232" t="s">
        <v>337</v>
      </c>
      <c r="F121" s="230" t="s">
        <v>231</v>
      </c>
      <c r="G121" s="233">
        <v>30</v>
      </c>
      <c r="H121" s="234"/>
      <c r="I121" s="234"/>
      <c r="J121" s="235">
        <v>2.1999999999999999E-2</v>
      </c>
      <c r="K121" s="236">
        <f t="shared" si="10"/>
        <v>0.65999999999999992</v>
      </c>
      <c r="L121" s="235">
        <v>0</v>
      </c>
      <c r="M121" s="236">
        <f t="shared" si="11"/>
        <v>0</v>
      </c>
      <c r="N121" s="237">
        <v>20</v>
      </c>
      <c r="O121" s="238">
        <v>8</v>
      </c>
      <c r="P121" s="239" t="s">
        <v>164</v>
      </c>
      <c r="U121" s="68"/>
    </row>
    <row r="122" spans="1:21" s="68" customFormat="1" ht="25.5" customHeight="1">
      <c r="A122" s="221">
        <v>102</v>
      </c>
      <c r="B122" s="221" t="s">
        <v>159</v>
      </c>
      <c r="C122" s="221" t="s">
        <v>333</v>
      </c>
      <c r="D122" s="222" t="s">
        <v>338</v>
      </c>
      <c r="E122" s="223" t="s">
        <v>339</v>
      </c>
      <c r="F122" s="221" t="s">
        <v>163</v>
      </c>
      <c r="G122" s="224">
        <v>3.5880000000000001</v>
      </c>
      <c r="H122" s="225"/>
      <c r="I122" s="225"/>
      <c r="J122" s="226">
        <v>2.2010900000000002</v>
      </c>
      <c r="K122" s="227">
        <f t="shared" si="10"/>
        <v>7.8975109200000011</v>
      </c>
      <c r="L122" s="226">
        <v>0</v>
      </c>
      <c r="M122" s="227">
        <f t="shared" si="11"/>
        <v>0</v>
      </c>
      <c r="N122" s="228">
        <v>20</v>
      </c>
      <c r="O122" s="229">
        <v>4</v>
      </c>
      <c r="P122" s="68" t="s">
        <v>164</v>
      </c>
    </row>
    <row r="123" spans="1:21" s="68" customFormat="1" ht="15.75" customHeight="1">
      <c r="A123" s="221">
        <v>103</v>
      </c>
      <c r="B123" s="221" t="s">
        <v>159</v>
      </c>
      <c r="C123" s="221" t="s">
        <v>197</v>
      </c>
      <c r="D123" s="222" t="s">
        <v>815</v>
      </c>
      <c r="E123" s="223" t="s">
        <v>816</v>
      </c>
      <c r="F123" s="221" t="s">
        <v>193</v>
      </c>
      <c r="G123" s="224">
        <v>12.736000000000001</v>
      </c>
      <c r="H123" s="225"/>
      <c r="I123" s="225"/>
      <c r="J123" s="226">
        <v>4.6000000000000001E-4</v>
      </c>
      <c r="K123" s="227">
        <f t="shared" si="10"/>
        <v>5.8585600000000005E-3</v>
      </c>
      <c r="L123" s="226">
        <v>0</v>
      </c>
      <c r="M123" s="227">
        <f t="shared" si="11"/>
        <v>0</v>
      </c>
      <c r="N123" s="228">
        <v>20</v>
      </c>
      <c r="O123" s="229">
        <v>4</v>
      </c>
      <c r="P123" s="68" t="s">
        <v>164</v>
      </c>
    </row>
    <row r="124" spans="1:21" s="68" customFormat="1" ht="15.75" customHeight="1">
      <c r="A124" s="221">
        <v>104</v>
      </c>
      <c r="B124" s="221" t="s">
        <v>159</v>
      </c>
      <c r="C124" s="221" t="s">
        <v>197</v>
      </c>
      <c r="D124" s="222" t="s">
        <v>340</v>
      </c>
      <c r="E124" s="223" t="s">
        <v>341</v>
      </c>
      <c r="F124" s="221" t="s">
        <v>193</v>
      </c>
      <c r="G124" s="224">
        <v>12.936</v>
      </c>
      <c r="H124" s="225"/>
      <c r="I124" s="225"/>
      <c r="J124" s="226">
        <v>2.48E-3</v>
      </c>
      <c r="K124" s="227">
        <f t="shared" si="10"/>
        <v>3.2081279999999997E-2</v>
      </c>
      <c r="L124" s="226">
        <v>0</v>
      </c>
      <c r="M124" s="227">
        <f t="shared" si="11"/>
        <v>0</v>
      </c>
      <c r="N124" s="228">
        <v>20</v>
      </c>
      <c r="O124" s="229">
        <v>4</v>
      </c>
      <c r="P124" s="68" t="s">
        <v>164</v>
      </c>
    </row>
    <row r="125" spans="1:21" s="68" customFormat="1" ht="25.5" customHeight="1">
      <c r="A125" s="221">
        <v>107</v>
      </c>
      <c r="B125" s="221" t="s">
        <v>159</v>
      </c>
      <c r="C125" s="221" t="s">
        <v>342</v>
      </c>
      <c r="D125" s="222" t="s">
        <v>343</v>
      </c>
      <c r="E125" s="223" t="s">
        <v>344</v>
      </c>
      <c r="F125" s="221" t="s">
        <v>193</v>
      </c>
      <c r="G125" s="224">
        <v>384.31400000000002</v>
      </c>
      <c r="H125" s="225"/>
      <c r="I125" s="225"/>
      <c r="J125" s="226">
        <v>2.572E-2</v>
      </c>
      <c r="K125" s="227">
        <f t="shared" si="10"/>
        <v>9.8845560800000012</v>
      </c>
      <c r="L125" s="226">
        <v>0</v>
      </c>
      <c r="M125" s="227">
        <f t="shared" si="11"/>
        <v>0</v>
      </c>
      <c r="N125" s="228">
        <v>20</v>
      </c>
      <c r="O125" s="229">
        <v>4</v>
      </c>
      <c r="P125" s="68" t="s">
        <v>164</v>
      </c>
    </row>
    <row r="126" spans="1:21" s="68" customFormat="1" ht="37.5" customHeight="1">
      <c r="A126" s="221">
        <v>108</v>
      </c>
      <c r="B126" s="221" t="s">
        <v>159</v>
      </c>
      <c r="C126" s="221" t="s">
        <v>342</v>
      </c>
      <c r="D126" s="222" t="s">
        <v>345</v>
      </c>
      <c r="E126" s="223" t="s">
        <v>346</v>
      </c>
      <c r="F126" s="221" t="s">
        <v>193</v>
      </c>
      <c r="G126" s="224">
        <v>768.62800000000004</v>
      </c>
      <c r="H126" s="225"/>
      <c r="I126" s="225"/>
      <c r="J126" s="226">
        <v>0</v>
      </c>
      <c r="K126" s="227">
        <f t="shared" si="10"/>
        <v>0</v>
      </c>
      <c r="L126" s="226">
        <v>0</v>
      </c>
      <c r="M126" s="227">
        <f t="shared" si="11"/>
        <v>0</v>
      </c>
      <c r="N126" s="228">
        <v>20</v>
      </c>
      <c r="O126" s="229">
        <v>4</v>
      </c>
      <c r="P126" s="68" t="s">
        <v>164</v>
      </c>
    </row>
    <row r="127" spans="1:21" s="68" customFormat="1" ht="25.5" customHeight="1">
      <c r="A127" s="221">
        <v>109</v>
      </c>
      <c r="B127" s="221" t="s">
        <v>159</v>
      </c>
      <c r="C127" s="221" t="s">
        <v>342</v>
      </c>
      <c r="D127" s="222" t="s">
        <v>347</v>
      </c>
      <c r="E127" s="223" t="s">
        <v>348</v>
      </c>
      <c r="F127" s="221" t="s">
        <v>193</v>
      </c>
      <c r="G127" s="224">
        <v>384.31400000000002</v>
      </c>
      <c r="H127" s="225"/>
      <c r="I127" s="225"/>
      <c r="J127" s="226">
        <v>2.572E-2</v>
      </c>
      <c r="K127" s="227">
        <f t="shared" si="10"/>
        <v>9.8845560800000012</v>
      </c>
      <c r="L127" s="226">
        <v>0</v>
      </c>
      <c r="M127" s="227">
        <f t="shared" si="11"/>
        <v>0</v>
      </c>
      <c r="N127" s="228">
        <v>20</v>
      </c>
      <c r="O127" s="229">
        <v>4</v>
      </c>
      <c r="P127" s="68" t="s">
        <v>164</v>
      </c>
    </row>
    <row r="128" spans="1:21" s="68" customFormat="1" ht="25.5" customHeight="1">
      <c r="A128" s="221">
        <v>110</v>
      </c>
      <c r="B128" s="221" t="s">
        <v>159</v>
      </c>
      <c r="C128" s="221" t="s">
        <v>342</v>
      </c>
      <c r="D128" s="222" t="s">
        <v>349</v>
      </c>
      <c r="E128" s="223" t="s">
        <v>350</v>
      </c>
      <c r="F128" s="221" t="s">
        <v>193</v>
      </c>
      <c r="G128" s="224">
        <v>274.2</v>
      </c>
      <c r="H128" s="225"/>
      <c r="I128" s="225"/>
      <c r="J128" s="226">
        <v>1.92E-3</v>
      </c>
      <c r="K128" s="227">
        <f t="shared" si="10"/>
        <v>0.52646400000000004</v>
      </c>
      <c r="L128" s="226">
        <v>0</v>
      </c>
      <c r="M128" s="227">
        <f t="shared" si="11"/>
        <v>0</v>
      </c>
      <c r="N128" s="228">
        <v>20</v>
      </c>
      <c r="O128" s="229">
        <v>4</v>
      </c>
      <c r="P128" s="68" t="s">
        <v>164</v>
      </c>
    </row>
    <row r="129" spans="1:21" s="68" customFormat="1" ht="15" customHeight="1">
      <c r="A129" s="221">
        <v>111</v>
      </c>
      <c r="B129" s="221" t="s">
        <v>159</v>
      </c>
      <c r="C129" s="221" t="s">
        <v>197</v>
      </c>
      <c r="D129" s="222" t="s">
        <v>351</v>
      </c>
      <c r="E129" s="223" t="s">
        <v>352</v>
      </c>
      <c r="F129" s="221" t="s">
        <v>193</v>
      </c>
      <c r="G129" s="224">
        <v>390.72</v>
      </c>
      <c r="H129" s="225"/>
      <c r="I129" s="225"/>
      <c r="J129" s="226">
        <v>5.0000000000000002E-5</v>
      </c>
      <c r="K129" s="227">
        <f t="shared" si="10"/>
        <v>1.9536000000000001E-2</v>
      </c>
      <c r="L129" s="226">
        <v>0</v>
      </c>
      <c r="M129" s="227">
        <f t="shared" si="11"/>
        <v>0</v>
      </c>
      <c r="N129" s="228">
        <v>20</v>
      </c>
      <c r="O129" s="229">
        <v>4</v>
      </c>
      <c r="P129" s="68" t="s">
        <v>164</v>
      </c>
    </row>
    <row r="130" spans="1:21" s="68" customFormat="1" ht="15.75" customHeight="1">
      <c r="A130" s="221">
        <v>112</v>
      </c>
      <c r="B130" s="221" t="s">
        <v>159</v>
      </c>
      <c r="C130" s="221" t="s">
        <v>197</v>
      </c>
      <c r="D130" s="222" t="s">
        <v>818</v>
      </c>
      <c r="E130" s="223" t="s">
        <v>819</v>
      </c>
      <c r="F130" s="221" t="s">
        <v>220</v>
      </c>
      <c r="G130" s="224">
        <v>31.84</v>
      </c>
      <c r="H130" s="225"/>
      <c r="I130" s="225"/>
      <c r="J130" s="226">
        <v>2.5999999999999998E-4</v>
      </c>
      <c r="K130" s="227">
        <f t="shared" si="10"/>
        <v>8.2784E-3</v>
      </c>
      <c r="L130" s="226">
        <v>0</v>
      </c>
      <c r="M130" s="227">
        <f t="shared" si="11"/>
        <v>0</v>
      </c>
      <c r="N130" s="228">
        <v>20</v>
      </c>
      <c r="O130" s="229">
        <v>4</v>
      </c>
      <c r="P130" s="68" t="s">
        <v>164</v>
      </c>
    </row>
    <row r="131" spans="1:21" s="68" customFormat="1" ht="24" customHeight="1">
      <c r="A131" s="221">
        <v>113</v>
      </c>
      <c r="B131" s="221" t="s">
        <v>159</v>
      </c>
      <c r="C131" s="221" t="s">
        <v>353</v>
      </c>
      <c r="D131" s="222" t="s">
        <v>820</v>
      </c>
      <c r="E131" s="223" t="s">
        <v>821</v>
      </c>
      <c r="F131" s="221" t="s">
        <v>163</v>
      </c>
      <c r="G131" s="224">
        <v>2.9849999999999999</v>
      </c>
      <c r="H131" s="225"/>
      <c r="I131" s="225"/>
      <c r="J131" s="226">
        <v>0</v>
      </c>
      <c r="K131" s="227">
        <f t="shared" si="10"/>
        <v>0</v>
      </c>
      <c r="L131" s="226">
        <v>2.4</v>
      </c>
      <c r="M131" s="227">
        <f t="shared" si="11"/>
        <v>7.1639999999999997</v>
      </c>
      <c r="N131" s="228">
        <v>20</v>
      </c>
      <c r="O131" s="229">
        <v>4</v>
      </c>
      <c r="P131" s="68" t="s">
        <v>164</v>
      </c>
    </row>
    <row r="132" spans="1:21" s="68" customFormat="1" ht="16.5" customHeight="1">
      <c r="A132" s="221">
        <v>114</v>
      </c>
      <c r="B132" s="221" t="s">
        <v>159</v>
      </c>
      <c r="C132" s="221" t="s">
        <v>353</v>
      </c>
      <c r="D132" s="222" t="s">
        <v>411</v>
      </c>
      <c r="E132" s="223" t="s">
        <v>412</v>
      </c>
      <c r="F132" s="221" t="s">
        <v>189</v>
      </c>
      <c r="G132" s="224">
        <v>7.1639999999999997</v>
      </c>
      <c r="H132" s="225"/>
      <c r="I132" s="225"/>
      <c r="J132" s="226">
        <v>0</v>
      </c>
      <c r="K132" s="227">
        <f t="shared" si="10"/>
        <v>0</v>
      </c>
      <c r="L132" s="226">
        <v>0</v>
      </c>
      <c r="M132" s="227">
        <f t="shared" si="11"/>
        <v>0</v>
      </c>
      <c r="N132" s="228">
        <v>20</v>
      </c>
      <c r="O132" s="229">
        <v>4</v>
      </c>
      <c r="P132" s="68" t="s">
        <v>164</v>
      </c>
    </row>
    <row r="133" spans="1:21" s="68" customFormat="1" ht="15.75" customHeight="1">
      <c r="A133" s="221">
        <v>115</v>
      </c>
      <c r="B133" s="221" t="s">
        <v>159</v>
      </c>
      <c r="C133" s="221" t="s">
        <v>353</v>
      </c>
      <c r="D133" s="222" t="s">
        <v>413</v>
      </c>
      <c r="E133" s="223" t="s">
        <v>414</v>
      </c>
      <c r="F133" s="221" t="s">
        <v>189</v>
      </c>
      <c r="G133" s="224">
        <v>71.64</v>
      </c>
      <c r="H133" s="225"/>
      <c r="I133" s="225"/>
      <c r="J133" s="226">
        <v>0</v>
      </c>
      <c r="K133" s="227">
        <f t="shared" si="10"/>
        <v>0</v>
      </c>
      <c r="L133" s="226">
        <v>0</v>
      </c>
      <c r="M133" s="227">
        <f t="shared" si="11"/>
        <v>0</v>
      </c>
      <c r="N133" s="228">
        <v>20</v>
      </c>
      <c r="O133" s="229">
        <v>4</v>
      </c>
      <c r="P133" s="68" t="s">
        <v>164</v>
      </c>
    </row>
    <row r="134" spans="1:21" s="68" customFormat="1" ht="14.25" customHeight="1">
      <c r="A134" s="221">
        <v>116</v>
      </c>
      <c r="B134" s="221" t="s">
        <v>159</v>
      </c>
      <c r="C134" s="221" t="s">
        <v>353</v>
      </c>
      <c r="D134" s="222" t="s">
        <v>415</v>
      </c>
      <c r="E134" s="223" t="s">
        <v>416</v>
      </c>
      <c r="F134" s="221" t="s">
        <v>189</v>
      </c>
      <c r="G134" s="224">
        <v>7.1639999999999997</v>
      </c>
      <c r="H134" s="225"/>
      <c r="I134" s="225"/>
      <c r="J134" s="226">
        <v>0</v>
      </c>
      <c r="K134" s="227">
        <f t="shared" si="10"/>
        <v>0</v>
      </c>
      <c r="L134" s="226">
        <v>0</v>
      </c>
      <c r="M134" s="227">
        <f t="shared" si="11"/>
        <v>0</v>
      </c>
      <c r="N134" s="228">
        <v>20</v>
      </c>
      <c r="O134" s="229">
        <v>4</v>
      </c>
      <c r="P134" s="68" t="s">
        <v>164</v>
      </c>
    </row>
    <row r="135" spans="1:21" s="68" customFormat="1" ht="24" customHeight="1">
      <c r="A135" s="221">
        <v>117</v>
      </c>
      <c r="B135" s="221" t="s">
        <v>159</v>
      </c>
      <c r="C135" s="221" t="s">
        <v>353</v>
      </c>
      <c r="D135" s="222" t="s">
        <v>822</v>
      </c>
      <c r="E135" s="223" t="s">
        <v>823</v>
      </c>
      <c r="F135" s="221" t="s">
        <v>189</v>
      </c>
      <c r="G135" s="224">
        <v>21.492000000000001</v>
      </c>
      <c r="H135" s="225"/>
      <c r="I135" s="225"/>
      <c r="J135" s="226">
        <v>0</v>
      </c>
      <c r="K135" s="227">
        <f t="shared" si="10"/>
        <v>0</v>
      </c>
      <c r="L135" s="226">
        <v>0</v>
      </c>
      <c r="M135" s="227">
        <f t="shared" si="11"/>
        <v>0</v>
      </c>
      <c r="N135" s="228">
        <v>20</v>
      </c>
      <c r="O135" s="229">
        <v>4</v>
      </c>
      <c r="P135" s="68" t="s">
        <v>164</v>
      </c>
    </row>
    <row r="136" spans="1:21" s="68" customFormat="1" ht="16.5" customHeight="1">
      <c r="A136" s="221">
        <v>118</v>
      </c>
      <c r="B136" s="221" t="s">
        <v>159</v>
      </c>
      <c r="C136" s="221" t="s">
        <v>353</v>
      </c>
      <c r="D136" s="222" t="s">
        <v>417</v>
      </c>
      <c r="E136" s="223" t="s">
        <v>418</v>
      </c>
      <c r="F136" s="221" t="s">
        <v>189</v>
      </c>
      <c r="G136" s="224">
        <v>7.1639999999999997</v>
      </c>
      <c r="H136" s="225"/>
      <c r="I136" s="225"/>
      <c r="J136" s="226">
        <v>0</v>
      </c>
      <c r="K136" s="227">
        <f t="shared" si="10"/>
        <v>0</v>
      </c>
      <c r="L136" s="226">
        <v>0</v>
      </c>
      <c r="M136" s="227">
        <f t="shared" si="11"/>
        <v>0</v>
      </c>
      <c r="N136" s="228">
        <v>20</v>
      </c>
      <c r="O136" s="229">
        <v>4</v>
      </c>
      <c r="P136" s="68" t="s">
        <v>164</v>
      </c>
    </row>
    <row r="137" spans="1:21" s="195" customFormat="1" ht="30" customHeight="1">
      <c r="A137" s="218"/>
      <c r="B137" s="219" t="s">
        <v>121</v>
      </c>
      <c r="C137" s="218"/>
      <c r="D137" s="218" t="s">
        <v>419</v>
      </c>
      <c r="E137" s="218" t="s">
        <v>420</v>
      </c>
      <c r="F137" s="218"/>
      <c r="G137" s="218"/>
      <c r="H137" s="218"/>
      <c r="I137" s="220"/>
      <c r="K137" s="197">
        <f>K138</f>
        <v>0</v>
      </c>
      <c r="M137" s="197">
        <f>M138</f>
        <v>0</v>
      </c>
      <c r="P137" s="195" t="s">
        <v>79</v>
      </c>
      <c r="U137" s="68"/>
    </row>
    <row r="138" spans="1:21" s="68" customFormat="1" ht="24.75" customHeight="1">
      <c r="A138" s="221">
        <v>119</v>
      </c>
      <c r="B138" s="221" t="s">
        <v>159</v>
      </c>
      <c r="C138" s="221" t="s">
        <v>197</v>
      </c>
      <c r="D138" s="222" t="s">
        <v>421</v>
      </c>
      <c r="E138" s="223" t="s">
        <v>422</v>
      </c>
      <c r="F138" s="221" t="s">
        <v>189</v>
      </c>
      <c r="G138" s="224">
        <v>732.71100000000001</v>
      </c>
      <c r="H138" s="225"/>
      <c r="I138" s="225"/>
      <c r="J138" s="226">
        <v>0</v>
      </c>
      <c r="K138" s="227">
        <f>G138*J138</f>
        <v>0</v>
      </c>
      <c r="L138" s="226">
        <v>0</v>
      </c>
      <c r="M138" s="227">
        <f>G138*L138</f>
        <v>0</v>
      </c>
      <c r="N138" s="228">
        <v>20</v>
      </c>
      <c r="O138" s="229">
        <v>4</v>
      </c>
      <c r="P138" s="68" t="s">
        <v>164</v>
      </c>
    </row>
    <row r="139" spans="1:21" s="191" customFormat="1" ht="30" customHeight="1">
      <c r="A139" s="240"/>
      <c r="B139" s="241" t="s">
        <v>121</v>
      </c>
      <c r="C139" s="240"/>
      <c r="D139" s="240" t="s">
        <v>423</v>
      </c>
      <c r="E139" s="240" t="s">
        <v>424</v>
      </c>
      <c r="F139" s="240"/>
      <c r="G139" s="240"/>
      <c r="H139" s="240"/>
      <c r="I139" s="242"/>
      <c r="K139" s="193">
        <f>K140+K154+K158+K173+K178+K188+K192+K204+K235+K243+K250+K258+K262+K267+K275</f>
        <v>30.328193890000001</v>
      </c>
      <c r="M139" s="193">
        <f>M140+M154+M158+M173+M178+M188+M192+M204+M235+M243+M250+M258+M262+M267+M275</f>
        <v>0</v>
      </c>
      <c r="P139" s="191" t="s">
        <v>157</v>
      </c>
      <c r="U139" s="68"/>
    </row>
    <row r="140" spans="1:21" s="195" customFormat="1" ht="24" customHeight="1">
      <c r="A140" s="218"/>
      <c r="B140" s="219" t="s">
        <v>121</v>
      </c>
      <c r="C140" s="218"/>
      <c r="D140" s="218" t="s">
        <v>425</v>
      </c>
      <c r="E140" s="218" t="s">
        <v>426</v>
      </c>
      <c r="F140" s="218"/>
      <c r="G140" s="218"/>
      <c r="H140" s="218"/>
      <c r="I140" s="220"/>
      <c r="K140" s="197">
        <f>SUM(K141:K153)</f>
        <v>2.1031057</v>
      </c>
      <c r="M140" s="197">
        <f>SUM(M141:M153)</f>
        <v>0</v>
      </c>
      <c r="P140" s="195" t="s">
        <v>79</v>
      </c>
      <c r="U140" s="68"/>
    </row>
    <row r="141" spans="1:21" s="68" customFormat="1" ht="27.75" customHeight="1">
      <c r="A141" s="221">
        <v>120</v>
      </c>
      <c r="B141" s="221" t="s">
        <v>159</v>
      </c>
      <c r="C141" s="221" t="s">
        <v>425</v>
      </c>
      <c r="D141" s="222" t="s">
        <v>427</v>
      </c>
      <c r="E141" s="223" t="s">
        <v>428</v>
      </c>
      <c r="F141" s="221" t="s">
        <v>193</v>
      </c>
      <c r="G141" s="224">
        <v>170.87200000000001</v>
      </c>
      <c r="H141" s="225"/>
      <c r="I141" s="225"/>
      <c r="J141" s="226">
        <v>0</v>
      </c>
      <c r="K141" s="227">
        <f t="shared" ref="K141:K153" si="12">G141*J141</f>
        <v>0</v>
      </c>
      <c r="L141" s="226">
        <v>0</v>
      </c>
      <c r="M141" s="227">
        <f t="shared" ref="M141:M153" si="13">G141*L141</f>
        <v>0</v>
      </c>
      <c r="N141" s="228">
        <v>20</v>
      </c>
      <c r="O141" s="229">
        <v>16</v>
      </c>
      <c r="P141" s="68" t="s">
        <v>164</v>
      </c>
    </row>
    <row r="142" spans="1:21" s="68" customFormat="1" ht="26.25" customHeight="1">
      <c r="A142" s="221">
        <v>121</v>
      </c>
      <c r="B142" s="221" t="s">
        <v>159</v>
      </c>
      <c r="C142" s="221" t="s">
        <v>425</v>
      </c>
      <c r="D142" s="222" t="s">
        <v>429</v>
      </c>
      <c r="E142" s="223" t="s">
        <v>430</v>
      </c>
      <c r="F142" s="221" t="s">
        <v>193</v>
      </c>
      <c r="G142" s="224">
        <v>72.757000000000005</v>
      </c>
      <c r="H142" s="225"/>
      <c r="I142" s="225"/>
      <c r="J142" s="226">
        <v>0</v>
      </c>
      <c r="K142" s="227">
        <f t="shared" si="12"/>
        <v>0</v>
      </c>
      <c r="L142" s="226">
        <v>0</v>
      </c>
      <c r="M142" s="227">
        <f t="shared" si="13"/>
        <v>0</v>
      </c>
      <c r="N142" s="228">
        <v>20</v>
      </c>
      <c r="O142" s="229">
        <v>16</v>
      </c>
      <c r="P142" s="68" t="s">
        <v>164</v>
      </c>
    </row>
    <row r="143" spans="1:21" s="239" customFormat="1" ht="15.75" customHeight="1">
      <c r="A143" s="230">
        <v>122</v>
      </c>
      <c r="B143" s="230" t="s">
        <v>185</v>
      </c>
      <c r="C143" s="230" t="s">
        <v>186</v>
      </c>
      <c r="D143" s="231" t="s">
        <v>431</v>
      </c>
      <c r="E143" s="232" t="s">
        <v>2076</v>
      </c>
      <c r="F143" s="230" t="s">
        <v>189</v>
      </c>
      <c r="G143" s="233">
        <v>7.2999999999999995E-2</v>
      </c>
      <c r="H143" s="234"/>
      <c r="I143" s="234"/>
      <c r="J143" s="235">
        <v>1</v>
      </c>
      <c r="K143" s="236">
        <f t="shared" si="12"/>
        <v>7.2999999999999995E-2</v>
      </c>
      <c r="L143" s="235">
        <v>0</v>
      </c>
      <c r="M143" s="236">
        <f t="shared" si="13"/>
        <v>0</v>
      </c>
      <c r="N143" s="237">
        <v>20</v>
      </c>
      <c r="O143" s="238">
        <v>32</v>
      </c>
      <c r="P143" s="239" t="s">
        <v>164</v>
      </c>
      <c r="U143" s="68"/>
    </row>
    <row r="144" spans="1:21" s="68" customFormat="1" ht="27" customHeight="1">
      <c r="A144" s="221">
        <v>123</v>
      </c>
      <c r="B144" s="221" t="s">
        <v>159</v>
      </c>
      <c r="C144" s="221" t="s">
        <v>425</v>
      </c>
      <c r="D144" s="222" t="s">
        <v>432</v>
      </c>
      <c r="E144" s="223" t="s">
        <v>433</v>
      </c>
      <c r="F144" s="221" t="s">
        <v>193</v>
      </c>
      <c r="G144" s="224">
        <v>170.87200000000001</v>
      </c>
      <c r="H144" s="225"/>
      <c r="I144" s="225"/>
      <c r="J144" s="226">
        <v>5.4000000000000001E-4</v>
      </c>
      <c r="K144" s="227">
        <f t="shared" si="12"/>
        <v>9.2270880000000013E-2</v>
      </c>
      <c r="L144" s="226">
        <v>0</v>
      </c>
      <c r="M144" s="227">
        <f t="shared" si="13"/>
        <v>0</v>
      </c>
      <c r="N144" s="228">
        <v>20</v>
      </c>
      <c r="O144" s="229">
        <v>16</v>
      </c>
      <c r="P144" s="68" t="s">
        <v>164</v>
      </c>
    </row>
    <row r="145" spans="1:21" s="68" customFormat="1" ht="27" customHeight="1">
      <c r="A145" s="221">
        <v>124</v>
      </c>
      <c r="B145" s="221" t="s">
        <v>159</v>
      </c>
      <c r="C145" s="221" t="s">
        <v>425</v>
      </c>
      <c r="D145" s="222" t="s">
        <v>434</v>
      </c>
      <c r="E145" s="223" t="s">
        <v>435</v>
      </c>
      <c r="F145" s="221" t="s">
        <v>193</v>
      </c>
      <c r="G145" s="224">
        <v>72.757000000000005</v>
      </c>
      <c r="H145" s="225"/>
      <c r="I145" s="225"/>
      <c r="J145" s="226">
        <v>5.4000000000000001E-4</v>
      </c>
      <c r="K145" s="227">
        <f t="shared" si="12"/>
        <v>3.9288780000000002E-2</v>
      </c>
      <c r="L145" s="226">
        <v>0</v>
      </c>
      <c r="M145" s="227">
        <f t="shared" si="13"/>
        <v>0</v>
      </c>
      <c r="N145" s="228">
        <v>20</v>
      </c>
      <c r="O145" s="229">
        <v>16</v>
      </c>
      <c r="P145" s="68" t="s">
        <v>164</v>
      </c>
    </row>
    <row r="146" spans="1:21" s="239" customFormat="1" ht="26.25" customHeight="1">
      <c r="A146" s="230">
        <v>125</v>
      </c>
      <c r="B146" s="230" t="s">
        <v>185</v>
      </c>
      <c r="C146" s="230" t="s">
        <v>186</v>
      </c>
      <c r="D146" s="231" t="s">
        <v>436</v>
      </c>
      <c r="E146" s="232" t="s">
        <v>2082</v>
      </c>
      <c r="F146" s="230" t="s">
        <v>193</v>
      </c>
      <c r="G146" s="233">
        <v>283.81099999999998</v>
      </c>
      <c r="H146" s="234"/>
      <c r="I146" s="234"/>
      <c r="J146" s="235">
        <v>4.2500000000000003E-3</v>
      </c>
      <c r="K146" s="236">
        <f t="shared" si="12"/>
        <v>1.2061967499999999</v>
      </c>
      <c r="L146" s="235">
        <v>0</v>
      </c>
      <c r="M146" s="236">
        <f t="shared" si="13"/>
        <v>0</v>
      </c>
      <c r="N146" s="237">
        <v>20</v>
      </c>
      <c r="O146" s="238">
        <v>32</v>
      </c>
      <c r="P146" s="239" t="s">
        <v>164</v>
      </c>
      <c r="U146" s="68"/>
    </row>
    <row r="147" spans="1:21" s="68" customFormat="1" ht="30" customHeight="1">
      <c r="A147" s="221">
        <v>126</v>
      </c>
      <c r="B147" s="221" t="s">
        <v>159</v>
      </c>
      <c r="C147" s="221" t="s">
        <v>425</v>
      </c>
      <c r="D147" s="222" t="s">
        <v>437</v>
      </c>
      <c r="E147" s="223" t="s">
        <v>2083</v>
      </c>
      <c r="F147" s="221" t="s">
        <v>193</v>
      </c>
      <c r="G147" s="224">
        <v>61.45</v>
      </c>
      <c r="H147" s="225"/>
      <c r="I147" s="225"/>
      <c r="J147" s="226">
        <v>4.5199999999999997E-3</v>
      </c>
      <c r="K147" s="227">
        <f t="shared" si="12"/>
        <v>0.277754</v>
      </c>
      <c r="L147" s="226">
        <v>0</v>
      </c>
      <c r="M147" s="227">
        <f t="shared" si="13"/>
        <v>0</v>
      </c>
      <c r="N147" s="228">
        <v>20</v>
      </c>
      <c r="O147" s="229">
        <v>16</v>
      </c>
      <c r="P147" s="68" t="s">
        <v>164</v>
      </c>
    </row>
    <row r="148" spans="1:21" s="68" customFormat="1" ht="27" customHeight="1">
      <c r="A148" s="221">
        <v>127</v>
      </c>
      <c r="B148" s="221" t="s">
        <v>159</v>
      </c>
      <c r="C148" s="221" t="s">
        <v>425</v>
      </c>
      <c r="D148" s="222" t="s">
        <v>438</v>
      </c>
      <c r="E148" s="223" t="s">
        <v>2084</v>
      </c>
      <c r="F148" s="221" t="s">
        <v>193</v>
      </c>
      <c r="G148" s="224">
        <v>87.287999999999997</v>
      </c>
      <c r="H148" s="225"/>
      <c r="I148" s="225"/>
      <c r="J148" s="226">
        <v>4.5199999999999997E-3</v>
      </c>
      <c r="K148" s="227">
        <f t="shared" si="12"/>
        <v>0.39454175999999996</v>
      </c>
      <c r="L148" s="226">
        <v>0</v>
      </c>
      <c r="M148" s="227">
        <f t="shared" si="13"/>
        <v>0</v>
      </c>
      <c r="N148" s="228">
        <v>20</v>
      </c>
      <c r="O148" s="229">
        <v>16</v>
      </c>
      <c r="P148" s="68" t="s">
        <v>164</v>
      </c>
    </row>
    <row r="149" spans="1:21" s="68" customFormat="1" ht="14.25" customHeight="1">
      <c r="A149" s="221">
        <v>128</v>
      </c>
      <c r="B149" s="221" t="s">
        <v>159</v>
      </c>
      <c r="C149" s="221" t="s">
        <v>425</v>
      </c>
      <c r="D149" s="222" t="s">
        <v>439</v>
      </c>
      <c r="E149" s="223" t="s">
        <v>440</v>
      </c>
      <c r="F149" s="221" t="s">
        <v>193</v>
      </c>
      <c r="G149" s="224">
        <v>28.106000000000002</v>
      </c>
      <c r="H149" s="225"/>
      <c r="I149" s="225"/>
      <c r="J149" s="226">
        <v>4.6999999999999999E-4</v>
      </c>
      <c r="K149" s="227">
        <f t="shared" si="12"/>
        <v>1.3209820000000001E-2</v>
      </c>
      <c r="L149" s="226">
        <v>0</v>
      </c>
      <c r="M149" s="227">
        <f t="shared" si="13"/>
        <v>0</v>
      </c>
      <c r="N149" s="228">
        <v>20</v>
      </c>
      <c r="O149" s="229">
        <v>16</v>
      </c>
      <c r="P149" s="68" t="s">
        <v>164</v>
      </c>
    </row>
    <row r="150" spans="1:21" s="68" customFormat="1" ht="27.75" customHeight="1">
      <c r="A150" s="221">
        <v>129</v>
      </c>
      <c r="B150" s="221" t="s">
        <v>159</v>
      </c>
      <c r="C150" s="221" t="s">
        <v>425</v>
      </c>
      <c r="D150" s="222" t="s">
        <v>441</v>
      </c>
      <c r="E150" s="223" t="s">
        <v>442</v>
      </c>
      <c r="F150" s="221" t="s">
        <v>193</v>
      </c>
      <c r="G150" s="224">
        <v>19.193999999999999</v>
      </c>
      <c r="H150" s="225"/>
      <c r="I150" s="225"/>
      <c r="J150" s="226">
        <v>0</v>
      </c>
      <c r="K150" s="227">
        <f t="shared" si="12"/>
        <v>0</v>
      </c>
      <c r="L150" s="226">
        <v>0</v>
      </c>
      <c r="M150" s="227">
        <f t="shared" si="13"/>
        <v>0</v>
      </c>
      <c r="N150" s="228">
        <v>20</v>
      </c>
      <c r="O150" s="229">
        <v>16</v>
      </c>
      <c r="P150" s="68" t="s">
        <v>164</v>
      </c>
    </row>
    <row r="151" spans="1:21" s="68" customFormat="1" ht="30" customHeight="1">
      <c r="A151" s="221">
        <v>130</v>
      </c>
      <c r="B151" s="221" t="s">
        <v>159</v>
      </c>
      <c r="C151" s="221" t="s">
        <v>425</v>
      </c>
      <c r="D151" s="222" t="s">
        <v>443</v>
      </c>
      <c r="E151" s="223" t="s">
        <v>444</v>
      </c>
      <c r="F151" s="221" t="s">
        <v>193</v>
      </c>
      <c r="G151" s="224">
        <v>8.9969999999999999</v>
      </c>
      <c r="H151" s="225"/>
      <c r="I151" s="225"/>
      <c r="J151" s="226">
        <v>3.0000000000000001E-5</v>
      </c>
      <c r="K151" s="227">
        <f t="shared" si="12"/>
        <v>2.6991E-4</v>
      </c>
      <c r="L151" s="226">
        <v>0</v>
      </c>
      <c r="M151" s="227">
        <f t="shared" si="13"/>
        <v>0</v>
      </c>
      <c r="N151" s="228">
        <v>20</v>
      </c>
      <c r="O151" s="229">
        <v>16</v>
      </c>
      <c r="P151" s="68" t="s">
        <v>164</v>
      </c>
    </row>
    <row r="152" spans="1:21" s="239" customFormat="1" ht="14.25" customHeight="1">
      <c r="A152" s="230">
        <v>131</v>
      </c>
      <c r="B152" s="230" t="s">
        <v>185</v>
      </c>
      <c r="C152" s="230" t="s">
        <v>186</v>
      </c>
      <c r="D152" s="231" t="s">
        <v>445</v>
      </c>
      <c r="E152" s="232" t="s">
        <v>446</v>
      </c>
      <c r="F152" s="230" t="s">
        <v>193</v>
      </c>
      <c r="G152" s="233">
        <v>32.869</v>
      </c>
      <c r="H152" s="234"/>
      <c r="I152" s="234"/>
      <c r="J152" s="235">
        <v>2.0000000000000001E-4</v>
      </c>
      <c r="K152" s="236">
        <f t="shared" si="12"/>
        <v>6.5738000000000003E-3</v>
      </c>
      <c r="L152" s="235">
        <v>0</v>
      </c>
      <c r="M152" s="236">
        <f t="shared" si="13"/>
        <v>0</v>
      </c>
      <c r="N152" s="237">
        <v>20</v>
      </c>
      <c r="O152" s="238">
        <v>32</v>
      </c>
      <c r="P152" s="239" t="s">
        <v>164</v>
      </c>
      <c r="U152" s="68"/>
    </row>
    <row r="153" spans="1:21" s="68" customFormat="1" ht="15" customHeight="1">
      <c r="A153" s="221">
        <v>132</v>
      </c>
      <c r="B153" s="221" t="s">
        <v>159</v>
      </c>
      <c r="C153" s="221" t="s">
        <v>425</v>
      </c>
      <c r="D153" s="222" t="s">
        <v>447</v>
      </c>
      <c r="E153" s="223" t="s">
        <v>448</v>
      </c>
      <c r="F153" s="221" t="s">
        <v>107</v>
      </c>
      <c r="G153" s="224"/>
      <c r="H153" s="225"/>
      <c r="I153" s="225"/>
      <c r="J153" s="226">
        <v>0</v>
      </c>
      <c r="K153" s="227">
        <f t="shared" si="12"/>
        <v>0</v>
      </c>
      <c r="L153" s="226">
        <v>0</v>
      </c>
      <c r="M153" s="227">
        <f t="shared" si="13"/>
        <v>0</v>
      </c>
      <c r="N153" s="228">
        <v>20</v>
      </c>
      <c r="O153" s="229">
        <v>16</v>
      </c>
      <c r="P153" s="68" t="s">
        <v>164</v>
      </c>
    </row>
    <row r="154" spans="1:21" s="195" customFormat="1" ht="30" customHeight="1">
      <c r="A154" s="218"/>
      <c r="B154" s="219" t="s">
        <v>121</v>
      </c>
      <c r="C154" s="218"/>
      <c r="D154" s="218" t="s">
        <v>449</v>
      </c>
      <c r="E154" s="218" t="s">
        <v>450</v>
      </c>
      <c r="F154" s="218"/>
      <c r="G154" s="218"/>
      <c r="H154" s="218"/>
      <c r="I154" s="220"/>
      <c r="K154" s="197">
        <f>SUM(K155:K157)</f>
        <v>4.2597599999999999E-2</v>
      </c>
      <c r="M154" s="197">
        <f>SUM(M155:M157)</f>
        <v>0</v>
      </c>
      <c r="P154" s="195" t="s">
        <v>79</v>
      </c>
      <c r="U154" s="68"/>
    </row>
    <row r="155" spans="1:21" s="68" customFormat="1" ht="26.25" customHeight="1">
      <c r="A155" s="221">
        <v>133</v>
      </c>
      <c r="B155" s="221" t="s">
        <v>159</v>
      </c>
      <c r="C155" s="221" t="s">
        <v>425</v>
      </c>
      <c r="D155" s="222" t="s">
        <v>451</v>
      </c>
      <c r="E155" s="223" t="s">
        <v>452</v>
      </c>
      <c r="F155" s="221" t="s">
        <v>193</v>
      </c>
      <c r="G155" s="224">
        <v>202.846</v>
      </c>
      <c r="H155" s="225"/>
      <c r="I155" s="225"/>
      <c r="J155" s="226">
        <v>0</v>
      </c>
      <c r="K155" s="227">
        <f>G155*J155</f>
        <v>0</v>
      </c>
      <c r="L155" s="226">
        <v>0</v>
      </c>
      <c r="M155" s="227">
        <f>G155*L155</f>
        <v>0</v>
      </c>
      <c r="N155" s="228">
        <v>20</v>
      </c>
      <c r="O155" s="229">
        <v>16</v>
      </c>
      <c r="P155" s="68" t="s">
        <v>164</v>
      </c>
    </row>
    <row r="156" spans="1:21" s="239" customFormat="1" ht="14.25" customHeight="1">
      <c r="A156" s="230">
        <v>134</v>
      </c>
      <c r="B156" s="230" t="s">
        <v>185</v>
      </c>
      <c r="C156" s="230" t="s">
        <v>186</v>
      </c>
      <c r="D156" s="231" t="s">
        <v>445</v>
      </c>
      <c r="E156" s="232" t="s">
        <v>446</v>
      </c>
      <c r="F156" s="230" t="s">
        <v>193</v>
      </c>
      <c r="G156" s="233">
        <v>212.988</v>
      </c>
      <c r="H156" s="234"/>
      <c r="I156" s="234"/>
      <c r="J156" s="235">
        <v>2.0000000000000001E-4</v>
      </c>
      <c r="K156" s="236">
        <f>G156*J156</f>
        <v>4.2597599999999999E-2</v>
      </c>
      <c r="L156" s="235">
        <v>0</v>
      </c>
      <c r="M156" s="236">
        <f>G156*L156</f>
        <v>0</v>
      </c>
      <c r="N156" s="237">
        <v>20</v>
      </c>
      <c r="O156" s="238">
        <v>32</v>
      </c>
      <c r="P156" s="239" t="s">
        <v>164</v>
      </c>
      <c r="U156" s="68"/>
    </row>
    <row r="157" spans="1:21" s="68" customFormat="1" ht="27.75" customHeight="1">
      <c r="A157" s="221">
        <v>135</v>
      </c>
      <c r="B157" s="221" t="s">
        <v>159</v>
      </c>
      <c r="C157" s="221" t="s">
        <v>425</v>
      </c>
      <c r="D157" s="222" t="s">
        <v>453</v>
      </c>
      <c r="E157" s="223" t="s">
        <v>454</v>
      </c>
      <c r="F157" s="221" t="s">
        <v>107</v>
      </c>
      <c r="G157" s="224"/>
      <c r="H157" s="225"/>
      <c r="I157" s="225"/>
      <c r="J157" s="226">
        <v>0</v>
      </c>
      <c r="K157" s="227">
        <f>G157*J157</f>
        <v>0</v>
      </c>
      <c r="L157" s="226">
        <v>0</v>
      </c>
      <c r="M157" s="227">
        <f>G157*L157</f>
        <v>0</v>
      </c>
      <c r="N157" s="228">
        <v>20</v>
      </c>
      <c r="O157" s="229">
        <v>16</v>
      </c>
      <c r="P157" s="68" t="s">
        <v>164</v>
      </c>
    </row>
    <row r="158" spans="1:21" s="195" customFormat="1" ht="30" customHeight="1">
      <c r="A158" s="218"/>
      <c r="B158" s="219" t="s">
        <v>121</v>
      </c>
      <c r="C158" s="218"/>
      <c r="D158" s="218" t="s">
        <v>455</v>
      </c>
      <c r="E158" s="218" t="s">
        <v>456</v>
      </c>
      <c r="F158" s="218"/>
      <c r="G158" s="218"/>
      <c r="H158" s="218"/>
      <c r="I158" s="220"/>
      <c r="K158" s="197">
        <f>SUM(K159:K172)</f>
        <v>5.8052128200000013</v>
      </c>
      <c r="M158" s="197">
        <f>SUM(M159:M172)</f>
        <v>0</v>
      </c>
      <c r="P158" s="195" t="s">
        <v>79</v>
      </c>
      <c r="U158" s="68"/>
    </row>
    <row r="159" spans="1:21" s="68" customFormat="1" ht="15" customHeight="1">
      <c r="A159" s="221">
        <v>136</v>
      </c>
      <c r="B159" s="221" t="s">
        <v>159</v>
      </c>
      <c r="C159" s="221" t="s">
        <v>455</v>
      </c>
      <c r="D159" s="222" t="s">
        <v>457</v>
      </c>
      <c r="E159" s="223" t="s">
        <v>458</v>
      </c>
      <c r="F159" s="221" t="s">
        <v>193</v>
      </c>
      <c r="G159" s="224">
        <v>313.31400000000002</v>
      </c>
      <c r="H159" s="225"/>
      <c r="I159" s="225"/>
      <c r="J159" s="226">
        <v>2.9999999999999997E-4</v>
      </c>
      <c r="K159" s="227">
        <f t="shared" ref="K159:K172" si="14">G159*J159</f>
        <v>9.39942E-2</v>
      </c>
      <c r="L159" s="226">
        <v>0</v>
      </c>
      <c r="M159" s="227">
        <f t="shared" ref="M159:M172" si="15">G159*L159</f>
        <v>0</v>
      </c>
      <c r="N159" s="228">
        <v>20</v>
      </c>
      <c r="O159" s="229">
        <v>16</v>
      </c>
      <c r="P159" s="68" t="s">
        <v>164</v>
      </c>
    </row>
    <row r="160" spans="1:21" s="239" customFormat="1" ht="15" customHeight="1">
      <c r="A160" s="230">
        <v>137</v>
      </c>
      <c r="B160" s="230" t="s">
        <v>185</v>
      </c>
      <c r="C160" s="230" t="s">
        <v>186</v>
      </c>
      <c r="D160" s="231" t="s">
        <v>459</v>
      </c>
      <c r="E160" s="232" t="s">
        <v>460</v>
      </c>
      <c r="F160" s="230" t="s">
        <v>193</v>
      </c>
      <c r="G160" s="233">
        <v>329.31400000000002</v>
      </c>
      <c r="H160" s="234"/>
      <c r="I160" s="234"/>
      <c r="J160" s="235">
        <v>1.2E-2</v>
      </c>
      <c r="K160" s="236">
        <f t="shared" si="14"/>
        <v>3.9517680000000004</v>
      </c>
      <c r="L160" s="235">
        <v>0</v>
      </c>
      <c r="M160" s="236">
        <f t="shared" si="15"/>
        <v>0</v>
      </c>
      <c r="N160" s="237">
        <v>20</v>
      </c>
      <c r="O160" s="238">
        <v>32</v>
      </c>
      <c r="P160" s="239" t="s">
        <v>164</v>
      </c>
      <c r="U160" s="68"/>
    </row>
    <row r="161" spans="1:21" s="68" customFormat="1" ht="25.5" customHeight="1">
      <c r="A161" s="221">
        <v>138</v>
      </c>
      <c r="B161" s="221" t="s">
        <v>159</v>
      </c>
      <c r="C161" s="221" t="s">
        <v>455</v>
      </c>
      <c r="D161" s="222" t="s">
        <v>469</v>
      </c>
      <c r="E161" s="223" t="s">
        <v>470</v>
      </c>
      <c r="F161" s="221" t="s">
        <v>193</v>
      </c>
      <c r="G161" s="224">
        <v>350.29</v>
      </c>
      <c r="H161" s="225"/>
      <c r="I161" s="225"/>
      <c r="J161" s="226">
        <v>0</v>
      </c>
      <c r="K161" s="227">
        <f t="shared" si="14"/>
        <v>0</v>
      </c>
      <c r="L161" s="226">
        <v>0</v>
      </c>
      <c r="M161" s="227">
        <f t="shared" si="15"/>
        <v>0</v>
      </c>
      <c r="N161" s="228">
        <v>20</v>
      </c>
      <c r="O161" s="229">
        <v>16</v>
      </c>
      <c r="P161" s="68" t="s">
        <v>164</v>
      </c>
    </row>
    <row r="162" spans="1:21" s="239" customFormat="1" ht="14.25" customHeight="1">
      <c r="A162" s="230">
        <v>139</v>
      </c>
      <c r="B162" s="230" t="s">
        <v>185</v>
      </c>
      <c r="C162" s="230" t="s">
        <v>186</v>
      </c>
      <c r="D162" s="231" t="s">
        <v>471</v>
      </c>
      <c r="E162" s="232" t="s">
        <v>472</v>
      </c>
      <c r="F162" s="230" t="s">
        <v>193</v>
      </c>
      <c r="G162" s="233">
        <v>2.1629999999999998</v>
      </c>
      <c r="H162" s="234"/>
      <c r="I162" s="234"/>
      <c r="J162" s="235">
        <v>3.3E-3</v>
      </c>
      <c r="K162" s="236">
        <f t="shared" si="14"/>
        <v>7.1378999999999991E-3</v>
      </c>
      <c r="L162" s="235">
        <v>0</v>
      </c>
      <c r="M162" s="236">
        <f t="shared" si="15"/>
        <v>0</v>
      </c>
      <c r="N162" s="237">
        <v>20</v>
      </c>
      <c r="O162" s="238">
        <v>32</v>
      </c>
      <c r="P162" s="239" t="s">
        <v>164</v>
      </c>
      <c r="U162" s="68"/>
    </row>
    <row r="163" spans="1:21" s="239" customFormat="1" ht="13.5" customHeight="1">
      <c r="A163" s="230">
        <v>140</v>
      </c>
      <c r="B163" s="230" t="s">
        <v>185</v>
      </c>
      <c r="C163" s="230" t="s">
        <v>186</v>
      </c>
      <c r="D163" s="231" t="s">
        <v>824</v>
      </c>
      <c r="E163" s="232" t="s">
        <v>825</v>
      </c>
      <c r="F163" s="230" t="s">
        <v>193</v>
      </c>
      <c r="G163" s="233">
        <v>84.662000000000006</v>
      </c>
      <c r="H163" s="234"/>
      <c r="I163" s="234"/>
      <c r="J163" s="235">
        <v>2.1199999999999999E-3</v>
      </c>
      <c r="K163" s="236">
        <f t="shared" si="14"/>
        <v>0.17948343999999999</v>
      </c>
      <c r="L163" s="235">
        <v>0</v>
      </c>
      <c r="M163" s="236">
        <f t="shared" si="15"/>
        <v>0</v>
      </c>
      <c r="N163" s="237">
        <v>20</v>
      </c>
      <c r="O163" s="238">
        <v>32</v>
      </c>
      <c r="P163" s="239" t="s">
        <v>164</v>
      </c>
      <c r="U163" s="68"/>
    </row>
    <row r="164" spans="1:21" s="239" customFormat="1" ht="13.5" customHeight="1">
      <c r="A164" s="230">
        <v>141</v>
      </c>
      <c r="B164" s="230" t="s">
        <v>185</v>
      </c>
      <c r="C164" s="230" t="s">
        <v>186</v>
      </c>
      <c r="D164" s="231" t="s">
        <v>826</v>
      </c>
      <c r="E164" s="232" t="s">
        <v>827</v>
      </c>
      <c r="F164" s="230" t="s">
        <v>193</v>
      </c>
      <c r="G164" s="233">
        <v>84.662000000000006</v>
      </c>
      <c r="H164" s="234"/>
      <c r="I164" s="234"/>
      <c r="J164" s="235">
        <v>1.33E-3</v>
      </c>
      <c r="K164" s="236">
        <f t="shared" si="14"/>
        <v>0.11260046000000001</v>
      </c>
      <c r="L164" s="235">
        <v>0</v>
      </c>
      <c r="M164" s="236">
        <f t="shared" si="15"/>
        <v>0</v>
      </c>
      <c r="N164" s="237">
        <v>20</v>
      </c>
      <c r="O164" s="238">
        <v>32</v>
      </c>
      <c r="P164" s="239" t="s">
        <v>164</v>
      </c>
      <c r="U164" s="68"/>
    </row>
    <row r="165" spans="1:21" s="239" customFormat="1" ht="14.25" customHeight="1">
      <c r="A165" s="230">
        <v>142</v>
      </c>
      <c r="B165" s="230" t="s">
        <v>185</v>
      </c>
      <c r="C165" s="230" t="s">
        <v>186</v>
      </c>
      <c r="D165" s="231" t="s">
        <v>828</v>
      </c>
      <c r="E165" s="232" t="s">
        <v>829</v>
      </c>
      <c r="F165" s="230" t="s">
        <v>193</v>
      </c>
      <c r="G165" s="233">
        <v>52.826000000000001</v>
      </c>
      <c r="H165" s="234"/>
      <c r="I165" s="234"/>
      <c r="J165" s="235">
        <v>2.15E-3</v>
      </c>
      <c r="K165" s="236">
        <f t="shared" si="14"/>
        <v>0.11357590000000001</v>
      </c>
      <c r="L165" s="235">
        <v>0</v>
      </c>
      <c r="M165" s="236">
        <f t="shared" si="15"/>
        <v>0</v>
      </c>
      <c r="N165" s="237">
        <v>20</v>
      </c>
      <c r="O165" s="238">
        <v>32</v>
      </c>
      <c r="P165" s="239" t="s">
        <v>164</v>
      </c>
      <c r="U165" s="68"/>
    </row>
    <row r="166" spans="1:21" s="239" customFormat="1" ht="15" customHeight="1">
      <c r="A166" s="230">
        <v>143</v>
      </c>
      <c r="B166" s="230" t="s">
        <v>185</v>
      </c>
      <c r="C166" s="230" t="s">
        <v>186</v>
      </c>
      <c r="D166" s="231" t="s">
        <v>830</v>
      </c>
      <c r="E166" s="232" t="s">
        <v>831</v>
      </c>
      <c r="F166" s="230" t="s">
        <v>193</v>
      </c>
      <c r="G166" s="233">
        <v>145.65600000000001</v>
      </c>
      <c r="H166" s="234"/>
      <c r="I166" s="234"/>
      <c r="J166" s="235">
        <v>1.06E-3</v>
      </c>
      <c r="K166" s="236">
        <f t="shared" si="14"/>
        <v>0.15439536000000001</v>
      </c>
      <c r="L166" s="235">
        <v>0</v>
      </c>
      <c r="M166" s="236">
        <f t="shared" si="15"/>
        <v>0</v>
      </c>
      <c r="N166" s="237">
        <v>20</v>
      </c>
      <c r="O166" s="238">
        <v>32</v>
      </c>
      <c r="P166" s="239" t="s">
        <v>164</v>
      </c>
      <c r="U166" s="68"/>
    </row>
    <row r="167" spans="1:21" s="68" customFormat="1" ht="13.5" customHeight="1">
      <c r="A167" s="221">
        <v>144</v>
      </c>
      <c r="B167" s="221" t="s">
        <v>159</v>
      </c>
      <c r="C167" s="221" t="s">
        <v>455</v>
      </c>
      <c r="D167" s="222" t="s">
        <v>832</v>
      </c>
      <c r="E167" s="223" t="s">
        <v>833</v>
      </c>
      <c r="F167" s="221" t="s">
        <v>193</v>
      </c>
      <c r="G167" s="224">
        <v>29.04</v>
      </c>
      <c r="H167" s="225"/>
      <c r="I167" s="225"/>
      <c r="J167" s="226">
        <v>5.0000000000000001E-3</v>
      </c>
      <c r="K167" s="227">
        <f t="shared" si="14"/>
        <v>0.1452</v>
      </c>
      <c r="L167" s="226">
        <v>0</v>
      </c>
      <c r="M167" s="227">
        <f t="shared" si="15"/>
        <v>0</v>
      </c>
      <c r="N167" s="228">
        <v>20</v>
      </c>
      <c r="O167" s="229">
        <v>16</v>
      </c>
      <c r="P167" s="68" t="s">
        <v>164</v>
      </c>
    </row>
    <row r="168" spans="1:21" s="239" customFormat="1" ht="15" customHeight="1">
      <c r="A168" s="230">
        <v>145</v>
      </c>
      <c r="B168" s="230" t="s">
        <v>185</v>
      </c>
      <c r="C168" s="230" t="s">
        <v>186</v>
      </c>
      <c r="D168" s="231" t="s">
        <v>834</v>
      </c>
      <c r="E168" s="232" t="s">
        <v>835</v>
      </c>
      <c r="F168" s="230" t="s">
        <v>193</v>
      </c>
      <c r="G168" s="233">
        <v>30.492000000000001</v>
      </c>
      <c r="H168" s="234"/>
      <c r="I168" s="234"/>
      <c r="J168" s="235">
        <v>1.0800000000000001E-2</v>
      </c>
      <c r="K168" s="236">
        <f t="shared" si="14"/>
        <v>0.32931360000000004</v>
      </c>
      <c r="L168" s="235">
        <v>0</v>
      </c>
      <c r="M168" s="236">
        <f t="shared" si="15"/>
        <v>0</v>
      </c>
      <c r="N168" s="237">
        <v>20</v>
      </c>
      <c r="O168" s="238">
        <v>32</v>
      </c>
      <c r="P168" s="239" t="s">
        <v>164</v>
      </c>
      <c r="U168" s="68"/>
    </row>
    <row r="169" spans="1:21" s="68" customFormat="1" ht="23.25" customHeight="1">
      <c r="A169" s="221">
        <v>146</v>
      </c>
      <c r="B169" s="221" t="s">
        <v>159</v>
      </c>
      <c r="C169" s="221" t="s">
        <v>455</v>
      </c>
      <c r="D169" s="222" t="s">
        <v>473</v>
      </c>
      <c r="E169" s="223" t="s">
        <v>474</v>
      </c>
      <c r="F169" s="221" t="s">
        <v>193</v>
      </c>
      <c r="G169" s="224">
        <v>32.4</v>
      </c>
      <c r="H169" s="225"/>
      <c r="I169" s="225"/>
      <c r="J169" s="226">
        <v>1.6000000000000001E-3</v>
      </c>
      <c r="K169" s="227">
        <f t="shared" si="14"/>
        <v>5.1839999999999997E-2</v>
      </c>
      <c r="L169" s="226">
        <v>0</v>
      </c>
      <c r="M169" s="227">
        <f t="shared" si="15"/>
        <v>0</v>
      </c>
      <c r="N169" s="228">
        <v>20</v>
      </c>
      <c r="O169" s="229">
        <v>16</v>
      </c>
      <c r="P169" s="68" t="s">
        <v>164</v>
      </c>
    </row>
    <row r="170" spans="1:21" s="68" customFormat="1" ht="15" customHeight="1">
      <c r="A170" s="221">
        <v>147</v>
      </c>
      <c r="B170" s="221" t="s">
        <v>159</v>
      </c>
      <c r="C170" s="221" t="s">
        <v>455</v>
      </c>
      <c r="D170" s="222" t="s">
        <v>475</v>
      </c>
      <c r="E170" s="223" t="s">
        <v>476</v>
      </c>
      <c r="F170" s="221" t="s">
        <v>193</v>
      </c>
      <c r="G170" s="224">
        <v>269.66000000000003</v>
      </c>
      <c r="H170" s="225"/>
      <c r="I170" s="225"/>
      <c r="J170" s="226">
        <v>1.5100000000000001E-3</v>
      </c>
      <c r="K170" s="227">
        <f t="shared" si="14"/>
        <v>0.40718660000000007</v>
      </c>
      <c r="L170" s="226">
        <v>0</v>
      </c>
      <c r="M170" s="227">
        <f t="shared" si="15"/>
        <v>0</v>
      </c>
      <c r="N170" s="228">
        <v>20</v>
      </c>
      <c r="O170" s="229">
        <v>16</v>
      </c>
      <c r="P170" s="68" t="s">
        <v>164</v>
      </c>
    </row>
    <row r="171" spans="1:21" s="68" customFormat="1" ht="15.75" customHeight="1">
      <c r="A171" s="221">
        <v>148</v>
      </c>
      <c r="B171" s="221" t="s">
        <v>159</v>
      </c>
      <c r="C171" s="221" t="s">
        <v>455</v>
      </c>
      <c r="D171" s="222" t="s">
        <v>477</v>
      </c>
      <c r="E171" s="223" t="s">
        <v>478</v>
      </c>
      <c r="F171" s="221" t="s">
        <v>193</v>
      </c>
      <c r="G171" s="224">
        <v>171.33600000000001</v>
      </c>
      <c r="H171" s="225"/>
      <c r="I171" s="225"/>
      <c r="J171" s="226">
        <v>1.5100000000000001E-3</v>
      </c>
      <c r="K171" s="227">
        <f t="shared" si="14"/>
        <v>0.25871736000000001</v>
      </c>
      <c r="L171" s="226">
        <v>0</v>
      </c>
      <c r="M171" s="227">
        <f t="shared" si="15"/>
        <v>0</v>
      </c>
      <c r="N171" s="228">
        <v>20</v>
      </c>
      <c r="O171" s="229">
        <v>16</v>
      </c>
      <c r="P171" s="68" t="s">
        <v>164</v>
      </c>
    </row>
    <row r="172" spans="1:21" s="68" customFormat="1" ht="14.25" customHeight="1">
      <c r="A172" s="221">
        <v>149</v>
      </c>
      <c r="B172" s="221" t="s">
        <v>159</v>
      </c>
      <c r="C172" s="221" t="s">
        <v>455</v>
      </c>
      <c r="D172" s="222" t="s">
        <v>479</v>
      </c>
      <c r="E172" s="223" t="s">
        <v>480</v>
      </c>
      <c r="F172" s="221" t="s">
        <v>107</v>
      </c>
      <c r="G172" s="224"/>
      <c r="H172" s="225"/>
      <c r="I172" s="225"/>
      <c r="J172" s="226">
        <v>0</v>
      </c>
      <c r="K172" s="227">
        <f t="shared" si="14"/>
        <v>0</v>
      </c>
      <c r="L172" s="226">
        <v>0</v>
      </c>
      <c r="M172" s="227">
        <f t="shared" si="15"/>
        <v>0</v>
      </c>
      <c r="N172" s="228">
        <v>20</v>
      </c>
      <c r="O172" s="229">
        <v>16</v>
      </c>
      <c r="P172" s="68" t="s">
        <v>164</v>
      </c>
    </row>
    <row r="173" spans="1:21" s="195" customFormat="1" ht="30" customHeight="1">
      <c r="A173" s="218"/>
      <c r="B173" s="219" t="s">
        <v>121</v>
      </c>
      <c r="C173" s="218"/>
      <c r="D173" s="218" t="s">
        <v>836</v>
      </c>
      <c r="E173" s="218" t="s">
        <v>837</v>
      </c>
      <c r="F173" s="218"/>
      <c r="G173" s="218"/>
      <c r="H173" s="218"/>
      <c r="I173" s="220"/>
      <c r="K173" s="197">
        <f>SUM(K174:K177)</f>
        <v>1.32E-3</v>
      </c>
      <c r="M173" s="197">
        <f>SUM(M174:M177)</f>
        <v>0</v>
      </c>
      <c r="P173" s="195" t="s">
        <v>79</v>
      </c>
      <c r="U173" s="68"/>
    </row>
    <row r="174" spans="1:21" s="68" customFormat="1" ht="14.25" customHeight="1">
      <c r="A174" s="221">
        <v>150</v>
      </c>
      <c r="B174" s="221" t="s">
        <v>159</v>
      </c>
      <c r="C174" s="221" t="s">
        <v>838</v>
      </c>
      <c r="D174" s="222" t="s">
        <v>839</v>
      </c>
      <c r="E174" s="223" t="s">
        <v>840</v>
      </c>
      <c r="F174" s="221" t="s">
        <v>231</v>
      </c>
      <c r="G174" s="224">
        <v>3</v>
      </c>
      <c r="H174" s="225"/>
      <c r="I174" s="225"/>
      <c r="J174" s="226">
        <v>0</v>
      </c>
      <c r="K174" s="227">
        <f>G174*J174</f>
        <v>0</v>
      </c>
      <c r="L174" s="226">
        <v>0</v>
      </c>
      <c r="M174" s="227">
        <f>G174*L174</f>
        <v>0</v>
      </c>
      <c r="N174" s="228">
        <v>20</v>
      </c>
      <c r="O174" s="229">
        <v>16</v>
      </c>
      <c r="P174" s="68" t="s">
        <v>164</v>
      </c>
    </row>
    <row r="175" spans="1:21" s="239" customFormat="1" ht="16.5" customHeight="1">
      <c r="A175" s="230">
        <v>151</v>
      </c>
      <c r="B175" s="230" t="s">
        <v>185</v>
      </c>
      <c r="C175" s="230" t="s">
        <v>186</v>
      </c>
      <c r="D175" s="231" t="s">
        <v>841</v>
      </c>
      <c r="E175" s="232" t="s">
        <v>842</v>
      </c>
      <c r="F175" s="230" t="s">
        <v>231</v>
      </c>
      <c r="G175" s="233">
        <v>2</v>
      </c>
      <c r="H175" s="234"/>
      <c r="I175" s="234"/>
      <c r="J175" s="235">
        <v>4.4000000000000002E-4</v>
      </c>
      <c r="K175" s="236">
        <f>G175*J175</f>
        <v>8.8000000000000003E-4</v>
      </c>
      <c r="L175" s="235">
        <v>0</v>
      </c>
      <c r="M175" s="236">
        <f>G175*L175</f>
        <v>0</v>
      </c>
      <c r="N175" s="237">
        <v>20</v>
      </c>
      <c r="O175" s="238">
        <v>32</v>
      </c>
      <c r="P175" s="239" t="s">
        <v>164</v>
      </c>
      <c r="U175" s="68"/>
    </row>
    <row r="176" spans="1:21" s="239" customFormat="1" ht="13.5" customHeight="1">
      <c r="A176" s="230">
        <v>152</v>
      </c>
      <c r="B176" s="230" t="s">
        <v>185</v>
      </c>
      <c r="C176" s="230" t="s">
        <v>186</v>
      </c>
      <c r="D176" s="231" t="s">
        <v>843</v>
      </c>
      <c r="E176" s="232" t="s">
        <v>844</v>
      </c>
      <c r="F176" s="230" t="s">
        <v>231</v>
      </c>
      <c r="G176" s="233">
        <v>1</v>
      </c>
      <c r="H176" s="234"/>
      <c r="I176" s="234"/>
      <c r="J176" s="235">
        <v>4.4000000000000002E-4</v>
      </c>
      <c r="K176" s="236">
        <f>G176*J176</f>
        <v>4.4000000000000002E-4</v>
      </c>
      <c r="L176" s="235">
        <v>0</v>
      </c>
      <c r="M176" s="236">
        <f>G176*L176</f>
        <v>0</v>
      </c>
      <c r="N176" s="237">
        <v>20</v>
      </c>
      <c r="O176" s="238">
        <v>32</v>
      </c>
      <c r="P176" s="239" t="s">
        <v>164</v>
      </c>
      <c r="U176" s="68"/>
    </row>
    <row r="177" spans="1:21" s="68" customFormat="1" ht="13.5" customHeight="1">
      <c r="A177" s="221">
        <v>153</v>
      </c>
      <c r="B177" s="221" t="s">
        <v>159</v>
      </c>
      <c r="C177" s="221" t="s">
        <v>838</v>
      </c>
      <c r="D177" s="222" t="s">
        <v>845</v>
      </c>
      <c r="E177" s="223" t="s">
        <v>846</v>
      </c>
      <c r="F177" s="221" t="s">
        <v>107</v>
      </c>
      <c r="G177" s="224"/>
      <c r="H177" s="225"/>
      <c r="I177" s="225"/>
      <c r="J177" s="226">
        <v>0</v>
      </c>
      <c r="K177" s="227">
        <f>G177*J177</f>
        <v>0</v>
      </c>
      <c r="L177" s="226">
        <v>0</v>
      </c>
      <c r="M177" s="227">
        <f>G177*L177</f>
        <v>0</v>
      </c>
      <c r="N177" s="228">
        <v>20</v>
      </c>
      <c r="O177" s="229">
        <v>16</v>
      </c>
      <c r="P177" s="68" t="s">
        <v>164</v>
      </c>
    </row>
    <row r="178" spans="1:21" s="195" customFormat="1" ht="30" customHeight="1">
      <c r="A178" s="218"/>
      <c r="B178" s="219" t="s">
        <v>121</v>
      </c>
      <c r="C178" s="218"/>
      <c r="D178" s="218" t="s">
        <v>481</v>
      </c>
      <c r="E178" s="218" t="s">
        <v>482</v>
      </c>
      <c r="F178" s="218"/>
      <c r="G178" s="218"/>
      <c r="H178" s="218"/>
      <c r="I178" s="220"/>
      <c r="K178" s="197">
        <f>SUM(K179:K187)</f>
        <v>8.1743469300000005</v>
      </c>
      <c r="M178" s="197">
        <f>SUM(M179:M187)</f>
        <v>0</v>
      </c>
      <c r="P178" s="195" t="s">
        <v>79</v>
      </c>
      <c r="U178" s="68"/>
    </row>
    <row r="179" spans="1:21" s="68" customFormat="1" ht="25.5" customHeight="1">
      <c r="A179" s="221">
        <v>154</v>
      </c>
      <c r="B179" s="221" t="s">
        <v>159</v>
      </c>
      <c r="C179" s="221" t="s">
        <v>481</v>
      </c>
      <c r="D179" s="222" t="s">
        <v>485</v>
      </c>
      <c r="E179" s="223" t="s">
        <v>486</v>
      </c>
      <c r="F179" s="221" t="s">
        <v>220</v>
      </c>
      <c r="G179" s="224">
        <v>419.6</v>
      </c>
      <c r="H179" s="225"/>
      <c r="I179" s="225"/>
      <c r="J179" s="226">
        <v>2.5999999999999998E-4</v>
      </c>
      <c r="K179" s="227">
        <f t="shared" ref="K179:K187" si="16">G179*J179</f>
        <v>0.109096</v>
      </c>
      <c r="L179" s="226">
        <v>0</v>
      </c>
      <c r="M179" s="227">
        <f t="shared" ref="M179:M187" si="17">G179*L179</f>
        <v>0</v>
      </c>
      <c r="N179" s="228">
        <v>20</v>
      </c>
      <c r="O179" s="229">
        <v>16</v>
      </c>
      <c r="P179" s="68" t="s">
        <v>164</v>
      </c>
    </row>
    <row r="180" spans="1:21" s="68" customFormat="1" ht="27" customHeight="1">
      <c r="A180" s="221">
        <v>155</v>
      </c>
      <c r="B180" s="221" t="s">
        <v>159</v>
      </c>
      <c r="C180" s="221" t="s">
        <v>481</v>
      </c>
      <c r="D180" s="222" t="s">
        <v>487</v>
      </c>
      <c r="E180" s="223" t="s">
        <v>488</v>
      </c>
      <c r="F180" s="221" t="s">
        <v>193</v>
      </c>
      <c r="G180" s="224">
        <v>202.846</v>
      </c>
      <c r="H180" s="225"/>
      <c r="I180" s="225"/>
      <c r="J180" s="226">
        <v>0</v>
      </c>
      <c r="K180" s="227">
        <f t="shared" si="16"/>
        <v>0</v>
      </c>
      <c r="L180" s="226">
        <v>0</v>
      </c>
      <c r="M180" s="227">
        <f t="shared" si="17"/>
        <v>0</v>
      </c>
      <c r="N180" s="228">
        <v>20</v>
      </c>
      <c r="O180" s="229">
        <v>16</v>
      </c>
      <c r="P180" s="68" t="s">
        <v>164</v>
      </c>
    </row>
    <row r="181" spans="1:21" s="239" customFormat="1" ht="14.25" customHeight="1">
      <c r="A181" s="230">
        <v>156</v>
      </c>
      <c r="B181" s="230" t="s">
        <v>185</v>
      </c>
      <c r="C181" s="230" t="s">
        <v>186</v>
      </c>
      <c r="D181" s="231" t="s">
        <v>489</v>
      </c>
      <c r="E181" s="232" t="s">
        <v>490</v>
      </c>
      <c r="F181" s="230" t="s">
        <v>193</v>
      </c>
      <c r="G181" s="233">
        <v>223.131</v>
      </c>
      <c r="H181" s="234"/>
      <c r="I181" s="234"/>
      <c r="J181" s="235">
        <v>9.6799999999999994E-3</v>
      </c>
      <c r="K181" s="236">
        <f t="shared" si="16"/>
        <v>2.1599080799999997</v>
      </c>
      <c r="L181" s="235">
        <v>0</v>
      </c>
      <c r="M181" s="236">
        <f t="shared" si="17"/>
        <v>0</v>
      </c>
      <c r="N181" s="237">
        <v>20</v>
      </c>
      <c r="O181" s="238">
        <v>32</v>
      </c>
      <c r="P181" s="239" t="s">
        <v>164</v>
      </c>
      <c r="U181" s="68"/>
    </row>
    <row r="182" spans="1:21" s="68" customFormat="1" ht="13.5" customHeight="1">
      <c r="A182" s="221">
        <v>157</v>
      </c>
      <c r="B182" s="221" t="s">
        <v>159</v>
      </c>
      <c r="C182" s="221" t="s">
        <v>481</v>
      </c>
      <c r="D182" s="222" t="s">
        <v>491</v>
      </c>
      <c r="E182" s="223" t="s">
        <v>492</v>
      </c>
      <c r="F182" s="221" t="s">
        <v>220</v>
      </c>
      <c r="G182" s="224">
        <v>264</v>
      </c>
      <c r="H182" s="225"/>
      <c r="I182" s="225"/>
      <c r="J182" s="226">
        <v>0</v>
      </c>
      <c r="K182" s="227">
        <f t="shared" si="16"/>
        <v>0</v>
      </c>
      <c r="L182" s="226">
        <v>0</v>
      </c>
      <c r="M182" s="227">
        <f t="shared" si="17"/>
        <v>0</v>
      </c>
      <c r="N182" s="228">
        <v>20</v>
      </c>
      <c r="O182" s="229">
        <v>16</v>
      </c>
      <c r="P182" s="68" t="s">
        <v>164</v>
      </c>
    </row>
    <row r="183" spans="1:21" s="68" customFormat="1" ht="39" customHeight="1">
      <c r="A183" s="221">
        <v>158</v>
      </c>
      <c r="B183" s="221" t="s">
        <v>159</v>
      </c>
      <c r="C183" s="221" t="s">
        <v>481</v>
      </c>
      <c r="D183" s="222" t="s">
        <v>497</v>
      </c>
      <c r="E183" s="223" t="s">
        <v>498</v>
      </c>
      <c r="F183" s="221" t="s">
        <v>163</v>
      </c>
      <c r="G183" s="224">
        <v>13.430999999999999</v>
      </c>
      <c r="H183" s="225"/>
      <c r="I183" s="225"/>
      <c r="J183" s="226">
        <v>2.3099999999999999E-2</v>
      </c>
      <c r="K183" s="227">
        <f t="shared" si="16"/>
        <v>0.31025609999999998</v>
      </c>
      <c r="L183" s="226">
        <v>0</v>
      </c>
      <c r="M183" s="227">
        <f t="shared" si="17"/>
        <v>0</v>
      </c>
      <c r="N183" s="228">
        <v>20</v>
      </c>
      <c r="O183" s="229">
        <v>16</v>
      </c>
      <c r="P183" s="68" t="s">
        <v>164</v>
      </c>
    </row>
    <row r="184" spans="1:21" s="68" customFormat="1" ht="15" customHeight="1">
      <c r="A184" s="221">
        <v>159</v>
      </c>
      <c r="B184" s="221" t="s">
        <v>159</v>
      </c>
      <c r="C184" s="221" t="s">
        <v>481</v>
      </c>
      <c r="D184" s="222" t="s">
        <v>499</v>
      </c>
      <c r="E184" s="223" t="s">
        <v>500</v>
      </c>
      <c r="F184" s="221" t="s">
        <v>193</v>
      </c>
      <c r="G184" s="224">
        <v>60.225000000000001</v>
      </c>
      <c r="H184" s="225"/>
      <c r="I184" s="225"/>
      <c r="J184" s="226">
        <v>1.0829999999999999E-2</v>
      </c>
      <c r="K184" s="227">
        <f t="shared" si="16"/>
        <v>0.65223674999999992</v>
      </c>
      <c r="L184" s="226">
        <v>0</v>
      </c>
      <c r="M184" s="227">
        <f t="shared" si="17"/>
        <v>0</v>
      </c>
      <c r="N184" s="228">
        <v>20</v>
      </c>
      <c r="O184" s="229">
        <v>16</v>
      </c>
      <c r="P184" s="68" t="s">
        <v>164</v>
      </c>
    </row>
    <row r="185" spans="1:21" s="239" customFormat="1" ht="13.5" customHeight="1">
      <c r="A185" s="230">
        <v>160</v>
      </c>
      <c r="B185" s="230" t="s">
        <v>185</v>
      </c>
      <c r="C185" s="230" t="s">
        <v>186</v>
      </c>
      <c r="D185" s="231" t="s">
        <v>501</v>
      </c>
      <c r="E185" s="232" t="s">
        <v>502</v>
      </c>
      <c r="F185" s="230" t="s">
        <v>163</v>
      </c>
      <c r="G185" s="233">
        <v>8.9870000000000001</v>
      </c>
      <c r="H185" s="234"/>
      <c r="I185" s="234"/>
      <c r="J185" s="235">
        <v>0.55000000000000004</v>
      </c>
      <c r="K185" s="236">
        <f t="shared" si="16"/>
        <v>4.9428500000000009</v>
      </c>
      <c r="L185" s="235">
        <v>0</v>
      </c>
      <c r="M185" s="236">
        <f t="shared" si="17"/>
        <v>0</v>
      </c>
      <c r="N185" s="237">
        <v>20</v>
      </c>
      <c r="O185" s="238">
        <v>32</v>
      </c>
      <c r="P185" s="239" t="s">
        <v>164</v>
      </c>
      <c r="U185" s="68"/>
    </row>
    <row r="186" spans="1:21" s="68" customFormat="1" ht="13.5" customHeight="1">
      <c r="A186" s="221">
        <v>161</v>
      </c>
      <c r="B186" s="221" t="s">
        <v>159</v>
      </c>
      <c r="C186" s="221" t="s">
        <v>481</v>
      </c>
      <c r="D186" s="222" t="s">
        <v>847</v>
      </c>
      <c r="E186" s="223" t="s">
        <v>848</v>
      </c>
      <c r="F186" s="221" t="s">
        <v>220</v>
      </c>
      <c r="G186" s="224">
        <v>27</v>
      </c>
      <c r="H186" s="225"/>
      <c r="I186" s="225"/>
      <c r="J186" s="226">
        <v>0</v>
      </c>
      <c r="K186" s="227">
        <f t="shared" si="16"/>
        <v>0</v>
      </c>
      <c r="L186" s="226">
        <v>0</v>
      </c>
      <c r="M186" s="227">
        <f t="shared" si="17"/>
        <v>0</v>
      </c>
      <c r="N186" s="228">
        <v>20</v>
      </c>
      <c r="O186" s="229">
        <v>16</v>
      </c>
      <c r="P186" s="68" t="s">
        <v>164</v>
      </c>
    </row>
    <row r="187" spans="1:21" s="68" customFormat="1" ht="14.25" customHeight="1">
      <c r="A187" s="221">
        <v>162</v>
      </c>
      <c r="B187" s="221" t="s">
        <v>159</v>
      </c>
      <c r="C187" s="221" t="s">
        <v>481</v>
      </c>
      <c r="D187" s="222" t="s">
        <v>507</v>
      </c>
      <c r="E187" s="223" t="s">
        <v>508</v>
      </c>
      <c r="F187" s="221" t="s">
        <v>107</v>
      </c>
      <c r="G187" s="224"/>
      <c r="H187" s="225"/>
      <c r="I187" s="225"/>
      <c r="J187" s="226">
        <v>0</v>
      </c>
      <c r="K187" s="227">
        <f t="shared" si="16"/>
        <v>0</v>
      </c>
      <c r="L187" s="226">
        <v>0</v>
      </c>
      <c r="M187" s="227">
        <f t="shared" si="17"/>
        <v>0</v>
      </c>
      <c r="N187" s="228">
        <v>20</v>
      </c>
      <c r="O187" s="229">
        <v>16</v>
      </c>
      <c r="P187" s="68" t="s">
        <v>164</v>
      </c>
    </row>
    <row r="188" spans="1:21" s="195" customFormat="1" ht="30" customHeight="1">
      <c r="A188" s="218"/>
      <c r="B188" s="219" t="s">
        <v>121</v>
      </c>
      <c r="C188" s="218"/>
      <c r="D188" s="218" t="s">
        <v>509</v>
      </c>
      <c r="E188" s="218" t="s">
        <v>510</v>
      </c>
      <c r="F188" s="218"/>
      <c r="G188" s="218"/>
      <c r="H188" s="218"/>
      <c r="I188" s="220"/>
      <c r="K188" s="197">
        <f>SUM(K189:K191)</f>
        <v>0.95253305999999993</v>
      </c>
      <c r="M188" s="197">
        <f>SUM(M189:M191)</f>
        <v>0</v>
      </c>
      <c r="P188" s="195" t="s">
        <v>79</v>
      </c>
      <c r="U188" s="68"/>
    </row>
    <row r="189" spans="1:21" s="68" customFormat="1" ht="24.75" customHeight="1">
      <c r="A189" s="221">
        <v>163</v>
      </c>
      <c r="B189" s="221" t="s">
        <v>159</v>
      </c>
      <c r="C189" s="221" t="s">
        <v>509</v>
      </c>
      <c r="D189" s="222" t="s">
        <v>849</v>
      </c>
      <c r="E189" s="223" t="s">
        <v>2085</v>
      </c>
      <c r="F189" s="221" t="s">
        <v>193</v>
      </c>
      <c r="G189" s="224">
        <v>7.65</v>
      </c>
      <c r="H189" s="225"/>
      <c r="I189" s="225"/>
      <c r="J189" s="226">
        <v>3.4500000000000003E-2</v>
      </c>
      <c r="K189" s="227">
        <f>G189*J189</f>
        <v>0.26392500000000002</v>
      </c>
      <c r="L189" s="226">
        <v>0</v>
      </c>
      <c r="M189" s="227">
        <f>G189*L189</f>
        <v>0</v>
      </c>
      <c r="N189" s="228">
        <v>20</v>
      </c>
      <c r="O189" s="229">
        <v>16</v>
      </c>
      <c r="P189" s="68" t="s">
        <v>164</v>
      </c>
    </row>
    <row r="190" spans="1:21" s="68" customFormat="1" ht="24.75" customHeight="1">
      <c r="A190" s="221">
        <v>164</v>
      </c>
      <c r="B190" s="221" t="s">
        <v>159</v>
      </c>
      <c r="C190" s="221" t="s">
        <v>509</v>
      </c>
      <c r="D190" s="222" t="s">
        <v>511</v>
      </c>
      <c r="E190" s="223" t="s">
        <v>2080</v>
      </c>
      <c r="F190" s="221" t="s">
        <v>193</v>
      </c>
      <c r="G190" s="224">
        <v>51.814</v>
      </c>
      <c r="H190" s="225"/>
      <c r="I190" s="225"/>
      <c r="J190" s="226">
        <v>1.329E-2</v>
      </c>
      <c r="K190" s="227">
        <f>G190*J190</f>
        <v>0.68860805999999997</v>
      </c>
      <c r="L190" s="226">
        <v>0</v>
      </c>
      <c r="M190" s="227">
        <f>G190*L190</f>
        <v>0</v>
      </c>
      <c r="N190" s="228">
        <v>20</v>
      </c>
      <c r="O190" s="229">
        <v>16</v>
      </c>
      <c r="P190" s="68" t="s">
        <v>164</v>
      </c>
    </row>
    <row r="191" spans="1:21" s="68" customFormat="1" ht="13.5" customHeight="1">
      <c r="A191" s="221">
        <v>165</v>
      </c>
      <c r="B191" s="221" t="s">
        <v>159</v>
      </c>
      <c r="C191" s="221" t="s">
        <v>509</v>
      </c>
      <c r="D191" s="222" t="s">
        <v>512</v>
      </c>
      <c r="E191" s="223" t="s">
        <v>513</v>
      </c>
      <c r="F191" s="221" t="s">
        <v>107</v>
      </c>
      <c r="G191" s="224"/>
      <c r="H191" s="225"/>
      <c r="I191" s="225"/>
      <c r="J191" s="226">
        <v>0</v>
      </c>
      <c r="K191" s="227">
        <f>G191*J191</f>
        <v>0</v>
      </c>
      <c r="L191" s="226">
        <v>0</v>
      </c>
      <c r="M191" s="227">
        <f>G191*L191</f>
        <v>0</v>
      </c>
      <c r="N191" s="228">
        <v>20</v>
      </c>
      <c r="O191" s="229">
        <v>16</v>
      </c>
      <c r="P191" s="68" t="s">
        <v>164</v>
      </c>
    </row>
    <row r="192" spans="1:21" s="195" customFormat="1" ht="26.25" customHeight="1">
      <c r="A192" s="218"/>
      <c r="B192" s="219" t="s">
        <v>121</v>
      </c>
      <c r="C192" s="218"/>
      <c r="D192" s="218" t="s">
        <v>514</v>
      </c>
      <c r="E192" s="218" t="s">
        <v>515</v>
      </c>
      <c r="F192" s="218"/>
      <c r="G192" s="218"/>
      <c r="H192" s="218"/>
      <c r="I192" s="220"/>
      <c r="K192" s="197">
        <f>SUM(K193:K203)</f>
        <v>2.2660494799999999</v>
      </c>
      <c r="M192" s="197">
        <f>SUM(M193:M203)</f>
        <v>0</v>
      </c>
      <c r="P192" s="195" t="s">
        <v>79</v>
      </c>
      <c r="U192" s="68"/>
    </row>
    <row r="193" spans="1:21" s="68" customFormat="1" ht="26.25" customHeight="1">
      <c r="A193" s="221">
        <v>166</v>
      </c>
      <c r="B193" s="221" t="s">
        <v>159</v>
      </c>
      <c r="C193" s="221" t="s">
        <v>514</v>
      </c>
      <c r="D193" s="222" t="s">
        <v>518</v>
      </c>
      <c r="E193" s="223" t="s">
        <v>519</v>
      </c>
      <c r="F193" s="221" t="s">
        <v>193</v>
      </c>
      <c r="G193" s="224">
        <v>202.846</v>
      </c>
      <c r="H193" s="225"/>
      <c r="I193" s="225"/>
      <c r="J193" s="226">
        <v>4.6999999999999999E-4</v>
      </c>
      <c r="K193" s="227">
        <f t="shared" ref="K193:K203" si="18">G193*J193</f>
        <v>9.5337619999999998E-2</v>
      </c>
      <c r="L193" s="226">
        <v>0</v>
      </c>
      <c r="M193" s="227">
        <f t="shared" ref="M193:M203" si="19">G193*L193</f>
        <v>0</v>
      </c>
      <c r="N193" s="228">
        <v>20</v>
      </c>
      <c r="O193" s="229">
        <v>16</v>
      </c>
      <c r="P193" s="68" t="s">
        <v>164</v>
      </c>
    </row>
    <row r="194" spans="1:21" s="68" customFormat="1" ht="22.5" customHeight="1">
      <c r="A194" s="221">
        <v>167</v>
      </c>
      <c r="B194" s="221" t="s">
        <v>159</v>
      </c>
      <c r="C194" s="221" t="s">
        <v>514</v>
      </c>
      <c r="D194" s="222" t="s">
        <v>520</v>
      </c>
      <c r="E194" s="223" t="s">
        <v>521</v>
      </c>
      <c r="F194" s="221" t="s">
        <v>193</v>
      </c>
      <c r="G194" s="224">
        <v>202.846</v>
      </c>
      <c r="H194" s="225"/>
      <c r="I194" s="225"/>
      <c r="J194" s="226">
        <v>9.11E-3</v>
      </c>
      <c r="K194" s="227">
        <f t="shared" si="18"/>
        <v>1.84792706</v>
      </c>
      <c r="L194" s="226">
        <v>0</v>
      </c>
      <c r="M194" s="227">
        <f t="shared" si="19"/>
        <v>0</v>
      </c>
      <c r="N194" s="228">
        <v>20</v>
      </c>
      <c r="O194" s="229">
        <v>16</v>
      </c>
      <c r="P194" s="68" t="s">
        <v>164</v>
      </c>
    </row>
    <row r="195" spans="1:21" s="68" customFormat="1" ht="13.5" customHeight="1">
      <c r="A195" s="221">
        <v>168</v>
      </c>
      <c r="B195" s="221" t="s">
        <v>159</v>
      </c>
      <c r="C195" s="221" t="s">
        <v>514</v>
      </c>
      <c r="D195" s="222" t="s">
        <v>524</v>
      </c>
      <c r="E195" s="223" t="s">
        <v>525</v>
      </c>
      <c r="F195" s="221" t="s">
        <v>231</v>
      </c>
      <c r="G195" s="224">
        <v>1</v>
      </c>
      <c r="H195" s="225"/>
      <c r="I195" s="225"/>
      <c r="J195" s="226">
        <v>8.4700000000000001E-3</v>
      </c>
      <c r="K195" s="227">
        <f t="shared" si="18"/>
        <v>8.4700000000000001E-3</v>
      </c>
      <c r="L195" s="226">
        <v>0</v>
      </c>
      <c r="M195" s="227">
        <f t="shared" si="19"/>
        <v>0</v>
      </c>
      <c r="N195" s="228">
        <v>20</v>
      </c>
      <c r="O195" s="229">
        <v>16</v>
      </c>
      <c r="P195" s="68" t="s">
        <v>164</v>
      </c>
    </row>
    <row r="196" spans="1:21" s="68" customFormat="1" ht="13.5" customHeight="1">
      <c r="A196" s="221">
        <v>169</v>
      </c>
      <c r="B196" s="221" t="s">
        <v>159</v>
      </c>
      <c r="C196" s="221" t="s">
        <v>514</v>
      </c>
      <c r="D196" s="222" t="s">
        <v>850</v>
      </c>
      <c r="E196" s="223" t="s">
        <v>851</v>
      </c>
      <c r="F196" s="221" t="s">
        <v>231</v>
      </c>
      <c r="G196" s="224">
        <v>2</v>
      </c>
      <c r="H196" s="225"/>
      <c r="I196" s="225"/>
      <c r="J196" s="226">
        <v>1.0999999999999999E-2</v>
      </c>
      <c r="K196" s="227">
        <f t="shared" si="18"/>
        <v>2.1999999999999999E-2</v>
      </c>
      <c r="L196" s="226">
        <v>0</v>
      </c>
      <c r="M196" s="227">
        <f t="shared" si="19"/>
        <v>0</v>
      </c>
      <c r="N196" s="228">
        <v>20</v>
      </c>
      <c r="O196" s="229">
        <v>16</v>
      </c>
      <c r="P196" s="68" t="s">
        <v>164</v>
      </c>
    </row>
    <row r="197" spans="1:21" s="68" customFormat="1" ht="14.25" customHeight="1">
      <c r="A197" s="221">
        <v>170</v>
      </c>
      <c r="B197" s="221" t="s">
        <v>159</v>
      </c>
      <c r="C197" s="221" t="s">
        <v>514</v>
      </c>
      <c r="D197" s="222" t="s">
        <v>526</v>
      </c>
      <c r="E197" s="223" t="s">
        <v>527</v>
      </c>
      <c r="F197" s="221" t="s">
        <v>231</v>
      </c>
      <c r="G197" s="224">
        <v>1</v>
      </c>
      <c r="H197" s="225"/>
      <c r="I197" s="225"/>
      <c r="J197" s="226">
        <v>7.3499999999999998E-3</v>
      </c>
      <c r="K197" s="227">
        <f t="shared" si="18"/>
        <v>7.3499999999999998E-3</v>
      </c>
      <c r="L197" s="226">
        <v>0</v>
      </c>
      <c r="M197" s="227">
        <f t="shared" si="19"/>
        <v>0</v>
      </c>
      <c r="N197" s="228">
        <v>20</v>
      </c>
      <c r="O197" s="229">
        <v>16</v>
      </c>
      <c r="P197" s="68" t="s">
        <v>164</v>
      </c>
    </row>
    <row r="198" spans="1:21" s="68" customFormat="1" ht="14.25" customHeight="1">
      <c r="A198" s="221">
        <v>171</v>
      </c>
      <c r="B198" s="221" t="s">
        <v>159</v>
      </c>
      <c r="C198" s="221" t="s">
        <v>514</v>
      </c>
      <c r="D198" s="222" t="s">
        <v>852</v>
      </c>
      <c r="E198" s="223" t="s">
        <v>853</v>
      </c>
      <c r="F198" s="221" t="s">
        <v>231</v>
      </c>
      <c r="G198" s="224">
        <v>2</v>
      </c>
      <c r="H198" s="225"/>
      <c r="I198" s="225"/>
      <c r="J198" s="226">
        <v>6.4000000000000005E-4</v>
      </c>
      <c r="K198" s="227">
        <f t="shared" si="18"/>
        <v>1.2800000000000001E-3</v>
      </c>
      <c r="L198" s="226">
        <v>0</v>
      </c>
      <c r="M198" s="227">
        <f t="shared" si="19"/>
        <v>0</v>
      </c>
      <c r="N198" s="228">
        <v>20</v>
      </c>
      <c r="O198" s="229">
        <v>16</v>
      </c>
      <c r="P198" s="68" t="s">
        <v>164</v>
      </c>
    </row>
    <row r="199" spans="1:21" s="68" customFormat="1" ht="27.75" customHeight="1">
      <c r="A199" s="221">
        <v>172</v>
      </c>
      <c r="B199" s="221" t="s">
        <v>159</v>
      </c>
      <c r="C199" s="221" t="s">
        <v>514</v>
      </c>
      <c r="D199" s="222" t="s">
        <v>530</v>
      </c>
      <c r="E199" s="223" t="s">
        <v>531</v>
      </c>
      <c r="F199" s="221" t="s">
        <v>220</v>
      </c>
      <c r="G199" s="224">
        <v>44</v>
      </c>
      <c r="H199" s="225"/>
      <c r="I199" s="225"/>
      <c r="J199" s="226">
        <v>2.4499999999999999E-3</v>
      </c>
      <c r="K199" s="227">
        <f t="shared" si="18"/>
        <v>0.10779999999999999</v>
      </c>
      <c r="L199" s="226">
        <v>0</v>
      </c>
      <c r="M199" s="227">
        <f t="shared" si="19"/>
        <v>0</v>
      </c>
      <c r="N199" s="228">
        <v>20</v>
      </c>
      <c r="O199" s="229">
        <v>16</v>
      </c>
      <c r="P199" s="68" t="s">
        <v>164</v>
      </c>
    </row>
    <row r="200" spans="1:21" s="68" customFormat="1" ht="24.75" customHeight="1">
      <c r="A200" s="221">
        <v>173</v>
      </c>
      <c r="B200" s="221" t="s">
        <v>159</v>
      </c>
      <c r="C200" s="221" t="s">
        <v>514</v>
      </c>
      <c r="D200" s="222" t="s">
        <v>534</v>
      </c>
      <c r="E200" s="223" t="s">
        <v>854</v>
      </c>
      <c r="F200" s="221" t="s">
        <v>231</v>
      </c>
      <c r="G200" s="224">
        <v>3</v>
      </c>
      <c r="H200" s="225"/>
      <c r="I200" s="225"/>
      <c r="J200" s="226">
        <v>1.58E-3</v>
      </c>
      <c r="K200" s="227">
        <f t="shared" si="18"/>
        <v>4.7400000000000003E-3</v>
      </c>
      <c r="L200" s="226">
        <v>0</v>
      </c>
      <c r="M200" s="227">
        <f t="shared" si="19"/>
        <v>0</v>
      </c>
      <c r="N200" s="228">
        <v>20</v>
      </c>
      <c r="O200" s="229">
        <v>16</v>
      </c>
      <c r="P200" s="68" t="s">
        <v>164</v>
      </c>
    </row>
    <row r="201" spans="1:21" s="68" customFormat="1" ht="15" customHeight="1">
      <c r="A201" s="221">
        <v>174</v>
      </c>
      <c r="B201" s="221" t="s">
        <v>159</v>
      </c>
      <c r="C201" s="221" t="s">
        <v>514</v>
      </c>
      <c r="D201" s="222" t="s">
        <v>538</v>
      </c>
      <c r="E201" s="223" t="s">
        <v>539</v>
      </c>
      <c r="F201" s="221" t="s">
        <v>220</v>
      </c>
      <c r="G201" s="224">
        <v>41.54</v>
      </c>
      <c r="H201" s="225"/>
      <c r="I201" s="225"/>
      <c r="J201" s="226">
        <v>2.9199999999999999E-3</v>
      </c>
      <c r="K201" s="227">
        <f t="shared" si="18"/>
        <v>0.1212968</v>
      </c>
      <c r="L201" s="226">
        <v>0</v>
      </c>
      <c r="M201" s="227">
        <f t="shared" si="19"/>
        <v>0</v>
      </c>
      <c r="N201" s="228">
        <v>20</v>
      </c>
      <c r="O201" s="229">
        <v>16</v>
      </c>
      <c r="P201" s="68" t="s">
        <v>164</v>
      </c>
    </row>
    <row r="202" spans="1:21" s="68" customFormat="1" ht="24.75" customHeight="1">
      <c r="A202" s="221">
        <v>175</v>
      </c>
      <c r="B202" s="221" t="s">
        <v>159</v>
      </c>
      <c r="C202" s="221" t="s">
        <v>514</v>
      </c>
      <c r="D202" s="222" t="s">
        <v>552</v>
      </c>
      <c r="E202" s="223" t="s">
        <v>553</v>
      </c>
      <c r="F202" s="221" t="s">
        <v>220</v>
      </c>
      <c r="G202" s="224">
        <v>20.100000000000001</v>
      </c>
      <c r="H202" s="225"/>
      <c r="I202" s="225"/>
      <c r="J202" s="226">
        <v>2.48E-3</v>
      </c>
      <c r="K202" s="227">
        <f t="shared" si="18"/>
        <v>4.9848000000000003E-2</v>
      </c>
      <c r="L202" s="226">
        <v>0</v>
      </c>
      <c r="M202" s="227">
        <f t="shared" si="19"/>
        <v>0</v>
      </c>
      <c r="N202" s="228">
        <v>20</v>
      </c>
      <c r="O202" s="229">
        <v>16</v>
      </c>
      <c r="P202" s="68" t="s">
        <v>164</v>
      </c>
    </row>
    <row r="203" spans="1:21" s="68" customFormat="1" ht="26.25" customHeight="1">
      <c r="A203" s="221">
        <v>176</v>
      </c>
      <c r="B203" s="221" t="s">
        <v>159</v>
      </c>
      <c r="C203" s="221" t="s">
        <v>514</v>
      </c>
      <c r="D203" s="222" t="s">
        <v>556</v>
      </c>
      <c r="E203" s="223" t="s">
        <v>557</v>
      </c>
      <c r="F203" s="221" t="s">
        <v>107</v>
      </c>
      <c r="G203" s="224"/>
      <c r="H203" s="225"/>
      <c r="I203" s="225"/>
      <c r="J203" s="226">
        <v>0</v>
      </c>
      <c r="K203" s="227">
        <f t="shared" si="18"/>
        <v>0</v>
      </c>
      <c r="L203" s="226">
        <v>0</v>
      </c>
      <c r="M203" s="227">
        <f t="shared" si="19"/>
        <v>0</v>
      </c>
      <c r="N203" s="228">
        <v>20</v>
      </c>
      <c r="O203" s="229">
        <v>16</v>
      </c>
      <c r="P203" s="68" t="s">
        <v>164</v>
      </c>
    </row>
    <row r="204" spans="1:21" s="195" customFormat="1" ht="27" customHeight="1">
      <c r="A204" s="218"/>
      <c r="B204" s="219" t="s">
        <v>121</v>
      </c>
      <c r="C204" s="218"/>
      <c r="D204" s="218" t="s">
        <v>558</v>
      </c>
      <c r="E204" s="218" t="s">
        <v>559</v>
      </c>
      <c r="F204" s="218"/>
      <c r="G204" s="218"/>
      <c r="H204" s="218"/>
      <c r="I204" s="220"/>
      <c r="K204" s="197">
        <f>SUM(K205:K234)</f>
        <v>2.7911199899999994</v>
      </c>
      <c r="M204" s="197">
        <f>SUM(M205:M234)</f>
        <v>0</v>
      </c>
      <c r="P204" s="195" t="s">
        <v>79</v>
      </c>
      <c r="U204" s="68"/>
    </row>
    <row r="205" spans="1:21" s="68" customFormat="1" ht="14.25" customHeight="1">
      <c r="A205" s="221">
        <v>177</v>
      </c>
      <c r="B205" s="221" t="s">
        <v>159</v>
      </c>
      <c r="C205" s="221" t="s">
        <v>558</v>
      </c>
      <c r="D205" s="222" t="s">
        <v>560</v>
      </c>
      <c r="E205" s="223" t="s">
        <v>561</v>
      </c>
      <c r="F205" s="221" t="s">
        <v>193</v>
      </c>
      <c r="G205" s="224">
        <v>26.021000000000001</v>
      </c>
      <c r="H205" s="225"/>
      <c r="I205" s="225"/>
      <c r="J205" s="226">
        <v>3.0000000000000001E-5</v>
      </c>
      <c r="K205" s="227">
        <f t="shared" ref="K205:K234" si="20">G205*J205</f>
        <v>7.8063000000000004E-4</v>
      </c>
      <c r="L205" s="226">
        <v>0</v>
      </c>
      <c r="M205" s="227">
        <f t="shared" ref="M205:M234" si="21">G205*L205</f>
        <v>0</v>
      </c>
      <c r="N205" s="228">
        <v>20</v>
      </c>
      <c r="O205" s="229">
        <v>16</v>
      </c>
      <c r="P205" s="68" t="s">
        <v>164</v>
      </c>
    </row>
    <row r="206" spans="1:21" s="68" customFormat="1" ht="13.5" customHeight="1">
      <c r="A206" s="221">
        <v>178</v>
      </c>
      <c r="B206" s="221" t="s">
        <v>159</v>
      </c>
      <c r="C206" s="221" t="s">
        <v>558</v>
      </c>
      <c r="D206" s="222" t="s">
        <v>562</v>
      </c>
      <c r="E206" s="223" t="s">
        <v>563</v>
      </c>
      <c r="F206" s="221" t="s">
        <v>220</v>
      </c>
      <c r="G206" s="224">
        <v>26.021000000000001</v>
      </c>
      <c r="H206" s="225"/>
      <c r="I206" s="225"/>
      <c r="J206" s="226">
        <v>6.0000000000000002E-5</v>
      </c>
      <c r="K206" s="227">
        <f t="shared" si="20"/>
        <v>1.5612600000000001E-3</v>
      </c>
      <c r="L206" s="226">
        <v>0</v>
      </c>
      <c r="M206" s="227">
        <f t="shared" si="21"/>
        <v>0</v>
      </c>
      <c r="N206" s="228">
        <v>20</v>
      </c>
      <c r="O206" s="229">
        <v>16</v>
      </c>
      <c r="P206" s="68" t="s">
        <v>164</v>
      </c>
    </row>
    <row r="207" spans="1:21" s="239" customFormat="1" ht="12.75" customHeight="1">
      <c r="A207" s="230">
        <v>179</v>
      </c>
      <c r="B207" s="230" t="s">
        <v>185</v>
      </c>
      <c r="C207" s="230" t="s">
        <v>186</v>
      </c>
      <c r="D207" s="231" t="s">
        <v>564</v>
      </c>
      <c r="E207" s="232" t="s">
        <v>565</v>
      </c>
      <c r="F207" s="230" t="s">
        <v>193</v>
      </c>
      <c r="G207" s="233">
        <v>28.623000000000001</v>
      </c>
      <c r="H207" s="234"/>
      <c r="I207" s="234"/>
      <c r="J207" s="235">
        <v>7.3499999999999998E-3</v>
      </c>
      <c r="K207" s="236">
        <f t="shared" si="20"/>
        <v>0.21037905000000001</v>
      </c>
      <c r="L207" s="235">
        <v>0</v>
      </c>
      <c r="M207" s="236">
        <f t="shared" si="21"/>
        <v>0</v>
      </c>
      <c r="N207" s="237">
        <v>20</v>
      </c>
      <c r="O207" s="238">
        <v>32</v>
      </c>
      <c r="P207" s="239" t="s">
        <v>164</v>
      </c>
      <c r="U207" s="68"/>
    </row>
    <row r="208" spans="1:21" s="239" customFormat="1" ht="12.75" customHeight="1">
      <c r="A208" s="230">
        <v>180</v>
      </c>
      <c r="B208" s="230" t="s">
        <v>185</v>
      </c>
      <c r="C208" s="230" t="s">
        <v>186</v>
      </c>
      <c r="D208" s="231" t="s">
        <v>566</v>
      </c>
      <c r="E208" s="232" t="s">
        <v>567</v>
      </c>
      <c r="F208" s="230" t="s">
        <v>193</v>
      </c>
      <c r="G208" s="233">
        <v>28.623000000000001</v>
      </c>
      <c r="H208" s="234"/>
      <c r="I208" s="234"/>
      <c r="J208" s="235">
        <v>7.3499999999999998E-3</v>
      </c>
      <c r="K208" s="236">
        <f t="shared" si="20"/>
        <v>0.21037905000000001</v>
      </c>
      <c r="L208" s="235">
        <v>0</v>
      </c>
      <c r="M208" s="236">
        <f t="shared" si="21"/>
        <v>0</v>
      </c>
      <c r="N208" s="237">
        <v>20</v>
      </c>
      <c r="O208" s="238">
        <v>32</v>
      </c>
      <c r="P208" s="239" t="s">
        <v>164</v>
      </c>
      <c r="U208" s="68"/>
    </row>
    <row r="209" spans="1:21" s="68" customFormat="1" ht="21.75" customHeight="1">
      <c r="A209" s="221">
        <v>181</v>
      </c>
      <c r="B209" s="221" t="s">
        <v>159</v>
      </c>
      <c r="C209" s="221" t="s">
        <v>320</v>
      </c>
      <c r="D209" s="222" t="s">
        <v>568</v>
      </c>
      <c r="E209" s="223" t="s">
        <v>569</v>
      </c>
      <c r="F209" s="221" t="s">
        <v>231</v>
      </c>
      <c r="G209" s="224">
        <v>23</v>
      </c>
      <c r="H209" s="225"/>
      <c r="I209" s="225"/>
      <c r="J209" s="226">
        <v>0</v>
      </c>
      <c r="K209" s="227">
        <f t="shared" si="20"/>
        <v>0</v>
      </c>
      <c r="L209" s="226">
        <v>0</v>
      </c>
      <c r="M209" s="227">
        <f t="shared" si="21"/>
        <v>0</v>
      </c>
      <c r="N209" s="228">
        <v>20</v>
      </c>
      <c r="O209" s="229">
        <v>16</v>
      </c>
      <c r="P209" s="68" t="s">
        <v>164</v>
      </c>
    </row>
    <row r="210" spans="1:21" s="239" customFormat="1" ht="15.75" customHeight="1">
      <c r="A210" s="230">
        <v>182</v>
      </c>
      <c r="B210" s="230" t="s">
        <v>185</v>
      </c>
      <c r="C210" s="230" t="s">
        <v>186</v>
      </c>
      <c r="D210" s="231" t="s">
        <v>570</v>
      </c>
      <c r="E210" s="232" t="s">
        <v>571</v>
      </c>
      <c r="F210" s="230" t="s">
        <v>231</v>
      </c>
      <c r="G210" s="233">
        <v>12</v>
      </c>
      <c r="H210" s="234"/>
      <c r="I210" s="234"/>
      <c r="J210" s="235">
        <v>2.5000000000000001E-2</v>
      </c>
      <c r="K210" s="236">
        <f t="shared" si="20"/>
        <v>0.30000000000000004</v>
      </c>
      <c r="L210" s="235">
        <v>0</v>
      </c>
      <c r="M210" s="236">
        <f t="shared" si="21"/>
        <v>0</v>
      </c>
      <c r="N210" s="237">
        <v>20</v>
      </c>
      <c r="O210" s="238">
        <v>32</v>
      </c>
      <c r="P210" s="239" t="s">
        <v>164</v>
      </c>
      <c r="U210" s="68"/>
    </row>
    <row r="211" spans="1:21" s="239" customFormat="1" ht="15" customHeight="1">
      <c r="A211" s="230">
        <v>183</v>
      </c>
      <c r="B211" s="230" t="s">
        <v>185</v>
      </c>
      <c r="C211" s="230" t="s">
        <v>186</v>
      </c>
      <c r="D211" s="231" t="s">
        <v>855</v>
      </c>
      <c r="E211" s="232" t="s">
        <v>856</v>
      </c>
      <c r="F211" s="230" t="s">
        <v>231</v>
      </c>
      <c r="G211" s="233">
        <v>1</v>
      </c>
      <c r="H211" s="234"/>
      <c r="I211" s="234"/>
      <c r="J211" s="235">
        <v>2.5000000000000001E-2</v>
      </c>
      <c r="K211" s="236">
        <f t="shared" si="20"/>
        <v>2.5000000000000001E-2</v>
      </c>
      <c r="L211" s="235">
        <v>0</v>
      </c>
      <c r="M211" s="236">
        <f t="shared" si="21"/>
        <v>0</v>
      </c>
      <c r="N211" s="237">
        <v>20</v>
      </c>
      <c r="O211" s="238">
        <v>32</v>
      </c>
      <c r="P211" s="239" t="s">
        <v>164</v>
      </c>
      <c r="U211" s="68"/>
    </row>
    <row r="212" spans="1:21" s="239" customFormat="1" ht="25.5" customHeight="1">
      <c r="A212" s="230">
        <v>184</v>
      </c>
      <c r="B212" s="230" t="s">
        <v>185</v>
      </c>
      <c r="C212" s="230" t="s">
        <v>186</v>
      </c>
      <c r="D212" s="231" t="s">
        <v>857</v>
      </c>
      <c r="E212" s="232" t="s">
        <v>858</v>
      </c>
      <c r="F212" s="230" t="s">
        <v>231</v>
      </c>
      <c r="G212" s="233">
        <v>1</v>
      </c>
      <c r="H212" s="234"/>
      <c r="I212" s="234"/>
      <c r="J212" s="235">
        <v>2.5000000000000001E-2</v>
      </c>
      <c r="K212" s="236">
        <f t="shared" si="20"/>
        <v>2.5000000000000001E-2</v>
      </c>
      <c r="L212" s="235">
        <v>0</v>
      </c>
      <c r="M212" s="236">
        <f t="shared" si="21"/>
        <v>0</v>
      </c>
      <c r="N212" s="237">
        <v>20</v>
      </c>
      <c r="O212" s="238">
        <v>32</v>
      </c>
      <c r="P212" s="239" t="s">
        <v>164</v>
      </c>
      <c r="U212" s="68"/>
    </row>
    <row r="213" spans="1:21" s="239" customFormat="1" ht="13.5" customHeight="1">
      <c r="A213" s="230">
        <v>185</v>
      </c>
      <c r="B213" s="230" t="s">
        <v>185</v>
      </c>
      <c r="C213" s="230" t="s">
        <v>186</v>
      </c>
      <c r="D213" s="231" t="s">
        <v>572</v>
      </c>
      <c r="E213" s="232" t="s">
        <v>573</v>
      </c>
      <c r="F213" s="230" t="s">
        <v>231</v>
      </c>
      <c r="G213" s="233">
        <v>4</v>
      </c>
      <c r="H213" s="234"/>
      <c r="I213" s="234"/>
      <c r="J213" s="235">
        <v>2.5000000000000001E-2</v>
      </c>
      <c r="K213" s="236">
        <f t="shared" si="20"/>
        <v>0.1</v>
      </c>
      <c r="L213" s="235">
        <v>0</v>
      </c>
      <c r="M213" s="236">
        <f t="shared" si="21"/>
        <v>0</v>
      </c>
      <c r="N213" s="237">
        <v>20</v>
      </c>
      <c r="O213" s="238">
        <v>32</v>
      </c>
      <c r="P213" s="239" t="s">
        <v>164</v>
      </c>
      <c r="U213" s="68"/>
    </row>
    <row r="214" spans="1:21" s="239" customFormat="1" ht="14.25" customHeight="1">
      <c r="A214" s="230">
        <v>186</v>
      </c>
      <c r="B214" s="230" t="s">
        <v>185</v>
      </c>
      <c r="C214" s="230" t="s">
        <v>186</v>
      </c>
      <c r="D214" s="231" t="s">
        <v>574</v>
      </c>
      <c r="E214" s="232" t="s">
        <v>575</v>
      </c>
      <c r="F214" s="230" t="s">
        <v>231</v>
      </c>
      <c r="G214" s="233">
        <v>5</v>
      </c>
      <c r="H214" s="234"/>
      <c r="I214" s="234"/>
      <c r="J214" s="235">
        <v>2.5000000000000001E-2</v>
      </c>
      <c r="K214" s="236">
        <f t="shared" si="20"/>
        <v>0.125</v>
      </c>
      <c r="L214" s="235">
        <v>0</v>
      </c>
      <c r="M214" s="236">
        <f t="shared" si="21"/>
        <v>0</v>
      </c>
      <c r="N214" s="237">
        <v>20</v>
      </c>
      <c r="O214" s="238">
        <v>32</v>
      </c>
      <c r="P214" s="239" t="s">
        <v>164</v>
      </c>
      <c r="U214" s="68"/>
    </row>
    <row r="215" spans="1:21" s="239" customFormat="1" ht="23.25" customHeight="1">
      <c r="A215" s="230">
        <v>187</v>
      </c>
      <c r="B215" s="230" t="s">
        <v>185</v>
      </c>
      <c r="C215" s="230" t="s">
        <v>186</v>
      </c>
      <c r="D215" s="231" t="s">
        <v>578</v>
      </c>
      <c r="E215" s="232" t="s">
        <v>579</v>
      </c>
      <c r="F215" s="230" t="s">
        <v>231</v>
      </c>
      <c r="G215" s="233">
        <v>1</v>
      </c>
      <c r="H215" s="234"/>
      <c r="I215" s="234"/>
      <c r="J215" s="235">
        <v>5.484E-2</v>
      </c>
      <c r="K215" s="236">
        <f t="shared" si="20"/>
        <v>5.484E-2</v>
      </c>
      <c r="L215" s="235">
        <v>0</v>
      </c>
      <c r="M215" s="236">
        <f t="shared" si="21"/>
        <v>0</v>
      </c>
      <c r="N215" s="237">
        <v>20</v>
      </c>
      <c r="O215" s="238">
        <v>32</v>
      </c>
      <c r="P215" s="239" t="s">
        <v>164</v>
      </c>
      <c r="U215" s="68"/>
    </row>
    <row r="216" spans="1:21" s="239" customFormat="1" ht="20.25" customHeight="1">
      <c r="A216" s="230">
        <v>188</v>
      </c>
      <c r="B216" s="230" t="s">
        <v>185</v>
      </c>
      <c r="C216" s="230" t="s">
        <v>186</v>
      </c>
      <c r="D216" s="231" t="s">
        <v>580</v>
      </c>
      <c r="E216" s="232" t="s">
        <v>581</v>
      </c>
      <c r="F216" s="230" t="s">
        <v>231</v>
      </c>
      <c r="G216" s="233">
        <v>8</v>
      </c>
      <c r="H216" s="234"/>
      <c r="I216" s="234"/>
      <c r="J216" s="235">
        <v>5.484E-2</v>
      </c>
      <c r="K216" s="236">
        <f t="shared" si="20"/>
        <v>0.43872</v>
      </c>
      <c r="L216" s="235">
        <v>0</v>
      </c>
      <c r="M216" s="236">
        <f t="shared" si="21"/>
        <v>0</v>
      </c>
      <c r="N216" s="237">
        <v>20</v>
      </c>
      <c r="O216" s="238">
        <v>32</v>
      </c>
      <c r="P216" s="239" t="s">
        <v>164</v>
      </c>
      <c r="U216" s="68"/>
    </row>
    <row r="217" spans="1:21" s="239" customFormat="1" ht="24" customHeight="1">
      <c r="A217" s="230">
        <v>189</v>
      </c>
      <c r="B217" s="230" t="s">
        <v>185</v>
      </c>
      <c r="C217" s="230" t="s">
        <v>186</v>
      </c>
      <c r="D217" s="231" t="s">
        <v>859</v>
      </c>
      <c r="E217" s="232" t="s">
        <v>860</v>
      </c>
      <c r="F217" s="230" t="s">
        <v>231</v>
      </c>
      <c r="G217" s="233">
        <v>1</v>
      </c>
      <c r="H217" s="234"/>
      <c r="I217" s="234"/>
      <c r="J217" s="235">
        <v>5.484E-2</v>
      </c>
      <c r="K217" s="236">
        <f t="shared" si="20"/>
        <v>5.484E-2</v>
      </c>
      <c r="L217" s="235">
        <v>0</v>
      </c>
      <c r="M217" s="236">
        <f t="shared" si="21"/>
        <v>0</v>
      </c>
      <c r="N217" s="237">
        <v>20</v>
      </c>
      <c r="O217" s="238">
        <v>32</v>
      </c>
      <c r="P217" s="239" t="s">
        <v>164</v>
      </c>
      <c r="U217" s="68"/>
    </row>
    <row r="218" spans="1:21" s="239" customFormat="1" ht="23.25" customHeight="1">
      <c r="A218" s="230">
        <v>190</v>
      </c>
      <c r="B218" s="230" t="s">
        <v>185</v>
      </c>
      <c r="C218" s="230" t="s">
        <v>186</v>
      </c>
      <c r="D218" s="231" t="s">
        <v>861</v>
      </c>
      <c r="E218" s="232" t="s">
        <v>862</v>
      </c>
      <c r="F218" s="230" t="s">
        <v>231</v>
      </c>
      <c r="G218" s="233">
        <v>4</v>
      </c>
      <c r="H218" s="234"/>
      <c r="I218" s="234"/>
      <c r="J218" s="235">
        <v>5.484E-2</v>
      </c>
      <c r="K218" s="236">
        <f t="shared" si="20"/>
        <v>0.21936</v>
      </c>
      <c r="L218" s="235">
        <v>0</v>
      </c>
      <c r="M218" s="236">
        <f t="shared" si="21"/>
        <v>0</v>
      </c>
      <c r="N218" s="237">
        <v>20</v>
      </c>
      <c r="O218" s="238">
        <v>32</v>
      </c>
      <c r="P218" s="239" t="s">
        <v>164</v>
      </c>
      <c r="U218" s="68"/>
    </row>
    <row r="219" spans="1:21" s="239" customFormat="1" ht="24" customHeight="1">
      <c r="A219" s="230">
        <v>191</v>
      </c>
      <c r="B219" s="230" t="s">
        <v>185</v>
      </c>
      <c r="C219" s="230" t="s">
        <v>186</v>
      </c>
      <c r="D219" s="231" t="s">
        <v>863</v>
      </c>
      <c r="E219" s="232" t="s">
        <v>864</v>
      </c>
      <c r="F219" s="230" t="s">
        <v>231</v>
      </c>
      <c r="G219" s="233">
        <v>2</v>
      </c>
      <c r="H219" s="234"/>
      <c r="I219" s="234"/>
      <c r="J219" s="235">
        <v>5.484E-2</v>
      </c>
      <c r="K219" s="236">
        <f t="shared" si="20"/>
        <v>0.10968</v>
      </c>
      <c r="L219" s="235">
        <v>0</v>
      </c>
      <c r="M219" s="236">
        <f t="shared" si="21"/>
        <v>0</v>
      </c>
      <c r="N219" s="237">
        <v>20</v>
      </c>
      <c r="O219" s="238">
        <v>32</v>
      </c>
      <c r="P219" s="239" t="s">
        <v>164</v>
      </c>
      <c r="U219" s="68"/>
    </row>
    <row r="220" spans="1:21" s="239" customFormat="1" ht="15" customHeight="1">
      <c r="A220" s="230">
        <v>192</v>
      </c>
      <c r="B220" s="230" t="s">
        <v>185</v>
      </c>
      <c r="C220" s="230" t="s">
        <v>186</v>
      </c>
      <c r="D220" s="231" t="s">
        <v>865</v>
      </c>
      <c r="E220" s="232" t="s">
        <v>866</v>
      </c>
      <c r="F220" s="230" t="s">
        <v>231</v>
      </c>
      <c r="G220" s="233">
        <v>1</v>
      </c>
      <c r="H220" s="234"/>
      <c r="I220" s="234"/>
      <c r="J220" s="235">
        <v>5.484E-2</v>
      </c>
      <c r="K220" s="236">
        <f t="shared" si="20"/>
        <v>5.484E-2</v>
      </c>
      <c r="L220" s="235">
        <v>0</v>
      </c>
      <c r="M220" s="236">
        <f t="shared" si="21"/>
        <v>0</v>
      </c>
      <c r="N220" s="237">
        <v>20</v>
      </c>
      <c r="O220" s="238">
        <v>32</v>
      </c>
      <c r="P220" s="239" t="s">
        <v>164</v>
      </c>
      <c r="U220" s="68"/>
    </row>
    <row r="221" spans="1:21" s="239" customFormat="1" ht="26.25" customHeight="1">
      <c r="A221" s="230">
        <v>193</v>
      </c>
      <c r="B221" s="230" t="s">
        <v>185</v>
      </c>
      <c r="C221" s="230" t="s">
        <v>186</v>
      </c>
      <c r="D221" s="231" t="s">
        <v>867</v>
      </c>
      <c r="E221" s="232" t="s">
        <v>868</v>
      </c>
      <c r="F221" s="230" t="s">
        <v>231</v>
      </c>
      <c r="G221" s="233">
        <v>2</v>
      </c>
      <c r="H221" s="234"/>
      <c r="I221" s="234"/>
      <c r="J221" s="235">
        <v>5.484E-2</v>
      </c>
      <c r="K221" s="236">
        <f t="shared" si="20"/>
        <v>0.10968</v>
      </c>
      <c r="L221" s="235">
        <v>0</v>
      </c>
      <c r="M221" s="236">
        <f t="shared" si="21"/>
        <v>0</v>
      </c>
      <c r="N221" s="237">
        <v>20</v>
      </c>
      <c r="O221" s="238">
        <v>32</v>
      </c>
      <c r="P221" s="239" t="s">
        <v>164</v>
      </c>
      <c r="U221" s="68"/>
    </row>
    <row r="222" spans="1:21" s="239" customFormat="1" ht="21.75" customHeight="1">
      <c r="A222" s="230">
        <v>194</v>
      </c>
      <c r="B222" s="230" t="s">
        <v>185</v>
      </c>
      <c r="C222" s="230" t="s">
        <v>186</v>
      </c>
      <c r="D222" s="231" t="s">
        <v>869</v>
      </c>
      <c r="E222" s="232" t="s">
        <v>870</v>
      </c>
      <c r="F222" s="230" t="s">
        <v>231</v>
      </c>
      <c r="G222" s="233">
        <v>1</v>
      </c>
      <c r="H222" s="234"/>
      <c r="I222" s="234"/>
      <c r="J222" s="235">
        <v>5.484E-2</v>
      </c>
      <c r="K222" s="236">
        <f t="shared" si="20"/>
        <v>5.484E-2</v>
      </c>
      <c r="L222" s="235">
        <v>0</v>
      </c>
      <c r="M222" s="236">
        <f t="shared" si="21"/>
        <v>0</v>
      </c>
      <c r="N222" s="237">
        <v>20</v>
      </c>
      <c r="O222" s="238">
        <v>32</v>
      </c>
      <c r="P222" s="239" t="s">
        <v>164</v>
      </c>
      <c r="U222" s="68"/>
    </row>
    <row r="223" spans="1:21" s="239" customFormat="1" ht="13.5" customHeight="1">
      <c r="A223" s="230">
        <v>195</v>
      </c>
      <c r="B223" s="230" t="s">
        <v>185</v>
      </c>
      <c r="C223" s="230" t="s">
        <v>186</v>
      </c>
      <c r="D223" s="231" t="s">
        <v>871</v>
      </c>
      <c r="E223" s="232" t="s">
        <v>872</v>
      </c>
      <c r="F223" s="230" t="s">
        <v>231</v>
      </c>
      <c r="G223" s="233">
        <v>8</v>
      </c>
      <c r="H223" s="234"/>
      <c r="I223" s="234"/>
      <c r="J223" s="235">
        <v>5.484E-2</v>
      </c>
      <c r="K223" s="236">
        <f t="shared" si="20"/>
        <v>0.43872</v>
      </c>
      <c r="L223" s="235">
        <v>0</v>
      </c>
      <c r="M223" s="236">
        <f t="shared" si="21"/>
        <v>0</v>
      </c>
      <c r="N223" s="237">
        <v>20</v>
      </c>
      <c r="O223" s="238">
        <v>32</v>
      </c>
      <c r="P223" s="239" t="s">
        <v>164</v>
      </c>
      <c r="U223" s="68"/>
    </row>
    <row r="224" spans="1:21" s="239" customFormat="1" ht="14.25" customHeight="1">
      <c r="A224" s="230">
        <v>196</v>
      </c>
      <c r="B224" s="230" t="s">
        <v>185</v>
      </c>
      <c r="C224" s="230" t="s">
        <v>186</v>
      </c>
      <c r="D224" s="231" t="s">
        <v>873</v>
      </c>
      <c r="E224" s="232" t="s">
        <v>874</v>
      </c>
      <c r="F224" s="230" t="s">
        <v>231</v>
      </c>
      <c r="G224" s="233">
        <v>2</v>
      </c>
      <c r="H224" s="234"/>
      <c r="I224" s="234"/>
      <c r="J224" s="235">
        <v>5.484E-2</v>
      </c>
      <c r="K224" s="236">
        <f t="shared" si="20"/>
        <v>0.10968</v>
      </c>
      <c r="L224" s="235">
        <v>0</v>
      </c>
      <c r="M224" s="236">
        <f t="shared" si="21"/>
        <v>0</v>
      </c>
      <c r="N224" s="237">
        <v>20</v>
      </c>
      <c r="O224" s="238">
        <v>32</v>
      </c>
      <c r="P224" s="239" t="s">
        <v>164</v>
      </c>
      <c r="U224" s="68"/>
    </row>
    <row r="225" spans="1:21" s="239" customFormat="1" ht="24" customHeight="1">
      <c r="A225" s="230">
        <v>197</v>
      </c>
      <c r="B225" s="230" t="s">
        <v>185</v>
      </c>
      <c r="C225" s="230" t="s">
        <v>186</v>
      </c>
      <c r="D225" s="231" t="s">
        <v>875</v>
      </c>
      <c r="E225" s="232" t="s">
        <v>876</v>
      </c>
      <c r="F225" s="230" t="s">
        <v>231</v>
      </c>
      <c r="G225" s="233">
        <v>1</v>
      </c>
      <c r="H225" s="234"/>
      <c r="I225" s="234"/>
      <c r="J225" s="235">
        <v>5.484E-2</v>
      </c>
      <c r="K225" s="236">
        <f t="shared" si="20"/>
        <v>5.484E-2</v>
      </c>
      <c r="L225" s="235">
        <v>0</v>
      </c>
      <c r="M225" s="236">
        <f t="shared" si="21"/>
        <v>0</v>
      </c>
      <c r="N225" s="237">
        <v>20</v>
      </c>
      <c r="O225" s="238">
        <v>32</v>
      </c>
      <c r="P225" s="239" t="s">
        <v>164</v>
      </c>
      <c r="U225" s="68"/>
    </row>
    <row r="226" spans="1:21" s="239" customFormat="1" ht="14.25" customHeight="1">
      <c r="A226" s="230">
        <v>198</v>
      </c>
      <c r="B226" s="230" t="s">
        <v>185</v>
      </c>
      <c r="C226" s="230" t="s">
        <v>186</v>
      </c>
      <c r="D226" s="231" t="s">
        <v>877</v>
      </c>
      <c r="E226" s="232" t="s">
        <v>594</v>
      </c>
      <c r="F226" s="230" t="s">
        <v>231</v>
      </c>
      <c r="G226" s="233">
        <v>1</v>
      </c>
      <c r="H226" s="234"/>
      <c r="I226" s="234"/>
      <c r="J226" s="235">
        <v>5.484E-2</v>
      </c>
      <c r="K226" s="236">
        <f t="shared" si="20"/>
        <v>5.484E-2</v>
      </c>
      <c r="L226" s="235">
        <v>0</v>
      </c>
      <c r="M226" s="236">
        <f t="shared" si="21"/>
        <v>0</v>
      </c>
      <c r="N226" s="237">
        <v>20</v>
      </c>
      <c r="O226" s="238">
        <v>32</v>
      </c>
      <c r="P226" s="239" t="s">
        <v>164</v>
      </c>
      <c r="U226" s="68"/>
    </row>
    <row r="227" spans="1:21" s="239" customFormat="1" ht="15" customHeight="1">
      <c r="A227" s="230">
        <v>199</v>
      </c>
      <c r="B227" s="230" t="s">
        <v>185</v>
      </c>
      <c r="C227" s="230" t="s">
        <v>186</v>
      </c>
      <c r="D227" s="231" t="s">
        <v>878</v>
      </c>
      <c r="E227" s="232" t="s">
        <v>879</v>
      </c>
      <c r="F227" s="230" t="s">
        <v>231</v>
      </c>
      <c r="G227" s="233">
        <v>1</v>
      </c>
      <c r="H227" s="234"/>
      <c r="I227" s="234"/>
      <c r="J227" s="235">
        <v>0</v>
      </c>
      <c r="K227" s="236">
        <f t="shared" si="20"/>
        <v>0</v>
      </c>
      <c r="L227" s="235">
        <v>0</v>
      </c>
      <c r="M227" s="236">
        <f t="shared" si="21"/>
        <v>0</v>
      </c>
      <c r="N227" s="237">
        <v>20</v>
      </c>
      <c r="O227" s="238">
        <v>32</v>
      </c>
      <c r="P227" s="239" t="s">
        <v>164</v>
      </c>
      <c r="U227" s="68"/>
    </row>
    <row r="228" spans="1:21" s="68" customFormat="1" ht="14.25" customHeight="1">
      <c r="A228" s="221">
        <v>200</v>
      </c>
      <c r="B228" s="221" t="s">
        <v>159</v>
      </c>
      <c r="C228" s="221" t="s">
        <v>320</v>
      </c>
      <c r="D228" s="222" t="s">
        <v>601</v>
      </c>
      <c r="E228" s="223" t="s">
        <v>602</v>
      </c>
      <c r="F228" s="221" t="s">
        <v>231</v>
      </c>
      <c r="G228" s="224">
        <v>20</v>
      </c>
      <c r="H228" s="225"/>
      <c r="I228" s="225"/>
      <c r="J228" s="226">
        <v>3.0000000000000001E-5</v>
      </c>
      <c r="K228" s="227">
        <f t="shared" si="20"/>
        <v>6.0000000000000006E-4</v>
      </c>
      <c r="L228" s="226">
        <v>0</v>
      </c>
      <c r="M228" s="227">
        <f t="shared" si="21"/>
        <v>0</v>
      </c>
      <c r="N228" s="228">
        <v>20</v>
      </c>
      <c r="O228" s="229">
        <v>16</v>
      </c>
      <c r="P228" s="68" t="s">
        <v>164</v>
      </c>
    </row>
    <row r="229" spans="1:21" s="239" customFormat="1" ht="15" customHeight="1">
      <c r="A229" s="230">
        <v>201</v>
      </c>
      <c r="B229" s="230" t="s">
        <v>185</v>
      </c>
      <c r="C229" s="230" t="s">
        <v>186</v>
      </c>
      <c r="D229" s="231" t="s">
        <v>603</v>
      </c>
      <c r="E229" s="232" t="s">
        <v>604</v>
      </c>
      <c r="F229" s="230" t="s">
        <v>231</v>
      </c>
      <c r="G229" s="233">
        <v>12</v>
      </c>
      <c r="H229" s="234"/>
      <c r="I229" s="234"/>
      <c r="J229" s="235">
        <v>1.8E-3</v>
      </c>
      <c r="K229" s="236">
        <f t="shared" si="20"/>
        <v>2.1600000000000001E-2</v>
      </c>
      <c r="L229" s="235">
        <v>0</v>
      </c>
      <c r="M229" s="236">
        <f t="shared" si="21"/>
        <v>0</v>
      </c>
      <c r="N229" s="237">
        <v>20</v>
      </c>
      <c r="O229" s="238">
        <v>32</v>
      </c>
      <c r="P229" s="239" t="s">
        <v>164</v>
      </c>
      <c r="U229" s="68"/>
    </row>
    <row r="230" spans="1:21" s="239" customFormat="1" ht="12.75" customHeight="1">
      <c r="A230" s="230">
        <v>202</v>
      </c>
      <c r="B230" s="230" t="s">
        <v>185</v>
      </c>
      <c r="C230" s="230" t="s">
        <v>186</v>
      </c>
      <c r="D230" s="231" t="s">
        <v>880</v>
      </c>
      <c r="E230" s="232" t="s">
        <v>881</v>
      </c>
      <c r="F230" s="230" t="s">
        <v>231</v>
      </c>
      <c r="G230" s="233">
        <v>1</v>
      </c>
      <c r="H230" s="234"/>
      <c r="I230" s="234"/>
      <c r="J230" s="235">
        <v>2.0300000000000001E-3</v>
      </c>
      <c r="K230" s="236">
        <f t="shared" si="20"/>
        <v>2.0300000000000001E-3</v>
      </c>
      <c r="L230" s="235">
        <v>0</v>
      </c>
      <c r="M230" s="236">
        <f t="shared" si="21"/>
        <v>0</v>
      </c>
      <c r="N230" s="237">
        <v>20</v>
      </c>
      <c r="O230" s="238">
        <v>32</v>
      </c>
      <c r="P230" s="239" t="s">
        <v>164</v>
      </c>
      <c r="U230" s="68"/>
    </row>
    <row r="231" spans="1:21" s="239" customFormat="1" ht="13.5" customHeight="1">
      <c r="A231" s="230">
        <v>203</v>
      </c>
      <c r="B231" s="230" t="s">
        <v>185</v>
      </c>
      <c r="C231" s="230" t="s">
        <v>186</v>
      </c>
      <c r="D231" s="231" t="s">
        <v>605</v>
      </c>
      <c r="E231" s="232" t="s">
        <v>606</v>
      </c>
      <c r="F231" s="230" t="s">
        <v>231</v>
      </c>
      <c r="G231" s="233">
        <v>2</v>
      </c>
      <c r="H231" s="234"/>
      <c r="I231" s="234"/>
      <c r="J231" s="235">
        <v>1.58E-3</v>
      </c>
      <c r="K231" s="236">
        <f t="shared" si="20"/>
        <v>3.16E-3</v>
      </c>
      <c r="L231" s="235">
        <v>0</v>
      </c>
      <c r="M231" s="236">
        <f t="shared" si="21"/>
        <v>0</v>
      </c>
      <c r="N231" s="237">
        <v>20</v>
      </c>
      <c r="O231" s="238">
        <v>32</v>
      </c>
      <c r="P231" s="239" t="s">
        <v>164</v>
      </c>
      <c r="U231" s="68"/>
    </row>
    <row r="232" spans="1:21" s="239" customFormat="1" ht="13.5" customHeight="1">
      <c r="A232" s="230">
        <v>204</v>
      </c>
      <c r="B232" s="230" t="s">
        <v>185</v>
      </c>
      <c r="C232" s="230" t="s">
        <v>186</v>
      </c>
      <c r="D232" s="231" t="s">
        <v>607</v>
      </c>
      <c r="E232" s="232" t="s">
        <v>608</v>
      </c>
      <c r="F232" s="230" t="s">
        <v>231</v>
      </c>
      <c r="G232" s="233">
        <v>5</v>
      </c>
      <c r="H232" s="234"/>
      <c r="I232" s="234"/>
      <c r="J232" s="235">
        <v>1.3500000000000001E-3</v>
      </c>
      <c r="K232" s="236">
        <f t="shared" si="20"/>
        <v>6.7500000000000008E-3</v>
      </c>
      <c r="L232" s="235">
        <v>0</v>
      </c>
      <c r="M232" s="236">
        <f t="shared" si="21"/>
        <v>0</v>
      </c>
      <c r="N232" s="237">
        <v>20</v>
      </c>
      <c r="O232" s="238">
        <v>32</v>
      </c>
      <c r="P232" s="239" t="s">
        <v>164</v>
      </c>
      <c r="U232" s="68"/>
    </row>
    <row r="233" spans="1:21" s="239" customFormat="1" ht="14.25" customHeight="1">
      <c r="A233" s="230">
        <v>205</v>
      </c>
      <c r="B233" s="230" t="s">
        <v>185</v>
      </c>
      <c r="C233" s="230" t="s">
        <v>186</v>
      </c>
      <c r="D233" s="231" t="s">
        <v>609</v>
      </c>
      <c r="E233" s="232" t="s">
        <v>610</v>
      </c>
      <c r="F233" s="230" t="s">
        <v>231</v>
      </c>
      <c r="G233" s="233">
        <v>2</v>
      </c>
      <c r="H233" s="234"/>
      <c r="I233" s="234"/>
      <c r="J233" s="235">
        <v>2E-3</v>
      </c>
      <c r="K233" s="236">
        <f t="shared" si="20"/>
        <v>4.0000000000000001E-3</v>
      </c>
      <c r="L233" s="235">
        <v>0</v>
      </c>
      <c r="M233" s="236">
        <f t="shared" si="21"/>
        <v>0</v>
      </c>
      <c r="N233" s="237">
        <v>20</v>
      </c>
      <c r="O233" s="238">
        <v>32</v>
      </c>
      <c r="P233" s="239" t="s">
        <v>164</v>
      </c>
      <c r="U233" s="68"/>
    </row>
    <row r="234" spans="1:21" s="68" customFormat="1" ht="14.25" customHeight="1">
      <c r="A234" s="221">
        <v>206</v>
      </c>
      <c r="B234" s="221" t="s">
        <v>159</v>
      </c>
      <c r="C234" s="221" t="s">
        <v>558</v>
      </c>
      <c r="D234" s="222" t="s">
        <v>611</v>
      </c>
      <c r="E234" s="223" t="s">
        <v>612</v>
      </c>
      <c r="F234" s="221" t="s">
        <v>107</v>
      </c>
      <c r="G234" s="224"/>
      <c r="H234" s="225"/>
      <c r="I234" s="225"/>
      <c r="J234" s="226">
        <v>0</v>
      </c>
      <c r="K234" s="227">
        <f t="shared" si="20"/>
        <v>0</v>
      </c>
      <c r="L234" s="226">
        <v>0</v>
      </c>
      <c r="M234" s="227">
        <f t="shared" si="21"/>
        <v>0</v>
      </c>
      <c r="N234" s="228">
        <v>20</v>
      </c>
      <c r="O234" s="229">
        <v>16</v>
      </c>
      <c r="P234" s="68" t="s">
        <v>164</v>
      </c>
    </row>
    <row r="235" spans="1:21" s="195" customFormat="1" ht="30" customHeight="1">
      <c r="A235" s="218"/>
      <c r="B235" s="219" t="s">
        <v>121</v>
      </c>
      <c r="C235" s="218"/>
      <c r="D235" s="218" t="s">
        <v>613</v>
      </c>
      <c r="E235" s="218" t="s">
        <v>614</v>
      </c>
      <c r="F235" s="218"/>
      <c r="G235" s="218"/>
      <c r="H235" s="218"/>
      <c r="I235" s="220"/>
      <c r="K235" s="197">
        <f>SUM(K236:K242)</f>
        <v>0.32405060000000002</v>
      </c>
      <c r="M235" s="197">
        <f>SUM(M236:M242)</f>
        <v>0</v>
      </c>
      <c r="P235" s="195" t="s">
        <v>79</v>
      </c>
      <c r="U235" s="68"/>
    </row>
    <row r="236" spans="1:21" s="68" customFormat="1" ht="25.5" customHeight="1">
      <c r="A236" s="221">
        <v>208</v>
      </c>
      <c r="B236" s="221" t="s">
        <v>159</v>
      </c>
      <c r="C236" s="221" t="s">
        <v>613</v>
      </c>
      <c r="D236" s="222" t="s">
        <v>617</v>
      </c>
      <c r="E236" s="223" t="s">
        <v>618</v>
      </c>
      <c r="F236" s="221" t="s">
        <v>619</v>
      </c>
      <c r="G236" s="224">
        <v>23.53</v>
      </c>
      <c r="H236" s="225"/>
      <c r="I236" s="225"/>
      <c r="J236" s="226">
        <v>5.0000000000000002E-5</v>
      </c>
      <c r="K236" s="227">
        <f t="shared" ref="K236:K242" si="22">G236*J236</f>
        <v>1.1765E-3</v>
      </c>
      <c r="L236" s="226">
        <v>0</v>
      </c>
      <c r="M236" s="227">
        <f t="shared" ref="M236:M242" si="23">G236*L236</f>
        <v>0</v>
      </c>
      <c r="N236" s="228">
        <v>20</v>
      </c>
      <c r="O236" s="229">
        <v>16</v>
      </c>
      <c r="P236" s="68" t="s">
        <v>164</v>
      </c>
    </row>
    <row r="237" spans="1:21" s="239" customFormat="1" ht="14.25" customHeight="1">
      <c r="A237" s="230">
        <v>209</v>
      </c>
      <c r="B237" s="230" t="s">
        <v>185</v>
      </c>
      <c r="C237" s="230" t="s">
        <v>186</v>
      </c>
      <c r="D237" s="231" t="s">
        <v>620</v>
      </c>
      <c r="E237" s="232" t="s">
        <v>621</v>
      </c>
      <c r="F237" s="230" t="s">
        <v>619</v>
      </c>
      <c r="G237" s="233">
        <v>23.53</v>
      </c>
      <c r="H237" s="234"/>
      <c r="I237" s="234"/>
      <c r="J237" s="235">
        <v>9.2700000000000005E-3</v>
      </c>
      <c r="K237" s="236">
        <f t="shared" si="22"/>
        <v>0.21812310000000001</v>
      </c>
      <c r="L237" s="235">
        <v>0</v>
      </c>
      <c r="M237" s="236">
        <f t="shared" si="23"/>
        <v>0</v>
      </c>
      <c r="N237" s="237">
        <v>20</v>
      </c>
      <c r="O237" s="238">
        <v>32</v>
      </c>
      <c r="P237" s="239" t="s">
        <v>164</v>
      </c>
      <c r="U237" s="68"/>
    </row>
    <row r="238" spans="1:21" s="239" customFormat="1" ht="14.25" customHeight="1">
      <c r="A238" s="230">
        <v>210</v>
      </c>
      <c r="B238" s="230" t="s">
        <v>185</v>
      </c>
      <c r="C238" s="230" t="s">
        <v>186</v>
      </c>
      <c r="D238" s="231" t="s">
        <v>882</v>
      </c>
      <c r="E238" s="232" t="s">
        <v>883</v>
      </c>
      <c r="F238" s="230" t="s">
        <v>220</v>
      </c>
      <c r="G238" s="233">
        <v>5.3</v>
      </c>
      <c r="H238" s="234"/>
      <c r="I238" s="234"/>
      <c r="J238" s="235">
        <v>9.2700000000000005E-3</v>
      </c>
      <c r="K238" s="236">
        <f t="shared" si="22"/>
        <v>4.9131000000000001E-2</v>
      </c>
      <c r="L238" s="235">
        <v>0</v>
      </c>
      <c r="M238" s="236">
        <f t="shared" si="23"/>
        <v>0</v>
      </c>
      <c r="N238" s="237">
        <v>20</v>
      </c>
      <c r="O238" s="238">
        <v>32</v>
      </c>
      <c r="P238" s="239" t="s">
        <v>164</v>
      </c>
      <c r="U238" s="68"/>
    </row>
    <row r="239" spans="1:21" s="239" customFormat="1" ht="24.75" customHeight="1">
      <c r="A239" s="230">
        <v>212</v>
      </c>
      <c r="B239" s="230" t="s">
        <v>185</v>
      </c>
      <c r="C239" s="230" t="s">
        <v>186</v>
      </c>
      <c r="D239" s="231" t="s">
        <v>884</v>
      </c>
      <c r="E239" s="232" t="s">
        <v>885</v>
      </c>
      <c r="F239" s="230" t="s">
        <v>231</v>
      </c>
      <c r="G239" s="233">
        <v>2</v>
      </c>
      <c r="H239" s="234"/>
      <c r="I239" s="234"/>
      <c r="J239" s="235">
        <v>9.2700000000000005E-3</v>
      </c>
      <c r="K239" s="236">
        <f t="shared" si="22"/>
        <v>1.8540000000000001E-2</v>
      </c>
      <c r="L239" s="235">
        <v>0</v>
      </c>
      <c r="M239" s="236">
        <f t="shared" si="23"/>
        <v>0</v>
      </c>
      <c r="N239" s="237">
        <v>20</v>
      </c>
      <c r="O239" s="238">
        <v>32</v>
      </c>
      <c r="P239" s="239" t="s">
        <v>164</v>
      </c>
      <c r="U239" s="68"/>
    </row>
    <row r="240" spans="1:21" s="239" customFormat="1" ht="15" customHeight="1">
      <c r="A240" s="230">
        <v>213</v>
      </c>
      <c r="B240" s="230" t="s">
        <v>185</v>
      </c>
      <c r="C240" s="230" t="s">
        <v>186</v>
      </c>
      <c r="D240" s="231" t="s">
        <v>886</v>
      </c>
      <c r="E240" s="232" t="s">
        <v>887</v>
      </c>
      <c r="F240" s="230" t="s">
        <v>220</v>
      </c>
      <c r="G240" s="233">
        <v>3</v>
      </c>
      <c r="H240" s="234"/>
      <c r="I240" s="234"/>
      <c r="J240" s="235">
        <v>9.2700000000000005E-3</v>
      </c>
      <c r="K240" s="236">
        <f t="shared" si="22"/>
        <v>2.7810000000000001E-2</v>
      </c>
      <c r="L240" s="235">
        <v>0</v>
      </c>
      <c r="M240" s="236">
        <f t="shared" si="23"/>
        <v>0</v>
      </c>
      <c r="N240" s="237">
        <v>20</v>
      </c>
      <c r="O240" s="238">
        <v>32</v>
      </c>
      <c r="P240" s="239" t="s">
        <v>164</v>
      </c>
      <c r="U240" s="68"/>
    </row>
    <row r="241" spans="1:21" s="239" customFormat="1" ht="23.25" customHeight="1">
      <c r="A241" s="230">
        <v>214</v>
      </c>
      <c r="B241" s="230" t="s">
        <v>185</v>
      </c>
      <c r="C241" s="230" t="s">
        <v>186</v>
      </c>
      <c r="D241" s="231" t="s">
        <v>888</v>
      </c>
      <c r="E241" s="232" t="s">
        <v>889</v>
      </c>
      <c r="F241" s="230" t="s">
        <v>231</v>
      </c>
      <c r="G241" s="233">
        <v>1</v>
      </c>
      <c r="H241" s="234"/>
      <c r="I241" s="234"/>
      <c r="J241" s="235">
        <v>9.2700000000000005E-3</v>
      </c>
      <c r="K241" s="236">
        <f t="shared" si="22"/>
        <v>9.2700000000000005E-3</v>
      </c>
      <c r="L241" s="235">
        <v>0</v>
      </c>
      <c r="M241" s="236">
        <f t="shared" si="23"/>
        <v>0</v>
      </c>
      <c r="N241" s="237">
        <v>20</v>
      </c>
      <c r="O241" s="238">
        <v>32</v>
      </c>
      <c r="P241" s="239" t="s">
        <v>164</v>
      </c>
      <c r="U241" s="68"/>
    </row>
    <row r="242" spans="1:21" s="68" customFormat="1" ht="24" customHeight="1">
      <c r="A242" s="221">
        <v>215</v>
      </c>
      <c r="B242" s="221" t="s">
        <v>159</v>
      </c>
      <c r="C242" s="221" t="s">
        <v>613</v>
      </c>
      <c r="D242" s="222" t="s">
        <v>630</v>
      </c>
      <c r="E242" s="223" t="s">
        <v>631</v>
      </c>
      <c r="F242" s="221" t="s">
        <v>107</v>
      </c>
      <c r="G242" s="224"/>
      <c r="H242" s="225"/>
      <c r="I242" s="225"/>
      <c r="J242" s="226">
        <v>0</v>
      </c>
      <c r="K242" s="227">
        <f t="shared" si="22"/>
        <v>0</v>
      </c>
      <c r="L242" s="226">
        <v>0</v>
      </c>
      <c r="M242" s="227">
        <f t="shared" si="23"/>
        <v>0</v>
      </c>
      <c r="N242" s="228">
        <v>20</v>
      </c>
      <c r="O242" s="229">
        <v>16</v>
      </c>
      <c r="P242" s="68" t="s">
        <v>164</v>
      </c>
    </row>
    <row r="243" spans="1:21" s="195" customFormat="1" ht="30" customHeight="1">
      <c r="A243" s="218"/>
      <c r="B243" s="219" t="s">
        <v>121</v>
      </c>
      <c r="C243" s="218"/>
      <c r="D243" s="218" t="s">
        <v>632</v>
      </c>
      <c r="E243" s="218" t="s">
        <v>633</v>
      </c>
      <c r="F243" s="218"/>
      <c r="G243" s="218"/>
      <c r="H243" s="218"/>
      <c r="I243" s="220"/>
      <c r="K243" s="197">
        <f>SUM(K244:K249)</f>
        <v>1.3200000000000002E-3</v>
      </c>
      <c r="M243" s="197">
        <f>SUM(M244:M249)</f>
        <v>0</v>
      </c>
      <c r="P243" s="195" t="s">
        <v>79</v>
      </c>
      <c r="U243" s="68"/>
    </row>
    <row r="244" spans="1:21" s="68" customFormat="1" ht="14.25" customHeight="1">
      <c r="A244" s="221">
        <v>216</v>
      </c>
      <c r="B244" s="221" t="s">
        <v>159</v>
      </c>
      <c r="C244" s="221" t="s">
        <v>632</v>
      </c>
      <c r="D244" s="222" t="s">
        <v>634</v>
      </c>
      <c r="E244" s="223" t="s">
        <v>635</v>
      </c>
      <c r="F244" s="221" t="s">
        <v>220</v>
      </c>
      <c r="G244" s="224">
        <v>20</v>
      </c>
      <c r="H244" s="225"/>
      <c r="I244" s="225"/>
      <c r="J244" s="226">
        <v>0</v>
      </c>
      <c r="K244" s="227">
        <f t="shared" ref="K244:K249" si="24">G244*J244</f>
        <v>0</v>
      </c>
      <c r="L244" s="226">
        <v>0</v>
      </c>
      <c r="M244" s="227">
        <f t="shared" ref="M244:M249" si="25">G244*L244</f>
        <v>0</v>
      </c>
      <c r="N244" s="228">
        <v>20</v>
      </c>
      <c r="O244" s="229">
        <v>16</v>
      </c>
      <c r="P244" s="68" t="s">
        <v>164</v>
      </c>
    </row>
    <row r="245" spans="1:21" s="239" customFormat="1" ht="14.25" customHeight="1">
      <c r="A245" s="230">
        <v>217</v>
      </c>
      <c r="B245" s="230" t="s">
        <v>185</v>
      </c>
      <c r="C245" s="230" t="s">
        <v>186</v>
      </c>
      <c r="D245" s="231" t="s">
        <v>636</v>
      </c>
      <c r="E245" s="232" t="s">
        <v>890</v>
      </c>
      <c r="F245" s="230" t="s">
        <v>220</v>
      </c>
      <c r="G245" s="233">
        <v>20</v>
      </c>
      <c r="H245" s="234"/>
      <c r="I245" s="234"/>
      <c r="J245" s="235">
        <v>6.0000000000000002E-5</v>
      </c>
      <c r="K245" s="236">
        <f t="shared" si="24"/>
        <v>1.2000000000000001E-3</v>
      </c>
      <c r="L245" s="235">
        <v>0</v>
      </c>
      <c r="M245" s="236">
        <f t="shared" si="25"/>
        <v>0</v>
      </c>
      <c r="N245" s="237">
        <v>20</v>
      </c>
      <c r="O245" s="238">
        <v>32</v>
      </c>
      <c r="P245" s="239" t="s">
        <v>164</v>
      </c>
      <c r="U245" s="68"/>
    </row>
    <row r="246" spans="1:21" s="68" customFormat="1" ht="13.5" customHeight="1">
      <c r="A246" s="221">
        <v>218</v>
      </c>
      <c r="B246" s="221" t="s">
        <v>159</v>
      </c>
      <c r="C246" s="221" t="s">
        <v>632</v>
      </c>
      <c r="D246" s="222" t="s">
        <v>638</v>
      </c>
      <c r="E246" s="223" t="s">
        <v>891</v>
      </c>
      <c r="F246" s="221" t="s">
        <v>231</v>
      </c>
      <c r="G246" s="224">
        <v>2</v>
      </c>
      <c r="H246" s="225"/>
      <c r="I246" s="225"/>
      <c r="J246" s="226">
        <v>0</v>
      </c>
      <c r="K246" s="227">
        <f t="shared" si="24"/>
        <v>0</v>
      </c>
      <c r="L246" s="226">
        <v>0</v>
      </c>
      <c r="M246" s="227">
        <f t="shared" si="25"/>
        <v>0</v>
      </c>
      <c r="N246" s="228">
        <v>20</v>
      </c>
      <c r="O246" s="229">
        <v>16</v>
      </c>
      <c r="P246" s="68" t="s">
        <v>164</v>
      </c>
    </row>
    <row r="247" spans="1:21" s="239" customFormat="1" ht="13.5" customHeight="1">
      <c r="A247" s="230">
        <v>219</v>
      </c>
      <c r="B247" s="230" t="s">
        <v>185</v>
      </c>
      <c r="C247" s="230" t="s">
        <v>186</v>
      </c>
      <c r="D247" s="231" t="s">
        <v>642</v>
      </c>
      <c r="E247" s="232" t="s">
        <v>643</v>
      </c>
      <c r="F247" s="230" t="s">
        <v>231</v>
      </c>
      <c r="G247" s="233">
        <v>2</v>
      </c>
      <c r="H247" s="234"/>
      <c r="I247" s="234"/>
      <c r="J247" s="235">
        <v>6.0000000000000002E-5</v>
      </c>
      <c r="K247" s="236">
        <f t="shared" si="24"/>
        <v>1.2E-4</v>
      </c>
      <c r="L247" s="235">
        <v>0</v>
      </c>
      <c r="M247" s="236">
        <f t="shared" si="25"/>
        <v>0</v>
      </c>
      <c r="N247" s="237">
        <v>20</v>
      </c>
      <c r="O247" s="238">
        <v>32</v>
      </c>
      <c r="P247" s="239" t="s">
        <v>164</v>
      </c>
      <c r="U247" s="68"/>
    </row>
    <row r="248" spans="1:21" s="68" customFormat="1" ht="13.5" customHeight="1">
      <c r="A248" s="221">
        <v>220</v>
      </c>
      <c r="B248" s="221" t="s">
        <v>159</v>
      </c>
      <c r="C248" s="221" t="s">
        <v>632</v>
      </c>
      <c r="D248" s="222" t="s">
        <v>645</v>
      </c>
      <c r="E248" s="223" t="s">
        <v>646</v>
      </c>
      <c r="F248" s="221" t="s">
        <v>231</v>
      </c>
      <c r="G248" s="224">
        <v>2</v>
      </c>
      <c r="H248" s="225"/>
      <c r="I248" s="225"/>
      <c r="J248" s="226">
        <v>0</v>
      </c>
      <c r="K248" s="227">
        <f t="shared" si="24"/>
        <v>0</v>
      </c>
      <c r="L248" s="226">
        <v>0</v>
      </c>
      <c r="M248" s="227">
        <f t="shared" si="25"/>
        <v>0</v>
      </c>
      <c r="N248" s="228">
        <v>20</v>
      </c>
      <c r="O248" s="229">
        <v>16</v>
      </c>
      <c r="P248" s="68" t="s">
        <v>164</v>
      </c>
    </row>
    <row r="249" spans="1:21" s="239" customFormat="1" ht="14.25" customHeight="1">
      <c r="A249" s="230">
        <v>221</v>
      </c>
      <c r="B249" s="230" t="s">
        <v>185</v>
      </c>
      <c r="C249" s="230" t="s">
        <v>186</v>
      </c>
      <c r="D249" s="231" t="s">
        <v>648</v>
      </c>
      <c r="E249" s="232" t="s">
        <v>649</v>
      </c>
      <c r="F249" s="230" t="s">
        <v>231</v>
      </c>
      <c r="G249" s="233">
        <v>2</v>
      </c>
      <c r="H249" s="234"/>
      <c r="I249" s="234"/>
      <c r="J249" s="235">
        <v>0</v>
      </c>
      <c r="K249" s="236">
        <f t="shared" si="24"/>
        <v>0</v>
      </c>
      <c r="L249" s="235">
        <v>0</v>
      </c>
      <c r="M249" s="236">
        <f t="shared" si="25"/>
        <v>0</v>
      </c>
      <c r="N249" s="237">
        <v>20</v>
      </c>
      <c r="O249" s="238">
        <v>32</v>
      </c>
      <c r="P249" s="239" t="s">
        <v>164</v>
      </c>
      <c r="U249" s="68"/>
    </row>
    <row r="250" spans="1:21" s="195" customFormat="1" ht="30" customHeight="1">
      <c r="A250" s="218"/>
      <c r="B250" s="219" t="s">
        <v>121</v>
      </c>
      <c r="C250" s="218"/>
      <c r="D250" s="218" t="s">
        <v>650</v>
      </c>
      <c r="E250" s="218" t="s">
        <v>651</v>
      </c>
      <c r="F250" s="218"/>
      <c r="G250" s="218"/>
      <c r="H250" s="218"/>
      <c r="I250" s="220"/>
      <c r="K250" s="197">
        <f>SUM(K251:K257)</f>
        <v>4.5207500399999994</v>
      </c>
      <c r="M250" s="197">
        <f>SUM(M251:M257)</f>
        <v>0</v>
      </c>
      <c r="P250" s="195" t="s">
        <v>79</v>
      </c>
      <c r="U250" s="68"/>
    </row>
    <row r="251" spans="1:21" s="68" customFormat="1" ht="12.75" customHeight="1">
      <c r="A251" s="221">
        <v>222</v>
      </c>
      <c r="B251" s="221" t="s">
        <v>159</v>
      </c>
      <c r="C251" s="221" t="s">
        <v>650</v>
      </c>
      <c r="D251" s="222" t="s">
        <v>652</v>
      </c>
      <c r="E251" s="223" t="s">
        <v>892</v>
      </c>
      <c r="F251" s="221" t="s">
        <v>220</v>
      </c>
      <c r="G251" s="224">
        <v>10.928000000000001</v>
      </c>
      <c r="H251" s="225"/>
      <c r="I251" s="225"/>
      <c r="J251" s="226">
        <v>6.3000000000000003E-4</v>
      </c>
      <c r="K251" s="227">
        <f t="shared" ref="K251:K257" si="26">G251*J251</f>
        <v>6.8846400000000009E-3</v>
      </c>
      <c r="L251" s="226">
        <v>0</v>
      </c>
      <c r="M251" s="227">
        <f t="shared" ref="M251:M257" si="27">G251*L251</f>
        <v>0</v>
      </c>
      <c r="N251" s="228">
        <v>20</v>
      </c>
      <c r="O251" s="229">
        <v>16</v>
      </c>
      <c r="P251" s="68" t="s">
        <v>164</v>
      </c>
    </row>
    <row r="252" spans="1:21" s="68" customFormat="1" ht="13.5" customHeight="1">
      <c r="A252" s="221">
        <v>223</v>
      </c>
      <c r="B252" s="221" t="s">
        <v>159</v>
      </c>
      <c r="C252" s="221" t="s">
        <v>650</v>
      </c>
      <c r="D252" s="222" t="s">
        <v>654</v>
      </c>
      <c r="E252" s="223" t="s">
        <v>655</v>
      </c>
      <c r="F252" s="221" t="s">
        <v>193</v>
      </c>
      <c r="G252" s="224">
        <v>94.7</v>
      </c>
      <c r="H252" s="225"/>
      <c r="I252" s="225"/>
      <c r="J252" s="226">
        <v>3.7499999999999999E-3</v>
      </c>
      <c r="K252" s="227">
        <f t="shared" si="26"/>
        <v>0.35512500000000002</v>
      </c>
      <c r="L252" s="226">
        <v>0</v>
      </c>
      <c r="M252" s="227">
        <f t="shared" si="27"/>
        <v>0</v>
      </c>
      <c r="N252" s="228">
        <v>20</v>
      </c>
      <c r="O252" s="229">
        <v>16</v>
      </c>
      <c r="P252" s="68" t="s">
        <v>164</v>
      </c>
    </row>
    <row r="253" spans="1:21" s="239" customFormat="1" ht="13.5" customHeight="1">
      <c r="A253" s="230">
        <v>224</v>
      </c>
      <c r="B253" s="230" t="s">
        <v>185</v>
      </c>
      <c r="C253" s="230" t="s">
        <v>186</v>
      </c>
      <c r="D253" s="231" t="s">
        <v>656</v>
      </c>
      <c r="E253" s="232" t="s">
        <v>657</v>
      </c>
      <c r="F253" s="230" t="s">
        <v>193</v>
      </c>
      <c r="G253" s="233">
        <v>108.10599999999999</v>
      </c>
      <c r="H253" s="234"/>
      <c r="I253" s="234"/>
      <c r="J253" s="235">
        <v>1.8499999999999999E-2</v>
      </c>
      <c r="K253" s="236">
        <f t="shared" si="26"/>
        <v>1.9999609999999999</v>
      </c>
      <c r="L253" s="235">
        <v>0</v>
      </c>
      <c r="M253" s="236">
        <f t="shared" si="27"/>
        <v>0</v>
      </c>
      <c r="N253" s="237">
        <v>20</v>
      </c>
      <c r="O253" s="238">
        <v>32</v>
      </c>
      <c r="P253" s="239" t="s">
        <v>164</v>
      </c>
      <c r="U253" s="68"/>
    </row>
    <row r="254" spans="1:21" s="68" customFormat="1" ht="13.5" customHeight="1">
      <c r="A254" s="221">
        <v>225</v>
      </c>
      <c r="B254" s="221" t="s">
        <v>159</v>
      </c>
      <c r="C254" s="221" t="s">
        <v>650</v>
      </c>
      <c r="D254" s="222" t="s">
        <v>658</v>
      </c>
      <c r="E254" s="223" t="s">
        <v>659</v>
      </c>
      <c r="F254" s="221" t="s">
        <v>193</v>
      </c>
      <c r="G254" s="224">
        <v>61.45</v>
      </c>
      <c r="H254" s="225"/>
      <c r="I254" s="225"/>
      <c r="J254" s="226">
        <v>3.8500000000000001E-3</v>
      </c>
      <c r="K254" s="227">
        <f t="shared" si="26"/>
        <v>0.23658250000000003</v>
      </c>
      <c r="L254" s="226">
        <v>0</v>
      </c>
      <c r="M254" s="227">
        <f t="shared" si="27"/>
        <v>0</v>
      </c>
      <c r="N254" s="228">
        <v>20</v>
      </c>
      <c r="O254" s="229">
        <v>16</v>
      </c>
      <c r="P254" s="68" t="s">
        <v>164</v>
      </c>
    </row>
    <row r="255" spans="1:21" s="239" customFormat="1" ht="12.75" customHeight="1">
      <c r="A255" s="230">
        <v>226</v>
      </c>
      <c r="B255" s="230" t="s">
        <v>185</v>
      </c>
      <c r="C255" s="230" t="s">
        <v>186</v>
      </c>
      <c r="D255" s="231" t="s">
        <v>660</v>
      </c>
      <c r="E255" s="232" t="s">
        <v>661</v>
      </c>
      <c r="F255" s="230" t="s">
        <v>193</v>
      </c>
      <c r="G255" s="233">
        <v>67.325999999999993</v>
      </c>
      <c r="H255" s="234"/>
      <c r="I255" s="234"/>
      <c r="J255" s="235">
        <v>1.8499999999999999E-2</v>
      </c>
      <c r="K255" s="236">
        <f t="shared" si="26"/>
        <v>1.2455309999999997</v>
      </c>
      <c r="L255" s="235">
        <v>0</v>
      </c>
      <c r="M255" s="236">
        <f t="shared" si="27"/>
        <v>0</v>
      </c>
      <c r="N255" s="237">
        <v>20</v>
      </c>
      <c r="O255" s="238">
        <v>32</v>
      </c>
      <c r="P255" s="239" t="s">
        <v>164</v>
      </c>
      <c r="U255" s="68"/>
    </row>
    <row r="256" spans="1:21" s="68" customFormat="1" ht="13.5" customHeight="1">
      <c r="A256" s="221">
        <v>227</v>
      </c>
      <c r="B256" s="221" t="s">
        <v>159</v>
      </c>
      <c r="C256" s="221" t="s">
        <v>650</v>
      </c>
      <c r="D256" s="222" t="s">
        <v>662</v>
      </c>
      <c r="E256" s="223" t="s">
        <v>663</v>
      </c>
      <c r="F256" s="221" t="s">
        <v>193</v>
      </c>
      <c r="G256" s="224">
        <v>167.078</v>
      </c>
      <c r="H256" s="225"/>
      <c r="I256" s="225"/>
      <c r="J256" s="226">
        <v>4.0499999999999998E-3</v>
      </c>
      <c r="K256" s="227">
        <f t="shared" si="26"/>
        <v>0.67666589999999993</v>
      </c>
      <c r="L256" s="226">
        <v>0</v>
      </c>
      <c r="M256" s="227">
        <f t="shared" si="27"/>
        <v>0</v>
      </c>
      <c r="N256" s="228">
        <v>20</v>
      </c>
      <c r="O256" s="229">
        <v>16</v>
      </c>
      <c r="P256" s="68" t="s">
        <v>164</v>
      </c>
    </row>
    <row r="257" spans="1:21" s="68" customFormat="1" ht="12.75" customHeight="1">
      <c r="A257" s="221">
        <v>228</v>
      </c>
      <c r="B257" s="221" t="s">
        <v>159</v>
      </c>
      <c r="C257" s="221" t="s">
        <v>650</v>
      </c>
      <c r="D257" s="222" t="s">
        <v>664</v>
      </c>
      <c r="E257" s="223" t="s">
        <v>665</v>
      </c>
      <c r="F257" s="221" t="s">
        <v>107</v>
      </c>
      <c r="G257" s="224"/>
      <c r="H257" s="225"/>
      <c r="I257" s="225"/>
      <c r="J257" s="226">
        <v>0</v>
      </c>
      <c r="K257" s="227">
        <f t="shared" si="26"/>
        <v>0</v>
      </c>
      <c r="L257" s="226">
        <v>0</v>
      </c>
      <c r="M257" s="227">
        <f t="shared" si="27"/>
        <v>0</v>
      </c>
      <c r="N257" s="228">
        <v>20</v>
      </c>
      <c r="O257" s="229">
        <v>16</v>
      </c>
      <c r="P257" s="68" t="s">
        <v>164</v>
      </c>
    </row>
    <row r="258" spans="1:21" s="195" customFormat="1" ht="30" customHeight="1">
      <c r="A258" s="218"/>
      <c r="B258" s="219" t="s">
        <v>121</v>
      </c>
      <c r="C258" s="218"/>
      <c r="D258" s="218" t="s">
        <v>666</v>
      </c>
      <c r="E258" s="218" t="s">
        <v>667</v>
      </c>
      <c r="F258" s="218"/>
      <c r="G258" s="218"/>
      <c r="H258" s="218"/>
      <c r="I258" s="220"/>
      <c r="K258" s="197">
        <f>SUM(K259:K261)</f>
        <v>4.64018E-2</v>
      </c>
      <c r="M258" s="197">
        <f>SUM(M259:M261)</f>
        <v>0</v>
      </c>
      <c r="P258" s="195" t="s">
        <v>79</v>
      </c>
      <c r="U258" s="68"/>
    </row>
    <row r="259" spans="1:21" s="68" customFormat="1" ht="13.5" customHeight="1">
      <c r="A259" s="221">
        <v>229</v>
      </c>
      <c r="B259" s="221" t="s">
        <v>159</v>
      </c>
      <c r="C259" s="221" t="s">
        <v>668</v>
      </c>
      <c r="D259" s="222" t="s">
        <v>671</v>
      </c>
      <c r="E259" s="223" t="s">
        <v>672</v>
      </c>
      <c r="F259" s="221" t="s">
        <v>193</v>
      </c>
      <c r="G259" s="224">
        <v>122.11</v>
      </c>
      <c r="H259" s="225"/>
      <c r="I259" s="225"/>
      <c r="J259" s="226">
        <v>2.9999999999999997E-4</v>
      </c>
      <c r="K259" s="227">
        <f>G259*J259</f>
        <v>3.6632999999999999E-2</v>
      </c>
      <c r="L259" s="226">
        <v>0</v>
      </c>
      <c r="M259" s="227">
        <f>G259*L259</f>
        <v>0</v>
      </c>
      <c r="N259" s="228">
        <v>20</v>
      </c>
      <c r="O259" s="229">
        <v>16</v>
      </c>
      <c r="P259" s="68" t="s">
        <v>164</v>
      </c>
    </row>
    <row r="260" spans="1:21" s="68" customFormat="1" ht="14.25" customHeight="1">
      <c r="A260" s="221">
        <v>230</v>
      </c>
      <c r="B260" s="221" t="s">
        <v>159</v>
      </c>
      <c r="C260" s="221" t="s">
        <v>668</v>
      </c>
      <c r="D260" s="222" t="s">
        <v>673</v>
      </c>
      <c r="E260" s="223" t="s">
        <v>674</v>
      </c>
      <c r="F260" s="221" t="s">
        <v>193</v>
      </c>
      <c r="G260" s="224">
        <v>122.11</v>
      </c>
      <c r="H260" s="225"/>
      <c r="I260" s="225"/>
      <c r="J260" s="226">
        <v>8.0000000000000007E-5</v>
      </c>
      <c r="K260" s="227">
        <f>G260*J260</f>
        <v>9.7688000000000011E-3</v>
      </c>
      <c r="L260" s="226">
        <v>0</v>
      </c>
      <c r="M260" s="227">
        <f>G260*L260</f>
        <v>0</v>
      </c>
      <c r="N260" s="228">
        <v>20</v>
      </c>
      <c r="O260" s="229">
        <v>16</v>
      </c>
      <c r="P260" s="68" t="s">
        <v>164</v>
      </c>
    </row>
    <row r="261" spans="1:21" s="68" customFormat="1" ht="13.5" customHeight="1">
      <c r="A261" s="221">
        <v>231</v>
      </c>
      <c r="B261" s="221" t="s">
        <v>159</v>
      </c>
      <c r="C261" s="221" t="s">
        <v>668</v>
      </c>
      <c r="D261" s="222" t="s">
        <v>677</v>
      </c>
      <c r="E261" s="223" t="s">
        <v>678</v>
      </c>
      <c r="F261" s="221" t="s">
        <v>107</v>
      </c>
      <c r="G261" s="224"/>
      <c r="H261" s="225"/>
      <c r="I261" s="225"/>
      <c r="J261" s="226">
        <v>0</v>
      </c>
      <c r="K261" s="227">
        <f>G261*J261</f>
        <v>0</v>
      </c>
      <c r="L261" s="226">
        <v>0</v>
      </c>
      <c r="M261" s="227">
        <f>G261*L261</f>
        <v>0</v>
      </c>
      <c r="N261" s="228">
        <v>20</v>
      </c>
      <c r="O261" s="229">
        <v>16</v>
      </c>
      <c r="P261" s="68" t="s">
        <v>164</v>
      </c>
    </row>
    <row r="262" spans="1:21" s="195" customFormat="1" ht="23.25" customHeight="1">
      <c r="A262" s="218"/>
      <c r="B262" s="219" t="s">
        <v>121</v>
      </c>
      <c r="C262" s="218"/>
      <c r="D262" s="218" t="s">
        <v>679</v>
      </c>
      <c r="E262" s="218" t="s">
        <v>680</v>
      </c>
      <c r="F262" s="218"/>
      <c r="G262" s="218"/>
      <c r="H262" s="218"/>
      <c r="I262" s="220"/>
      <c r="K262" s="197">
        <f>SUM(K263:K266)</f>
        <v>2.6116725000000001</v>
      </c>
      <c r="M262" s="197">
        <f>SUM(M263:M266)</f>
        <v>0</v>
      </c>
      <c r="P262" s="195" t="s">
        <v>79</v>
      </c>
      <c r="U262" s="68"/>
    </row>
    <row r="263" spans="1:21" s="68" customFormat="1" ht="13.5" customHeight="1">
      <c r="A263" s="221">
        <v>232</v>
      </c>
      <c r="B263" s="221" t="s">
        <v>159</v>
      </c>
      <c r="C263" s="221" t="s">
        <v>650</v>
      </c>
      <c r="D263" s="222" t="s">
        <v>681</v>
      </c>
      <c r="E263" s="223" t="s">
        <v>682</v>
      </c>
      <c r="F263" s="221" t="s">
        <v>193</v>
      </c>
      <c r="G263" s="224">
        <v>148.18</v>
      </c>
      <c r="H263" s="225"/>
      <c r="I263" s="225"/>
      <c r="J263" s="226">
        <v>3.15E-3</v>
      </c>
      <c r="K263" s="227">
        <f>G263*J263</f>
        <v>0.46676700000000004</v>
      </c>
      <c r="L263" s="226">
        <v>0</v>
      </c>
      <c r="M263" s="227">
        <f>G263*L263</f>
        <v>0</v>
      </c>
      <c r="N263" s="228">
        <v>20</v>
      </c>
      <c r="O263" s="229">
        <v>16</v>
      </c>
      <c r="P263" s="68" t="s">
        <v>164</v>
      </c>
    </row>
    <row r="264" spans="1:21" s="68" customFormat="1" ht="13.5" customHeight="1">
      <c r="A264" s="221">
        <v>233</v>
      </c>
      <c r="B264" s="221" t="s">
        <v>159</v>
      </c>
      <c r="C264" s="221" t="s">
        <v>650</v>
      </c>
      <c r="D264" s="222" t="s">
        <v>683</v>
      </c>
      <c r="E264" s="223" t="s">
        <v>663</v>
      </c>
      <c r="F264" s="221" t="s">
        <v>193</v>
      </c>
      <c r="G264" s="224">
        <v>148.18</v>
      </c>
      <c r="H264" s="225"/>
      <c r="I264" s="225"/>
      <c r="J264" s="226">
        <v>3.4499999999999999E-3</v>
      </c>
      <c r="K264" s="227">
        <f>G264*J264</f>
        <v>0.51122100000000004</v>
      </c>
      <c r="L264" s="226">
        <v>0</v>
      </c>
      <c r="M264" s="227">
        <f>G264*L264</f>
        <v>0</v>
      </c>
      <c r="N264" s="228">
        <v>20</v>
      </c>
      <c r="O264" s="229">
        <v>16</v>
      </c>
      <c r="P264" s="68" t="s">
        <v>164</v>
      </c>
    </row>
    <row r="265" spans="1:21" s="239" customFormat="1" ht="13.5" customHeight="1">
      <c r="A265" s="230">
        <v>234</v>
      </c>
      <c r="B265" s="230" t="s">
        <v>185</v>
      </c>
      <c r="C265" s="230" t="s">
        <v>186</v>
      </c>
      <c r="D265" s="231" t="s">
        <v>684</v>
      </c>
      <c r="E265" s="232" t="s">
        <v>685</v>
      </c>
      <c r="F265" s="230" t="s">
        <v>193</v>
      </c>
      <c r="G265" s="233">
        <v>155.589</v>
      </c>
      <c r="H265" s="234"/>
      <c r="I265" s="234"/>
      <c r="J265" s="235">
        <v>1.0500000000000001E-2</v>
      </c>
      <c r="K265" s="236">
        <f>G265*J265</f>
        <v>1.6336845</v>
      </c>
      <c r="L265" s="235">
        <v>0</v>
      </c>
      <c r="M265" s="236">
        <f>G265*L265</f>
        <v>0</v>
      </c>
      <c r="N265" s="237">
        <v>20</v>
      </c>
      <c r="O265" s="238">
        <v>32</v>
      </c>
      <c r="P265" s="239" t="s">
        <v>164</v>
      </c>
      <c r="U265" s="68"/>
    </row>
    <row r="266" spans="1:21" s="68" customFormat="1" ht="13.5" customHeight="1">
      <c r="A266" s="221">
        <v>235</v>
      </c>
      <c r="B266" s="221" t="s">
        <v>159</v>
      </c>
      <c r="C266" s="221" t="s">
        <v>650</v>
      </c>
      <c r="D266" s="222" t="s">
        <v>686</v>
      </c>
      <c r="E266" s="223" t="s">
        <v>687</v>
      </c>
      <c r="F266" s="221" t="s">
        <v>107</v>
      </c>
      <c r="G266" s="224"/>
      <c r="H266" s="225"/>
      <c r="I266" s="225"/>
      <c r="J266" s="226">
        <v>0</v>
      </c>
      <c r="K266" s="227">
        <f>G266*J266</f>
        <v>0</v>
      </c>
      <c r="L266" s="226">
        <v>0</v>
      </c>
      <c r="M266" s="227">
        <f>G266*L266</f>
        <v>0</v>
      </c>
      <c r="N266" s="228">
        <v>20</v>
      </c>
      <c r="O266" s="229">
        <v>16</v>
      </c>
      <c r="P266" s="68" t="s">
        <v>164</v>
      </c>
    </row>
    <row r="267" spans="1:21" s="195" customFormat="1" ht="30" customHeight="1">
      <c r="A267" s="218"/>
      <c r="B267" s="219" t="s">
        <v>121</v>
      </c>
      <c r="C267" s="218"/>
      <c r="D267" s="218" t="s">
        <v>688</v>
      </c>
      <c r="E267" s="218" t="s">
        <v>689</v>
      </c>
      <c r="F267" s="218"/>
      <c r="G267" s="218"/>
      <c r="H267" s="218"/>
      <c r="I267" s="220"/>
      <c r="K267" s="197">
        <f>SUM(K268:K274)</f>
        <v>0.18964007000000002</v>
      </c>
      <c r="M267" s="197">
        <f>SUM(M268:M274)</f>
        <v>0</v>
      </c>
      <c r="P267" s="195" t="s">
        <v>79</v>
      </c>
      <c r="U267" s="68"/>
    </row>
    <row r="268" spans="1:21" s="68" customFormat="1" ht="24" customHeight="1">
      <c r="A268" s="221">
        <v>236</v>
      </c>
      <c r="B268" s="221" t="s">
        <v>159</v>
      </c>
      <c r="C268" s="221" t="s">
        <v>688</v>
      </c>
      <c r="D268" s="222" t="s">
        <v>690</v>
      </c>
      <c r="E268" s="223" t="s">
        <v>691</v>
      </c>
      <c r="F268" s="221" t="s">
        <v>193</v>
      </c>
      <c r="G268" s="224">
        <v>34.637</v>
      </c>
      <c r="H268" s="225"/>
      <c r="I268" s="225"/>
      <c r="J268" s="226">
        <v>1.6000000000000001E-4</v>
      </c>
      <c r="K268" s="227">
        <f t="shared" ref="K268:K274" si="28">G268*J268</f>
        <v>5.5419200000000005E-3</v>
      </c>
      <c r="L268" s="226">
        <v>0</v>
      </c>
      <c r="M268" s="227">
        <f t="shared" ref="M268:M274" si="29">G268*L268</f>
        <v>0</v>
      </c>
      <c r="N268" s="228">
        <v>20</v>
      </c>
      <c r="O268" s="229">
        <v>16</v>
      </c>
      <c r="P268" s="68" t="s">
        <v>164</v>
      </c>
    </row>
    <row r="269" spans="1:21" s="68" customFormat="1" ht="15" customHeight="1">
      <c r="A269" s="221">
        <v>237</v>
      </c>
      <c r="B269" s="221" t="s">
        <v>159</v>
      </c>
      <c r="C269" s="221" t="s">
        <v>688</v>
      </c>
      <c r="D269" s="222" t="s">
        <v>692</v>
      </c>
      <c r="E269" s="223" t="s">
        <v>693</v>
      </c>
      <c r="F269" s="221" t="s">
        <v>193</v>
      </c>
      <c r="G269" s="224">
        <v>34.637</v>
      </c>
      <c r="H269" s="225"/>
      <c r="I269" s="225"/>
      <c r="J269" s="226">
        <v>8.0000000000000007E-5</v>
      </c>
      <c r="K269" s="227">
        <f t="shared" si="28"/>
        <v>2.7709600000000003E-3</v>
      </c>
      <c r="L269" s="226">
        <v>0</v>
      </c>
      <c r="M269" s="227">
        <f t="shared" si="29"/>
        <v>0</v>
      </c>
      <c r="N269" s="228">
        <v>20</v>
      </c>
      <c r="O269" s="229">
        <v>16</v>
      </c>
      <c r="P269" s="68" t="s">
        <v>164</v>
      </c>
    </row>
    <row r="270" spans="1:21" s="68" customFormat="1" ht="14.25" customHeight="1">
      <c r="A270" s="221">
        <v>238</v>
      </c>
      <c r="B270" s="221" t="s">
        <v>159</v>
      </c>
      <c r="C270" s="221" t="s">
        <v>688</v>
      </c>
      <c r="D270" s="222" t="s">
        <v>694</v>
      </c>
      <c r="E270" s="223" t="s">
        <v>695</v>
      </c>
      <c r="F270" s="221" t="s">
        <v>193</v>
      </c>
      <c r="G270" s="224">
        <v>26.021000000000001</v>
      </c>
      <c r="H270" s="225"/>
      <c r="I270" s="225"/>
      <c r="J270" s="226">
        <v>1.1E-4</v>
      </c>
      <c r="K270" s="227">
        <f t="shared" si="28"/>
        <v>2.8623100000000003E-3</v>
      </c>
      <c r="L270" s="226">
        <v>0</v>
      </c>
      <c r="M270" s="227">
        <f t="shared" si="29"/>
        <v>0</v>
      </c>
      <c r="N270" s="228">
        <v>20</v>
      </c>
      <c r="O270" s="229">
        <v>16</v>
      </c>
      <c r="P270" s="68" t="s">
        <v>164</v>
      </c>
    </row>
    <row r="271" spans="1:21" s="68" customFormat="1" ht="12" customHeight="1">
      <c r="A271" s="221">
        <v>239</v>
      </c>
      <c r="B271" s="221" t="s">
        <v>159</v>
      </c>
      <c r="C271" s="221" t="s">
        <v>688</v>
      </c>
      <c r="D271" s="222" t="s">
        <v>696</v>
      </c>
      <c r="E271" s="223" t="s">
        <v>697</v>
      </c>
      <c r="F271" s="221" t="s">
        <v>193</v>
      </c>
      <c r="G271" s="224">
        <v>26.021000000000001</v>
      </c>
      <c r="H271" s="225"/>
      <c r="I271" s="225"/>
      <c r="J271" s="226">
        <v>2.2000000000000001E-4</v>
      </c>
      <c r="K271" s="227">
        <f t="shared" si="28"/>
        <v>5.7246200000000006E-3</v>
      </c>
      <c r="L271" s="226">
        <v>0</v>
      </c>
      <c r="M271" s="227">
        <f t="shared" si="29"/>
        <v>0</v>
      </c>
      <c r="N271" s="228">
        <v>20</v>
      </c>
      <c r="O271" s="229">
        <v>16</v>
      </c>
      <c r="P271" s="68" t="s">
        <v>164</v>
      </c>
    </row>
    <row r="272" spans="1:21" s="68" customFormat="1" ht="29.25" customHeight="1">
      <c r="A272" s="221">
        <v>240</v>
      </c>
      <c r="B272" s="221" t="s">
        <v>159</v>
      </c>
      <c r="C272" s="221" t="s">
        <v>688</v>
      </c>
      <c r="D272" s="222" t="s">
        <v>698</v>
      </c>
      <c r="E272" s="223" t="s">
        <v>2086</v>
      </c>
      <c r="F272" s="221" t="s">
        <v>193</v>
      </c>
      <c r="G272" s="224">
        <v>470.60199999999998</v>
      </c>
      <c r="H272" s="225"/>
      <c r="I272" s="225"/>
      <c r="J272" s="226">
        <v>3.2000000000000003E-4</v>
      </c>
      <c r="K272" s="227">
        <f t="shared" si="28"/>
        <v>0.15059264</v>
      </c>
      <c r="L272" s="226">
        <v>0</v>
      </c>
      <c r="M272" s="227">
        <f t="shared" si="29"/>
        <v>0</v>
      </c>
      <c r="N272" s="228">
        <v>20</v>
      </c>
      <c r="O272" s="229">
        <v>16</v>
      </c>
      <c r="P272" s="68" t="s">
        <v>164</v>
      </c>
    </row>
    <row r="273" spans="1:21" s="68" customFormat="1" ht="13.5" customHeight="1">
      <c r="A273" s="221">
        <v>241</v>
      </c>
      <c r="B273" s="221" t="s">
        <v>159</v>
      </c>
      <c r="C273" s="221" t="s">
        <v>688</v>
      </c>
      <c r="D273" s="222" t="s">
        <v>701</v>
      </c>
      <c r="E273" s="223" t="s">
        <v>702</v>
      </c>
      <c r="F273" s="221" t="s">
        <v>193</v>
      </c>
      <c r="G273" s="224">
        <v>51.814</v>
      </c>
      <c r="H273" s="225"/>
      <c r="I273" s="225"/>
      <c r="J273" s="226">
        <v>3.3E-4</v>
      </c>
      <c r="K273" s="227">
        <f t="shared" si="28"/>
        <v>1.7098619999999998E-2</v>
      </c>
      <c r="L273" s="226">
        <v>0</v>
      </c>
      <c r="M273" s="227">
        <f t="shared" si="29"/>
        <v>0</v>
      </c>
      <c r="N273" s="228">
        <v>20</v>
      </c>
      <c r="O273" s="229">
        <v>16</v>
      </c>
      <c r="P273" s="68" t="s">
        <v>164</v>
      </c>
    </row>
    <row r="274" spans="1:21" s="68" customFormat="1" ht="13.5" customHeight="1">
      <c r="A274" s="221">
        <v>242</v>
      </c>
      <c r="B274" s="221" t="s">
        <v>159</v>
      </c>
      <c r="C274" s="221" t="s">
        <v>688</v>
      </c>
      <c r="D274" s="222" t="s">
        <v>893</v>
      </c>
      <c r="E274" s="223" t="s">
        <v>894</v>
      </c>
      <c r="F274" s="221" t="s">
        <v>193</v>
      </c>
      <c r="G274" s="224">
        <v>15.3</v>
      </c>
      <c r="H274" s="225"/>
      <c r="I274" s="225"/>
      <c r="J274" s="226">
        <v>3.3E-4</v>
      </c>
      <c r="K274" s="227">
        <f t="shared" si="28"/>
        <v>5.0490000000000005E-3</v>
      </c>
      <c r="L274" s="226">
        <v>0</v>
      </c>
      <c r="M274" s="227">
        <f t="shared" si="29"/>
        <v>0</v>
      </c>
      <c r="N274" s="228">
        <v>20</v>
      </c>
      <c r="O274" s="229">
        <v>16</v>
      </c>
      <c r="P274" s="68" t="s">
        <v>164</v>
      </c>
    </row>
    <row r="275" spans="1:21" s="195" customFormat="1" ht="30" customHeight="1">
      <c r="A275" s="218"/>
      <c r="B275" s="219" t="s">
        <v>121</v>
      </c>
      <c r="C275" s="218"/>
      <c r="D275" s="218" t="s">
        <v>703</v>
      </c>
      <c r="E275" s="218" t="s">
        <v>704</v>
      </c>
      <c r="F275" s="218"/>
      <c r="G275" s="218"/>
      <c r="H275" s="218"/>
      <c r="I275" s="220"/>
      <c r="K275" s="197">
        <f>SUM(K276:K277)</f>
        <v>0.4980733</v>
      </c>
      <c r="M275" s="197">
        <f>SUM(M276:M277)</f>
        <v>0</v>
      </c>
      <c r="P275" s="195" t="s">
        <v>79</v>
      </c>
      <c r="U275" s="68"/>
    </row>
    <row r="276" spans="1:21" s="68" customFormat="1" ht="12.75" customHeight="1">
      <c r="A276" s="221">
        <v>243</v>
      </c>
      <c r="B276" s="221" t="s">
        <v>159</v>
      </c>
      <c r="C276" s="221" t="s">
        <v>703</v>
      </c>
      <c r="D276" s="222" t="s">
        <v>705</v>
      </c>
      <c r="E276" s="223" t="s">
        <v>706</v>
      </c>
      <c r="F276" s="221" t="s">
        <v>193</v>
      </c>
      <c r="G276" s="224">
        <v>1158.31</v>
      </c>
      <c r="H276" s="225"/>
      <c r="I276" s="225"/>
      <c r="J276" s="226">
        <v>1E-4</v>
      </c>
      <c r="K276" s="227">
        <f>G276*J276</f>
        <v>0.115831</v>
      </c>
      <c r="L276" s="226">
        <v>0</v>
      </c>
      <c r="M276" s="227">
        <f>G276*L276</f>
        <v>0</v>
      </c>
      <c r="N276" s="228">
        <v>20</v>
      </c>
      <c r="O276" s="229">
        <v>16</v>
      </c>
      <c r="P276" s="68" t="s">
        <v>164</v>
      </c>
    </row>
    <row r="277" spans="1:21" s="68" customFormat="1" ht="15" customHeight="1">
      <c r="A277" s="221">
        <v>244</v>
      </c>
      <c r="B277" s="221" t="s">
        <v>159</v>
      </c>
      <c r="C277" s="221" t="s">
        <v>703</v>
      </c>
      <c r="D277" s="222" t="s">
        <v>707</v>
      </c>
      <c r="E277" s="223" t="s">
        <v>708</v>
      </c>
      <c r="F277" s="221" t="s">
        <v>193</v>
      </c>
      <c r="G277" s="224">
        <v>1158.31</v>
      </c>
      <c r="H277" s="225"/>
      <c r="I277" s="225"/>
      <c r="J277" s="226">
        <v>3.3E-4</v>
      </c>
      <c r="K277" s="227">
        <f>G277*J277</f>
        <v>0.38224229999999998</v>
      </c>
      <c r="L277" s="226">
        <v>0</v>
      </c>
      <c r="M277" s="227">
        <f>G277*L277</f>
        <v>0</v>
      </c>
      <c r="N277" s="228">
        <v>20</v>
      </c>
      <c r="O277" s="229">
        <v>16</v>
      </c>
      <c r="P277" s="68" t="s">
        <v>164</v>
      </c>
    </row>
    <row r="278" spans="1:21" s="198" customFormat="1" ht="23.25" customHeight="1">
      <c r="A278" s="243"/>
      <c r="B278" s="243"/>
      <c r="C278" s="243"/>
      <c r="D278" s="243"/>
      <c r="E278" s="243" t="s">
        <v>139</v>
      </c>
      <c r="F278" s="243"/>
      <c r="G278" s="243"/>
      <c r="H278" s="243"/>
      <c r="I278" s="244"/>
      <c r="K278" s="200">
        <f>K14+K139</f>
        <v>763.03513950999991</v>
      </c>
      <c r="M278" s="200">
        <f>M14+M139</f>
        <v>7.1639999999999997</v>
      </c>
    </row>
  </sheetData>
  <sheetProtection formatCells="0" formatColumns="0" formatRows="0" insertColumns="0" insertRows="0" insertHyperlinks="0" deleteColumns="0" deleteRows="0" sort="0" autoFilter="0" pivotTables="0"/>
  <printOptions horizontalCentered="1"/>
  <pageMargins left="0.59027779102325439" right="0.59027779102325439" top="0.59027779102325439" bottom="0.59027779102325439" header="0.51180553436279297" footer="0.51180553436279297"/>
  <pageSetup paperSize="9" scale="71" fitToHeight="999" orientation="portrait" errors="blank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showGridLines="0" topLeftCell="A2" zoomScaleNormal="100" workbookViewId="0">
      <selection activeCell="O49" sqref="O49"/>
    </sheetView>
  </sheetViews>
  <sheetFormatPr defaultRowHeight="12.75"/>
  <cols>
    <col min="1" max="1" width="2.42578125" style="59" customWidth="1"/>
    <col min="2" max="2" width="1.85546875" style="59" customWidth="1"/>
    <col min="3" max="3" width="2.85546875" style="59" customWidth="1"/>
    <col min="4" max="4" width="6.7109375" style="59" customWidth="1"/>
    <col min="5" max="5" width="13.5703125" style="59" customWidth="1"/>
    <col min="6" max="6" width="0.5703125" style="59" customWidth="1"/>
    <col min="7" max="7" width="2.5703125" style="59" customWidth="1"/>
    <col min="8" max="8" width="2.7109375" style="59" customWidth="1"/>
    <col min="9" max="9" width="10.42578125" style="59" customWidth="1"/>
    <col min="10" max="10" width="13.42578125" style="59" customWidth="1"/>
    <col min="11" max="11" width="0.7109375" style="59" customWidth="1"/>
    <col min="12" max="12" width="2.42578125" style="59" customWidth="1"/>
    <col min="13" max="13" width="2.85546875" style="59" customWidth="1"/>
    <col min="14" max="14" width="2" style="59" customWidth="1"/>
    <col min="15" max="15" width="12.42578125" style="59" customWidth="1"/>
    <col min="16" max="16" width="3" style="59" customWidth="1"/>
    <col min="17" max="17" width="2" style="59" customWidth="1"/>
    <col min="18" max="18" width="13.5703125" style="59" customWidth="1"/>
    <col min="19" max="19" width="0.5703125" style="59" customWidth="1"/>
    <col min="20" max="256" width="9.140625" style="59"/>
    <col min="257" max="257" width="2.42578125" style="59" customWidth="1"/>
    <col min="258" max="258" width="1.85546875" style="59" customWidth="1"/>
    <col min="259" max="259" width="2.85546875" style="59" customWidth="1"/>
    <col min="260" max="260" width="6.7109375" style="59" customWidth="1"/>
    <col min="261" max="261" width="13.5703125" style="59" customWidth="1"/>
    <col min="262" max="262" width="0.5703125" style="59" customWidth="1"/>
    <col min="263" max="263" width="2.5703125" style="59" customWidth="1"/>
    <col min="264" max="264" width="2.7109375" style="59" customWidth="1"/>
    <col min="265" max="265" width="10.42578125" style="59" customWidth="1"/>
    <col min="266" max="266" width="13.42578125" style="59" customWidth="1"/>
    <col min="267" max="267" width="0.7109375" style="59" customWidth="1"/>
    <col min="268" max="268" width="2.42578125" style="59" customWidth="1"/>
    <col min="269" max="269" width="2.85546875" style="59" customWidth="1"/>
    <col min="270" max="270" width="2" style="59" customWidth="1"/>
    <col min="271" max="271" width="12.42578125" style="59" customWidth="1"/>
    <col min="272" max="272" width="3" style="59" customWidth="1"/>
    <col min="273" max="273" width="2" style="59" customWidth="1"/>
    <col min="274" max="274" width="13.5703125" style="59" customWidth="1"/>
    <col min="275" max="275" width="0.5703125" style="59" customWidth="1"/>
    <col min="276" max="512" width="9.140625" style="59"/>
    <col min="513" max="513" width="2.42578125" style="59" customWidth="1"/>
    <col min="514" max="514" width="1.85546875" style="59" customWidth="1"/>
    <col min="515" max="515" width="2.85546875" style="59" customWidth="1"/>
    <col min="516" max="516" width="6.7109375" style="59" customWidth="1"/>
    <col min="517" max="517" width="13.5703125" style="59" customWidth="1"/>
    <col min="518" max="518" width="0.5703125" style="59" customWidth="1"/>
    <col min="519" max="519" width="2.5703125" style="59" customWidth="1"/>
    <col min="520" max="520" width="2.7109375" style="59" customWidth="1"/>
    <col min="521" max="521" width="10.42578125" style="59" customWidth="1"/>
    <col min="522" max="522" width="13.42578125" style="59" customWidth="1"/>
    <col min="523" max="523" width="0.7109375" style="59" customWidth="1"/>
    <col min="524" max="524" width="2.42578125" style="59" customWidth="1"/>
    <col min="525" max="525" width="2.85546875" style="59" customWidth="1"/>
    <col min="526" max="526" width="2" style="59" customWidth="1"/>
    <col min="527" max="527" width="12.42578125" style="59" customWidth="1"/>
    <col min="528" max="528" width="3" style="59" customWidth="1"/>
    <col min="529" max="529" width="2" style="59" customWidth="1"/>
    <col min="530" max="530" width="13.5703125" style="59" customWidth="1"/>
    <col min="531" max="531" width="0.5703125" style="59" customWidth="1"/>
    <col min="532" max="768" width="9.140625" style="59"/>
    <col min="769" max="769" width="2.42578125" style="59" customWidth="1"/>
    <col min="770" max="770" width="1.85546875" style="59" customWidth="1"/>
    <col min="771" max="771" width="2.85546875" style="59" customWidth="1"/>
    <col min="772" max="772" width="6.7109375" style="59" customWidth="1"/>
    <col min="773" max="773" width="13.5703125" style="59" customWidth="1"/>
    <col min="774" max="774" width="0.5703125" style="59" customWidth="1"/>
    <col min="775" max="775" width="2.5703125" style="59" customWidth="1"/>
    <col min="776" max="776" width="2.7109375" style="59" customWidth="1"/>
    <col min="777" max="777" width="10.42578125" style="59" customWidth="1"/>
    <col min="778" max="778" width="13.42578125" style="59" customWidth="1"/>
    <col min="779" max="779" width="0.7109375" style="59" customWidth="1"/>
    <col min="780" max="780" width="2.42578125" style="59" customWidth="1"/>
    <col min="781" max="781" width="2.85546875" style="59" customWidth="1"/>
    <col min="782" max="782" width="2" style="59" customWidth="1"/>
    <col min="783" max="783" width="12.42578125" style="59" customWidth="1"/>
    <col min="784" max="784" width="3" style="59" customWidth="1"/>
    <col min="785" max="785" width="2" style="59" customWidth="1"/>
    <col min="786" max="786" width="13.5703125" style="59" customWidth="1"/>
    <col min="787" max="787" width="0.5703125" style="59" customWidth="1"/>
    <col min="788" max="1024" width="9.140625" style="59"/>
    <col min="1025" max="1025" width="2.42578125" style="59" customWidth="1"/>
    <col min="1026" max="1026" width="1.85546875" style="59" customWidth="1"/>
    <col min="1027" max="1027" width="2.85546875" style="59" customWidth="1"/>
    <col min="1028" max="1028" width="6.7109375" style="59" customWidth="1"/>
    <col min="1029" max="1029" width="13.5703125" style="59" customWidth="1"/>
    <col min="1030" max="1030" width="0.5703125" style="59" customWidth="1"/>
    <col min="1031" max="1031" width="2.5703125" style="59" customWidth="1"/>
    <col min="1032" max="1032" width="2.7109375" style="59" customWidth="1"/>
    <col min="1033" max="1033" width="10.42578125" style="59" customWidth="1"/>
    <col min="1034" max="1034" width="13.42578125" style="59" customWidth="1"/>
    <col min="1035" max="1035" width="0.7109375" style="59" customWidth="1"/>
    <col min="1036" max="1036" width="2.42578125" style="59" customWidth="1"/>
    <col min="1037" max="1037" width="2.85546875" style="59" customWidth="1"/>
    <col min="1038" max="1038" width="2" style="59" customWidth="1"/>
    <col min="1039" max="1039" width="12.42578125" style="59" customWidth="1"/>
    <col min="1040" max="1040" width="3" style="59" customWidth="1"/>
    <col min="1041" max="1041" width="2" style="59" customWidth="1"/>
    <col min="1042" max="1042" width="13.5703125" style="59" customWidth="1"/>
    <col min="1043" max="1043" width="0.5703125" style="59" customWidth="1"/>
    <col min="1044" max="1280" width="9.140625" style="59"/>
    <col min="1281" max="1281" width="2.42578125" style="59" customWidth="1"/>
    <col min="1282" max="1282" width="1.85546875" style="59" customWidth="1"/>
    <col min="1283" max="1283" width="2.85546875" style="59" customWidth="1"/>
    <col min="1284" max="1284" width="6.7109375" style="59" customWidth="1"/>
    <col min="1285" max="1285" width="13.5703125" style="59" customWidth="1"/>
    <col min="1286" max="1286" width="0.5703125" style="59" customWidth="1"/>
    <col min="1287" max="1287" width="2.5703125" style="59" customWidth="1"/>
    <col min="1288" max="1288" width="2.7109375" style="59" customWidth="1"/>
    <col min="1289" max="1289" width="10.42578125" style="59" customWidth="1"/>
    <col min="1290" max="1290" width="13.42578125" style="59" customWidth="1"/>
    <col min="1291" max="1291" width="0.7109375" style="59" customWidth="1"/>
    <col min="1292" max="1292" width="2.42578125" style="59" customWidth="1"/>
    <col min="1293" max="1293" width="2.85546875" style="59" customWidth="1"/>
    <col min="1294" max="1294" width="2" style="59" customWidth="1"/>
    <col min="1295" max="1295" width="12.42578125" style="59" customWidth="1"/>
    <col min="1296" max="1296" width="3" style="59" customWidth="1"/>
    <col min="1297" max="1297" width="2" style="59" customWidth="1"/>
    <col min="1298" max="1298" width="13.5703125" style="59" customWidth="1"/>
    <col min="1299" max="1299" width="0.5703125" style="59" customWidth="1"/>
    <col min="1300" max="1536" width="9.140625" style="59"/>
    <col min="1537" max="1537" width="2.42578125" style="59" customWidth="1"/>
    <col min="1538" max="1538" width="1.85546875" style="59" customWidth="1"/>
    <col min="1539" max="1539" width="2.85546875" style="59" customWidth="1"/>
    <col min="1540" max="1540" width="6.7109375" style="59" customWidth="1"/>
    <col min="1541" max="1541" width="13.5703125" style="59" customWidth="1"/>
    <col min="1542" max="1542" width="0.5703125" style="59" customWidth="1"/>
    <col min="1543" max="1543" width="2.5703125" style="59" customWidth="1"/>
    <col min="1544" max="1544" width="2.7109375" style="59" customWidth="1"/>
    <col min="1545" max="1545" width="10.42578125" style="59" customWidth="1"/>
    <col min="1546" max="1546" width="13.42578125" style="59" customWidth="1"/>
    <col min="1547" max="1547" width="0.7109375" style="59" customWidth="1"/>
    <col min="1548" max="1548" width="2.42578125" style="59" customWidth="1"/>
    <col min="1549" max="1549" width="2.85546875" style="59" customWidth="1"/>
    <col min="1550" max="1550" width="2" style="59" customWidth="1"/>
    <col min="1551" max="1551" width="12.42578125" style="59" customWidth="1"/>
    <col min="1552" max="1552" width="3" style="59" customWidth="1"/>
    <col min="1553" max="1553" width="2" style="59" customWidth="1"/>
    <col min="1554" max="1554" width="13.5703125" style="59" customWidth="1"/>
    <col min="1555" max="1555" width="0.5703125" style="59" customWidth="1"/>
    <col min="1556" max="1792" width="9.140625" style="59"/>
    <col min="1793" max="1793" width="2.42578125" style="59" customWidth="1"/>
    <col min="1794" max="1794" width="1.85546875" style="59" customWidth="1"/>
    <col min="1795" max="1795" width="2.85546875" style="59" customWidth="1"/>
    <col min="1796" max="1796" width="6.7109375" style="59" customWidth="1"/>
    <col min="1797" max="1797" width="13.5703125" style="59" customWidth="1"/>
    <col min="1798" max="1798" width="0.5703125" style="59" customWidth="1"/>
    <col min="1799" max="1799" width="2.5703125" style="59" customWidth="1"/>
    <col min="1800" max="1800" width="2.7109375" style="59" customWidth="1"/>
    <col min="1801" max="1801" width="10.42578125" style="59" customWidth="1"/>
    <col min="1802" max="1802" width="13.42578125" style="59" customWidth="1"/>
    <col min="1803" max="1803" width="0.7109375" style="59" customWidth="1"/>
    <col min="1804" max="1804" width="2.42578125" style="59" customWidth="1"/>
    <col min="1805" max="1805" width="2.85546875" style="59" customWidth="1"/>
    <col min="1806" max="1806" width="2" style="59" customWidth="1"/>
    <col min="1807" max="1807" width="12.42578125" style="59" customWidth="1"/>
    <col min="1808" max="1808" width="3" style="59" customWidth="1"/>
    <col min="1809" max="1809" width="2" style="59" customWidth="1"/>
    <col min="1810" max="1810" width="13.5703125" style="59" customWidth="1"/>
    <col min="1811" max="1811" width="0.5703125" style="59" customWidth="1"/>
    <col min="1812" max="2048" width="9.140625" style="59"/>
    <col min="2049" max="2049" width="2.42578125" style="59" customWidth="1"/>
    <col min="2050" max="2050" width="1.85546875" style="59" customWidth="1"/>
    <col min="2051" max="2051" width="2.85546875" style="59" customWidth="1"/>
    <col min="2052" max="2052" width="6.7109375" style="59" customWidth="1"/>
    <col min="2053" max="2053" width="13.5703125" style="59" customWidth="1"/>
    <col min="2054" max="2054" width="0.5703125" style="59" customWidth="1"/>
    <col min="2055" max="2055" width="2.5703125" style="59" customWidth="1"/>
    <col min="2056" max="2056" width="2.7109375" style="59" customWidth="1"/>
    <col min="2057" max="2057" width="10.42578125" style="59" customWidth="1"/>
    <col min="2058" max="2058" width="13.42578125" style="59" customWidth="1"/>
    <col min="2059" max="2059" width="0.7109375" style="59" customWidth="1"/>
    <col min="2060" max="2060" width="2.42578125" style="59" customWidth="1"/>
    <col min="2061" max="2061" width="2.85546875" style="59" customWidth="1"/>
    <col min="2062" max="2062" width="2" style="59" customWidth="1"/>
    <col min="2063" max="2063" width="12.42578125" style="59" customWidth="1"/>
    <col min="2064" max="2064" width="3" style="59" customWidth="1"/>
    <col min="2065" max="2065" width="2" style="59" customWidth="1"/>
    <col min="2066" max="2066" width="13.5703125" style="59" customWidth="1"/>
    <col min="2067" max="2067" width="0.5703125" style="59" customWidth="1"/>
    <col min="2068" max="2304" width="9.140625" style="59"/>
    <col min="2305" max="2305" width="2.42578125" style="59" customWidth="1"/>
    <col min="2306" max="2306" width="1.85546875" style="59" customWidth="1"/>
    <col min="2307" max="2307" width="2.85546875" style="59" customWidth="1"/>
    <col min="2308" max="2308" width="6.7109375" style="59" customWidth="1"/>
    <col min="2309" max="2309" width="13.5703125" style="59" customWidth="1"/>
    <col min="2310" max="2310" width="0.5703125" style="59" customWidth="1"/>
    <col min="2311" max="2311" width="2.5703125" style="59" customWidth="1"/>
    <col min="2312" max="2312" width="2.7109375" style="59" customWidth="1"/>
    <col min="2313" max="2313" width="10.42578125" style="59" customWidth="1"/>
    <col min="2314" max="2314" width="13.42578125" style="59" customWidth="1"/>
    <col min="2315" max="2315" width="0.7109375" style="59" customWidth="1"/>
    <col min="2316" max="2316" width="2.42578125" style="59" customWidth="1"/>
    <col min="2317" max="2317" width="2.85546875" style="59" customWidth="1"/>
    <col min="2318" max="2318" width="2" style="59" customWidth="1"/>
    <col min="2319" max="2319" width="12.42578125" style="59" customWidth="1"/>
    <col min="2320" max="2320" width="3" style="59" customWidth="1"/>
    <col min="2321" max="2321" width="2" style="59" customWidth="1"/>
    <col min="2322" max="2322" width="13.5703125" style="59" customWidth="1"/>
    <col min="2323" max="2323" width="0.5703125" style="59" customWidth="1"/>
    <col min="2324" max="2560" width="9.140625" style="59"/>
    <col min="2561" max="2561" width="2.42578125" style="59" customWidth="1"/>
    <col min="2562" max="2562" width="1.85546875" style="59" customWidth="1"/>
    <col min="2563" max="2563" width="2.85546875" style="59" customWidth="1"/>
    <col min="2564" max="2564" width="6.7109375" style="59" customWidth="1"/>
    <col min="2565" max="2565" width="13.5703125" style="59" customWidth="1"/>
    <col min="2566" max="2566" width="0.5703125" style="59" customWidth="1"/>
    <col min="2567" max="2567" width="2.5703125" style="59" customWidth="1"/>
    <col min="2568" max="2568" width="2.7109375" style="59" customWidth="1"/>
    <col min="2569" max="2569" width="10.42578125" style="59" customWidth="1"/>
    <col min="2570" max="2570" width="13.42578125" style="59" customWidth="1"/>
    <col min="2571" max="2571" width="0.7109375" style="59" customWidth="1"/>
    <col min="2572" max="2572" width="2.42578125" style="59" customWidth="1"/>
    <col min="2573" max="2573" width="2.85546875" style="59" customWidth="1"/>
    <col min="2574" max="2574" width="2" style="59" customWidth="1"/>
    <col min="2575" max="2575" width="12.42578125" style="59" customWidth="1"/>
    <col min="2576" max="2576" width="3" style="59" customWidth="1"/>
    <col min="2577" max="2577" width="2" style="59" customWidth="1"/>
    <col min="2578" max="2578" width="13.5703125" style="59" customWidth="1"/>
    <col min="2579" max="2579" width="0.5703125" style="59" customWidth="1"/>
    <col min="2580" max="2816" width="9.140625" style="59"/>
    <col min="2817" max="2817" width="2.42578125" style="59" customWidth="1"/>
    <col min="2818" max="2818" width="1.85546875" style="59" customWidth="1"/>
    <col min="2819" max="2819" width="2.85546875" style="59" customWidth="1"/>
    <col min="2820" max="2820" width="6.7109375" style="59" customWidth="1"/>
    <col min="2821" max="2821" width="13.5703125" style="59" customWidth="1"/>
    <col min="2822" max="2822" width="0.5703125" style="59" customWidth="1"/>
    <col min="2823" max="2823" width="2.5703125" style="59" customWidth="1"/>
    <col min="2824" max="2824" width="2.7109375" style="59" customWidth="1"/>
    <col min="2825" max="2825" width="10.42578125" style="59" customWidth="1"/>
    <col min="2826" max="2826" width="13.42578125" style="59" customWidth="1"/>
    <col min="2827" max="2827" width="0.7109375" style="59" customWidth="1"/>
    <col min="2828" max="2828" width="2.42578125" style="59" customWidth="1"/>
    <col min="2829" max="2829" width="2.85546875" style="59" customWidth="1"/>
    <col min="2830" max="2830" width="2" style="59" customWidth="1"/>
    <col min="2831" max="2831" width="12.42578125" style="59" customWidth="1"/>
    <col min="2832" max="2832" width="3" style="59" customWidth="1"/>
    <col min="2833" max="2833" width="2" style="59" customWidth="1"/>
    <col min="2834" max="2834" width="13.5703125" style="59" customWidth="1"/>
    <col min="2835" max="2835" width="0.5703125" style="59" customWidth="1"/>
    <col min="2836" max="3072" width="9.140625" style="59"/>
    <col min="3073" max="3073" width="2.42578125" style="59" customWidth="1"/>
    <col min="3074" max="3074" width="1.85546875" style="59" customWidth="1"/>
    <col min="3075" max="3075" width="2.85546875" style="59" customWidth="1"/>
    <col min="3076" max="3076" width="6.7109375" style="59" customWidth="1"/>
    <col min="3077" max="3077" width="13.5703125" style="59" customWidth="1"/>
    <col min="3078" max="3078" width="0.5703125" style="59" customWidth="1"/>
    <col min="3079" max="3079" width="2.5703125" style="59" customWidth="1"/>
    <col min="3080" max="3080" width="2.7109375" style="59" customWidth="1"/>
    <col min="3081" max="3081" width="10.42578125" style="59" customWidth="1"/>
    <col min="3082" max="3082" width="13.42578125" style="59" customWidth="1"/>
    <col min="3083" max="3083" width="0.7109375" style="59" customWidth="1"/>
    <col min="3084" max="3084" width="2.42578125" style="59" customWidth="1"/>
    <col min="3085" max="3085" width="2.85546875" style="59" customWidth="1"/>
    <col min="3086" max="3086" width="2" style="59" customWidth="1"/>
    <col min="3087" max="3087" width="12.42578125" style="59" customWidth="1"/>
    <col min="3088" max="3088" width="3" style="59" customWidth="1"/>
    <col min="3089" max="3089" width="2" style="59" customWidth="1"/>
    <col min="3090" max="3090" width="13.5703125" style="59" customWidth="1"/>
    <col min="3091" max="3091" width="0.5703125" style="59" customWidth="1"/>
    <col min="3092" max="3328" width="9.140625" style="59"/>
    <col min="3329" max="3329" width="2.42578125" style="59" customWidth="1"/>
    <col min="3330" max="3330" width="1.85546875" style="59" customWidth="1"/>
    <col min="3331" max="3331" width="2.85546875" style="59" customWidth="1"/>
    <col min="3332" max="3332" width="6.7109375" style="59" customWidth="1"/>
    <col min="3333" max="3333" width="13.5703125" style="59" customWidth="1"/>
    <col min="3334" max="3334" width="0.5703125" style="59" customWidth="1"/>
    <col min="3335" max="3335" width="2.5703125" style="59" customWidth="1"/>
    <col min="3336" max="3336" width="2.7109375" style="59" customWidth="1"/>
    <col min="3337" max="3337" width="10.42578125" style="59" customWidth="1"/>
    <col min="3338" max="3338" width="13.42578125" style="59" customWidth="1"/>
    <col min="3339" max="3339" width="0.7109375" style="59" customWidth="1"/>
    <col min="3340" max="3340" width="2.42578125" style="59" customWidth="1"/>
    <col min="3341" max="3341" width="2.85546875" style="59" customWidth="1"/>
    <col min="3342" max="3342" width="2" style="59" customWidth="1"/>
    <col min="3343" max="3343" width="12.42578125" style="59" customWidth="1"/>
    <col min="3344" max="3344" width="3" style="59" customWidth="1"/>
    <col min="3345" max="3345" width="2" style="59" customWidth="1"/>
    <col min="3346" max="3346" width="13.5703125" style="59" customWidth="1"/>
    <col min="3347" max="3347" width="0.5703125" style="59" customWidth="1"/>
    <col min="3348" max="3584" width="9.140625" style="59"/>
    <col min="3585" max="3585" width="2.42578125" style="59" customWidth="1"/>
    <col min="3586" max="3586" width="1.85546875" style="59" customWidth="1"/>
    <col min="3587" max="3587" width="2.85546875" style="59" customWidth="1"/>
    <col min="3588" max="3588" width="6.7109375" style="59" customWidth="1"/>
    <col min="3589" max="3589" width="13.5703125" style="59" customWidth="1"/>
    <col min="3590" max="3590" width="0.5703125" style="59" customWidth="1"/>
    <col min="3591" max="3591" width="2.5703125" style="59" customWidth="1"/>
    <col min="3592" max="3592" width="2.7109375" style="59" customWidth="1"/>
    <col min="3593" max="3593" width="10.42578125" style="59" customWidth="1"/>
    <col min="3594" max="3594" width="13.42578125" style="59" customWidth="1"/>
    <col min="3595" max="3595" width="0.7109375" style="59" customWidth="1"/>
    <col min="3596" max="3596" width="2.42578125" style="59" customWidth="1"/>
    <col min="3597" max="3597" width="2.85546875" style="59" customWidth="1"/>
    <col min="3598" max="3598" width="2" style="59" customWidth="1"/>
    <col min="3599" max="3599" width="12.42578125" style="59" customWidth="1"/>
    <col min="3600" max="3600" width="3" style="59" customWidth="1"/>
    <col min="3601" max="3601" width="2" style="59" customWidth="1"/>
    <col min="3602" max="3602" width="13.5703125" style="59" customWidth="1"/>
    <col min="3603" max="3603" width="0.5703125" style="59" customWidth="1"/>
    <col min="3604" max="3840" width="9.140625" style="59"/>
    <col min="3841" max="3841" width="2.42578125" style="59" customWidth="1"/>
    <col min="3842" max="3842" width="1.85546875" style="59" customWidth="1"/>
    <col min="3843" max="3843" width="2.85546875" style="59" customWidth="1"/>
    <col min="3844" max="3844" width="6.7109375" style="59" customWidth="1"/>
    <col min="3845" max="3845" width="13.5703125" style="59" customWidth="1"/>
    <col min="3846" max="3846" width="0.5703125" style="59" customWidth="1"/>
    <col min="3847" max="3847" width="2.5703125" style="59" customWidth="1"/>
    <col min="3848" max="3848" width="2.7109375" style="59" customWidth="1"/>
    <col min="3849" max="3849" width="10.42578125" style="59" customWidth="1"/>
    <col min="3850" max="3850" width="13.42578125" style="59" customWidth="1"/>
    <col min="3851" max="3851" width="0.7109375" style="59" customWidth="1"/>
    <col min="3852" max="3852" width="2.42578125" style="59" customWidth="1"/>
    <col min="3853" max="3853" width="2.85546875" style="59" customWidth="1"/>
    <col min="3854" max="3854" width="2" style="59" customWidth="1"/>
    <col min="3855" max="3855" width="12.42578125" style="59" customWidth="1"/>
    <col min="3856" max="3856" width="3" style="59" customWidth="1"/>
    <col min="3857" max="3857" width="2" style="59" customWidth="1"/>
    <col min="3858" max="3858" width="13.5703125" style="59" customWidth="1"/>
    <col min="3859" max="3859" width="0.5703125" style="59" customWidth="1"/>
    <col min="3860" max="4096" width="9.140625" style="59"/>
    <col min="4097" max="4097" width="2.42578125" style="59" customWidth="1"/>
    <col min="4098" max="4098" width="1.85546875" style="59" customWidth="1"/>
    <col min="4099" max="4099" width="2.85546875" style="59" customWidth="1"/>
    <col min="4100" max="4100" width="6.7109375" style="59" customWidth="1"/>
    <col min="4101" max="4101" width="13.5703125" style="59" customWidth="1"/>
    <col min="4102" max="4102" width="0.5703125" style="59" customWidth="1"/>
    <col min="4103" max="4103" width="2.5703125" style="59" customWidth="1"/>
    <col min="4104" max="4104" width="2.7109375" style="59" customWidth="1"/>
    <col min="4105" max="4105" width="10.42578125" style="59" customWidth="1"/>
    <col min="4106" max="4106" width="13.42578125" style="59" customWidth="1"/>
    <col min="4107" max="4107" width="0.7109375" style="59" customWidth="1"/>
    <col min="4108" max="4108" width="2.42578125" style="59" customWidth="1"/>
    <col min="4109" max="4109" width="2.85546875" style="59" customWidth="1"/>
    <col min="4110" max="4110" width="2" style="59" customWidth="1"/>
    <col min="4111" max="4111" width="12.42578125" style="59" customWidth="1"/>
    <col min="4112" max="4112" width="3" style="59" customWidth="1"/>
    <col min="4113" max="4113" width="2" style="59" customWidth="1"/>
    <col min="4114" max="4114" width="13.5703125" style="59" customWidth="1"/>
    <col min="4115" max="4115" width="0.5703125" style="59" customWidth="1"/>
    <col min="4116" max="4352" width="9.140625" style="59"/>
    <col min="4353" max="4353" width="2.42578125" style="59" customWidth="1"/>
    <col min="4354" max="4354" width="1.85546875" style="59" customWidth="1"/>
    <col min="4355" max="4355" width="2.85546875" style="59" customWidth="1"/>
    <col min="4356" max="4356" width="6.7109375" style="59" customWidth="1"/>
    <col min="4357" max="4357" width="13.5703125" style="59" customWidth="1"/>
    <col min="4358" max="4358" width="0.5703125" style="59" customWidth="1"/>
    <col min="4359" max="4359" width="2.5703125" style="59" customWidth="1"/>
    <col min="4360" max="4360" width="2.7109375" style="59" customWidth="1"/>
    <col min="4361" max="4361" width="10.42578125" style="59" customWidth="1"/>
    <col min="4362" max="4362" width="13.42578125" style="59" customWidth="1"/>
    <col min="4363" max="4363" width="0.7109375" style="59" customWidth="1"/>
    <col min="4364" max="4364" width="2.42578125" style="59" customWidth="1"/>
    <col min="4365" max="4365" width="2.85546875" style="59" customWidth="1"/>
    <col min="4366" max="4366" width="2" style="59" customWidth="1"/>
    <col min="4367" max="4367" width="12.42578125" style="59" customWidth="1"/>
    <col min="4368" max="4368" width="3" style="59" customWidth="1"/>
    <col min="4369" max="4369" width="2" style="59" customWidth="1"/>
    <col min="4370" max="4370" width="13.5703125" style="59" customWidth="1"/>
    <col min="4371" max="4371" width="0.5703125" style="59" customWidth="1"/>
    <col min="4372" max="4608" width="9.140625" style="59"/>
    <col min="4609" max="4609" width="2.42578125" style="59" customWidth="1"/>
    <col min="4610" max="4610" width="1.85546875" style="59" customWidth="1"/>
    <col min="4611" max="4611" width="2.85546875" style="59" customWidth="1"/>
    <col min="4612" max="4612" width="6.7109375" style="59" customWidth="1"/>
    <col min="4613" max="4613" width="13.5703125" style="59" customWidth="1"/>
    <col min="4614" max="4614" width="0.5703125" style="59" customWidth="1"/>
    <col min="4615" max="4615" width="2.5703125" style="59" customWidth="1"/>
    <col min="4616" max="4616" width="2.7109375" style="59" customWidth="1"/>
    <col min="4617" max="4617" width="10.42578125" style="59" customWidth="1"/>
    <col min="4618" max="4618" width="13.42578125" style="59" customWidth="1"/>
    <col min="4619" max="4619" width="0.7109375" style="59" customWidth="1"/>
    <col min="4620" max="4620" width="2.42578125" style="59" customWidth="1"/>
    <col min="4621" max="4621" width="2.85546875" style="59" customWidth="1"/>
    <col min="4622" max="4622" width="2" style="59" customWidth="1"/>
    <col min="4623" max="4623" width="12.42578125" style="59" customWidth="1"/>
    <col min="4624" max="4624" width="3" style="59" customWidth="1"/>
    <col min="4625" max="4625" width="2" style="59" customWidth="1"/>
    <col min="4626" max="4626" width="13.5703125" style="59" customWidth="1"/>
    <col min="4627" max="4627" width="0.5703125" style="59" customWidth="1"/>
    <col min="4628" max="4864" width="9.140625" style="59"/>
    <col min="4865" max="4865" width="2.42578125" style="59" customWidth="1"/>
    <col min="4866" max="4866" width="1.85546875" style="59" customWidth="1"/>
    <col min="4867" max="4867" width="2.85546875" style="59" customWidth="1"/>
    <col min="4868" max="4868" width="6.7109375" style="59" customWidth="1"/>
    <col min="4869" max="4869" width="13.5703125" style="59" customWidth="1"/>
    <col min="4870" max="4870" width="0.5703125" style="59" customWidth="1"/>
    <col min="4871" max="4871" width="2.5703125" style="59" customWidth="1"/>
    <col min="4872" max="4872" width="2.7109375" style="59" customWidth="1"/>
    <col min="4873" max="4873" width="10.42578125" style="59" customWidth="1"/>
    <col min="4874" max="4874" width="13.42578125" style="59" customWidth="1"/>
    <col min="4875" max="4875" width="0.7109375" style="59" customWidth="1"/>
    <col min="4876" max="4876" width="2.42578125" style="59" customWidth="1"/>
    <col min="4877" max="4877" width="2.85546875" style="59" customWidth="1"/>
    <col min="4878" max="4878" width="2" style="59" customWidth="1"/>
    <col min="4879" max="4879" width="12.42578125" style="59" customWidth="1"/>
    <col min="4880" max="4880" width="3" style="59" customWidth="1"/>
    <col min="4881" max="4881" width="2" style="59" customWidth="1"/>
    <col min="4882" max="4882" width="13.5703125" style="59" customWidth="1"/>
    <col min="4883" max="4883" width="0.5703125" style="59" customWidth="1"/>
    <col min="4884" max="5120" width="9.140625" style="59"/>
    <col min="5121" max="5121" width="2.42578125" style="59" customWidth="1"/>
    <col min="5122" max="5122" width="1.85546875" style="59" customWidth="1"/>
    <col min="5123" max="5123" width="2.85546875" style="59" customWidth="1"/>
    <col min="5124" max="5124" width="6.7109375" style="59" customWidth="1"/>
    <col min="5125" max="5125" width="13.5703125" style="59" customWidth="1"/>
    <col min="5126" max="5126" width="0.5703125" style="59" customWidth="1"/>
    <col min="5127" max="5127" width="2.5703125" style="59" customWidth="1"/>
    <col min="5128" max="5128" width="2.7109375" style="59" customWidth="1"/>
    <col min="5129" max="5129" width="10.42578125" style="59" customWidth="1"/>
    <col min="5130" max="5130" width="13.42578125" style="59" customWidth="1"/>
    <col min="5131" max="5131" width="0.7109375" style="59" customWidth="1"/>
    <col min="5132" max="5132" width="2.42578125" style="59" customWidth="1"/>
    <col min="5133" max="5133" width="2.85546875" style="59" customWidth="1"/>
    <col min="5134" max="5134" width="2" style="59" customWidth="1"/>
    <col min="5135" max="5135" width="12.42578125" style="59" customWidth="1"/>
    <col min="5136" max="5136" width="3" style="59" customWidth="1"/>
    <col min="5137" max="5137" width="2" style="59" customWidth="1"/>
    <col min="5138" max="5138" width="13.5703125" style="59" customWidth="1"/>
    <col min="5139" max="5139" width="0.5703125" style="59" customWidth="1"/>
    <col min="5140" max="5376" width="9.140625" style="59"/>
    <col min="5377" max="5377" width="2.42578125" style="59" customWidth="1"/>
    <col min="5378" max="5378" width="1.85546875" style="59" customWidth="1"/>
    <col min="5379" max="5379" width="2.85546875" style="59" customWidth="1"/>
    <col min="5380" max="5380" width="6.7109375" style="59" customWidth="1"/>
    <col min="5381" max="5381" width="13.5703125" style="59" customWidth="1"/>
    <col min="5382" max="5382" width="0.5703125" style="59" customWidth="1"/>
    <col min="5383" max="5383" width="2.5703125" style="59" customWidth="1"/>
    <col min="5384" max="5384" width="2.7109375" style="59" customWidth="1"/>
    <col min="5385" max="5385" width="10.42578125" style="59" customWidth="1"/>
    <col min="5386" max="5386" width="13.42578125" style="59" customWidth="1"/>
    <col min="5387" max="5387" width="0.7109375" style="59" customWidth="1"/>
    <col min="5388" max="5388" width="2.42578125" style="59" customWidth="1"/>
    <col min="5389" max="5389" width="2.85546875" style="59" customWidth="1"/>
    <col min="5390" max="5390" width="2" style="59" customWidth="1"/>
    <col min="5391" max="5391" width="12.42578125" style="59" customWidth="1"/>
    <col min="5392" max="5392" width="3" style="59" customWidth="1"/>
    <col min="5393" max="5393" width="2" style="59" customWidth="1"/>
    <col min="5394" max="5394" width="13.5703125" style="59" customWidth="1"/>
    <col min="5395" max="5395" width="0.5703125" style="59" customWidth="1"/>
    <col min="5396" max="5632" width="9.140625" style="59"/>
    <col min="5633" max="5633" width="2.42578125" style="59" customWidth="1"/>
    <col min="5634" max="5634" width="1.85546875" style="59" customWidth="1"/>
    <col min="5635" max="5635" width="2.85546875" style="59" customWidth="1"/>
    <col min="5636" max="5636" width="6.7109375" style="59" customWidth="1"/>
    <col min="5637" max="5637" width="13.5703125" style="59" customWidth="1"/>
    <col min="5638" max="5638" width="0.5703125" style="59" customWidth="1"/>
    <col min="5639" max="5639" width="2.5703125" style="59" customWidth="1"/>
    <col min="5640" max="5640" width="2.7109375" style="59" customWidth="1"/>
    <col min="5641" max="5641" width="10.42578125" style="59" customWidth="1"/>
    <col min="5642" max="5642" width="13.42578125" style="59" customWidth="1"/>
    <col min="5643" max="5643" width="0.7109375" style="59" customWidth="1"/>
    <col min="5644" max="5644" width="2.42578125" style="59" customWidth="1"/>
    <col min="5645" max="5645" width="2.85546875" style="59" customWidth="1"/>
    <col min="5646" max="5646" width="2" style="59" customWidth="1"/>
    <col min="5647" max="5647" width="12.42578125" style="59" customWidth="1"/>
    <col min="5648" max="5648" width="3" style="59" customWidth="1"/>
    <col min="5649" max="5649" width="2" style="59" customWidth="1"/>
    <col min="5650" max="5650" width="13.5703125" style="59" customWidth="1"/>
    <col min="5651" max="5651" width="0.5703125" style="59" customWidth="1"/>
    <col min="5652" max="5888" width="9.140625" style="59"/>
    <col min="5889" max="5889" width="2.42578125" style="59" customWidth="1"/>
    <col min="5890" max="5890" width="1.85546875" style="59" customWidth="1"/>
    <col min="5891" max="5891" width="2.85546875" style="59" customWidth="1"/>
    <col min="5892" max="5892" width="6.7109375" style="59" customWidth="1"/>
    <col min="5893" max="5893" width="13.5703125" style="59" customWidth="1"/>
    <col min="5894" max="5894" width="0.5703125" style="59" customWidth="1"/>
    <col min="5895" max="5895" width="2.5703125" style="59" customWidth="1"/>
    <col min="5896" max="5896" width="2.7109375" style="59" customWidth="1"/>
    <col min="5897" max="5897" width="10.42578125" style="59" customWidth="1"/>
    <col min="5898" max="5898" width="13.42578125" style="59" customWidth="1"/>
    <col min="5899" max="5899" width="0.7109375" style="59" customWidth="1"/>
    <col min="5900" max="5900" width="2.42578125" style="59" customWidth="1"/>
    <col min="5901" max="5901" width="2.85546875" style="59" customWidth="1"/>
    <col min="5902" max="5902" width="2" style="59" customWidth="1"/>
    <col min="5903" max="5903" width="12.42578125" style="59" customWidth="1"/>
    <col min="5904" max="5904" width="3" style="59" customWidth="1"/>
    <col min="5905" max="5905" width="2" style="59" customWidth="1"/>
    <col min="5906" max="5906" width="13.5703125" style="59" customWidth="1"/>
    <col min="5907" max="5907" width="0.5703125" style="59" customWidth="1"/>
    <col min="5908" max="6144" width="9.140625" style="59"/>
    <col min="6145" max="6145" width="2.42578125" style="59" customWidth="1"/>
    <col min="6146" max="6146" width="1.85546875" style="59" customWidth="1"/>
    <col min="6147" max="6147" width="2.85546875" style="59" customWidth="1"/>
    <col min="6148" max="6148" width="6.7109375" style="59" customWidth="1"/>
    <col min="6149" max="6149" width="13.5703125" style="59" customWidth="1"/>
    <col min="6150" max="6150" width="0.5703125" style="59" customWidth="1"/>
    <col min="6151" max="6151" width="2.5703125" style="59" customWidth="1"/>
    <col min="6152" max="6152" width="2.7109375" style="59" customWidth="1"/>
    <col min="6153" max="6153" width="10.42578125" style="59" customWidth="1"/>
    <col min="6154" max="6154" width="13.42578125" style="59" customWidth="1"/>
    <col min="6155" max="6155" width="0.7109375" style="59" customWidth="1"/>
    <col min="6156" max="6156" width="2.42578125" style="59" customWidth="1"/>
    <col min="6157" max="6157" width="2.85546875" style="59" customWidth="1"/>
    <col min="6158" max="6158" width="2" style="59" customWidth="1"/>
    <col min="6159" max="6159" width="12.42578125" style="59" customWidth="1"/>
    <col min="6160" max="6160" width="3" style="59" customWidth="1"/>
    <col min="6161" max="6161" width="2" style="59" customWidth="1"/>
    <col min="6162" max="6162" width="13.5703125" style="59" customWidth="1"/>
    <col min="6163" max="6163" width="0.5703125" style="59" customWidth="1"/>
    <col min="6164" max="6400" width="9.140625" style="59"/>
    <col min="6401" max="6401" width="2.42578125" style="59" customWidth="1"/>
    <col min="6402" max="6402" width="1.85546875" style="59" customWidth="1"/>
    <col min="6403" max="6403" width="2.85546875" style="59" customWidth="1"/>
    <col min="6404" max="6404" width="6.7109375" style="59" customWidth="1"/>
    <col min="6405" max="6405" width="13.5703125" style="59" customWidth="1"/>
    <col min="6406" max="6406" width="0.5703125" style="59" customWidth="1"/>
    <col min="6407" max="6407" width="2.5703125" style="59" customWidth="1"/>
    <col min="6408" max="6408" width="2.7109375" style="59" customWidth="1"/>
    <col min="6409" max="6409" width="10.42578125" style="59" customWidth="1"/>
    <col min="6410" max="6410" width="13.42578125" style="59" customWidth="1"/>
    <col min="6411" max="6411" width="0.7109375" style="59" customWidth="1"/>
    <col min="6412" max="6412" width="2.42578125" style="59" customWidth="1"/>
    <col min="6413" max="6413" width="2.85546875" style="59" customWidth="1"/>
    <col min="6414" max="6414" width="2" style="59" customWidth="1"/>
    <col min="6415" max="6415" width="12.42578125" style="59" customWidth="1"/>
    <col min="6416" max="6416" width="3" style="59" customWidth="1"/>
    <col min="6417" max="6417" width="2" style="59" customWidth="1"/>
    <col min="6418" max="6418" width="13.5703125" style="59" customWidth="1"/>
    <col min="6419" max="6419" width="0.5703125" style="59" customWidth="1"/>
    <col min="6420" max="6656" width="9.140625" style="59"/>
    <col min="6657" max="6657" width="2.42578125" style="59" customWidth="1"/>
    <col min="6658" max="6658" width="1.85546875" style="59" customWidth="1"/>
    <col min="6659" max="6659" width="2.85546875" style="59" customWidth="1"/>
    <col min="6660" max="6660" width="6.7109375" style="59" customWidth="1"/>
    <col min="6661" max="6661" width="13.5703125" style="59" customWidth="1"/>
    <col min="6662" max="6662" width="0.5703125" style="59" customWidth="1"/>
    <col min="6663" max="6663" width="2.5703125" style="59" customWidth="1"/>
    <col min="6664" max="6664" width="2.7109375" style="59" customWidth="1"/>
    <col min="6665" max="6665" width="10.42578125" style="59" customWidth="1"/>
    <col min="6666" max="6666" width="13.42578125" style="59" customWidth="1"/>
    <col min="6667" max="6667" width="0.7109375" style="59" customWidth="1"/>
    <col min="6668" max="6668" width="2.42578125" style="59" customWidth="1"/>
    <col min="6669" max="6669" width="2.85546875" style="59" customWidth="1"/>
    <col min="6670" max="6670" width="2" style="59" customWidth="1"/>
    <col min="6671" max="6671" width="12.42578125" style="59" customWidth="1"/>
    <col min="6672" max="6672" width="3" style="59" customWidth="1"/>
    <col min="6673" max="6673" width="2" style="59" customWidth="1"/>
    <col min="6674" max="6674" width="13.5703125" style="59" customWidth="1"/>
    <col min="6675" max="6675" width="0.5703125" style="59" customWidth="1"/>
    <col min="6676" max="6912" width="9.140625" style="59"/>
    <col min="6913" max="6913" width="2.42578125" style="59" customWidth="1"/>
    <col min="6914" max="6914" width="1.85546875" style="59" customWidth="1"/>
    <col min="6915" max="6915" width="2.85546875" style="59" customWidth="1"/>
    <col min="6916" max="6916" width="6.7109375" style="59" customWidth="1"/>
    <col min="6917" max="6917" width="13.5703125" style="59" customWidth="1"/>
    <col min="6918" max="6918" width="0.5703125" style="59" customWidth="1"/>
    <col min="6919" max="6919" width="2.5703125" style="59" customWidth="1"/>
    <col min="6920" max="6920" width="2.7109375" style="59" customWidth="1"/>
    <col min="6921" max="6921" width="10.42578125" style="59" customWidth="1"/>
    <col min="6922" max="6922" width="13.42578125" style="59" customWidth="1"/>
    <col min="6923" max="6923" width="0.7109375" style="59" customWidth="1"/>
    <col min="6924" max="6924" width="2.42578125" style="59" customWidth="1"/>
    <col min="6925" max="6925" width="2.85546875" style="59" customWidth="1"/>
    <col min="6926" max="6926" width="2" style="59" customWidth="1"/>
    <col min="6927" max="6927" width="12.42578125" style="59" customWidth="1"/>
    <col min="6928" max="6928" width="3" style="59" customWidth="1"/>
    <col min="6929" max="6929" width="2" style="59" customWidth="1"/>
    <col min="6930" max="6930" width="13.5703125" style="59" customWidth="1"/>
    <col min="6931" max="6931" width="0.5703125" style="59" customWidth="1"/>
    <col min="6932" max="7168" width="9.140625" style="59"/>
    <col min="7169" max="7169" width="2.42578125" style="59" customWidth="1"/>
    <col min="7170" max="7170" width="1.85546875" style="59" customWidth="1"/>
    <col min="7171" max="7171" width="2.85546875" style="59" customWidth="1"/>
    <col min="7172" max="7172" width="6.7109375" style="59" customWidth="1"/>
    <col min="7173" max="7173" width="13.5703125" style="59" customWidth="1"/>
    <col min="7174" max="7174" width="0.5703125" style="59" customWidth="1"/>
    <col min="7175" max="7175" width="2.5703125" style="59" customWidth="1"/>
    <col min="7176" max="7176" width="2.7109375" style="59" customWidth="1"/>
    <col min="7177" max="7177" width="10.42578125" style="59" customWidth="1"/>
    <col min="7178" max="7178" width="13.42578125" style="59" customWidth="1"/>
    <col min="7179" max="7179" width="0.7109375" style="59" customWidth="1"/>
    <col min="7180" max="7180" width="2.42578125" style="59" customWidth="1"/>
    <col min="7181" max="7181" width="2.85546875" style="59" customWidth="1"/>
    <col min="7182" max="7182" width="2" style="59" customWidth="1"/>
    <col min="7183" max="7183" width="12.42578125" style="59" customWidth="1"/>
    <col min="7184" max="7184" width="3" style="59" customWidth="1"/>
    <col min="7185" max="7185" width="2" style="59" customWidth="1"/>
    <col min="7186" max="7186" width="13.5703125" style="59" customWidth="1"/>
    <col min="7187" max="7187" width="0.5703125" style="59" customWidth="1"/>
    <col min="7188" max="7424" width="9.140625" style="59"/>
    <col min="7425" max="7425" width="2.42578125" style="59" customWidth="1"/>
    <col min="7426" max="7426" width="1.85546875" style="59" customWidth="1"/>
    <col min="7427" max="7427" width="2.85546875" style="59" customWidth="1"/>
    <col min="7428" max="7428" width="6.7109375" style="59" customWidth="1"/>
    <col min="7429" max="7429" width="13.5703125" style="59" customWidth="1"/>
    <col min="7430" max="7430" width="0.5703125" style="59" customWidth="1"/>
    <col min="7431" max="7431" width="2.5703125" style="59" customWidth="1"/>
    <col min="7432" max="7432" width="2.7109375" style="59" customWidth="1"/>
    <col min="7433" max="7433" width="10.42578125" style="59" customWidth="1"/>
    <col min="7434" max="7434" width="13.42578125" style="59" customWidth="1"/>
    <col min="7435" max="7435" width="0.7109375" style="59" customWidth="1"/>
    <col min="7436" max="7436" width="2.42578125" style="59" customWidth="1"/>
    <col min="7437" max="7437" width="2.85546875" style="59" customWidth="1"/>
    <col min="7438" max="7438" width="2" style="59" customWidth="1"/>
    <col min="7439" max="7439" width="12.42578125" style="59" customWidth="1"/>
    <col min="7440" max="7440" width="3" style="59" customWidth="1"/>
    <col min="7441" max="7441" width="2" style="59" customWidth="1"/>
    <col min="7442" max="7442" width="13.5703125" style="59" customWidth="1"/>
    <col min="7443" max="7443" width="0.5703125" style="59" customWidth="1"/>
    <col min="7444" max="7680" width="9.140625" style="59"/>
    <col min="7681" max="7681" width="2.42578125" style="59" customWidth="1"/>
    <col min="7682" max="7682" width="1.85546875" style="59" customWidth="1"/>
    <col min="7683" max="7683" width="2.85546875" style="59" customWidth="1"/>
    <col min="7684" max="7684" width="6.7109375" style="59" customWidth="1"/>
    <col min="7685" max="7685" width="13.5703125" style="59" customWidth="1"/>
    <col min="7686" max="7686" width="0.5703125" style="59" customWidth="1"/>
    <col min="7687" max="7687" width="2.5703125" style="59" customWidth="1"/>
    <col min="7688" max="7688" width="2.7109375" style="59" customWidth="1"/>
    <col min="7689" max="7689" width="10.42578125" style="59" customWidth="1"/>
    <col min="7690" max="7690" width="13.42578125" style="59" customWidth="1"/>
    <col min="7691" max="7691" width="0.7109375" style="59" customWidth="1"/>
    <col min="7692" max="7692" width="2.42578125" style="59" customWidth="1"/>
    <col min="7693" max="7693" width="2.85546875" style="59" customWidth="1"/>
    <col min="7694" max="7694" width="2" style="59" customWidth="1"/>
    <col min="7695" max="7695" width="12.42578125" style="59" customWidth="1"/>
    <col min="7696" max="7696" width="3" style="59" customWidth="1"/>
    <col min="7697" max="7697" width="2" style="59" customWidth="1"/>
    <col min="7698" max="7698" width="13.5703125" style="59" customWidth="1"/>
    <col min="7699" max="7699" width="0.5703125" style="59" customWidth="1"/>
    <col min="7700" max="7936" width="9.140625" style="59"/>
    <col min="7937" max="7937" width="2.42578125" style="59" customWidth="1"/>
    <col min="7938" max="7938" width="1.85546875" style="59" customWidth="1"/>
    <col min="7939" max="7939" width="2.85546875" style="59" customWidth="1"/>
    <col min="7940" max="7940" width="6.7109375" style="59" customWidth="1"/>
    <col min="7941" max="7941" width="13.5703125" style="59" customWidth="1"/>
    <col min="7942" max="7942" width="0.5703125" style="59" customWidth="1"/>
    <col min="7943" max="7943" width="2.5703125" style="59" customWidth="1"/>
    <col min="7944" max="7944" width="2.7109375" style="59" customWidth="1"/>
    <col min="7945" max="7945" width="10.42578125" style="59" customWidth="1"/>
    <col min="7946" max="7946" width="13.42578125" style="59" customWidth="1"/>
    <col min="7947" max="7947" width="0.7109375" style="59" customWidth="1"/>
    <col min="7948" max="7948" width="2.42578125" style="59" customWidth="1"/>
    <col min="7949" max="7949" width="2.85546875" style="59" customWidth="1"/>
    <col min="7950" max="7950" width="2" style="59" customWidth="1"/>
    <col min="7951" max="7951" width="12.42578125" style="59" customWidth="1"/>
    <col min="7952" max="7952" width="3" style="59" customWidth="1"/>
    <col min="7953" max="7953" width="2" style="59" customWidth="1"/>
    <col min="7954" max="7954" width="13.5703125" style="59" customWidth="1"/>
    <col min="7955" max="7955" width="0.5703125" style="59" customWidth="1"/>
    <col min="7956" max="8192" width="9.140625" style="59"/>
    <col min="8193" max="8193" width="2.42578125" style="59" customWidth="1"/>
    <col min="8194" max="8194" width="1.85546875" style="59" customWidth="1"/>
    <col min="8195" max="8195" width="2.85546875" style="59" customWidth="1"/>
    <col min="8196" max="8196" width="6.7109375" style="59" customWidth="1"/>
    <col min="8197" max="8197" width="13.5703125" style="59" customWidth="1"/>
    <col min="8198" max="8198" width="0.5703125" style="59" customWidth="1"/>
    <col min="8199" max="8199" width="2.5703125" style="59" customWidth="1"/>
    <col min="8200" max="8200" width="2.7109375" style="59" customWidth="1"/>
    <col min="8201" max="8201" width="10.42578125" style="59" customWidth="1"/>
    <col min="8202" max="8202" width="13.42578125" style="59" customWidth="1"/>
    <col min="8203" max="8203" width="0.7109375" style="59" customWidth="1"/>
    <col min="8204" max="8204" width="2.42578125" style="59" customWidth="1"/>
    <col min="8205" max="8205" width="2.85546875" style="59" customWidth="1"/>
    <col min="8206" max="8206" width="2" style="59" customWidth="1"/>
    <col min="8207" max="8207" width="12.42578125" style="59" customWidth="1"/>
    <col min="8208" max="8208" width="3" style="59" customWidth="1"/>
    <col min="8209" max="8209" width="2" style="59" customWidth="1"/>
    <col min="8210" max="8210" width="13.5703125" style="59" customWidth="1"/>
    <col min="8211" max="8211" width="0.5703125" style="59" customWidth="1"/>
    <col min="8212" max="8448" width="9.140625" style="59"/>
    <col min="8449" max="8449" width="2.42578125" style="59" customWidth="1"/>
    <col min="8450" max="8450" width="1.85546875" style="59" customWidth="1"/>
    <col min="8451" max="8451" width="2.85546875" style="59" customWidth="1"/>
    <col min="8452" max="8452" width="6.7109375" style="59" customWidth="1"/>
    <col min="8453" max="8453" width="13.5703125" style="59" customWidth="1"/>
    <col min="8454" max="8454" width="0.5703125" style="59" customWidth="1"/>
    <col min="8455" max="8455" width="2.5703125" style="59" customWidth="1"/>
    <col min="8456" max="8456" width="2.7109375" style="59" customWidth="1"/>
    <col min="8457" max="8457" width="10.42578125" style="59" customWidth="1"/>
    <col min="8458" max="8458" width="13.42578125" style="59" customWidth="1"/>
    <col min="8459" max="8459" width="0.7109375" style="59" customWidth="1"/>
    <col min="8460" max="8460" width="2.42578125" style="59" customWidth="1"/>
    <col min="8461" max="8461" width="2.85546875" style="59" customWidth="1"/>
    <col min="8462" max="8462" width="2" style="59" customWidth="1"/>
    <col min="8463" max="8463" width="12.42578125" style="59" customWidth="1"/>
    <col min="8464" max="8464" width="3" style="59" customWidth="1"/>
    <col min="8465" max="8465" width="2" style="59" customWidth="1"/>
    <col min="8466" max="8466" width="13.5703125" style="59" customWidth="1"/>
    <col min="8467" max="8467" width="0.5703125" style="59" customWidth="1"/>
    <col min="8468" max="8704" width="9.140625" style="59"/>
    <col min="8705" max="8705" width="2.42578125" style="59" customWidth="1"/>
    <col min="8706" max="8706" width="1.85546875" style="59" customWidth="1"/>
    <col min="8707" max="8707" width="2.85546875" style="59" customWidth="1"/>
    <col min="8708" max="8708" width="6.7109375" style="59" customWidth="1"/>
    <col min="8709" max="8709" width="13.5703125" style="59" customWidth="1"/>
    <col min="8710" max="8710" width="0.5703125" style="59" customWidth="1"/>
    <col min="8711" max="8711" width="2.5703125" style="59" customWidth="1"/>
    <col min="8712" max="8712" width="2.7109375" style="59" customWidth="1"/>
    <col min="8713" max="8713" width="10.42578125" style="59" customWidth="1"/>
    <col min="8714" max="8714" width="13.42578125" style="59" customWidth="1"/>
    <col min="8715" max="8715" width="0.7109375" style="59" customWidth="1"/>
    <col min="8716" max="8716" width="2.42578125" style="59" customWidth="1"/>
    <col min="8717" max="8717" width="2.85546875" style="59" customWidth="1"/>
    <col min="8718" max="8718" width="2" style="59" customWidth="1"/>
    <col min="8719" max="8719" width="12.42578125" style="59" customWidth="1"/>
    <col min="8720" max="8720" width="3" style="59" customWidth="1"/>
    <col min="8721" max="8721" width="2" style="59" customWidth="1"/>
    <col min="8722" max="8722" width="13.5703125" style="59" customWidth="1"/>
    <col min="8723" max="8723" width="0.5703125" style="59" customWidth="1"/>
    <col min="8724" max="8960" width="9.140625" style="59"/>
    <col min="8961" max="8961" width="2.42578125" style="59" customWidth="1"/>
    <col min="8962" max="8962" width="1.85546875" style="59" customWidth="1"/>
    <col min="8963" max="8963" width="2.85546875" style="59" customWidth="1"/>
    <col min="8964" max="8964" width="6.7109375" style="59" customWidth="1"/>
    <col min="8965" max="8965" width="13.5703125" style="59" customWidth="1"/>
    <col min="8966" max="8966" width="0.5703125" style="59" customWidth="1"/>
    <col min="8967" max="8967" width="2.5703125" style="59" customWidth="1"/>
    <col min="8968" max="8968" width="2.7109375" style="59" customWidth="1"/>
    <col min="8969" max="8969" width="10.42578125" style="59" customWidth="1"/>
    <col min="8970" max="8970" width="13.42578125" style="59" customWidth="1"/>
    <col min="8971" max="8971" width="0.7109375" style="59" customWidth="1"/>
    <col min="8972" max="8972" width="2.42578125" style="59" customWidth="1"/>
    <col min="8973" max="8973" width="2.85546875" style="59" customWidth="1"/>
    <col min="8974" max="8974" width="2" style="59" customWidth="1"/>
    <col min="8975" max="8975" width="12.42578125" style="59" customWidth="1"/>
    <col min="8976" max="8976" width="3" style="59" customWidth="1"/>
    <col min="8977" max="8977" width="2" style="59" customWidth="1"/>
    <col min="8978" max="8978" width="13.5703125" style="59" customWidth="1"/>
    <col min="8979" max="8979" width="0.5703125" style="59" customWidth="1"/>
    <col min="8980" max="9216" width="9.140625" style="59"/>
    <col min="9217" max="9217" width="2.42578125" style="59" customWidth="1"/>
    <col min="9218" max="9218" width="1.85546875" style="59" customWidth="1"/>
    <col min="9219" max="9219" width="2.85546875" style="59" customWidth="1"/>
    <col min="9220" max="9220" width="6.7109375" style="59" customWidth="1"/>
    <col min="9221" max="9221" width="13.5703125" style="59" customWidth="1"/>
    <col min="9222" max="9222" width="0.5703125" style="59" customWidth="1"/>
    <col min="9223" max="9223" width="2.5703125" style="59" customWidth="1"/>
    <col min="9224" max="9224" width="2.7109375" style="59" customWidth="1"/>
    <col min="9225" max="9225" width="10.42578125" style="59" customWidth="1"/>
    <col min="9226" max="9226" width="13.42578125" style="59" customWidth="1"/>
    <col min="9227" max="9227" width="0.7109375" style="59" customWidth="1"/>
    <col min="9228" max="9228" width="2.42578125" style="59" customWidth="1"/>
    <col min="9229" max="9229" width="2.85546875" style="59" customWidth="1"/>
    <col min="9230" max="9230" width="2" style="59" customWidth="1"/>
    <col min="9231" max="9231" width="12.42578125" style="59" customWidth="1"/>
    <col min="9232" max="9232" width="3" style="59" customWidth="1"/>
    <col min="9233" max="9233" width="2" style="59" customWidth="1"/>
    <col min="9234" max="9234" width="13.5703125" style="59" customWidth="1"/>
    <col min="9235" max="9235" width="0.5703125" style="59" customWidth="1"/>
    <col min="9236" max="9472" width="9.140625" style="59"/>
    <col min="9473" max="9473" width="2.42578125" style="59" customWidth="1"/>
    <col min="9474" max="9474" width="1.85546875" style="59" customWidth="1"/>
    <col min="9475" max="9475" width="2.85546875" style="59" customWidth="1"/>
    <col min="9476" max="9476" width="6.7109375" style="59" customWidth="1"/>
    <col min="9477" max="9477" width="13.5703125" style="59" customWidth="1"/>
    <col min="9478" max="9478" width="0.5703125" style="59" customWidth="1"/>
    <col min="9479" max="9479" width="2.5703125" style="59" customWidth="1"/>
    <col min="9480" max="9480" width="2.7109375" style="59" customWidth="1"/>
    <col min="9481" max="9481" width="10.42578125" style="59" customWidth="1"/>
    <col min="9482" max="9482" width="13.42578125" style="59" customWidth="1"/>
    <col min="9483" max="9483" width="0.7109375" style="59" customWidth="1"/>
    <col min="9484" max="9484" width="2.42578125" style="59" customWidth="1"/>
    <col min="9485" max="9485" width="2.85546875" style="59" customWidth="1"/>
    <col min="9486" max="9486" width="2" style="59" customWidth="1"/>
    <col min="9487" max="9487" width="12.42578125" style="59" customWidth="1"/>
    <col min="9488" max="9488" width="3" style="59" customWidth="1"/>
    <col min="9489" max="9489" width="2" style="59" customWidth="1"/>
    <col min="9490" max="9490" width="13.5703125" style="59" customWidth="1"/>
    <col min="9491" max="9491" width="0.5703125" style="59" customWidth="1"/>
    <col min="9492" max="9728" width="9.140625" style="59"/>
    <col min="9729" max="9729" width="2.42578125" style="59" customWidth="1"/>
    <col min="9730" max="9730" width="1.85546875" style="59" customWidth="1"/>
    <col min="9731" max="9731" width="2.85546875" style="59" customWidth="1"/>
    <col min="9732" max="9732" width="6.7109375" style="59" customWidth="1"/>
    <col min="9733" max="9733" width="13.5703125" style="59" customWidth="1"/>
    <col min="9734" max="9734" width="0.5703125" style="59" customWidth="1"/>
    <col min="9735" max="9735" width="2.5703125" style="59" customWidth="1"/>
    <col min="9736" max="9736" width="2.7109375" style="59" customWidth="1"/>
    <col min="9737" max="9737" width="10.42578125" style="59" customWidth="1"/>
    <col min="9738" max="9738" width="13.42578125" style="59" customWidth="1"/>
    <col min="9739" max="9739" width="0.7109375" style="59" customWidth="1"/>
    <col min="9740" max="9740" width="2.42578125" style="59" customWidth="1"/>
    <col min="9741" max="9741" width="2.85546875" style="59" customWidth="1"/>
    <col min="9742" max="9742" width="2" style="59" customWidth="1"/>
    <col min="9743" max="9743" width="12.42578125" style="59" customWidth="1"/>
    <col min="9744" max="9744" width="3" style="59" customWidth="1"/>
    <col min="9745" max="9745" width="2" style="59" customWidth="1"/>
    <col min="9746" max="9746" width="13.5703125" style="59" customWidth="1"/>
    <col min="9747" max="9747" width="0.5703125" style="59" customWidth="1"/>
    <col min="9748" max="9984" width="9.140625" style="59"/>
    <col min="9985" max="9985" width="2.42578125" style="59" customWidth="1"/>
    <col min="9986" max="9986" width="1.85546875" style="59" customWidth="1"/>
    <col min="9987" max="9987" width="2.85546875" style="59" customWidth="1"/>
    <col min="9988" max="9988" width="6.7109375" style="59" customWidth="1"/>
    <col min="9989" max="9989" width="13.5703125" style="59" customWidth="1"/>
    <col min="9990" max="9990" width="0.5703125" style="59" customWidth="1"/>
    <col min="9991" max="9991" width="2.5703125" style="59" customWidth="1"/>
    <col min="9992" max="9992" width="2.7109375" style="59" customWidth="1"/>
    <col min="9993" max="9993" width="10.42578125" style="59" customWidth="1"/>
    <col min="9994" max="9994" width="13.42578125" style="59" customWidth="1"/>
    <col min="9995" max="9995" width="0.7109375" style="59" customWidth="1"/>
    <col min="9996" max="9996" width="2.42578125" style="59" customWidth="1"/>
    <col min="9997" max="9997" width="2.85546875" style="59" customWidth="1"/>
    <col min="9998" max="9998" width="2" style="59" customWidth="1"/>
    <col min="9999" max="9999" width="12.42578125" style="59" customWidth="1"/>
    <col min="10000" max="10000" width="3" style="59" customWidth="1"/>
    <col min="10001" max="10001" width="2" style="59" customWidth="1"/>
    <col min="10002" max="10002" width="13.5703125" style="59" customWidth="1"/>
    <col min="10003" max="10003" width="0.5703125" style="59" customWidth="1"/>
    <col min="10004" max="10240" width="9.140625" style="59"/>
    <col min="10241" max="10241" width="2.42578125" style="59" customWidth="1"/>
    <col min="10242" max="10242" width="1.85546875" style="59" customWidth="1"/>
    <col min="10243" max="10243" width="2.85546875" style="59" customWidth="1"/>
    <col min="10244" max="10244" width="6.7109375" style="59" customWidth="1"/>
    <col min="10245" max="10245" width="13.5703125" style="59" customWidth="1"/>
    <col min="10246" max="10246" width="0.5703125" style="59" customWidth="1"/>
    <col min="10247" max="10247" width="2.5703125" style="59" customWidth="1"/>
    <col min="10248" max="10248" width="2.7109375" style="59" customWidth="1"/>
    <col min="10249" max="10249" width="10.42578125" style="59" customWidth="1"/>
    <col min="10250" max="10250" width="13.42578125" style="59" customWidth="1"/>
    <col min="10251" max="10251" width="0.7109375" style="59" customWidth="1"/>
    <col min="10252" max="10252" width="2.42578125" style="59" customWidth="1"/>
    <col min="10253" max="10253" width="2.85546875" style="59" customWidth="1"/>
    <col min="10254" max="10254" width="2" style="59" customWidth="1"/>
    <col min="10255" max="10255" width="12.42578125" style="59" customWidth="1"/>
    <col min="10256" max="10256" width="3" style="59" customWidth="1"/>
    <col min="10257" max="10257" width="2" style="59" customWidth="1"/>
    <col min="10258" max="10258" width="13.5703125" style="59" customWidth="1"/>
    <col min="10259" max="10259" width="0.5703125" style="59" customWidth="1"/>
    <col min="10260" max="10496" width="9.140625" style="59"/>
    <col min="10497" max="10497" width="2.42578125" style="59" customWidth="1"/>
    <col min="10498" max="10498" width="1.85546875" style="59" customWidth="1"/>
    <col min="10499" max="10499" width="2.85546875" style="59" customWidth="1"/>
    <col min="10500" max="10500" width="6.7109375" style="59" customWidth="1"/>
    <col min="10501" max="10501" width="13.5703125" style="59" customWidth="1"/>
    <col min="10502" max="10502" width="0.5703125" style="59" customWidth="1"/>
    <col min="10503" max="10503" width="2.5703125" style="59" customWidth="1"/>
    <col min="10504" max="10504" width="2.7109375" style="59" customWidth="1"/>
    <col min="10505" max="10505" width="10.42578125" style="59" customWidth="1"/>
    <col min="10506" max="10506" width="13.42578125" style="59" customWidth="1"/>
    <col min="10507" max="10507" width="0.7109375" style="59" customWidth="1"/>
    <col min="10508" max="10508" width="2.42578125" style="59" customWidth="1"/>
    <col min="10509" max="10509" width="2.85546875" style="59" customWidth="1"/>
    <col min="10510" max="10510" width="2" style="59" customWidth="1"/>
    <col min="10511" max="10511" width="12.42578125" style="59" customWidth="1"/>
    <col min="10512" max="10512" width="3" style="59" customWidth="1"/>
    <col min="10513" max="10513" width="2" style="59" customWidth="1"/>
    <col min="10514" max="10514" width="13.5703125" style="59" customWidth="1"/>
    <col min="10515" max="10515" width="0.5703125" style="59" customWidth="1"/>
    <col min="10516" max="10752" width="9.140625" style="59"/>
    <col min="10753" max="10753" width="2.42578125" style="59" customWidth="1"/>
    <col min="10754" max="10754" width="1.85546875" style="59" customWidth="1"/>
    <col min="10755" max="10755" width="2.85546875" style="59" customWidth="1"/>
    <col min="10756" max="10756" width="6.7109375" style="59" customWidth="1"/>
    <col min="10757" max="10757" width="13.5703125" style="59" customWidth="1"/>
    <col min="10758" max="10758" width="0.5703125" style="59" customWidth="1"/>
    <col min="10759" max="10759" width="2.5703125" style="59" customWidth="1"/>
    <col min="10760" max="10760" width="2.7109375" style="59" customWidth="1"/>
    <col min="10761" max="10761" width="10.42578125" style="59" customWidth="1"/>
    <col min="10762" max="10762" width="13.42578125" style="59" customWidth="1"/>
    <col min="10763" max="10763" width="0.7109375" style="59" customWidth="1"/>
    <col min="10764" max="10764" width="2.42578125" style="59" customWidth="1"/>
    <col min="10765" max="10765" width="2.85546875" style="59" customWidth="1"/>
    <col min="10766" max="10766" width="2" style="59" customWidth="1"/>
    <col min="10767" max="10767" width="12.42578125" style="59" customWidth="1"/>
    <col min="10768" max="10768" width="3" style="59" customWidth="1"/>
    <col min="10769" max="10769" width="2" style="59" customWidth="1"/>
    <col min="10770" max="10770" width="13.5703125" style="59" customWidth="1"/>
    <col min="10771" max="10771" width="0.5703125" style="59" customWidth="1"/>
    <col min="10772" max="11008" width="9.140625" style="59"/>
    <col min="11009" max="11009" width="2.42578125" style="59" customWidth="1"/>
    <col min="11010" max="11010" width="1.85546875" style="59" customWidth="1"/>
    <col min="11011" max="11011" width="2.85546875" style="59" customWidth="1"/>
    <col min="11012" max="11012" width="6.7109375" style="59" customWidth="1"/>
    <col min="11013" max="11013" width="13.5703125" style="59" customWidth="1"/>
    <col min="11014" max="11014" width="0.5703125" style="59" customWidth="1"/>
    <col min="11015" max="11015" width="2.5703125" style="59" customWidth="1"/>
    <col min="11016" max="11016" width="2.7109375" style="59" customWidth="1"/>
    <col min="11017" max="11017" width="10.42578125" style="59" customWidth="1"/>
    <col min="11018" max="11018" width="13.42578125" style="59" customWidth="1"/>
    <col min="11019" max="11019" width="0.7109375" style="59" customWidth="1"/>
    <col min="11020" max="11020" width="2.42578125" style="59" customWidth="1"/>
    <col min="11021" max="11021" width="2.85546875" style="59" customWidth="1"/>
    <col min="11022" max="11022" width="2" style="59" customWidth="1"/>
    <col min="11023" max="11023" width="12.42578125" style="59" customWidth="1"/>
    <col min="11024" max="11024" width="3" style="59" customWidth="1"/>
    <col min="11025" max="11025" width="2" style="59" customWidth="1"/>
    <col min="11026" max="11026" width="13.5703125" style="59" customWidth="1"/>
    <col min="11027" max="11027" width="0.5703125" style="59" customWidth="1"/>
    <col min="11028" max="11264" width="9.140625" style="59"/>
    <col min="11265" max="11265" width="2.42578125" style="59" customWidth="1"/>
    <col min="11266" max="11266" width="1.85546875" style="59" customWidth="1"/>
    <col min="11267" max="11267" width="2.85546875" style="59" customWidth="1"/>
    <col min="11268" max="11268" width="6.7109375" style="59" customWidth="1"/>
    <col min="11269" max="11269" width="13.5703125" style="59" customWidth="1"/>
    <col min="11270" max="11270" width="0.5703125" style="59" customWidth="1"/>
    <col min="11271" max="11271" width="2.5703125" style="59" customWidth="1"/>
    <col min="11272" max="11272" width="2.7109375" style="59" customWidth="1"/>
    <col min="11273" max="11273" width="10.42578125" style="59" customWidth="1"/>
    <col min="11274" max="11274" width="13.42578125" style="59" customWidth="1"/>
    <col min="11275" max="11275" width="0.7109375" style="59" customWidth="1"/>
    <col min="11276" max="11276" width="2.42578125" style="59" customWidth="1"/>
    <col min="11277" max="11277" width="2.85546875" style="59" customWidth="1"/>
    <col min="11278" max="11278" width="2" style="59" customWidth="1"/>
    <col min="11279" max="11279" width="12.42578125" style="59" customWidth="1"/>
    <col min="11280" max="11280" width="3" style="59" customWidth="1"/>
    <col min="11281" max="11281" width="2" style="59" customWidth="1"/>
    <col min="11282" max="11282" width="13.5703125" style="59" customWidth="1"/>
    <col min="11283" max="11283" width="0.5703125" style="59" customWidth="1"/>
    <col min="11284" max="11520" width="9.140625" style="59"/>
    <col min="11521" max="11521" width="2.42578125" style="59" customWidth="1"/>
    <col min="11522" max="11522" width="1.85546875" style="59" customWidth="1"/>
    <col min="11523" max="11523" width="2.85546875" style="59" customWidth="1"/>
    <col min="11524" max="11524" width="6.7109375" style="59" customWidth="1"/>
    <col min="11525" max="11525" width="13.5703125" style="59" customWidth="1"/>
    <col min="11526" max="11526" width="0.5703125" style="59" customWidth="1"/>
    <col min="11527" max="11527" width="2.5703125" style="59" customWidth="1"/>
    <col min="11528" max="11528" width="2.7109375" style="59" customWidth="1"/>
    <col min="11529" max="11529" width="10.42578125" style="59" customWidth="1"/>
    <col min="11530" max="11530" width="13.42578125" style="59" customWidth="1"/>
    <col min="11531" max="11531" width="0.7109375" style="59" customWidth="1"/>
    <col min="11532" max="11532" width="2.42578125" style="59" customWidth="1"/>
    <col min="11533" max="11533" width="2.85546875" style="59" customWidth="1"/>
    <col min="11534" max="11534" width="2" style="59" customWidth="1"/>
    <col min="11535" max="11535" width="12.42578125" style="59" customWidth="1"/>
    <col min="11536" max="11536" width="3" style="59" customWidth="1"/>
    <col min="11537" max="11537" width="2" style="59" customWidth="1"/>
    <col min="11538" max="11538" width="13.5703125" style="59" customWidth="1"/>
    <col min="11539" max="11539" width="0.5703125" style="59" customWidth="1"/>
    <col min="11540" max="11776" width="9.140625" style="59"/>
    <col min="11777" max="11777" width="2.42578125" style="59" customWidth="1"/>
    <col min="11778" max="11778" width="1.85546875" style="59" customWidth="1"/>
    <col min="11779" max="11779" width="2.85546875" style="59" customWidth="1"/>
    <col min="11780" max="11780" width="6.7109375" style="59" customWidth="1"/>
    <col min="11781" max="11781" width="13.5703125" style="59" customWidth="1"/>
    <col min="11782" max="11782" width="0.5703125" style="59" customWidth="1"/>
    <col min="11783" max="11783" width="2.5703125" style="59" customWidth="1"/>
    <col min="11784" max="11784" width="2.7109375" style="59" customWidth="1"/>
    <col min="11785" max="11785" width="10.42578125" style="59" customWidth="1"/>
    <col min="11786" max="11786" width="13.42578125" style="59" customWidth="1"/>
    <col min="11787" max="11787" width="0.7109375" style="59" customWidth="1"/>
    <col min="11788" max="11788" width="2.42578125" style="59" customWidth="1"/>
    <col min="11789" max="11789" width="2.85546875" style="59" customWidth="1"/>
    <col min="11790" max="11790" width="2" style="59" customWidth="1"/>
    <col min="11791" max="11791" width="12.42578125" style="59" customWidth="1"/>
    <col min="11792" max="11792" width="3" style="59" customWidth="1"/>
    <col min="11793" max="11793" width="2" style="59" customWidth="1"/>
    <col min="11794" max="11794" width="13.5703125" style="59" customWidth="1"/>
    <col min="11795" max="11795" width="0.5703125" style="59" customWidth="1"/>
    <col min="11796" max="12032" width="9.140625" style="59"/>
    <col min="12033" max="12033" width="2.42578125" style="59" customWidth="1"/>
    <col min="12034" max="12034" width="1.85546875" style="59" customWidth="1"/>
    <col min="12035" max="12035" width="2.85546875" style="59" customWidth="1"/>
    <col min="12036" max="12036" width="6.7109375" style="59" customWidth="1"/>
    <col min="12037" max="12037" width="13.5703125" style="59" customWidth="1"/>
    <col min="12038" max="12038" width="0.5703125" style="59" customWidth="1"/>
    <col min="12039" max="12039" width="2.5703125" style="59" customWidth="1"/>
    <col min="12040" max="12040" width="2.7109375" style="59" customWidth="1"/>
    <col min="12041" max="12041" width="10.42578125" style="59" customWidth="1"/>
    <col min="12042" max="12042" width="13.42578125" style="59" customWidth="1"/>
    <col min="12043" max="12043" width="0.7109375" style="59" customWidth="1"/>
    <col min="12044" max="12044" width="2.42578125" style="59" customWidth="1"/>
    <col min="12045" max="12045" width="2.85546875" style="59" customWidth="1"/>
    <col min="12046" max="12046" width="2" style="59" customWidth="1"/>
    <col min="12047" max="12047" width="12.42578125" style="59" customWidth="1"/>
    <col min="12048" max="12048" width="3" style="59" customWidth="1"/>
    <col min="12049" max="12049" width="2" style="59" customWidth="1"/>
    <col min="12050" max="12050" width="13.5703125" style="59" customWidth="1"/>
    <col min="12051" max="12051" width="0.5703125" style="59" customWidth="1"/>
    <col min="12052" max="12288" width="9.140625" style="59"/>
    <col min="12289" max="12289" width="2.42578125" style="59" customWidth="1"/>
    <col min="12290" max="12290" width="1.85546875" style="59" customWidth="1"/>
    <col min="12291" max="12291" width="2.85546875" style="59" customWidth="1"/>
    <col min="12292" max="12292" width="6.7109375" style="59" customWidth="1"/>
    <col min="12293" max="12293" width="13.5703125" style="59" customWidth="1"/>
    <col min="12294" max="12294" width="0.5703125" style="59" customWidth="1"/>
    <col min="12295" max="12295" width="2.5703125" style="59" customWidth="1"/>
    <col min="12296" max="12296" width="2.7109375" style="59" customWidth="1"/>
    <col min="12297" max="12297" width="10.42578125" style="59" customWidth="1"/>
    <col min="12298" max="12298" width="13.42578125" style="59" customWidth="1"/>
    <col min="12299" max="12299" width="0.7109375" style="59" customWidth="1"/>
    <col min="12300" max="12300" width="2.42578125" style="59" customWidth="1"/>
    <col min="12301" max="12301" width="2.85546875" style="59" customWidth="1"/>
    <col min="12302" max="12302" width="2" style="59" customWidth="1"/>
    <col min="12303" max="12303" width="12.42578125" style="59" customWidth="1"/>
    <col min="12304" max="12304" width="3" style="59" customWidth="1"/>
    <col min="12305" max="12305" width="2" style="59" customWidth="1"/>
    <col min="12306" max="12306" width="13.5703125" style="59" customWidth="1"/>
    <col min="12307" max="12307" width="0.5703125" style="59" customWidth="1"/>
    <col min="12308" max="12544" width="9.140625" style="59"/>
    <col min="12545" max="12545" width="2.42578125" style="59" customWidth="1"/>
    <col min="12546" max="12546" width="1.85546875" style="59" customWidth="1"/>
    <col min="12547" max="12547" width="2.85546875" style="59" customWidth="1"/>
    <col min="12548" max="12548" width="6.7109375" style="59" customWidth="1"/>
    <col min="12549" max="12549" width="13.5703125" style="59" customWidth="1"/>
    <col min="12550" max="12550" width="0.5703125" style="59" customWidth="1"/>
    <col min="12551" max="12551" width="2.5703125" style="59" customWidth="1"/>
    <col min="12552" max="12552" width="2.7109375" style="59" customWidth="1"/>
    <col min="12553" max="12553" width="10.42578125" style="59" customWidth="1"/>
    <col min="12554" max="12554" width="13.42578125" style="59" customWidth="1"/>
    <col min="12555" max="12555" width="0.7109375" style="59" customWidth="1"/>
    <col min="12556" max="12556" width="2.42578125" style="59" customWidth="1"/>
    <col min="12557" max="12557" width="2.85546875" style="59" customWidth="1"/>
    <col min="12558" max="12558" width="2" style="59" customWidth="1"/>
    <col min="12559" max="12559" width="12.42578125" style="59" customWidth="1"/>
    <col min="12560" max="12560" width="3" style="59" customWidth="1"/>
    <col min="12561" max="12561" width="2" style="59" customWidth="1"/>
    <col min="12562" max="12562" width="13.5703125" style="59" customWidth="1"/>
    <col min="12563" max="12563" width="0.5703125" style="59" customWidth="1"/>
    <col min="12564" max="12800" width="9.140625" style="59"/>
    <col min="12801" max="12801" width="2.42578125" style="59" customWidth="1"/>
    <col min="12802" max="12802" width="1.85546875" style="59" customWidth="1"/>
    <col min="12803" max="12803" width="2.85546875" style="59" customWidth="1"/>
    <col min="12804" max="12804" width="6.7109375" style="59" customWidth="1"/>
    <col min="12805" max="12805" width="13.5703125" style="59" customWidth="1"/>
    <col min="12806" max="12806" width="0.5703125" style="59" customWidth="1"/>
    <col min="12807" max="12807" width="2.5703125" style="59" customWidth="1"/>
    <col min="12808" max="12808" width="2.7109375" style="59" customWidth="1"/>
    <col min="12809" max="12809" width="10.42578125" style="59" customWidth="1"/>
    <col min="12810" max="12810" width="13.42578125" style="59" customWidth="1"/>
    <col min="12811" max="12811" width="0.7109375" style="59" customWidth="1"/>
    <col min="12812" max="12812" width="2.42578125" style="59" customWidth="1"/>
    <col min="12813" max="12813" width="2.85546875" style="59" customWidth="1"/>
    <col min="12814" max="12814" width="2" style="59" customWidth="1"/>
    <col min="12815" max="12815" width="12.42578125" style="59" customWidth="1"/>
    <col min="12816" max="12816" width="3" style="59" customWidth="1"/>
    <col min="12817" max="12817" width="2" style="59" customWidth="1"/>
    <col min="12818" max="12818" width="13.5703125" style="59" customWidth="1"/>
    <col min="12819" max="12819" width="0.5703125" style="59" customWidth="1"/>
    <col min="12820" max="13056" width="9.140625" style="59"/>
    <col min="13057" max="13057" width="2.42578125" style="59" customWidth="1"/>
    <col min="13058" max="13058" width="1.85546875" style="59" customWidth="1"/>
    <col min="13059" max="13059" width="2.85546875" style="59" customWidth="1"/>
    <col min="13060" max="13060" width="6.7109375" style="59" customWidth="1"/>
    <col min="13061" max="13061" width="13.5703125" style="59" customWidth="1"/>
    <col min="13062" max="13062" width="0.5703125" style="59" customWidth="1"/>
    <col min="13063" max="13063" width="2.5703125" style="59" customWidth="1"/>
    <col min="13064" max="13064" width="2.7109375" style="59" customWidth="1"/>
    <col min="13065" max="13065" width="10.42578125" style="59" customWidth="1"/>
    <col min="13066" max="13066" width="13.42578125" style="59" customWidth="1"/>
    <col min="13067" max="13067" width="0.7109375" style="59" customWidth="1"/>
    <col min="13068" max="13068" width="2.42578125" style="59" customWidth="1"/>
    <col min="13069" max="13069" width="2.85546875" style="59" customWidth="1"/>
    <col min="13070" max="13070" width="2" style="59" customWidth="1"/>
    <col min="13071" max="13071" width="12.42578125" style="59" customWidth="1"/>
    <col min="13072" max="13072" width="3" style="59" customWidth="1"/>
    <col min="13073" max="13073" width="2" style="59" customWidth="1"/>
    <col min="13074" max="13074" width="13.5703125" style="59" customWidth="1"/>
    <col min="13075" max="13075" width="0.5703125" style="59" customWidth="1"/>
    <col min="13076" max="13312" width="9.140625" style="59"/>
    <col min="13313" max="13313" width="2.42578125" style="59" customWidth="1"/>
    <col min="13314" max="13314" width="1.85546875" style="59" customWidth="1"/>
    <col min="13315" max="13315" width="2.85546875" style="59" customWidth="1"/>
    <col min="13316" max="13316" width="6.7109375" style="59" customWidth="1"/>
    <col min="13317" max="13317" width="13.5703125" style="59" customWidth="1"/>
    <col min="13318" max="13318" width="0.5703125" style="59" customWidth="1"/>
    <col min="13319" max="13319" width="2.5703125" style="59" customWidth="1"/>
    <col min="13320" max="13320" width="2.7109375" style="59" customWidth="1"/>
    <col min="13321" max="13321" width="10.42578125" style="59" customWidth="1"/>
    <col min="13322" max="13322" width="13.42578125" style="59" customWidth="1"/>
    <col min="13323" max="13323" width="0.7109375" style="59" customWidth="1"/>
    <col min="13324" max="13324" width="2.42578125" style="59" customWidth="1"/>
    <col min="13325" max="13325" width="2.85546875" style="59" customWidth="1"/>
    <col min="13326" max="13326" width="2" style="59" customWidth="1"/>
    <col min="13327" max="13327" width="12.42578125" style="59" customWidth="1"/>
    <col min="13328" max="13328" width="3" style="59" customWidth="1"/>
    <col min="13329" max="13329" width="2" style="59" customWidth="1"/>
    <col min="13330" max="13330" width="13.5703125" style="59" customWidth="1"/>
    <col min="13331" max="13331" width="0.5703125" style="59" customWidth="1"/>
    <col min="13332" max="13568" width="9.140625" style="59"/>
    <col min="13569" max="13569" width="2.42578125" style="59" customWidth="1"/>
    <col min="13570" max="13570" width="1.85546875" style="59" customWidth="1"/>
    <col min="13571" max="13571" width="2.85546875" style="59" customWidth="1"/>
    <col min="13572" max="13572" width="6.7109375" style="59" customWidth="1"/>
    <col min="13573" max="13573" width="13.5703125" style="59" customWidth="1"/>
    <col min="13574" max="13574" width="0.5703125" style="59" customWidth="1"/>
    <col min="13575" max="13575" width="2.5703125" style="59" customWidth="1"/>
    <col min="13576" max="13576" width="2.7109375" style="59" customWidth="1"/>
    <col min="13577" max="13577" width="10.42578125" style="59" customWidth="1"/>
    <col min="13578" max="13578" width="13.42578125" style="59" customWidth="1"/>
    <col min="13579" max="13579" width="0.7109375" style="59" customWidth="1"/>
    <col min="13580" max="13580" width="2.42578125" style="59" customWidth="1"/>
    <col min="13581" max="13581" width="2.85546875" style="59" customWidth="1"/>
    <col min="13582" max="13582" width="2" style="59" customWidth="1"/>
    <col min="13583" max="13583" width="12.42578125" style="59" customWidth="1"/>
    <col min="13584" max="13584" width="3" style="59" customWidth="1"/>
    <col min="13585" max="13585" width="2" style="59" customWidth="1"/>
    <col min="13586" max="13586" width="13.5703125" style="59" customWidth="1"/>
    <col min="13587" max="13587" width="0.5703125" style="59" customWidth="1"/>
    <col min="13588" max="13824" width="9.140625" style="59"/>
    <col min="13825" max="13825" width="2.42578125" style="59" customWidth="1"/>
    <col min="13826" max="13826" width="1.85546875" style="59" customWidth="1"/>
    <col min="13827" max="13827" width="2.85546875" style="59" customWidth="1"/>
    <col min="13828" max="13828" width="6.7109375" style="59" customWidth="1"/>
    <col min="13829" max="13829" width="13.5703125" style="59" customWidth="1"/>
    <col min="13830" max="13830" width="0.5703125" style="59" customWidth="1"/>
    <col min="13831" max="13831" width="2.5703125" style="59" customWidth="1"/>
    <col min="13832" max="13832" width="2.7109375" style="59" customWidth="1"/>
    <col min="13833" max="13833" width="10.42578125" style="59" customWidth="1"/>
    <col min="13834" max="13834" width="13.42578125" style="59" customWidth="1"/>
    <col min="13835" max="13835" width="0.7109375" style="59" customWidth="1"/>
    <col min="13836" max="13836" width="2.42578125" style="59" customWidth="1"/>
    <col min="13837" max="13837" width="2.85546875" style="59" customWidth="1"/>
    <col min="13838" max="13838" width="2" style="59" customWidth="1"/>
    <col min="13839" max="13839" width="12.42578125" style="59" customWidth="1"/>
    <col min="13840" max="13840" width="3" style="59" customWidth="1"/>
    <col min="13841" max="13841" width="2" style="59" customWidth="1"/>
    <col min="13842" max="13842" width="13.5703125" style="59" customWidth="1"/>
    <col min="13843" max="13843" width="0.5703125" style="59" customWidth="1"/>
    <col min="13844" max="14080" width="9.140625" style="59"/>
    <col min="14081" max="14081" width="2.42578125" style="59" customWidth="1"/>
    <col min="14082" max="14082" width="1.85546875" style="59" customWidth="1"/>
    <col min="14083" max="14083" width="2.85546875" style="59" customWidth="1"/>
    <col min="14084" max="14084" width="6.7109375" style="59" customWidth="1"/>
    <col min="14085" max="14085" width="13.5703125" style="59" customWidth="1"/>
    <col min="14086" max="14086" width="0.5703125" style="59" customWidth="1"/>
    <col min="14087" max="14087" width="2.5703125" style="59" customWidth="1"/>
    <col min="14088" max="14088" width="2.7109375" style="59" customWidth="1"/>
    <col min="14089" max="14089" width="10.42578125" style="59" customWidth="1"/>
    <col min="14090" max="14090" width="13.42578125" style="59" customWidth="1"/>
    <col min="14091" max="14091" width="0.7109375" style="59" customWidth="1"/>
    <col min="14092" max="14092" width="2.42578125" style="59" customWidth="1"/>
    <col min="14093" max="14093" width="2.85546875" style="59" customWidth="1"/>
    <col min="14094" max="14094" width="2" style="59" customWidth="1"/>
    <col min="14095" max="14095" width="12.42578125" style="59" customWidth="1"/>
    <col min="14096" max="14096" width="3" style="59" customWidth="1"/>
    <col min="14097" max="14097" width="2" style="59" customWidth="1"/>
    <col min="14098" max="14098" width="13.5703125" style="59" customWidth="1"/>
    <col min="14099" max="14099" width="0.5703125" style="59" customWidth="1"/>
    <col min="14100" max="14336" width="9.140625" style="59"/>
    <col min="14337" max="14337" width="2.42578125" style="59" customWidth="1"/>
    <col min="14338" max="14338" width="1.85546875" style="59" customWidth="1"/>
    <col min="14339" max="14339" width="2.85546875" style="59" customWidth="1"/>
    <col min="14340" max="14340" width="6.7109375" style="59" customWidth="1"/>
    <col min="14341" max="14341" width="13.5703125" style="59" customWidth="1"/>
    <col min="14342" max="14342" width="0.5703125" style="59" customWidth="1"/>
    <col min="14343" max="14343" width="2.5703125" style="59" customWidth="1"/>
    <col min="14344" max="14344" width="2.7109375" style="59" customWidth="1"/>
    <col min="14345" max="14345" width="10.42578125" style="59" customWidth="1"/>
    <col min="14346" max="14346" width="13.42578125" style="59" customWidth="1"/>
    <col min="14347" max="14347" width="0.7109375" style="59" customWidth="1"/>
    <col min="14348" max="14348" width="2.42578125" style="59" customWidth="1"/>
    <col min="14349" max="14349" width="2.85546875" style="59" customWidth="1"/>
    <col min="14350" max="14350" width="2" style="59" customWidth="1"/>
    <col min="14351" max="14351" width="12.42578125" style="59" customWidth="1"/>
    <col min="14352" max="14352" width="3" style="59" customWidth="1"/>
    <col min="14353" max="14353" width="2" style="59" customWidth="1"/>
    <col min="14354" max="14354" width="13.5703125" style="59" customWidth="1"/>
    <col min="14355" max="14355" width="0.5703125" style="59" customWidth="1"/>
    <col min="14356" max="14592" width="9.140625" style="59"/>
    <col min="14593" max="14593" width="2.42578125" style="59" customWidth="1"/>
    <col min="14594" max="14594" width="1.85546875" style="59" customWidth="1"/>
    <col min="14595" max="14595" width="2.85546875" style="59" customWidth="1"/>
    <col min="14596" max="14596" width="6.7109375" style="59" customWidth="1"/>
    <col min="14597" max="14597" width="13.5703125" style="59" customWidth="1"/>
    <col min="14598" max="14598" width="0.5703125" style="59" customWidth="1"/>
    <col min="14599" max="14599" width="2.5703125" style="59" customWidth="1"/>
    <col min="14600" max="14600" width="2.7109375" style="59" customWidth="1"/>
    <col min="14601" max="14601" width="10.42578125" style="59" customWidth="1"/>
    <col min="14602" max="14602" width="13.42578125" style="59" customWidth="1"/>
    <col min="14603" max="14603" width="0.7109375" style="59" customWidth="1"/>
    <col min="14604" max="14604" width="2.42578125" style="59" customWidth="1"/>
    <col min="14605" max="14605" width="2.85546875" style="59" customWidth="1"/>
    <col min="14606" max="14606" width="2" style="59" customWidth="1"/>
    <col min="14607" max="14607" width="12.42578125" style="59" customWidth="1"/>
    <col min="14608" max="14608" width="3" style="59" customWidth="1"/>
    <col min="14609" max="14609" width="2" style="59" customWidth="1"/>
    <col min="14610" max="14610" width="13.5703125" style="59" customWidth="1"/>
    <col min="14611" max="14611" width="0.5703125" style="59" customWidth="1"/>
    <col min="14612" max="14848" width="9.140625" style="59"/>
    <col min="14849" max="14849" width="2.42578125" style="59" customWidth="1"/>
    <col min="14850" max="14850" width="1.85546875" style="59" customWidth="1"/>
    <col min="14851" max="14851" width="2.85546875" style="59" customWidth="1"/>
    <col min="14852" max="14852" width="6.7109375" style="59" customWidth="1"/>
    <col min="14853" max="14853" width="13.5703125" style="59" customWidth="1"/>
    <col min="14854" max="14854" width="0.5703125" style="59" customWidth="1"/>
    <col min="14855" max="14855" width="2.5703125" style="59" customWidth="1"/>
    <col min="14856" max="14856" width="2.7109375" style="59" customWidth="1"/>
    <col min="14857" max="14857" width="10.42578125" style="59" customWidth="1"/>
    <col min="14858" max="14858" width="13.42578125" style="59" customWidth="1"/>
    <col min="14859" max="14859" width="0.7109375" style="59" customWidth="1"/>
    <col min="14860" max="14860" width="2.42578125" style="59" customWidth="1"/>
    <col min="14861" max="14861" width="2.85546875" style="59" customWidth="1"/>
    <col min="14862" max="14862" width="2" style="59" customWidth="1"/>
    <col min="14863" max="14863" width="12.42578125" style="59" customWidth="1"/>
    <col min="14864" max="14864" width="3" style="59" customWidth="1"/>
    <col min="14865" max="14865" width="2" style="59" customWidth="1"/>
    <col min="14866" max="14866" width="13.5703125" style="59" customWidth="1"/>
    <col min="14867" max="14867" width="0.5703125" style="59" customWidth="1"/>
    <col min="14868" max="15104" width="9.140625" style="59"/>
    <col min="15105" max="15105" width="2.42578125" style="59" customWidth="1"/>
    <col min="15106" max="15106" width="1.85546875" style="59" customWidth="1"/>
    <col min="15107" max="15107" width="2.85546875" style="59" customWidth="1"/>
    <col min="15108" max="15108" width="6.7109375" style="59" customWidth="1"/>
    <col min="15109" max="15109" width="13.5703125" style="59" customWidth="1"/>
    <col min="15110" max="15110" width="0.5703125" style="59" customWidth="1"/>
    <col min="15111" max="15111" width="2.5703125" style="59" customWidth="1"/>
    <col min="15112" max="15112" width="2.7109375" style="59" customWidth="1"/>
    <col min="15113" max="15113" width="10.42578125" style="59" customWidth="1"/>
    <col min="15114" max="15114" width="13.42578125" style="59" customWidth="1"/>
    <col min="15115" max="15115" width="0.7109375" style="59" customWidth="1"/>
    <col min="15116" max="15116" width="2.42578125" style="59" customWidth="1"/>
    <col min="15117" max="15117" width="2.85546875" style="59" customWidth="1"/>
    <col min="15118" max="15118" width="2" style="59" customWidth="1"/>
    <col min="15119" max="15119" width="12.42578125" style="59" customWidth="1"/>
    <col min="15120" max="15120" width="3" style="59" customWidth="1"/>
    <col min="15121" max="15121" width="2" style="59" customWidth="1"/>
    <col min="15122" max="15122" width="13.5703125" style="59" customWidth="1"/>
    <col min="15123" max="15123" width="0.5703125" style="59" customWidth="1"/>
    <col min="15124" max="15360" width="9.140625" style="59"/>
    <col min="15361" max="15361" width="2.42578125" style="59" customWidth="1"/>
    <col min="15362" max="15362" width="1.85546875" style="59" customWidth="1"/>
    <col min="15363" max="15363" width="2.85546875" style="59" customWidth="1"/>
    <col min="15364" max="15364" width="6.7109375" style="59" customWidth="1"/>
    <col min="15365" max="15365" width="13.5703125" style="59" customWidth="1"/>
    <col min="15366" max="15366" width="0.5703125" style="59" customWidth="1"/>
    <col min="15367" max="15367" width="2.5703125" style="59" customWidth="1"/>
    <col min="15368" max="15368" width="2.7109375" style="59" customWidth="1"/>
    <col min="15369" max="15369" width="10.42578125" style="59" customWidth="1"/>
    <col min="15370" max="15370" width="13.42578125" style="59" customWidth="1"/>
    <col min="15371" max="15371" width="0.7109375" style="59" customWidth="1"/>
    <col min="15372" max="15372" width="2.42578125" style="59" customWidth="1"/>
    <col min="15373" max="15373" width="2.85546875" style="59" customWidth="1"/>
    <col min="15374" max="15374" width="2" style="59" customWidth="1"/>
    <col min="15375" max="15375" width="12.42578125" style="59" customWidth="1"/>
    <col min="15376" max="15376" width="3" style="59" customWidth="1"/>
    <col min="15377" max="15377" width="2" style="59" customWidth="1"/>
    <col min="15378" max="15378" width="13.5703125" style="59" customWidth="1"/>
    <col min="15379" max="15379" width="0.5703125" style="59" customWidth="1"/>
    <col min="15380" max="15616" width="9.140625" style="59"/>
    <col min="15617" max="15617" width="2.42578125" style="59" customWidth="1"/>
    <col min="15618" max="15618" width="1.85546875" style="59" customWidth="1"/>
    <col min="15619" max="15619" width="2.85546875" style="59" customWidth="1"/>
    <col min="15620" max="15620" width="6.7109375" style="59" customWidth="1"/>
    <col min="15621" max="15621" width="13.5703125" style="59" customWidth="1"/>
    <col min="15622" max="15622" width="0.5703125" style="59" customWidth="1"/>
    <col min="15623" max="15623" width="2.5703125" style="59" customWidth="1"/>
    <col min="15624" max="15624" width="2.7109375" style="59" customWidth="1"/>
    <col min="15625" max="15625" width="10.42578125" style="59" customWidth="1"/>
    <col min="15626" max="15626" width="13.42578125" style="59" customWidth="1"/>
    <col min="15627" max="15627" width="0.7109375" style="59" customWidth="1"/>
    <col min="15628" max="15628" width="2.42578125" style="59" customWidth="1"/>
    <col min="15629" max="15629" width="2.85546875" style="59" customWidth="1"/>
    <col min="15630" max="15630" width="2" style="59" customWidth="1"/>
    <col min="15631" max="15631" width="12.42578125" style="59" customWidth="1"/>
    <col min="15632" max="15632" width="3" style="59" customWidth="1"/>
    <col min="15633" max="15633" width="2" style="59" customWidth="1"/>
    <col min="15634" max="15634" width="13.5703125" style="59" customWidth="1"/>
    <col min="15635" max="15635" width="0.5703125" style="59" customWidth="1"/>
    <col min="15636" max="15872" width="9.140625" style="59"/>
    <col min="15873" max="15873" width="2.42578125" style="59" customWidth="1"/>
    <col min="15874" max="15874" width="1.85546875" style="59" customWidth="1"/>
    <col min="15875" max="15875" width="2.85546875" style="59" customWidth="1"/>
    <col min="15876" max="15876" width="6.7109375" style="59" customWidth="1"/>
    <col min="15877" max="15877" width="13.5703125" style="59" customWidth="1"/>
    <col min="15878" max="15878" width="0.5703125" style="59" customWidth="1"/>
    <col min="15879" max="15879" width="2.5703125" style="59" customWidth="1"/>
    <col min="15880" max="15880" width="2.7109375" style="59" customWidth="1"/>
    <col min="15881" max="15881" width="10.42578125" style="59" customWidth="1"/>
    <col min="15882" max="15882" width="13.42578125" style="59" customWidth="1"/>
    <col min="15883" max="15883" width="0.7109375" style="59" customWidth="1"/>
    <col min="15884" max="15884" width="2.42578125" style="59" customWidth="1"/>
    <col min="15885" max="15885" width="2.85546875" style="59" customWidth="1"/>
    <col min="15886" max="15886" width="2" style="59" customWidth="1"/>
    <col min="15887" max="15887" width="12.42578125" style="59" customWidth="1"/>
    <col min="15888" max="15888" width="3" style="59" customWidth="1"/>
    <col min="15889" max="15889" width="2" style="59" customWidth="1"/>
    <col min="15890" max="15890" width="13.5703125" style="59" customWidth="1"/>
    <col min="15891" max="15891" width="0.5703125" style="59" customWidth="1"/>
    <col min="15892" max="16128" width="9.140625" style="59"/>
    <col min="16129" max="16129" width="2.42578125" style="59" customWidth="1"/>
    <col min="16130" max="16130" width="1.85546875" style="59" customWidth="1"/>
    <col min="16131" max="16131" width="2.85546875" style="59" customWidth="1"/>
    <col min="16132" max="16132" width="6.7109375" style="59" customWidth="1"/>
    <col min="16133" max="16133" width="13.5703125" style="59" customWidth="1"/>
    <col min="16134" max="16134" width="0.5703125" style="59" customWidth="1"/>
    <col min="16135" max="16135" width="2.5703125" style="59" customWidth="1"/>
    <col min="16136" max="16136" width="2.7109375" style="59" customWidth="1"/>
    <col min="16137" max="16137" width="10.42578125" style="59" customWidth="1"/>
    <col min="16138" max="16138" width="13.42578125" style="59" customWidth="1"/>
    <col min="16139" max="16139" width="0.7109375" style="59" customWidth="1"/>
    <col min="16140" max="16140" width="2.42578125" style="59" customWidth="1"/>
    <col min="16141" max="16141" width="2.85546875" style="59" customWidth="1"/>
    <col min="16142" max="16142" width="2" style="59" customWidth="1"/>
    <col min="16143" max="16143" width="12.42578125" style="59" customWidth="1"/>
    <col min="16144" max="16144" width="3" style="59" customWidth="1"/>
    <col min="16145" max="16145" width="2" style="59" customWidth="1"/>
    <col min="16146" max="16146" width="13.5703125" style="59" customWidth="1"/>
    <col min="16147" max="16147" width="0.5703125" style="59" customWidth="1"/>
    <col min="16148" max="16384" width="9.140625" style="59"/>
  </cols>
  <sheetData>
    <row r="1" spans="1:19" ht="12.75" hidden="1" customHeight="1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23.25" customHeight="1">
      <c r="A2" s="56"/>
      <c r="B2" s="57"/>
      <c r="C2" s="57"/>
      <c r="D2" s="57"/>
      <c r="E2" s="57"/>
      <c r="F2" s="57"/>
      <c r="G2" s="245" t="s">
        <v>68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ht="12" hidden="1" customHeight="1">
      <c r="A3" s="61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1:19" ht="8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24" customHeight="1">
      <c r="A5" s="67"/>
      <c r="B5" s="68" t="s">
        <v>69</v>
      </c>
      <c r="C5" s="68"/>
      <c r="D5" s="68"/>
      <c r="E5" s="1144" t="s">
        <v>70</v>
      </c>
      <c r="F5" s="1145"/>
      <c r="G5" s="1145"/>
      <c r="H5" s="1145"/>
      <c r="I5" s="1145"/>
      <c r="J5" s="1146"/>
      <c r="K5" s="68"/>
      <c r="L5" s="68"/>
      <c r="M5" s="68"/>
      <c r="N5" s="68"/>
      <c r="O5" s="68" t="s">
        <v>71</v>
      </c>
      <c r="P5" s="246" t="s">
        <v>29</v>
      </c>
      <c r="Q5" s="247"/>
      <c r="R5" s="71"/>
      <c r="S5" s="72"/>
    </row>
    <row r="6" spans="1:19" ht="17.25" hidden="1" customHeight="1">
      <c r="A6" s="67"/>
      <c r="B6" s="68" t="s">
        <v>72</v>
      </c>
      <c r="C6" s="68"/>
      <c r="D6" s="68"/>
      <c r="E6" s="248" t="s">
        <v>895</v>
      </c>
      <c r="F6" s="68"/>
      <c r="G6" s="68"/>
      <c r="H6" s="68"/>
      <c r="I6" s="68"/>
      <c r="J6" s="74"/>
      <c r="K6" s="68"/>
      <c r="L6" s="68"/>
      <c r="M6" s="68"/>
      <c r="N6" s="68"/>
      <c r="O6" s="68"/>
      <c r="P6" s="249"/>
      <c r="Q6" s="250"/>
      <c r="R6" s="74"/>
      <c r="S6" s="72"/>
    </row>
    <row r="7" spans="1:19" ht="24" customHeight="1">
      <c r="A7" s="67"/>
      <c r="B7" s="68" t="s">
        <v>74</v>
      </c>
      <c r="C7" s="68"/>
      <c r="D7" s="68"/>
      <c r="E7" s="1147" t="s">
        <v>896</v>
      </c>
      <c r="F7" s="1148"/>
      <c r="G7" s="1148"/>
      <c r="H7" s="1148"/>
      <c r="I7" s="1148"/>
      <c r="J7" s="1149"/>
      <c r="K7" s="68"/>
      <c r="L7" s="68"/>
      <c r="M7" s="68"/>
      <c r="N7" s="68"/>
      <c r="O7" s="68" t="s">
        <v>76</v>
      </c>
      <c r="P7" s="249" t="s">
        <v>77</v>
      </c>
      <c r="Q7" s="250"/>
      <c r="R7" s="74"/>
      <c r="S7" s="72"/>
    </row>
    <row r="8" spans="1:19" ht="17.25" hidden="1" customHeight="1">
      <c r="A8" s="67"/>
      <c r="B8" s="68" t="s">
        <v>78</v>
      </c>
      <c r="C8" s="68"/>
      <c r="D8" s="68"/>
      <c r="E8" s="248" t="s">
        <v>272</v>
      </c>
      <c r="F8" s="68"/>
      <c r="G8" s="68"/>
      <c r="H8" s="68"/>
      <c r="I8" s="68"/>
      <c r="J8" s="74"/>
      <c r="K8" s="68"/>
      <c r="L8" s="68"/>
      <c r="M8" s="68"/>
      <c r="N8" s="68"/>
      <c r="O8" s="68"/>
      <c r="P8" s="249"/>
      <c r="Q8" s="250"/>
      <c r="R8" s="74"/>
      <c r="S8" s="72"/>
    </row>
    <row r="9" spans="1:19" ht="24" customHeight="1">
      <c r="A9" s="67"/>
      <c r="B9" s="68" t="s">
        <v>80</v>
      </c>
      <c r="C9" s="68"/>
      <c r="D9" s="68"/>
      <c r="E9" s="1150" t="s">
        <v>29</v>
      </c>
      <c r="F9" s="1151"/>
      <c r="G9" s="1151"/>
      <c r="H9" s="1151"/>
      <c r="I9" s="1151"/>
      <c r="J9" s="1152"/>
      <c r="K9" s="68"/>
      <c r="L9" s="68"/>
      <c r="M9" s="68"/>
      <c r="N9" s="68"/>
      <c r="O9" s="68" t="s">
        <v>82</v>
      </c>
      <c r="P9" s="1153" t="s">
        <v>77</v>
      </c>
      <c r="Q9" s="1154"/>
      <c r="R9" s="1155"/>
      <c r="S9" s="72"/>
    </row>
    <row r="10" spans="1:19" ht="17.25" hidden="1" customHeight="1">
      <c r="A10" s="67"/>
      <c r="B10" s="68" t="s">
        <v>83</v>
      </c>
      <c r="C10" s="68"/>
      <c r="D10" s="68"/>
      <c r="E10" s="251" t="s">
        <v>29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250"/>
      <c r="Q10" s="250"/>
      <c r="R10" s="68"/>
      <c r="S10" s="72"/>
    </row>
    <row r="11" spans="1:19" ht="17.25" hidden="1" customHeight="1">
      <c r="A11" s="67"/>
      <c r="B11" s="68" t="s">
        <v>84</v>
      </c>
      <c r="C11" s="68"/>
      <c r="D11" s="68"/>
      <c r="E11" s="251" t="s">
        <v>29</v>
      </c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250"/>
      <c r="Q11" s="250"/>
      <c r="R11" s="68"/>
      <c r="S11" s="72"/>
    </row>
    <row r="12" spans="1:19" ht="17.25" hidden="1" customHeight="1">
      <c r="A12" s="67"/>
      <c r="B12" s="68" t="s">
        <v>85</v>
      </c>
      <c r="C12" s="68"/>
      <c r="D12" s="68"/>
      <c r="E12" s="251" t="s">
        <v>29</v>
      </c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250"/>
      <c r="Q12" s="250"/>
      <c r="R12" s="68"/>
      <c r="S12" s="72"/>
    </row>
    <row r="13" spans="1:19" ht="17.25" hidden="1" customHeight="1">
      <c r="A13" s="67"/>
      <c r="B13" s="68"/>
      <c r="C13" s="68"/>
      <c r="D13" s="68"/>
      <c r="E13" s="251" t="s">
        <v>29</v>
      </c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250"/>
      <c r="Q13" s="250"/>
      <c r="R13" s="68"/>
      <c r="S13" s="72"/>
    </row>
    <row r="14" spans="1:19" ht="17.25" hidden="1" customHeight="1">
      <c r="A14" s="67"/>
      <c r="B14" s="68"/>
      <c r="C14" s="68"/>
      <c r="D14" s="68"/>
      <c r="E14" s="251" t="s">
        <v>29</v>
      </c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250"/>
      <c r="Q14" s="250"/>
      <c r="R14" s="68"/>
      <c r="S14" s="72"/>
    </row>
    <row r="15" spans="1:19" ht="17.25" hidden="1" customHeight="1">
      <c r="A15" s="67"/>
      <c r="B15" s="68"/>
      <c r="C15" s="68"/>
      <c r="D15" s="68"/>
      <c r="E15" s="251" t="s">
        <v>29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250"/>
      <c r="Q15" s="250"/>
      <c r="R15" s="68"/>
      <c r="S15" s="72"/>
    </row>
    <row r="16" spans="1:19" ht="17.25" hidden="1" customHeight="1">
      <c r="A16" s="67"/>
      <c r="B16" s="68"/>
      <c r="C16" s="68"/>
      <c r="D16" s="68"/>
      <c r="E16" s="251" t="s">
        <v>29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250"/>
      <c r="Q16" s="250"/>
      <c r="R16" s="68"/>
      <c r="S16" s="72"/>
    </row>
    <row r="17" spans="1:19" ht="17.25" hidden="1" customHeight="1">
      <c r="A17" s="67"/>
      <c r="B17" s="68"/>
      <c r="C17" s="68"/>
      <c r="D17" s="68"/>
      <c r="E17" s="251" t="s">
        <v>29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250"/>
      <c r="Q17" s="250"/>
      <c r="R17" s="68"/>
      <c r="S17" s="72"/>
    </row>
    <row r="18" spans="1:19" ht="17.25" hidden="1" customHeight="1">
      <c r="A18" s="67"/>
      <c r="B18" s="68"/>
      <c r="C18" s="68"/>
      <c r="D18" s="68"/>
      <c r="E18" s="251" t="s">
        <v>29</v>
      </c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250"/>
      <c r="Q18" s="250"/>
      <c r="R18" s="68"/>
      <c r="S18" s="72"/>
    </row>
    <row r="19" spans="1:19" ht="17.25" hidden="1" customHeight="1">
      <c r="A19" s="67"/>
      <c r="B19" s="68"/>
      <c r="C19" s="68"/>
      <c r="D19" s="68"/>
      <c r="E19" s="251" t="s">
        <v>29</v>
      </c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250"/>
      <c r="Q19" s="250"/>
      <c r="R19" s="68"/>
      <c r="S19" s="72"/>
    </row>
    <row r="20" spans="1:19" ht="17.25" hidden="1" customHeight="1">
      <c r="A20" s="67"/>
      <c r="B20" s="68"/>
      <c r="C20" s="68"/>
      <c r="D20" s="68"/>
      <c r="E20" s="251" t="s">
        <v>29</v>
      </c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250"/>
      <c r="Q20" s="250"/>
      <c r="R20" s="68"/>
      <c r="S20" s="72"/>
    </row>
    <row r="21" spans="1:19" ht="17.25" hidden="1" customHeight="1">
      <c r="A21" s="67"/>
      <c r="B21" s="68"/>
      <c r="C21" s="68"/>
      <c r="D21" s="68"/>
      <c r="E21" s="251" t="s">
        <v>29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250"/>
      <c r="Q21" s="250"/>
      <c r="R21" s="68"/>
      <c r="S21" s="72"/>
    </row>
    <row r="22" spans="1:19" ht="17.25" hidden="1" customHeight="1">
      <c r="A22" s="67"/>
      <c r="B22" s="68"/>
      <c r="C22" s="68"/>
      <c r="D22" s="68"/>
      <c r="E22" s="251" t="s">
        <v>29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250"/>
      <c r="Q22" s="250"/>
      <c r="R22" s="68"/>
      <c r="S22" s="72"/>
    </row>
    <row r="23" spans="1:19" ht="17.25" hidden="1" customHeight="1">
      <c r="A23" s="67"/>
      <c r="B23" s="68"/>
      <c r="C23" s="68"/>
      <c r="D23" s="68"/>
      <c r="E23" s="251" t="s">
        <v>29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250"/>
      <c r="Q23" s="250"/>
      <c r="R23" s="68"/>
      <c r="S23" s="72"/>
    </row>
    <row r="24" spans="1:19" ht="17.25" hidden="1" customHeight="1">
      <c r="A24" s="67"/>
      <c r="B24" s="68"/>
      <c r="C24" s="68"/>
      <c r="D24" s="68"/>
      <c r="E24" s="251" t="s">
        <v>29</v>
      </c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250"/>
      <c r="Q24" s="250"/>
      <c r="R24" s="68"/>
      <c r="S24" s="72"/>
    </row>
    <row r="25" spans="1:19" ht="17.25" customHeight="1">
      <c r="A25" s="67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 t="s">
        <v>86</v>
      </c>
      <c r="P25" s="68" t="s">
        <v>87</v>
      </c>
      <c r="Q25" s="68"/>
      <c r="R25" s="68"/>
      <c r="S25" s="72"/>
    </row>
    <row r="26" spans="1:19" ht="17.850000000000001" customHeight="1">
      <c r="A26" s="67"/>
      <c r="B26" s="68" t="s">
        <v>13</v>
      </c>
      <c r="C26" s="68"/>
      <c r="D26" s="68"/>
      <c r="E26" s="246" t="s">
        <v>29</v>
      </c>
      <c r="F26" s="78"/>
      <c r="G26" s="78"/>
      <c r="H26" s="78"/>
      <c r="I26" s="78"/>
      <c r="J26" s="71"/>
      <c r="K26" s="68"/>
      <c r="L26" s="68"/>
      <c r="M26" s="68"/>
      <c r="N26" s="68"/>
      <c r="O26" s="252" t="s">
        <v>77</v>
      </c>
      <c r="P26" s="253" t="s">
        <v>77</v>
      </c>
      <c r="Q26" s="254"/>
      <c r="R26" s="82"/>
      <c r="S26" s="72"/>
    </row>
    <row r="27" spans="1:19" ht="17.850000000000001" customHeight="1">
      <c r="A27" s="67"/>
      <c r="B27" s="68" t="s">
        <v>15</v>
      </c>
      <c r="C27" s="68"/>
      <c r="D27" s="68"/>
      <c r="E27" s="249" t="s">
        <v>77</v>
      </c>
      <c r="F27" s="68"/>
      <c r="G27" s="68"/>
      <c r="H27" s="68"/>
      <c r="I27" s="68"/>
      <c r="J27" s="74"/>
      <c r="K27" s="68"/>
      <c r="L27" s="68"/>
      <c r="M27" s="68"/>
      <c r="N27" s="68"/>
      <c r="O27" s="252" t="s">
        <v>77</v>
      </c>
      <c r="P27" s="253" t="s">
        <v>77</v>
      </c>
      <c r="Q27" s="254"/>
      <c r="R27" s="82"/>
      <c r="S27" s="72"/>
    </row>
    <row r="28" spans="1:19" ht="17.850000000000001" customHeight="1">
      <c r="A28" s="67"/>
      <c r="B28" s="68" t="s">
        <v>12</v>
      </c>
      <c r="C28" s="68"/>
      <c r="D28" s="68"/>
      <c r="E28" s="249" t="s">
        <v>29</v>
      </c>
      <c r="F28" s="68"/>
      <c r="G28" s="68"/>
      <c r="H28" s="68"/>
      <c r="I28" s="68"/>
      <c r="J28" s="74"/>
      <c r="K28" s="68"/>
      <c r="L28" s="68"/>
      <c r="M28" s="68"/>
      <c r="N28" s="68"/>
      <c r="O28" s="252" t="s">
        <v>77</v>
      </c>
      <c r="P28" s="253" t="s">
        <v>77</v>
      </c>
      <c r="Q28" s="254"/>
      <c r="R28" s="82"/>
      <c r="S28" s="72"/>
    </row>
    <row r="29" spans="1:19" ht="17.850000000000001" customHeight="1">
      <c r="A29" s="67"/>
      <c r="B29" s="68"/>
      <c r="C29" s="68"/>
      <c r="D29" s="68"/>
      <c r="E29" s="255" t="s">
        <v>77</v>
      </c>
      <c r="F29" s="84"/>
      <c r="G29" s="84"/>
      <c r="H29" s="84"/>
      <c r="I29" s="84"/>
      <c r="J29" s="85"/>
      <c r="K29" s="68"/>
      <c r="L29" s="68"/>
      <c r="M29" s="68"/>
      <c r="N29" s="68"/>
      <c r="O29" s="250"/>
      <c r="P29" s="250"/>
      <c r="Q29" s="250"/>
      <c r="R29" s="68"/>
      <c r="S29" s="72"/>
    </row>
    <row r="30" spans="1:19" ht="17.850000000000001" customHeight="1">
      <c r="A30" s="67"/>
      <c r="B30" s="68"/>
      <c r="C30" s="68"/>
      <c r="D30" s="68"/>
      <c r="E30" s="250" t="s">
        <v>88</v>
      </c>
      <c r="F30" s="68"/>
      <c r="G30" s="68" t="s">
        <v>89</v>
      </c>
      <c r="H30" s="68"/>
      <c r="I30" s="68"/>
      <c r="J30" s="68"/>
      <c r="K30" s="68"/>
      <c r="L30" s="68"/>
      <c r="M30" s="68"/>
      <c r="N30" s="68"/>
      <c r="O30" s="250" t="s">
        <v>90</v>
      </c>
      <c r="P30" s="250"/>
      <c r="Q30" s="250"/>
      <c r="R30" s="86"/>
      <c r="S30" s="72"/>
    </row>
    <row r="31" spans="1:19" ht="17.850000000000001" customHeight="1">
      <c r="A31" s="67"/>
      <c r="B31" s="68"/>
      <c r="C31" s="68"/>
      <c r="D31" s="68"/>
      <c r="E31" s="252" t="s">
        <v>77</v>
      </c>
      <c r="F31" s="68"/>
      <c r="G31" s="253" t="s">
        <v>77</v>
      </c>
      <c r="H31" s="87"/>
      <c r="I31" s="256"/>
      <c r="J31" s="68"/>
      <c r="K31" s="68"/>
      <c r="L31" s="68"/>
      <c r="M31" s="68"/>
      <c r="N31" s="68"/>
      <c r="O31" s="257"/>
      <c r="P31" s="250"/>
      <c r="Q31" s="250"/>
      <c r="R31" s="258"/>
      <c r="S31" s="72"/>
    </row>
    <row r="32" spans="1:19" ht="8.25" customHeight="1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3"/>
    </row>
    <row r="33" spans="1:19" ht="20.25" customHeight="1">
      <c r="A33" s="94"/>
      <c r="B33" s="95"/>
      <c r="C33" s="95"/>
      <c r="D33" s="95"/>
      <c r="E33" s="96" t="s">
        <v>91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7"/>
    </row>
    <row r="34" spans="1:19" ht="20.25" customHeight="1">
      <c r="A34" s="98" t="s">
        <v>92</v>
      </c>
      <c r="B34" s="99"/>
      <c r="C34" s="99"/>
      <c r="D34" s="100"/>
      <c r="E34" s="101" t="s">
        <v>93</v>
      </c>
      <c r="F34" s="100"/>
      <c r="G34" s="101" t="s">
        <v>94</v>
      </c>
      <c r="H34" s="99"/>
      <c r="I34" s="100"/>
      <c r="J34" s="101" t="s">
        <v>95</v>
      </c>
      <c r="K34" s="99"/>
      <c r="L34" s="101" t="s">
        <v>96</v>
      </c>
      <c r="M34" s="99"/>
      <c r="N34" s="99"/>
      <c r="O34" s="100"/>
      <c r="P34" s="101" t="s">
        <v>97</v>
      </c>
      <c r="Q34" s="99"/>
      <c r="R34" s="99"/>
      <c r="S34" s="102"/>
    </row>
    <row r="35" spans="1:19" ht="20.25" customHeight="1">
      <c r="A35" s="103"/>
      <c r="B35" s="104"/>
      <c r="C35" s="104"/>
      <c r="D35" s="259"/>
      <c r="E35" s="260"/>
      <c r="F35" s="107"/>
      <c r="G35" s="108"/>
      <c r="H35" s="104"/>
      <c r="I35" s="259"/>
      <c r="J35" s="260"/>
      <c r="K35" s="261"/>
      <c r="L35" s="108"/>
      <c r="M35" s="104"/>
      <c r="N35" s="104"/>
      <c r="O35" s="259"/>
      <c r="P35" s="108"/>
      <c r="Q35" s="104"/>
      <c r="R35" s="262"/>
      <c r="S35" s="111"/>
    </row>
    <row r="36" spans="1:19" ht="20.25" customHeight="1">
      <c r="A36" s="94"/>
      <c r="B36" s="95"/>
      <c r="C36" s="95"/>
      <c r="D36" s="95"/>
      <c r="E36" s="96" t="s">
        <v>98</v>
      </c>
      <c r="F36" s="95"/>
      <c r="G36" s="95"/>
      <c r="H36" s="95"/>
      <c r="I36" s="95"/>
      <c r="J36" s="112" t="s">
        <v>16</v>
      </c>
      <c r="K36" s="95"/>
      <c r="L36" s="95"/>
      <c r="M36" s="95"/>
      <c r="N36" s="95"/>
      <c r="O36" s="95"/>
      <c r="P36" s="95"/>
      <c r="Q36" s="95"/>
      <c r="R36" s="95"/>
      <c r="S36" s="97"/>
    </row>
    <row r="37" spans="1:19" ht="20.25" customHeight="1">
      <c r="A37" s="113" t="s">
        <v>99</v>
      </c>
      <c r="B37" s="114"/>
      <c r="C37" s="115" t="s">
        <v>100</v>
      </c>
      <c r="D37" s="116"/>
      <c r="E37" s="116"/>
      <c r="F37" s="117"/>
      <c r="G37" s="113" t="s">
        <v>101</v>
      </c>
      <c r="H37" s="118"/>
      <c r="I37" s="115" t="s">
        <v>102</v>
      </c>
      <c r="J37" s="116"/>
      <c r="K37" s="116"/>
      <c r="L37" s="113" t="s">
        <v>103</v>
      </c>
      <c r="M37" s="118"/>
      <c r="N37" s="115" t="s">
        <v>104</v>
      </c>
      <c r="O37" s="116"/>
      <c r="P37" s="116"/>
      <c r="Q37" s="116"/>
      <c r="R37" s="116"/>
      <c r="S37" s="117"/>
    </row>
    <row r="38" spans="1:19" ht="20.25" customHeight="1">
      <c r="A38" s="119">
        <v>1</v>
      </c>
      <c r="B38" s="120"/>
      <c r="C38" s="71"/>
      <c r="D38" s="121"/>
      <c r="E38" s="263"/>
      <c r="F38" s="123"/>
      <c r="G38" s="119">
        <v>8</v>
      </c>
      <c r="H38" s="124" t="s">
        <v>105</v>
      </c>
      <c r="I38" s="82"/>
      <c r="J38" s="125"/>
      <c r="K38" s="126"/>
      <c r="L38" s="119">
        <v>13</v>
      </c>
      <c r="M38" s="253" t="s">
        <v>106</v>
      </c>
      <c r="N38" s="87"/>
      <c r="O38" s="87"/>
      <c r="P38" s="264" t="str">
        <f>M48</f>
        <v>20</v>
      </c>
      <c r="Q38" s="265" t="s">
        <v>107</v>
      </c>
      <c r="R38" s="263"/>
      <c r="S38" s="129"/>
    </row>
    <row r="39" spans="1:19" ht="20.25" customHeight="1">
      <c r="A39" s="119">
        <v>2</v>
      </c>
      <c r="B39" s="130"/>
      <c r="C39" s="85"/>
      <c r="D39" s="121"/>
      <c r="E39" s="263"/>
      <c r="F39" s="123"/>
      <c r="G39" s="119">
        <v>9</v>
      </c>
      <c r="H39" s="68" t="s">
        <v>108</v>
      </c>
      <c r="I39" s="121"/>
      <c r="J39" s="125"/>
      <c r="K39" s="126"/>
      <c r="L39" s="119">
        <v>14</v>
      </c>
      <c r="M39" s="253" t="s">
        <v>109</v>
      </c>
      <c r="N39" s="87"/>
      <c r="O39" s="87"/>
      <c r="P39" s="264" t="str">
        <f>M48</f>
        <v>20</v>
      </c>
      <c r="Q39" s="265" t="s">
        <v>107</v>
      </c>
      <c r="R39" s="263"/>
      <c r="S39" s="129"/>
    </row>
    <row r="40" spans="1:19" ht="20.25" customHeight="1">
      <c r="A40" s="119">
        <v>3</v>
      </c>
      <c r="B40" s="120"/>
      <c r="C40" s="71"/>
      <c r="D40" s="121"/>
      <c r="E40" s="263"/>
      <c r="F40" s="123"/>
      <c r="G40" s="119">
        <v>10</v>
      </c>
      <c r="H40" s="124" t="s">
        <v>110</v>
      </c>
      <c r="I40" s="82"/>
      <c r="J40" s="125"/>
      <c r="K40" s="126"/>
      <c r="L40" s="119">
        <v>15</v>
      </c>
      <c r="M40" s="253" t="s">
        <v>111</v>
      </c>
      <c r="N40" s="87"/>
      <c r="O40" s="87"/>
      <c r="P40" s="264" t="str">
        <f>M48</f>
        <v>20</v>
      </c>
      <c r="Q40" s="265" t="s">
        <v>107</v>
      </c>
      <c r="R40" s="263"/>
      <c r="S40" s="129"/>
    </row>
    <row r="41" spans="1:19" ht="20.25" customHeight="1">
      <c r="A41" s="119">
        <v>4</v>
      </c>
      <c r="B41" s="130"/>
      <c r="C41" s="85"/>
      <c r="D41" s="121"/>
      <c r="E41" s="263"/>
      <c r="F41" s="123"/>
      <c r="G41" s="119">
        <v>11</v>
      </c>
      <c r="H41" s="124"/>
      <c r="I41" s="82"/>
      <c r="J41" s="125"/>
      <c r="K41" s="126"/>
      <c r="L41" s="119">
        <v>16</v>
      </c>
      <c r="M41" s="253" t="s">
        <v>112</v>
      </c>
      <c r="N41" s="87"/>
      <c r="O41" s="87"/>
      <c r="P41" s="264" t="str">
        <f>M48</f>
        <v>20</v>
      </c>
      <c r="Q41" s="265" t="s">
        <v>107</v>
      </c>
      <c r="R41" s="263"/>
      <c r="S41" s="129"/>
    </row>
    <row r="42" spans="1:19" ht="20.25" customHeight="1">
      <c r="A42" s="119">
        <v>5</v>
      </c>
      <c r="B42" s="120"/>
      <c r="C42" s="71"/>
      <c r="D42" s="121"/>
      <c r="E42" s="263"/>
      <c r="F42" s="123"/>
      <c r="G42" s="131"/>
      <c r="H42" s="87"/>
      <c r="I42" s="82"/>
      <c r="J42" s="132"/>
      <c r="K42" s="126"/>
      <c r="L42" s="119">
        <v>17</v>
      </c>
      <c r="M42" s="253" t="s">
        <v>113</v>
      </c>
      <c r="N42" s="87"/>
      <c r="O42" s="87"/>
      <c r="P42" s="264" t="str">
        <f>M48</f>
        <v>20</v>
      </c>
      <c r="Q42" s="265" t="s">
        <v>107</v>
      </c>
      <c r="R42" s="263"/>
      <c r="S42" s="129"/>
    </row>
    <row r="43" spans="1:19" ht="20.25" customHeight="1">
      <c r="A43" s="119">
        <v>6</v>
      </c>
      <c r="B43" s="130"/>
      <c r="C43" s="85"/>
      <c r="D43" s="121"/>
      <c r="E43" s="263"/>
      <c r="F43" s="123"/>
      <c r="G43" s="131"/>
      <c r="H43" s="87"/>
      <c r="I43" s="82"/>
      <c r="J43" s="132"/>
      <c r="K43" s="126"/>
      <c r="L43" s="119">
        <v>18</v>
      </c>
      <c r="M43" s="124" t="s">
        <v>114</v>
      </c>
      <c r="N43" s="87"/>
      <c r="O43" s="87"/>
      <c r="P43" s="87"/>
      <c r="Q43" s="87"/>
      <c r="R43" s="263"/>
      <c r="S43" s="129"/>
    </row>
    <row r="44" spans="1:19" ht="20.25" customHeight="1">
      <c r="A44" s="119">
        <v>7</v>
      </c>
      <c r="B44" s="133" t="s">
        <v>115</v>
      </c>
      <c r="C44" s="87"/>
      <c r="D44" s="82"/>
      <c r="E44" s="266">
        <f>'SO 01 plošina rozpocet'!I17</f>
        <v>0</v>
      </c>
      <c r="F44" s="135"/>
      <c r="G44" s="119">
        <v>12</v>
      </c>
      <c r="H44" s="133" t="s">
        <v>116</v>
      </c>
      <c r="I44" s="82"/>
      <c r="J44" s="136"/>
      <c r="K44" s="137"/>
      <c r="L44" s="119">
        <v>19</v>
      </c>
      <c r="M44" s="133" t="s">
        <v>117</v>
      </c>
      <c r="N44" s="87"/>
      <c r="O44" s="87"/>
      <c r="P44" s="87"/>
      <c r="Q44" s="129"/>
      <c r="R44" s="266"/>
      <c r="S44" s="97"/>
    </row>
    <row r="45" spans="1:19" ht="20.25" customHeight="1">
      <c r="A45" s="138">
        <v>20</v>
      </c>
      <c r="B45" s="139" t="s">
        <v>118</v>
      </c>
      <c r="C45" s="140"/>
      <c r="D45" s="141"/>
      <c r="E45" s="267">
        <f>SUMIF('SO 01 plošina rozpocet'!O14:O17,512,'SO 01 plošina rozpocet'!I14:I17)</f>
        <v>0</v>
      </c>
      <c r="F45" s="143"/>
      <c r="G45" s="138">
        <v>21</v>
      </c>
      <c r="H45" s="139" t="s">
        <v>119</v>
      </c>
      <c r="I45" s="141"/>
      <c r="J45" s="268"/>
      <c r="K45" s="269" t="str">
        <f>M48</f>
        <v>20</v>
      </c>
      <c r="L45" s="138">
        <v>22</v>
      </c>
      <c r="M45" s="139" t="s">
        <v>120</v>
      </c>
      <c r="N45" s="140"/>
      <c r="O45" s="92"/>
      <c r="P45" s="92"/>
      <c r="Q45" s="92"/>
      <c r="R45" s="267"/>
      <c r="S45" s="93"/>
    </row>
    <row r="46" spans="1:19" ht="20.25" customHeight="1">
      <c r="A46" s="146" t="s">
        <v>15</v>
      </c>
      <c r="B46" s="65"/>
      <c r="C46" s="65"/>
      <c r="D46" s="65"/>
      <c r="E46" s="65"/>
      <c r="F46" s="147"/>
      <c r="G46" s="148"/>
      <c r="H46" s="65"/>
      <c r="I46" s="65"/>
      <c r="J46" s="65"/>
      <c r="K46" s="65"/>
      <c r="L46" s="149" t="s">
        <v>121</v>
      </c>
      <c r="M46" s="100"/>
      <c r="N46" s="115" t="s">
        <v>122</v>
      </c>
      <c r="O46" s="99"/>
      <c r="P46" s="99"/>
      <c r="Q46" s="99"/>
      <c r="R46" s="99"/>
      <c r="S46" s="102"/>
    </row>
    <row r="47" spans="1:19" ht="20.25" customHeight="1">
      <c r="A47" s="67"/>
      <c r="B47" s="68"/>
      <c r="C47" s="68"/>
      <c r="D47" s="68"/>
      <c r="E47" s="68"/>
      <c r="F47" s="74"/>
      <c r="G47" s="150"/>
      <c r="H47" s="68"/>
      <c r="I47" s="68"/>
      <c r="J47" s="68"/>
      <c r="K47" s="68"/>
      <c r="L47" s="119">
        <v>23</v>
      </c>
      <c r="M47" s="124" t="s">
        <v>123</v>
      </c>
      <c r="N47" s="87"/>
      <c r="O47" s="87"/>
      <c r="P47" s="87"/>
      <c r="Q47" s="129"/>
      <c r="R47" s="266"/>
      <c r="S47" s="151"/>
    </row>
    <row r="48" spans="1:19" ht="20.25" customHeight="1">
      <c r="A48" s="152" t="s">
        <v>124</v>
      </c>
      <c r="B48" s="84"/>
      <c r="C48" s="84"/>
      <c r="D48" s="84"/>
      <c r="E48" s="84"/>
      <c r="F48" s="85"/>
      <c r="G48" s="153" t="s">
        <v>10</v>
      </c>
      <c r="H48" s="84"/>
      <c r="I48" s="84"/>
      <c r="J48" s="84"/>
      <c r="K48" s="84"/>
      <c r="L48" s="119">
        <v>24</v>
      </c>
      <c r="M48" s="270" t="s">
        <v>41</v>
      </c>
      <c r="N48" s="82" t="s">
        <v>107</v>
      </c>
      <c r="O48" s="271"/>
      <c r="P48" s="84" t="s">
        <v>25</v>
      </c>
      <c r="Q48" s="84"/>
      <c r="R48" s="272"/>
      <c r="S48" s="157"/>
    </row>
    <row r="49" spans="1:19" ht="20.25" customHeight="1" thickBot="1">
      <c r="A49" s="158" t="s">
        <v>13</v>
      </c>
      <c r="B49" s="78"/>
      <c r="C49" s="78"/>
      <c r="D49" s="78"/>
      <c r="E49" s="78"/>
      <c r="F49" s="71"/>
      <c r="G49" s="159"/>
      <c r="H49" s="78"/>
      <c r="I49" s="78"/>
      <c r="J49" s="78"/>
      <c r="K49" s="78"/>
      <c r="L49" s="119">
        <v>25</v>
      </c>
      <c r="M49" s="270" t="s">
        <v>41</v>
      </c>
      <c r="N49" s="82" t="s">
        <v>107</v>
      </c>
      <c r="O49" s="271"/>
      <c r="P49" s="87" t="s">
        <v>25</v>
      </c>
      <c r="Q49" s="87"/>
      <c r="R49" s="263"/>
      <c r="S49" s="160"/>
    </row>
    <row r="50" spans="1:19" ht="20.25" customHeight="1" thickBot="1">
      <c r="A50" s="67"/>
      <c r="B50" s="68"/>
      <c r="C50" s="68"/>
      <c r="D50" s="68"/>
      <c r="E50" s="68"/>
      <c r="F50" s="74"/>
      <c r="G50" s="150"/>
      <c r="H50" s="68"/>
      <c r="I50" s="68"/>
      <c r="J50" s="68"/>
      <c r="K50" s="68"/>
      <c r="L50" s="138">
        <v>26</v>
      </c>
      <c r="M50" s="161" t="s">
        <v>125</v>
      </c>
      <c r="N50" s="140"/>
      <c r="O50" s="140"/>
      <c r="P50" s="140"/>
      <c r="Q50" s="92"/>
      <c r="R50" s="273"/>
      <c r="S50" s="163"/>
    </row>
    <row r="51" spans="1:19" ht="20.25" customHeight="1">
      <c r="A51" s="152" t="s">
        <v>126</v>
      </c>
      <c r="B51" s="84"/>
      <c r="C51" s="84"/>
      <c r="D51" s="84"/>
      <c r="E51" s="84"/>
      <c r="F51" s="85"/>
      <c r="G51" s="153" t="s">
        <v>10</v>
      </c>
      <c r="H51" s="84"/>
      <c r="I51" s="84"/>
      <c r="J51" s="84"/>
      <c r="K51" s="84"/>
      <c r="L51" s="149" t="s">
        <v>127</v>
      </c>
      <c r="M51" s="100"/>
      <c r="N51" s="115" t="s">
        <v>128</v>
      </c>
      <c r="O51" s="99"/>
      <c r="P51" s="99"/>
      <c r="Q51" s="99"/>
      <c r="R51" s="164"/>
      <c r="S51" s="102"/>
    </row>
    <row r="52" spans="1:19" ht="20.25" customHeight="1">
      <c r="A52" s="158" t="s">
        <v>12</v>
      </c>
      <c r="B52" s="78"/>
      <c r="C52" s="78"/>
      <c r="D52" s="78"/>
      <c r="E52" s="78"/>
      <c r="F52" s="71"/>
      <c r="G52" s="159"/>
      <c r="H52" s="78"/>
      <c r="I52" s="78"/>
      <c r="J52" s="78"/>
      <c r="K52" s="78"/>
      <c r="L52" s="119">
        <v>27</v>
      </c>
      <c r="M52" s="124" t="s">
        <v>129</v>
      </c>
      <c r="N52" s="87"/>
      <c r="O52" s="87"/>
      <c r="P52" s="87"/>
      <c r="Q52" s="82"/>
      <c r="R52" s="263"/>
      <c r="S52" s="129"/>
    </row>
    <row r="53" spans="1:19" ht="20.25" customHeight="1">
      <c r="A53" s="67"/>
      <c r="B53" s="68"/>
      <c r="C53" s="68"/>
      <c r="D53" s="68"/>
      <c r="E53" s="68"/>
      <c r="F53" s="74"/>
      <c r="G53" s="150"/>
      <c r="H53" s="68"/>
      <c r="I53" s="68"/>
      <c r="J53" s="68"/>
      <c r="K53" s="68"/>
      <c r="L53" s="119">
        <v>28</v>
      </c>
      <c r="M53" s="124" t="s">
        <v>130</v>
      </c>
      <c r="N53" s="87"/>
      <c r="O53" s="87"/>
      <c r="P53" s="87"/>
      <c r="Q53" s="82"/>
      <c r="R53" s="263"/>
      <c r="S53" s="129"/>
    </row>
    <row r="54" spans="1:19" ht="20.25" customHeight="1">
      <c r="A54" s="165" t="s">
        <v>124</v>
      </c>
      <c r="B54" s="92"/>
      <c r="C54" s="92"/>
      <c r="D54" s="92"/>
      <c r="E54" s="92"/>
      <c r="F54" s="166"/>
      <c r="G54" s="167" t="s">
        <v>10</v>
      </c>
      <c r="H54" s="92"/>
      <c r="I54" s="92"/>
      <c r="J54" s="92"/>
      <c r="K54" s="92"/>
      <c r="L54" s="138">
        <v>29</v>
      </c>
      <c r="M54" s="139" t="s">
        <v>131</v>
      </c>
      <c r="N54" s="140"/>
      <c r="O54" s="140"/>
      <c r="P54" s="140"/>
      <c r="Q54" s="141"/>
      <c r="R54" s="260"/>
      <c r="S54" s="168"/>
    </row>
  </sheetData>
  <sheetProtection formatCells="0" formatColumns="0" formatRows="0" insertColumns="0" insertRows="0" insertHyperlinks="0" deleteColumns="0" deleteRows="0" sort="0" autoFilter="0" pivotTables="0"/>
  <mergeCells count="4">
    <mergeCell ref="E5:J5"/>
    <mergeCell ref="E7:J7"/>
    <mergeCell ref="E9:J9"/>
    <mergeCell ref="P9:R9"/>
  </mergeCells>
  <printOptions horizontalCentered="1" verticalCentered="1"/>
  <pageMargins left="0.59027779102325439" right="0.59027779102325439" top="0.90555554628372192" bottom="0.90555554628372192" header="0.51180553436279297" footer="0.51180553436279297"/>
  <pageSetup paperSize="9" scale="95" orientation="portrait" errors="blank" horizontalDpi="200" verticalDpi="200" r:id="rId1"/>
  <headerFooter alignWithMargins="0">
    <oddFooter>&amp;L&amp;6Zpracováno systémem KROS, tel. 02/717 512 84&amp;C&amp;"Arial CE"&amp;7  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4_tm5 xmlns="5c3d183f-05cf-4a48-a8dc-aa0c00b3d8a0" xsi:nil="true"/>
    <xarc xmlns="5c3d183f-05cf-4a48-a8dc-aa0c00b3d8a0" xsi:nil="true"/>
    <f_x00e1_za_x0020_II_x002e_ xmlns="5c3d183f-05cf-4a48-a8dc-aa0c00b3d8a0" xsi:nil="true"/>
    <jm6r xmlns="5c3d183f-05cf-4a48-a8dc-aa0c00b3d8a0" xsi:nil="true"/>
    <Kraj xmlns="5c3d183f-05cf-4a48-a8dc-aa0c00b3d8a0" xsi:nil="true"/>
    <ngkv xmlns="5c3d183f-05cf-4a48-a8dc-aa0c00b3d8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CE84EFE4267142818355DA9FC0BF94" ma:contentTypeVersion="6" ma:contentTypeDescription="Umožňuje vytvoriť nový dokument." ma:contentTypeScope="" ma:versionID="8b6467c2cbbb71cec7b26b98159dc633">
  <xsd:schema xmlns:xsd="http://www.w3.org/2001/XMLSchema" xmlns:xs="http://www.w3.org/2001/XMLSchema" xmlns:p="http://schemas.microsoft.com/office/2006/metadata/properties" xmlns:ns2="5c3d183f-05cf-4a48-a8dc-aa0c00b3d8a0" targetNamespace="http://schemas.microsoft.com/office/2006/metadata/properties" ma:root="true" ma:fieldsID="ec4a6c7fbcbdf421c0613ca55bf9dce2" ns2:_="">
    <xsd:import namespace="5c3d183f-05cf-4a48-a8dc-aa0c00b3d8a0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2:jm6r" minOccurs="0"/>
                <xsd:element ref="ns2:f_x00e1_za_x0020_II_x002e_" minOccurs="0"/>
                <xsd:element ref="ns2:_x0064_tm5" minOccurs="0"/>
                <xsd:element ref="ns2:xarc" minOccurs="0"/>
                <xsd:element ref="ns2:ngk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d183f-05cf-4a48-a8dc-aa0c00b3d8a0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jm6r" ma:index="9" nillable="true" ma:displayName="PODANÁ ŽoNFP" ma:internalName="jm6r">
      <xsd:simpleType>
        <xsd:restriction base="dms:Text">
          <xsd:maxLength value="255"/>
        </xsd:restriction>
      </xsd:simpleType>
    </xsd:element>
    <xsd:element name="f_x00e1_za_x0020_II_x002e_" ma:index="10" nillable="true" ma:displayName="Fáza II." ma:internalName="f_x00e1_za_x0020_II_x002e_">
      <xsd:simpleType>
        <xsd:restriction base="dms:Text">
          <xsd:maxLength value="255"/>
        </xsd:restriction>
      </xsd:simpleType>
    </xsd:element>
    <xsd:element name="_x0064_tm5" ma:index="11" nillable="true" ma:displayName="Stav" ma:internalName="_x0064_tm5">
      <xsd:simpleType>
        <xsd:restriction base="dms:Text"/>
      </xsd:simpleType>
    </xsd:element>
    <xsd:element name="xarc" ma:index="12" nillable="true" ma:displayName="STAV ŽoNFP" ma:internalName="xarc">
      <xsd:simpleType>
        <xsd:restriction base="dms:Text"/>
      </xsd:simpleType>
    </xsd:element>
    <xsd:element name="ngkv" ma:index="13" nillable="true" ma:displayName="Dodatok po VO" ma:internalName="ngk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05278-7892-4A23-9A91-BC92479104EE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5c3d183f-05cf-4a48-a8dc-aa0c00b3d8a0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74239E-34EF-4E1F-A8C8-BD7C178C7C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6D423-AA31-4641-B749-B86B6791F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d183f-05cf-4a48-a8dc-aa0c00b3d8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52</vt:i4>
      </vt:variant>
      <vt:variant>
        <vt:lpstr>Pomenované rozsahy</vt:lpstr>
      </vt:variant>
      <vt:variant>
        <vt:i4>18</vt:i4>
      </vt:variant>
    </vt:vector>
  </HeadingPairs>
  <TitlesOfParts>
    <vt:vector size="70" baseType="lpstr">
      <vt:lpstr>Kr</vt:lpstr>
      <vt:lpstr>rek</vt:lpstr>
      <vt:lpstr>SO 01 asr-rek. kl</vt:lpstr>
      <vt:lpstr>SO 01 asr-rek. rekapitulácia</vt:lpstr>
      <vt:lpstr>SO 01 asr-rek. rozpocet</vt:lpstr>
      <vt:lpstr>SO 01 asr-príst. kl</vt:lpstr>
      <vt:lpstr>SO 01 asr-príst. rekapitulácia</vt:lpstr>
      <vt:lpstr>SO 01 asr-príst.  rozpocet</vt:lpstr>
      <vt:lpstr>SO 01 plošina kl</vt:lpstr>
      <vt:lpstr>SO 01 plošina rekapitulácia</vt:lpstr>
      <vt:lpstr>SO 01 plošina rozpocet</vt:lpstr>
      <vt:lpstr>SO 01 eli kl</vt:lpstr>
      <vt:lpstr>SO 01 eli rekapitulácia</vt:lpstr>
      <vt:lpstr>SO 01 eli rozpocet</vt:lpstr>
      <vt:lpstr>SO 01 mar kl</vt:lpstr>
      <vt:lpstr>SO 01 mar rozpočet</vt:lpstr>
      <vt:lpstr>SO 01šk kl</vt:lpstr>
      <vt:lpstr>SO 01šk rozpočet</vt:lpstr>
      <vt:lpstr>SO 01zti kl</vt:lpstr>
      <vt:lpstr>SO 01zti rekapitulácia</vt:lpstr>
      <vt:lpstr>SO 01zti rozpocet</vt:lpstr>
      <vt:lpstr>SO 01uk kl</vt:lpstr>
      <vt:lpstr>SO 01uk rekapitulácia</vt:lpstr>
      <vt:lpstr>SO 01uk rozpocet</vt:lpstr>
      <vt:lpstr>SO 02 smetník kl</vt:lpstr>
      <vt:lpstr>SO 02 smetník rekapitulácia</vt:lpstr>
      <vt:lpstr>SO 02 smetník rozpočet</vt:lpstr>
      <vt:lpstr>SO 03 kl</vt:lpstr>
      <vt:lpstr>SO 03 rekapitulácia</vt:lpstr>
      <vt:lpstr>SO 03 rozpocet</vt:lpstr>
      <vt:lpstr>SO 03a kl</vt:lpstr>
      <vt:lpstr>SO 03a rekapitulácia</vt:lpstr>
      <vt:lpstr>SO 03a rozpocet</vt:lpstr>
      <vt:lpstr>SO 04 kl</vt:lpstr>
      <vt:lpstr>SO 04 rekapitulácia</vt:lpstr>
      <vt:lpstr>SO 04 rozpocet</vt:lpstr>
      <vt:lpstr>SO 05 kl</vt:lpstr>
      <vt:lpstr>SO 05 rekapitulácia</vt:lpstr>
      <vt:lpstr>SO 05 rozpocet</vt:lpstr>
      <vt:lpstr>SO 06 kl</vt:lpstr>
      <vt:lpstr>SO 06 rekapitulácia</vt:lpstr>
      <vt:lpstr>SO 06 rozpocet</vt:lpstr>
      <vt:lpstr>SO 07 kl</vt:lpstr>
      <vt:lpstr>SO 07 rekapitulácia</vt:lpstr>
      <vt:lpstr>SO 07 rozpocet</vt:lpstr>
      <vt:lpstr>SO 08 kl</vt:lpstr>
      <vt:lpstr>SO 08 rekapitulácia</vt:lpstr>
      <vt:lpstr>SO 08 rozpocet</vt:lpstr>
      <vt:lpstr>SO 09 kl</vt:lpstr>
      <vt:lpstr>SO 09 rekapitulácia</vt:lpstr>
      <vt:lpstr>SO 09 rozpočet</vt:lpstr>
      <vt:lpstr>Hárok1</vt:lpstr>
      <vt:lpstr>'SO 01 asr-príst.  rozpocet'!Názvy_tlače</vt:lpstr>
      <vt:lpstr>'SO 01 asr-príst. rekapitulácia'!Názvy_tlače</vt:lpstr>
      <vt:lpstr>'SO 01 asr-rek. rekapitulácia'!Názvy_tlače</vt:lpstr>
      <vt:lpstr>'SO 01 asr-rek. rozpocet'!Názvy_tlače</vt:lpstr>
      <vt:lpstr>'SO 01 plošina rekapitulácia'!Názvy_tlače</vt:lpstr>
      <vt:lpstr>'SO 01 plošina rozpocet'!Názvy_tlače</vt:lpstr>
      <vt:lpstr>'SO 01šk rozpočet'!Názvy_tlače</vt:lpstr>
      <vt:lpstr>'SO 03 rekapitulácia'!Názvy_tlače</vt:lpstr>
      <vt:lpstr>'SO 03 rozpocet'!Názvy_tlače</vt:lpstr>
      <vt:lpstr>'SO 03a rekapitulácia'!Názvy_tlače</vt:lpstr>
      <vt:lpstr>'SO 03a rozpocet'!Názvy_tlače</vt:lpstr>
      <vt:lpstr>'SO 04 rekapitulácia'!Názvy_tlače</vt:lpstr>
      <vt:lpstr>'SO 04 rozpocet'!Názvy_tlače</vt:lpstr>
      <vt:lpstr>'SO 09 rekapitulácia'!Názvy_tlače</vt:lpstr>
      <vt:lpstr>'SO 09 rozpočet'!Názvy_tlače</vt:lpstr>
      <vt:lpstr>Kr!Oblasť_tlače</vt:lpstr>
      <vt:lpstr>'SO 01 mar rozpočet'!Oblasť_tlače</vt:lpstr>
      <vt:lpstr>'SO 01šk rozpočet'!Oblasť_tlače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0x010100B7CE84EFE4267142818355DA9FC0BF94</vt:lpwstr>
  </property>
</Properties>
</file>