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PČ\OZ Horehronie\VS 2024-2026 -opakovaná časť č.11 Michalová\SP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8" i="1" l="1"/>
  <c r="D145" i="1" s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E167" i="1" s="1"/>
  <c r="G167" i="1" s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E165" i="1" s="1"/>
  <c r="G165" i="1" s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E166" i="1" s="1"/>
  <c r="G166" i="1" s="1"/>
  <c r="G15" i="1"/>
  <c r="G14" i="1"/>
  <c r="G13" i="1"/>
  <c r="G12" i="1"/>
  <c r="G11" i="1"/>
  <c r="G10" i="1"/>
  <c r="G9" i="1"/>
  <c r="G8" i="1"/>
  <c r="G140" i="1" s="1"/>
  <c r="G7" i="1"/>
  <c r="E164" i="1" l="1"/>
  <c r="E145" i="1"/>
  <c r="F145" i="1" s="1"/>
  <c r="G164" i="1" l="1"/>
  <c r="E168" i="1"/>
</calcChain>
</file>

<file path=xl/sharedStrings.xml><?xml version="1.0" encoding="utf-8"?>
<sst xmlns="http://schemas.openxmlformats.org/spreadsheetml/2006/main" count="470" uniqueCount="255">
  <si>
    <t>Tabuľka plnenia kritérií - cenová ponuka</t>
  </si>
  <si>
    <t>Príloha č. 6. k súťažným podkladom</t>
  </si>
  <si>
    <r>
      <rPr>
        <sz val="12"/>
        <rFont val="Times New Roman"/>
        <family val="1"/>
        <charset val="238"/>
      </rPr>
      <t>Názov predmetu zákazky:</t>
    </r>
    <r>
      <rPr>
        <b/>
        <sz val="12"/>
        <rFont val="Times New Roman"/>
        <family val="1"/>
        <charset val="238"/>
      </rPr>
      <t xml:space="preserve"> Lesnícke služby v pestovnej činnosti na organizačnej zložke OZ Horehronie –VC Michalová na obdobie 2024 - 2026</t>
    </r>
  </si>
  <si>
    <t>Požadovaná kapacita: 15 osôb</t>
  </si>
  <si>
    <t xml:space="preserve">Jediné kritérium na hodnotenie ponúk je celková cenová ponuka za zákazku </t>
  </si>
  <si>
    <t>por.číslo</t>
  </si>
  <si>
    <t>Lesnícka služba</t>
  </si>
  <si>
    <t>špecifikácia lesníckej služby</t>
  </si>
  <si>
    <t>Technická jednotka</t>
  </si>
  <si>
    <t>Predpokladaný počet technických jednotiek za celé obdobie RD</t>
  </si>
  <si>
    <t>Predpokladaná celková cena  za lesnícku službu stanovená objednávateľom v € bez DPH</t>
  </si>
  <si>
    <t>Jamková sadba voľnokorenných sadeníc</t>
  </si>
  <si>
    <t>veľkosť plôšky 35x35 cm, hĺbka jamky 20 cm</t>
  </si>
  <si>
    <t>100 kusov</t>
  </si>
  <si>
    <t>Jamková sadba krytokorenných sadeníc</t>
  </si>
  <si>
    <t>veľkosť plôšky 35x35 cm, hĺbka jamky 12 cm</t>
  </si>
  <si>
    <t>Sadba krytokorenných sadeníc špeciálnym sadzačom</t>
  </si>
  <si>
    <t>veľkosť plôšky 35x35 cm, hĺbka otvoru 12 cm</t>
  </si>
  <si>
    <t>Štrbinová sadba s prípravou pôdy</t>
  </si>
  <si>
    <t>veľkosť plôšky 35x35 cm, hĺbka štrbiny 20 cm</t>
  </si>
  <si>
    <t>Štrbinová sadba do pripravenej pôdy orbou</t>
  </si>
  <si>
    <t>hĺbka štrbiny 15 cm</t>
  </si>
  <si>
    <t>Štrbinová sadba bez prípravy pôdy</t>
  </si>
  <si>
    <t>hĺbka štrbiny 20 cm</t>
  </si>
  <si>
    <t>Príprava plôšok pre sadbu alebo sejbu</t>
  </si>
  <si>
    <t>veľkosť plôšky 35x35 cm</t>
  </si>
  <si>
    <t>100 plôšok</t>
  </si>
  <si>
    <t xml:space="preserve">Hĺbková sadba s ručným hĺbením jám </t>
  </si>
  <si>
    <t>veľkosť plôšky 35x35 cm, priemer jamy 20-30 cm, hĺbka jamy  50 cm</t>
  </si>
  <si>
    <t>9a</t>
  </si>
  <si>
    <t>Hĺbenie jám pre hĺbkovú sadbu vrtákom neseným za traktorom</t>
  </si>
  <si>
    <t xml:space="preserve">priemer jamy 30-40 cm, hĺbka jamy  60 cm          </t>
  </si>
  <si>
    <t>9b</t>
  </si>
  <si>
    <t>priemer jamy 20 cm, hĺbka jamy 200 cm</t>
  </si>
  <si>
    <t>10a</t>
  </si>
  <si>
    <t>Hĺbková sadba do vyvŕtaných jám</t>
  </si>
  <si>
    <t>10b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</si>
  <si>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</si>
  <si>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</si>
  <si>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</si>
  <si>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</si>
  <si>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</si>
  <si>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</si>
  <si>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Uskladňovanie sadeníc na lesnej správe</t>
  </si>
  <si>
    <t>podľa opisu predmetu zákazky</t>
  </si>
  <si>
    <t>1 hod.</t>
  </si>
  <si>
    <t>Napĺňanie snehových jám</t>
  </si>
  <si>
    <t>Príprava pôdy pred zalesňovaním po celoplošnej príprave pôdy</t>
  </si>
  <si>
    <t>celoplošne</t>
  </si>
  <si>
    <t>1 ha</t>
  </si>
  <si>
    <t>Vytváranie podmienok pre prirodzenú obnovu ručne prekopaním plôšok</t>
  </si>
  <si>
    <t>veľkosť plôšky 100x100 cm</t>
  </si>
  <si>
    <t>Vytváranie podmienok pre prirodzenú obnovu úpravou pôdy strojom (traktorom) s prídavným zariadením</t>
  </si>
  <si>
    <t>dĺžka pásov 3 km, šírka cca 2 m podľa adaptéra</t>
  </si>
  <si>
    <t>Čistenie plôch od zvyškov po ťažbe zhrňovaním strojom (traktorom) s prídavným zariadením</t>
  </si>
  <si>
    <t>po ťažbe zmiešaných drevín, priemerná vzdialenosť zhrňovania do 20 m</t>
  </si>
  <si>
    <t>Čistenie plôch od zvyškov po sústredenej ťažbe ručne bez pálenia</t>
  </si>
  <si>
    <t>po ťažbe zmiešaných drevín</t>
  </si>
  <si>
    <t>1 m³*</t>
  </si>
  <si>
    <t>Čistenie plôch od zvyškov po ťažbe ručne spojené s pálením zvyškov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</si>
  <si>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</si>
  <si>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Pálenie zvyškov po ťažbe</t>
  </si>
  <si>
    <t>Ošetrovanie sadeníc okopaním ručne</t>
  </si>
  <si>
    <t>Ošetrovanie sadeníc úpravou pôdy strojom (traktorom) s prídavným zariadením</t>
  </si>
  <si>
    <t>Ochrana sadeníc proti burine mulčovaním strojom (traktorom) s prídavným zariadením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</si>
  <si>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</si>
  <si>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</si>
  <si>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</si>
  <si>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</si>
  <si>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100 m2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</si>
  <si>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</si>
  <si>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</si>
  <si>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</si>
  <si>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</si>
  <si>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31a</t>
  </si>
  <si>
    <t>Ochrana mladých lesných porastov proti burine chemickým postrekom</t>
  </si>
  <si>
    <t xml:space="preserve">celoplošne, výška buriny nad 60 cm, bez ochrany mladých stromčekov </t>
  </si>
  <si>
    <t>31b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</si>
  <si>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</si>
  <si>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</si>
  <si>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</si>
  <si>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</si>
  <si>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</si>
  <si>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</si>
  <si>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</si>
  <si>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</si>
  <si>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dĺžka pletiva 200 cm, počet kolíkov 3 ks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</si>
  <si>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</si>
  <si>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</si>
  <si>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</si>
  <si>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</si>
  <si>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</si>
  <si>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</si>
  <si>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</si>
  <si>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Údržba oploteniek a plotov</t>
  </si>
  <si>
    <t>Likvidácia starých oplotení bez ich ďalšieho využitia</t>
  </si>
  <si>
    <t>Likvidácia starých oplotení s ďalším využitím  materiálu</t>
  </si>
  <si>
    <t>43a</t>
  </si>
  <si>
    <t>Odstraňovanie nežiadúcej tenčiny a krov do výšky 4 m celoplošne ručne</t>
  </si>
  <si>
    <t xml:space="preserve"> listnaté dreviny</t>
  </si>
  <si>
    <t>100 jed.*</t>
  </si>
  <si>
    <t>43b</t>
  </si>
  <si>
    <t>Odstraňovanie nežiadúcej tenčiny a krov do výšky 4 m celoplošne mechanizovane</t>
  </si>
  <si>
    <t>Odstraňovanie nežiadúcej tenčiny a krov s výškou nad 4 m mechanicky celoplošne</t>
  </si>
  <si>
    <t>Odstraňovanie nežiadúcej tenčiny a krov chemickým postrekom celoplošne</t>
  </si>
  <si>
    <t>46a</t>
  </si>
  <si>
    <t>Odstraňovanie nežiadúcej tenčiny a krov do výšky 1 m výberom jedincov ručne</t>
  </si>
  <si>
    <t>46b</t>
  </si>
  <si>
    <t>Odstraňovanie nežiadúcej tenčiny a krov do výšky 1 m výberom jedincov mechanizovane</t>
  </si>
  <si>
    <t>47a</t>
  </si>
  <si>
    <t>Odstraňovanie nežiadúcej tenčiny a krov do výšky 2,5 m výberom jedincov ručne</t>
  </si>
  <si>
    <t>47b</t>
  </si>
  <si>
    <t>Odstraňovanie nežiadúcej tenčiny a krov do výšky 2,5 m výberom jedincov mechanizovane</t>
  </si>
  <si>
    <t>48a</t>
  </si>
  <si>
    <t>Odstraňovanie nežiadúcej tenčiny a krov s výškou nad 2,5 m výberom jedincov ručne</t>
  </si>
  <si>
    <t>48b</t>
  </si>
  <si>
    <t>Odstraňovanie nežiadúcej tenčiny a krov s výškou nad 2,5 m výberom jedincov mechanizovane</t>
  </si>
  <si>
    <t>Odstraňovanie nežiadúcej tenčiny a krov chemickým postrekom výberom jedincov</t>
  </si>
  <si>
    <t>50a</t>
  </si>
  <si>
    <t>Plecí rub a prestrihávka v lesnom poraste do výšky 1 m ručne</t>
  </si>
  <si>
    <t>50b</t>
  </si>
  <si>
    <t>Plecí rub a prestrihávka v lesnom poraste do výšky 1 m mechanizovane</t>
  </si>
  <si>
    <t>51a</t>
  </si>
  <si>
    <t>Plecí rub a prestrihávka v lesnom poraste do výšky 2,5 m ručne</t>
  </si>
  <si>
    <t>51b</t>
  </si>
  <si>
    <t>Plecí rub a prestrihávka v lesnom poraste do výšky 2,5 m mechanizovane</t>
  </si>
  <si>
    <t>52a</t>
  </si>
  <si>
    <t>Plecí rub a prestrihávka v lesnom poraste s výškou nad 2,5 m ručne</t>
  </si>
  <si>
    <t>52b</t>
  </si>
  <si>
    <t>Plecí rub a prestrihávka v lesnom poraste s výškou nad 2,5 m mechanizovane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</si>
  <si>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</si>
  <si>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</si>
  <si>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</si>
  <si>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</si>
  <si>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</si>
  <si>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</si>
  <si>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</si>
  <si>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</si>
  <si>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vyžínaním - mechanizovane v lesných porastoch a na iných lesných pozemkoch</t>
  </si>
  <si>
    <t>Odstraňovanie inváznych bylín mechanicky - strojom v lesných porastoch a na iných lesných pozemkoch</t>
  </si>
  <si>
    <t>72a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</si>
  <si>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</si>
  <si>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</si>
  <si>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>72b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</si>
  <si>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</si>
  <si>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</si>
  <si>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</si>
  <si>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</si>
  <si>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76a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</si>
  <si>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</si>
  <si>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t>listnaté dreviny</t>
  </si>
  <si>
    <t>76b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</si>
  <si>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</si>
  <si>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Odstraňovanie inváznych drevín s výškou nad 4 m vyrezaním - mechanicky v 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</si>
  <si>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</si>
  <si>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</si>
  <si>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</si>
  <si>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</si>
  <si>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Vyvetvovanie lesných porastov</t>
  </si>
  <si>
    <t>drevina (topoľ, smrek ap.), výška vyvetvovania 400 cm</t>
  </si>
  <si>
    <t>1 ks</t>
  </si>
  <si>
    <t>Hnojenie alebo vápnenie miestne k sadeniciam</t>
  </si>
  <si>
    <t>Ostatné pestovateľské práce ručne</t>
  </si>
  <si>
    <t>Ostatné pestovateľské práce mechanizovane</t>
  </si>
  <si>
    <t>Ostatné pestovateľské práce strojom</t>
  </si>
  <si>
    <t>87a</t>
  </si>
  <si>
    <t>Práce na zachovaní genofondu lesných drevín ručne</t>
  </si>
  <si>
    <t>87b</t>
  </si>
  <si>
    <t>Práce na zachovaní genofondu lesných drevín mechanizovane</t>
  </si>
  <si>
    <t>88a</t>
  </si>
  <si>
    <t>Prevádzka semenných sadov ručne</t>
  </si>
  <si>
    <t>88b</t>
  </si>
  <si>
    <t>Prevádzka semenných sadov mechanizovane</t>
  </si>
  <si>
    <t>89a</t>
  </si>
  <si>
    <t>Prevádzka plantáží vianočných stromčekov ručne</t>
  </si>
  <si>
    <t>89b</t>
  </si>
  <si>
    <t>Prevádzka plantáží vianočných stromčekov mechanizovane</t>
  </si>
  <si>
    <t xml:space="preserve">Úprava plochy semenných sadov a plantáží vianočných stromčekov strojom </t>
  </si>
  <si>
    <t xml:space="preserve">kosenie (mulčovanie) v pásoch </t>
  </si>
  <si>
    <t>Ručné čistenie odrážok a odvodňovacích prvkov na lesnej dopravnej sieti</t>
  </si>
  <si>
    <t>Odstraňovanie náletových drevín z telies lesných ciest mechanizovane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</si>
  <si>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</si>
  <si>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</si>
  <si>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</si>
  <si>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Lapačová metóda - Montáž a demontáž lapačov</t>
  </si>
  <si>
    <t xml:space="preserve">1 hod. </t>
  </si>
  <si>
    <t>Lapačová metóda - Kontrola lapačov, lapákov, lapacích kôr</t>
  </si>
  <si>
    <t>Lapáková metóda – spílenie a odvetvovanie</t>
  </si>
  <si>
    <t>1 m³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</si>
  <si>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</si>
  <si>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</si>
  <si>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</si>
  <si>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</si>
  <si>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asanácia kôry pálením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</si>
  <si>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</si>
  <si>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</si>
  <si>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</si>
  <si>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</si>
  <si>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Porastová hygiena – asanácia zvyškov štiepkovaním (SAFE TRACK)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</si>
  <si>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</si>
  <si>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</si>
  <si>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Tvrdoň smrekový, lykokaz sadenicový - Výroba lapacích kôr</t>
  </si>
  <si>
    <t xml:space="preserve">rozmer  kôry 25x50 cm </t>
  </si>
  <si>
    <t>100 ks</t>
  </si>
  <si>
    <t>Tvrdoň smrekový, lykokaz sadenicový - Zakladanie lapacích kôr</t>
  </si>
  <si>
    <t>112a</t>
  </si>
  <si>
    <t>Tvrdoň smrekový, lykokaz sadenicový - Odkôrňovanie pňov ručne</t>
  </si>
  <si>
    <t>112b</t>
  </si>
  <si>
    <t>Tvrdoň smrekový, lykokaz sadenicový - Odkôrňovanie pňov mechanizovane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</si>
  <si>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</si>
  <si>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</si>
  <si>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</si>
  <si>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kmeňa do výšky 200 cm</t>
  </si>
  <si>
    <t>Ochrana lesa proti ohryzu a lúpaniu zverou od 1. prečistky – obaľovaním plastom</t>
  </si>
  <si>
    <t>plastové pletivo 180x75 cm, ochrana kmeňa do výšky 200 cm</t>
  </si>
  <si>
    <t>Ochrana lesa proti ohryzu a lúpaniu zverou od 1. prečistky – chemicky ručne</t>
  </si>
  <si>
    <t>Ochrana lesa proti ohryzu a lúpaniu zverou od 1. prečistky – odstraňovanie a preväzovanie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</si>
  <si>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</si>
  <si>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</si>
  <si>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Biologické ošetrenie porastov proti škodlivým činiteľom – pozemná aplikácia ručne</t>
  </si>
  <si>
    <t>Biologické ošetrenie kmeňov proti škodlivým činiteľom – pozemná aplikácia ručne</t>
  </si>
  <si>
    <t>Zriaďovanie ochranných chodníkov</t>
  </si>
  <si>
    <t>šírka chodníku 100 cm</t>
  </si>
  <si>
    <t>1 km</t>
  </si>
  <si>
    <t>Údržba ochranných chodníkov</t>
  </si>
  <si>
    <t>Údržba ochranných chodníkov mechanizačným náradím</t>
  </si>
  <si>
    <t>Oplocovanie proti pastve domácich zvierat</t>
  </si>
  <si>
    <t>rozostup kolov 4 m, hĺbka jám 50 cm, počet priečných žrdí 3 ks</t>
  </si>
  <si>
    <t>Ostatné práce v ochrane lesa ručne</t>
  </si>
  <si>
    <t>SPOLU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</si>
  <si>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</si>
  <si>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Obchodné meno</t>
  </si>
  <si>
    <t>Platca DPH (áno/nie)</t>
  </si>
  <si>
    <t>áno</t>
  </si>
  <si>
    <t>Spolu</t>
  </si>
  <si>
    <t>Sídlo</t>
  </si>
  <si>
    <t>Meno</t>
  </si>
  <si>
    <t>IBAN</t>
  </si>
  <si>
    <t>IČO</t>
  </si>
  <si>
    <t>IČ DPH</t>
  </si>
  <si>
    <t>DIČ</t>
  </si>
  <si>
    <t>Kontaktná osoba</t>
  </si>
  <si>
    <t>Kontakt - č. telefónu</t>
  </si>
  <si>
    <t xml:space="preserve">             - e-mailová adresa</t>
  </si>
  <si>
    <t>Dátum</t>
  </si>
  <si>
    <t>Podpis</t>
  </si>
  <si>
    <t>Určené indexy podľa jednotlivých technológií</t>
  </si>
  <si>
    <t>PHZ</t>
  </si>
  <si>
    <t>Ponúknutá cena</t>
  </si>
  <si>
    <t>Index</t>
  </si>
  <si>
    <t>Práce ručne vykonávané bez mechanizačného náradia a prostriedkov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</si>
  <si>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</si>
  <si>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</si>
  <si>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</si>
  <si>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 xml:space="preserve">Cena za t. j. lesníckej služby stanovená objednávateľom pre rok 2024 v €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</si>
</sst>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9979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3" fontId="2" fillId="0" borderId="0" xfId="1" applyNumberFormat="1" applyFont="1" applyAlignment="1">
      <alignment horizontal="right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7" fillId="0" borderId="0" xfId="1" applyFont="1"/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3" fontId="6" fillId="4" borderId="2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3" fontId="10" fillId="0" borderId="1" xfId="1" applyNumberFormat="1" applyFont="1" applyBorder="1" applyAlignment="1">
      <alignment horizontal="right" indent="1"/>
    </xf>
    <xf numFmtId="2" fontId="10" fillId="0" borderId="1" xfId="1" applyNumberFormat="1" applyFont="1" applyBorder="1"/>
    <xf numFmtId="3" fontId="10" fillId="4" borderId="1" xfId="1" applyNumberFormat="1" applyFont="1" applyFill="1" applyBorder="1"/>
    <xf numFmtId="0" fontId="6" fillId="0" borderId="1" xfId="1" applyFont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0" xfId="0" applyFont="1" applyFill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6" fillId="0" borderId="4" xfId="1" applyFont="1" applyBorder="1" applyAlignment="1">
      <alignment vertical="center"/>
    </xf>
    <xf numFmtId="0" fontId="6" fillId="0" borderId="4" xfId="1" applyFont="1" applyBorder="1" applyAlignment="1">
      <alignment vertical="center" wrapText="1"/>
    </xf>
    <xf numFmtId="0" fontId="11" fillId="5" borderId="1" xfId="0" applyFont="1" applyFill="1" applyBorder="1" applyAlignment="1">
      <alignment wrapText="1"/>
    </xf>
    <xf numFmtId="0" fontId="9" fillId="7" borderId="1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vertical="center" wrapText="1"/>
    </xf>
    <xf numFmtId="0" fontId="6" fillId="0" borderId="2" xfId="1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9" fillId="8" borderId="1" xfId="0" applyFont="1" applyFill="1" applyBorder="1" applyAlignment="1">
      <alignment vertical="center" wrapText="1"/>
    </xf>
    <xf numFmtId="0" fontId="6" fillId="2" borderId="5" xfId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2" fontId="12" fillId="0" borderId="1" xfId="1" applyNumberFormat="1" applyFont="1" applyBorder="1"/>
    <xf numFmtId="0" fontId="9" fillId="2" borderId="6" xfId="0" applyFont="1" applyFill="1" applyBorder="1" applyAlignment="1">
      <alignment horizontal="center" vertical="center" wrapText="1"/>
    </xf>
    <xf numFmtId="0" fontId="6" fillId="0" borderId="5" xfId="1" applyFont="1" applyBorder="1" applyAlignment="1">
      <alignment vertical="center" wrapText="1"/>
    </xf>
    <xf numFmtId="0" fontId="9" fillId="5" borderId="1" xfId="0" applyFont="1" applyFill="1" applyBorder="1" applyAlignment="1">
      <alignment vertical="center"/>
    </xf>
    <xf numFmtId="0" fontId="6" fillId="0" borderId="1" xfId="1" applyFont="1" applyBorder="1" applyAlignment="1">
      <alignment wrapText="1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13" fillId="0" borderId="1" xfId="1" applyFont="1" applyFill="1" applyBorder="1"/>
    <xf numFmtId="2" fontId="13" fillId="0" borderId="1" xfId="1" applyNumberFormat="1" applyFont="1" applyFill="1" applyBorder="1"/>
    <xf numFmtId="3" fontId="5" fillId="0" borderId="1" xfId="1" applyNumberFormat="1" applyFont="1" applyFill="1" applyBorder="1"/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2" fillId="0" borderId="0" xfId="1"/>
    <xf numFmtId="0" fontId="6" fillId="0" borderId="7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9" fillId="0" borderId="12" xfId="0" applyFont="1" applyFill="1" applyBorder="1" applyAlignment="1">
      <alignment horizontal="right" vertical="center"/>
    </xf>
    <xf numFmtId="0" fontId="9" fillId="0" borderId="13" xfId="0" applyFont="1" applyBorder="1" applyAlignment="1">
      <alignment vertical="center" wrapText="1"/>
    </xf>
    <xf numFmtId="0" fontId="9" fillId="0" borderId="0" xfId="0" applyFont="1"/>
    <xf numFmtId="0" fontId="6" fillId="0" borderId="1" xfId="1" applyFont="1" applyBorder="1" applyAlignment="1">
      <alignment horizontal="left"/>
    </xf>
    <xf numFmtId="0" fontId="6" fillId="0" borderId="0" xfId="1" applyFont="1"/>
    <xf numFmtId="0" fontId="6" fillId="0" borderId="10" xfId="0" applyFont="1" applyBorder="1" applyAlignment="1">
      <alignment wrapText="1"/>
    </xf>
    <xf numFmtId="0" fontId="6" fillId="9" borderId="3" xfId="1" applyFont="1" applyFill="1" applyBorder="1" applyAlignment="1">
      <alignment horizontal="left"/>
    </xf>
    <xf numFmtId="0" fontId="6" fillId="9" borderId="4" xfId="1" applyFont="1" applyFill="1" applyBorder="1" applyAlignment="1">
      <alignment horizontal="left"/>
    </xf>
    <xf numFmtId="0" fontId="9" fillId="0" borderId="1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13" fillId="0" borderId="1" xfId="1" applyFont="1" applyBorder="1" applyAlignment="1">
      <alignment horizontal="center" vertical="center"/>
    </xf>
    <xf numFmtId="3" fontId="2" fillId="0" borderId="1" xfId="1" applyNumberFormat="1" applyBorder="1" applyAlignment="1">
      <alignment vertical="center"/>
    </xf>
    <xf numFmtId="3" fontId="2" fillId="9" borderId="1" xfId="1" applyNumberFormat="1" applyFill="1" applyBorder="1" applyAlignment="1">
      <alignment vertical="center"/>
    </xf>
    <xf numFmtId="164" fontId="13" fillId="0" borderId="1" xfId="1" applyNumberFormat="1" applyFont="1" applyBorder="1" applyAlignment="1">
      <alignment vertical="center"/>
    </xf>
    <xf numFmtId="3" fontId="13" fillId="0" borderId="1" xfId="1" applyNumberFormat="1" applyFont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2" fillId="0" borderId="0" xfId="1" applyAlignment="1">
      <alignment horizontal="center"/>
    </xf>
    <xf numFmtId="4" fontId="8" fillId="10" borderId="13" xfId="0" applyNumberFormat="1" applyFont="1" applyFill="1" applyBorder="1" applyAlignment="1">
      <alignment horizontal="right" vertical="center" wrapText="1"/>
    </xf>
    <xf numFmtId="4" fontId="8" fillId="10" borderId="13" xfId="0" applyNumberFormat="1" applyFont="1" applyFill="1" applyBorder="1" applyAlignment="1">
      <alignment horizontal="right" vertical="center"/>
    </xf>
    <xf numFmtId="4" fontId="8" fillId="10" borderId="14" xfId="0" applyNumberFormat="1" applyFont="1" applyFill="1" applyBorder="1" applyAlignment="1">
      <alignment horizontal="right" vertical="center"/>
    </xf>
    <xf numFmtId="0" fontId="18" fillId="0" borderId="3" xfId="1" applyFont="1" applyFill="1" applyBorder="1" applyAlignment="1">
      <alignment horizontal="left" vertical="center" wrapText="1"/>
    </xf>
    <xf numFmtId="0" fontId="18" fillId="0" borderId="4" xfId="1" applyFont="1" applyFill="1" applyBorder="1" applyAlignment="1">
      <alignment horizontal="left" vertical="center" wrapText="1"/>
    </xf>
    <xf numFmtId="0" fontId="6" fillId="9" borderId="3" xfId="1" applyFont="1" applyFill="1" applyBorder="1" applyAlignment="1">
      <alignment horizontal="left"/>
    </xf>
    <xf numFmtId="0" fontId="6" fillId="9" borderId="4" xfId="1" applyFont="1" applyFill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8" fillId="5" borderId="3" xfId="1" applyFont="1" applyFill="1" applyBorder="1" applyAlignment="1">
      <alignment horizontal="left" vertical="center" wrapText="1"/>
    </xf>
    <xf numFmtId="0" fontId="18" fillId="5" borderId="4" xfId="1" applyFont="1" applyFill="1" applyBorder="1" applyAlignment="1">
      <alignment horizontal="left" vertical="center" wrapText="1"/>
    </xf>
    <xf numFmtId="0" fontId="18" fillId="7" borderId="3" xfId="1" applyFont="1" applyFill="1" applyBorder="1" applyAlignment="1">
      <alignment horizontal="left" vertical="center" wrapText="1"/>
    </xf>
    <xf numFmtId="0" fontId="18" fillId="7" borderId="4" xfId="1" applyFont="1" applyFill="1" applyBorder="1" applyAlignment="1">
      <alignment horizontal="left" vertical="center" wrapText="1"/>
    </xf>
    <xf numFmtId="0" fontId="18" fillId="6" borderId="3" xfId="1" applyFont="1" applyFill="1" applyBorder="1" applyAlignment="1">
      <alignment horizontal="left" vertical="center" wrapText="1"/>
    </xf>
    <xf numFmtId="0" fontId="18" fillId="6" borderId="4" xfId="1" applyFont="1" applyFill="1" applyBorder="1" applyAlignment="1">
      <alignment horizontal="left" vertical="center" wrapText="1"/>
    </xf>
    <xf numFmtId="0" fontId="18" fillId="8" borderId="3" xfId="1" applyFont="1" applyFill="1" applyBorder="1" applyAlignment="1">
      <alignment horizontal="left" vertical="center" wrapText="1"/>
    </xf>
    <xf numFmtId="0" fontId="18" fillId="8" borderId="4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6" fillId="9" borderId="8" xfId="0" applyFont="1" applyFill="1" applyBorder="1" applyAlignment="1" applyProtection="1">
      <alignment horizontal="center" vertical="center" wrapText="1"/>
      <protection locked="0"/>
    </xf>
    <xf numFmtId="0" fontId="6" fillId="9" borderId="9" xfId="0" applyFont="1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0" fontId="6" fillId="9" borderId="11" xfId="0" applyFont="1" applyFill="1" applyBorder="1" applyAlignment="1" applyProtection="1">
      <alignment horizontal="center" vertical="center" wrapText="1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158</xdr:row>
      <xdr:rowOff>57149</xdr:rowOff>
    </xdr:from>
    <xdr:to>
      <xdr:col>1</xdr:col>
      <xdr:colOff>4419601</xdr:colOff>
      <xdr:row>176</xdr:row>
      <xdr:rowOff>66675</xdr:rowOff>
    </xdr:to>
    <xdr:sp macro="" textlink="">
      <xdr:nvSpPr>
        <xdr:cNvPr id="2" name="BlokTextu 1"/>
        <xdr:cNvSpPr txBox="1"/>
      </xdr:nvSpPr>
      <xdr:spPr>
        <a:xfrm>
          <a:off x="304801" y="55016399"/>
          <a:ext cx="4438650" cy="34671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telefónu,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7"/>
  <sheetViews>
    <sheetView tabSelected="1" zoomScaleNormal="100" workbookViewId="0">
      <selection activeCell="F164" sqref="F164"/>
    </sheetView>
  </sheetViews>
  <sheetFormatPr defaultRowHeight="15" x14ac:dyDescent="0.25"/>
  <cols>
    <col min="1" max="1" width="4.85546875" customWidth="1"/>
    <col min="2" max="2" width="69" customWidth="1"/>
    <col min="3" max="3" width="49.7109375" customWidth="1"/>
    <col min="4" max="4" width="12.42578125" customWidth="1"/>
    <col min="5" max="5" width="14" customWidth="1"/>
    <col min="6" max="6" width="15.28515625" customWidth="1"/>
    <col min="7" max="7" width="17.85546875" customWidth="1"/>
  </cols>
  <sheetData>
    <row r="1" spans="1:7" ht="18" x14ac:dyDescent="0.25">
      <c r="A1" s="1" t="s">
        <v>0</v>
      </c>
      <c r="B1" s="2"/>
      <c r="C1" s="2"/>
      <c r="D1" s="3"/>
      <c r="E1" s="2"/>
      <c r="F1" s="2"/>
      <c r="G1" s="4" t="s">
        <v>1</v>
      </c>
    </row>
    <row r="2" spans="1:7" ht="11.25" customHeight="1" x14ac:dyDescent="0.25">
      <c r="A2" s="2"/>
      <c r="B2" s="2"/>
      <c r="C2" s="2"/>
      <c r="D2" s="3"/>
      <c r="E2" s="2"/>
      <c r="F2" s="2"/>
      <c r="G2" s="2"/>
    </row>
    <row r="3" spans="1:7" ht="15.75" x14ac:dyDescent="0.25">
      <c r="A3" s="5" t="s">
        <v>2</v>
      </c>
      <c r="B3" s="5"/>
      <c r="C3" s="5"/>
      <c r="D3" s="6"/>
      <c r="E3" s="5"/>
      <c r="F3" s="5"/>
      <c r="G3" s="5"/>
    </row>
    <row r="4" spans="1:7" ht="21" customHeight="1" x14ac:dyDescent="0.25">
      <c r="A4" s="5" t="s">
        <v>3</v>
      </c>
      <c r="B4" s="5"/>
      <c r="C4" s="5"/>
      <c r="D4" s="7"/>
      <c r="E4" s="5"/>
      <c r="F4" s="5"/>
      <c r="G4" s="5"/>
    </row>
    <row r="5" spans="1:7" ht="21" customHeight="1" x14ac:dyDescent="0.25">
      <c r="A5" s="8" t="s">
        <v>4</v>
      </c>
      <c r="B5" s="5"/>
      <c r="C5" s="5"/>
      <c r="D5" s="6"/>
      <c r="E5" s="5"/>
      <c r="F5" s="5"/>
      <c r="G5" s="5"/>
    </row>
    <row r="6" spans="1:7" ht="94.5" x14ac:dyDescent="0.25">
      <c r="A6" s="9" t="s">
        <v>5</v>
      </c>
      <c r="B6" s="10" t="s">
        <v>6</v>
      </c>
      <c r="C6" s="10" t="s">
        <v>7</v>
      </c>
      <c r="D6" s="11" t="s">
        <v>8</v>
      </c>
      <c r="E6" s="12" t="s">
        <v>9</v>
      </c>
      <c r="F6" s="12" t="s">
        <v>254</v>
      </c>
      <c r="G6" s="13" t="s">
        <v>10</v>
      </c>
    </row>
    <row r="7" spans="1:7" ht="27" customHeight="1" x14ac:dyDescent="0.25">
      <c r="A7" s="14">
        <v>1</v>
      </c>
      <c r="B7" s="15" t="s">
        <v>11</v>
      </c>
      <c r="C7" s="16" t="s">
        <v>12</v>
      </c>
      <c r="D7" s="17" t="s">
        <v>13</v>
      </c>
      <c r="E7" s="18">
        <v>353</v>
      </c>
      <c r="F7" s="19">
        <v>41.151000000000003</v>
      </c>
      <c r="G7" s="20">
        <f t="shared" ref="G7:G70" si="0">F7*E7</f>
        <v>14526.303000000002</v>
      </c>
    </row>
    <row r="8" spans="1:7" ht="27" customHeight="1" x14ac:dyDescent="0.25">
      <c r="A8" s="14">
        <v>2</v>
      </c>
      <c r="B8" s="15" t="s">
        <v>14</v>
      </c>
      <c r="C8" s="16" t="s">
        <v>15</v>
      </c>
      <c r="D8" s="17" t="s">
        <v>13</v>
      </c>
      <c r="E8" s="18">
        <v>259</v>
      </c>
      <c r="F8" s="19">
        <v>37.235999999999997</v>
      </c>
      <c r="G8" s="20">
        <f t="shared" si="0"/>
        <v>9644.1239999999998</v>
      </c>
    </row>
    <row r="9" spans="1:7" ht="27" customHeight="1" x14ac:dyDescent="0.25">
      <c r="A9" s="14">
        <v>3</v>
      </c>
      <c r="B9" s="15" t="s">
        <v>16</v>
      </c>
      <c r="C9" s="16" t="s">
        <v>17</v>
      </c>
      <c r="D9" s="17" t="s">
        <v>13</v>
      </c>
      <c r="E9" s="18">
        <v>0</v>
      </c>
      <c r="F9" s="19">
        <v>0</v>
      </c>
      <c r="G9" s="20">
        <f t="shared" si="0"/>
        <v>0</v>
      </c>
    </row>
    <row r="10" spans="1:7" ht="27" customHeight="1" x14ac:dyDescent="0.25">
      <c r="A10" s="14">
        <v>4</v>
      </c>
      <c r="B10" s="15" t="s">
        <v>18</v>
      </c>
      <c r="C10" s="16" t="s">
        <v>19</v>
      </c>
      <c r="D10" s="17" t="s">
        <v>13</v>
      </c>
      <c r="E10" s="18">
        <v>0</v>
      </c>
      <c r="F10" s="19">
        <v>0</v>
      </c>
      <c r="G10" s="20">
        <f t="shared" si="0"/>
        <v>0</v>
      </c>
    </row>
    <row r="11" spans="1:7" ht="27" customHeight="1" x14ac:dyDescent="0.25">
      <c r="A11" s="14">
        <v>5</v>
      </c>
      <c r="B11" s="15" t="s">
        <v>20</v>
      </c>
      <c r="C11" s="16" t="s">
        <v>21</v>
      </c>
      <c r="D11" s="17" t="s">
        <v>13</v>
      </c>
      <c r="E11" s="18">
        <v>0</v>
      </c>
      <c r="F11" s="19">
        <v>0</v>
      </c>
      <c r="G11" s="20">
        <f t="shared" si="0"/>
        <v>0</v>
      </c>
    </row>
    <row r="12" spans="1:7" ht="27" customHeight="1" x14ac:dyDescent="0.25">
      <c r="A12" s="14">
        <v>6</v>
      </c>
      <c r="B12" s="15" t="s">
        <v>22</v>
      </c>
      <c r="C12" s="16" t="s">
        <v>23</v>
      </c>
      <c r="D12" s="17" t="s">
        <v>13</v>
      </c>
      <c r="E12" s="18">
        <v>0</v>
      </c>
      <c r="F12" s="19">
        <v>0</v>
      </c>
      <c r="G12" s="20">
        <f t="shared" si="0"/>
        <v>0</v>
      </c>
    </row>
    <row r="13" spans="1:7" ht="27" customHeight="1" x14ac:dyDescent="0.25">
      <c r="A13" s="14">
        <v>7</v>
      </c>
      <c r="B13" s="15" t="s">
        <v>24</v>
      </c>
      <c r="C13" s="16" t="s">
        <v>25</v>
      </c>
      <c r="D13" s="17" t="s">
        <v>26</v>
      </c>
      <c r="E13" s="18">
        <v>0</v>
      </c>
      <c r="F13" s="19">
        <v>0</v>
      </c>
      <c r="G13" s="20">
        <f t="shared" si="0"/>
        <v>0</v>
      </c>
    </row>
    <row r="14" spans="1:7" ht="27" customHeight="1" x14ac:dyDescent="0.25">
      <c r="A14" s="14">
        <v>8</v>
      </c>
      <c r="B14" s="15" t="s">
        <v>27</v>
      </c>
      <c r="C14" s="21" t="s">
        <v>28</v>
      </c>
      <c r="D14" s="17" t="s">
        <v>13</v>
      </c>
      <c r="E14" s="18">
        <v>0</v>
      </c>
      <c r="F14" s="19">
        <v>0</v>
      </c>
      <c r="G14" s="20">
        <f t="shared" si="0"/>
        <v>0</v>
      </c>
    </row>
    <row r="15" spans="1:7" ht="27" customHeight="1" x14ac:dyDescent="0.25">
      <c r="A15" s="14" t="s">
        <v>29</v>
      </c>
      <c r="B15" s="22" t="s">
        <v>30</v>
      </c>
      <c r="C15" s="21" t="s">
        <v>31</v>
      </c>
      <c r="D15" s="17" t="s">
        <v>13</v>
      </c>
      <c r="E15" s="18">
        <v>0</v>
      </c>
      <c r="F15" s="19">
        <v>0</v>
      </c>
      <c r="G15" s="20">
        <f t="shared" si="0"/>
        <v>0</v>
      </c>
    </row>
    <row r="16" spans="1:7" ht="27" customHeight="1" x14ac:dyDescent="0.25">
      <c r="A16" s="14" t="s">
        <v>32</v>
      </c>
      <c r="B16" s="22" t="s">
        <v>30</v>
      </c>
      <c r="C16" s="21" t="s">
        <v>33</v>
      </c>
      <c r="D16" s="17" t="s">
        <v>13</v>
      </c>
      <c r="E16" s="18">
        <v>0</v>
      </c>
      <c r="F16" s="19">
        <v>0</v>
      </c>
      <c r="G16" s="20">
        <f t="shared" si="0"/>
        <v>0</v>
      </c>
    </row>
    <row r="17" spans="1:7" ht="27" customHeight="1" x14ac:dyDescent="0.25">
      <c r="A17" s="14" t="s">
        <v>34</v>
      </c>
      <c r="B17" s="15" t="s">
        <v>35</v>
      </c>
      <c r="C17" s="21" t="s">
        <v>31</v>
      </c>
      <c r="D17" s="17" t="s">
        <v>13</v>
      </c>
      <c r="E17" s="18">
        <v>0</v>
      </c>
      <c r="F17" s="19">
        <v>0</v>
      </c>
      <c r="G17" s="20">
        <f t="shared" si="0"/>
        <v>0</v>
      </c>
    </row>
    <row r="18" spans="1:7" ht="27" customHeight="1" x14ac:dyDescent="0.25">
      <c r="A18" s="14" t="s">
        <v>36</v>
      </c>
      <c r="B18" s="15" t="s">
        <v>35</v>
      </c>
      <c r="C18" s="21" t="s">
        <v>33</v>
      </c>
      <c r="D18" s="17" t="s">
        <v>13</v>
      </c>
      <c r="E18" s="18">
        <v>0</v>
      </c>
      <c r="F18" s="19">
        <v>0</v>
      </c>
      <c r="G18" s="20">
        <f t="shared" si="0"/>
        <v>0</v>
      </c>
    </row>
    <row r="19" spans="1:7" ht="27" customHeight="1" x14ac:dyDescent="0.25">
      <c r="A19" s="14">
        <v>11</v>
      </c>
      <c r="B19" s="15" t="s">
        <v>37</v>
      </c>
      <c r="C19" s="21" t="s">
        <v>38</v>
      </c>
      <c r="D19" s="17" t="s">
        <v>26</v>
      </c>
      <c r="E19" s="18">
        <v>0</v>
      </c>
      <c r="F19" s="19">
        <v>0</v>
      </c>
      <c r="G19" s="20">
        <f t="shared" si="0"/>
        <v>0</v>
      </c>
    </row>
    <row r="20" spans="1:7" ht="27" customHeight="1" x14ac:dyDescent="0.25">
      <c r="A20" s="14">
        <v>12</v>
      </c>
      <c r="B20" s="15" t="s">
        <v>39</v>
      </c>
      <c r="C20" s="16" t="s">
        <v>40</v>
      </c>
      <c r="D20" s="17" t="s">
        <v>26</v>
      </c>
      <c r="E20" s="18">
        <v>0</v>
      </c>
      <c r="F20" s="19">
        <v>0</v>
      </c>
      <c r="G20" s="20">
        <f t="shared" si="0"/>
        <v>0</v>
      </c>
    </row>
    <row r="21" spans="1:7" ht="27" customHeight="1" x14ac:dyDescent="0.25">
      <c r="A21" s="14">
        <v>13</v>
      </c>
      <c r="B21" s="15" t="s">
        <v>41</v>
      </c>
      <c r="C21" s="16" t="s">
        <v>42</v>
      </c>
      <c r="D21" s="17" t="s">
        <v>26</v>
      </c>
      <c r="E21" s="18">
        <v>0</v>
      </c>
      <c r="F21" s="19">
        <v>0</v>
      </c>
      <c r="G21" s="20">
        <f t="shared" si="0"/>
        <v>0</v>
      </c>
    </row>
    <row r="22" spans="1:7" ht="27" customHeight="1" x14ac:dyDescent="0.25">
      <c r="A22" s="14">
        <v>14</v>
      </c>
      <c r="B22" s="15" t="s">
        <v>43</v>
      </c>
      <c r="C22" s="16" t="s">
        <v>44</v>
      </c>
      <c r="D22" s="17" t="s">
        <v>45</v>
      </c>
      <c r="E22" s="18">
        <v>54</v>
      </c>
      <c r="F22" s="19">
        <v>8.6999999999999993</v>
      </c>
      <c r="G22" s="20">
        <f t="shared" si="0"/>
        <v>469.79999999999995</v>
      </c>
    </row>
    <row r="23" spans="1:7" ht="27" customHeight="1" x14ac:dyDescent="0.25">
      <c r="A23" s="14">
        <v>15</v>
      </c>
      <c r="B23" s="15" t="s">
        <v>46</v>
      </c>
      <c r="C23" s="16" t="s">
        <v>44</v>
      </c>
      <c r="D23" s="17" t="s">
        <v>45</v>
      </c>
      <c r="E23" s="18">
        <v>83</v>
      </c>
      <c r="F23" s="19">
        <v>8.6999999999999993</v>
      </c>
      <c r="G23" s="20">
        <f t="shared" si="0"/>
        <v>722.09999999999991</v>
      </c>
    </row>
    <row r="24" spans="1:7" ht="27" customHeight="1" x14ac:dyDescent="0.25">
      <c r="A24" s="14">
        <v>16</v>
      </c>
      <c r="B24" s="23" t="s">
        <v>47</v>
      </c>
      <c r="C24" s="16" t="s">
        <v>48</v>
      </c>
      <c r="D24" s="17" t="s">
        <v>49</v>
      </c>
      <c r="E24" s="18">
        <v>0</v>
      </c>
      <c r="F24" s="19">
        <v>0</v>
      </c>
      <c r="G24" s="20">
        <f t="shared" si="0"/>
        <v>0</v>
      </c>
    </row>
    <row r="25" spans="1:7" ht="27" customHeight="1" x14ac:dyDescent="0.25">
      <c r="A25" s="24">
        <v>17</v>
      </c>
      <c r="B25" s="15" t="s">
        <v>50</v>
      </c>
      <c r="C25" s="25" t="s">
        <v>51</v>
      </c>
      <c r="D25" s="17" t="s">
        <v>26</v>
      </c>
      <c r="E25" s="18">
        <v>48.300000000000004</v>
      </c>
      <c r="F25" s="19">
        <v>43.327500000000001</v>
      </c>
      <c r="G25" s="20">
        <f t="shared" si="0"/>
        <v>2092.7182500000004</v>
      </c>
    </row>
    <row r="26" spans="1:7" ht="30" customHeight="1" x14ac:dyDescent="0.25">
      <c r="A26" s="24">
        <v>18</v>
      </c>
      <c r="B26" s="22" t="s">
        <v>52</v>
      </c>
      <c r="C26" s="25" t="s">
        <v>53</v>
      </c>
      <c r="D26" s="17" t="s">
        <v>49</v>
      </c>
      <c r="E26" s="18">
        <v>0</v>
      </c>
      <c r="F26" s="19">
        <v>0</v>
      </c>
      <c r="G26" s="20">
        <f t="shared" si="0"/>
        <v>0</v>
      </c>
    </row>
    <row r="27" spans="1:7" ht="30" customHeight="1" x14ac:dyDescent="0.25">
      <c r="A27" s="24">
        <v>19</v>
      </c>
      <c r="B27" s="22" t="s">
        <v>54</v>
      </c>
      <c r="C27" s="26" t="s">
        <v>55</v>
      </c>
      <c r="D27" s="17" t="s">
        <v>49</v>
      </c>
      <c r="E27" s="18">
        <v>0</v>
      </c>
      <c r="F27" s="19">
        <v>0</v>
      </c>
      <c r="G27" s="20">
        <f t="shared" si="0"/>
        <v>0</v>
      </c>
    </row>
    <row r="28" spans="1:7" ht="27" customHeight="1" x14ac:dyDescent="0.25">
      <c r="A28" s="24">
        <v>20</v>
      </c>
      <c r="B28" s="15" t="s">
        <v>56</v>
      </c>
      <c r="C28" s="25" t="s">
        <v>57</v>
      </c>
      <c r="D28" s="17" t="s">
        <v>58</v>
      </c>
      <c r="E28" s="18">
        <v>29800</v>
      </c>
      <c r="F28" s="19">
        <v>7.911999999999999</v>
      </c>
      <c r="G28" s="20">
        <f t="shared" si="0"/>
        <v>235777.59999999998</v>
      </c>
    </row>
    <row r="29" spans="1:7" ht="27" customHeight="1" x14ac:dyDescent="0.25">
      <c r="A29" s="24">
        <v>21</v>
      </c>
      <c r="B29" s="15" t="s">
        <v>59</v>
      </c>
      <c r="C29" s="25" t="s">
        <v>57</v>
      </c>
      <c r="D29" s="17" t="s">
        <v>58</v>
      </c>
      <c r="E29" s="18">
        <v>6900</v>
      </c>
      <c r="F29" s="19">
        <v>8.5559999999999992</v>
      </c>
      <c r="G29" s="20">
        <f t="shared" si="0"/>
        <v>59036.399999999994</v>
      </c>
    </row>
    <row r="30" spans="1:7" ht="30" customHeight="1" x14ac:dyDescent="0.25">
      <c r="A30" s="14">
        <v>22</v>
      </c>
      <c r="B30" s="27" t="s">
        <v>60</v>
      </c>
      <c r="C30" s="25" t="s">
        <v>57</v>
      </c>
      <c r="D30" s="17" t="s">
        <v>58</v>
      </c>
      <c r="E30" s="18">
        <v>0</v>
      </c>
      <c r="F30" s="19">
        <v>0</v>
      </c>
      <c r="G30" s="20">
        <f t="shared" si="0"/>
        <v>0</v>
      </c>
    </row>
    <row r="31" spans="1:7" ht="27" customHeight="1" x14ac:dyDescent="0.25">
      <c r="A31" s="24">
        <v>23</v>
      </c>
      <c r="B31" s="15" t="s">
        <v>61</v>
      </c>
      <c r="C31" s="25" t="s">
        <v>57</v>
      </c>
      <c r="D31" s="17" t="s">
        <v>58</v>
      </c>
      <c r="E31" s="18">
        <v>0</v>
      </c>
      <c r="F31" s="19">
        <v>0</v>
      </c>
      <c r="G31" s="20">
        <f t="shared" si="0"/>
        <v>0</v>
      </c>
    </row>
    <row r="32" spans="1:7" ht="27" customHeight="1" x14ac:dyDescent="0.25">
      <c r="A32" s="24">
        <v>24</v>
      </c>
      <c r="B32" s="15" t="s">
        <v>62</v>
      </c>
      <c r="C32" s="26" t="s">
        <v>38</v>
      </c>
      <c r="D32" s="17" t="s">
        <v>26</v>
      </c>
      <c r="E32" s="18">
        <v>0</v>
      </c>
      <c r="F32" s="19">
        <v>0</v>
      </c>
      <c r="G32" s="20">
        <f t="shared" si="0"/>
        <v>0</v>
      </c>
    </row>
    <row r="33" spans="1:7" ht="30" customHeight="1" x14ac:dyDescent="0.25">
      <c r="A33" s="24">
        <v>25</v>
      </c>
      <c r="B33" s="22" t="s">
        <v>63</v>
      </c>
      <c r="C33" s="25" t="s">
        <v>53</v>
      </c>
      <c r="D33" s="17" t="s">
        <v>49</v>
      </c>
      <c r="E33" s="18">
        <v>0</v>
      </c>
      <c r="F33" s="19">
        <v>0</v>
      </c>
      <c r="G33" s="20">
        <f t="shared" si="0"/>
        <v>0</v>
      </c>
    </row>
    <row r="34" spans="1:7" ht="30" customHeight="1" x14ac:dyDescent="0.25">
      <c r="A34" s="24">
        <v>26</v>
      </c>
      <c r="B34" s="22" t="s">
        <v>64</v>
      </c>
      <c r="C34" s="25" t="s">
        <v>53</v>
      </c>
      <c r="D34" s="17" t="s">
        <v>49</v>
      </c>
      <c r="E34" s="18">
        <v>0</v>
      </c>
      <c r="F34" s="19">
        <v>0</v>
      </c>
      <c r="G34" s="20">
        <f t="shared" si="0"/>
        <v>0</v>
      </c>
    </row>
    <row r="35" spans="1:7" ht="27" customHeight="1" x14ac:dyDescent="0.25">
      <c r="A35" s="24">
        <v>27</v>
      </c>
      <c r="B35" s="15" t="s">
        <v>65</v>
      </c>
      <c r="C35" s="26" t="s">
        <v>66</v>
      </c>
      <c r="D35" s="17" t="s">
        <v>26</v>
      </c>
      <c r="E35" s="18">
        <v>3610</v>
      </c>
      <c r="F35" s="19">
        <v>7.7910000000000004</v>
      </c>
      <c r="G35" s="20">
        <f t="shared" si="0"/>
        <v>28125.510000000002</v>
      </c>
    </row>
    <row r="36" spans="1:7" ht="27" customHeight="1" x14ac:dyDescent="0.25">
      <c r="A36" s="24">
        <v>28</v>
      </c>
      <c r="B36" s="15" t="s">
        <v>67</v>
      </c>
      <c r="C36" s="26" t="s">
        <v>68</v>
      </c>
      <c r="D36" s="17" t="s">
        <v>69</v>
      </c>
      <c r="E36" s="18">
        <v>0</v>
      </c>
      <c r="F36" s="19">
        <v>0</v>
      </c>
      <c r="G36" s="20">
        <f t="shared" si="0"/>
        <v>0</v>
      </c>
    </row>
    <row r="37" spans="1:7" ht="27" customHeight="1" x14ac:dyDescent="0.25">
      <c r="A37" s="24">
        <v>29</v>
      </c>
      <c r="B37" s="15" t="s">
        <v>70</v>
      </c>
      <c r="C37" s="26" t="s">
        <v>71</v>
      </c>
      <c r="D37" s="17" t="s">
        <v>69</v>
      </c>
      <c r="E37" s="18">
        <v>0</v>
      </c>
      <c r="F37" s="19">
        <v>0</v>
      </c>
      <c r="G37" s="20">
        <f t="shared" si="0"/>
        <v>0</v>
      </c>
    </row>
    <row r="38" spans="1:7" ht="27" customHeight="1" x14ac:dyDescent="0.25">
      <c r="A38" s="24">
        <v>30</v>
      </c>
      <c r="B38" s="15" t="s">
        <v>72</v>
      </c>
      <c r="C38" s="26" t="s">
        <v>73</v>
      </c>
      <c r="D38" s="17" t="s">
        <v>26</v>
      </c>
      <c r="E38" s="18">
        <v>0</v>
      </c>
      <c r="F38" s="19">
        <v>0</v>
      </c>
      <c r="G38" s="20">
        <f t="shared" si="0"/>
        <v>0</v>
      </c>
    </row>
    <row r="39" spans="1:7" ht="27" customHeight="1" x14ac:dyDescent="0.25">
      <c r="A39" s="14" t="s">
        <v>74</v>
      </c>
      <c r="B39" s="15" t="s">
        <v>75</v>
      </c>
      <c r="C39" s="21" t="s">
        <v>76</v>
      </c>
      <c r="D39" s="17" t="s">
        <v>69</v>
      </c>
      <c r="E39" s="18">
        <v>0</v>
      </c>
      <c r="F39" s="19">
        <v>0</v>
      </c>
      <c r="G39" s="20">
        <f t="shared" si="0"/>
        <v>0</v>
      </c>
    </row>
    <row r="40" spans="1:7" ht="27" customHeight="1" x14ac:dyDescent="0.25">
      <c r="A40" s="14" t="s">
        <v>77</v>
      </c>
      <c r="B40" s="28" t="s">
        <v>75</v>
      </c>
      <c r="C40" s="21" t="s">
        <v>78</v>
      </c>
      <c r="D40" s="17" t="s">
        <v>69</v>
      </c>
      <c r="E40" s="18">
        <v>0</v>
      </c>
      <c r="F40" s="19">
        <v>0</v>
      </c>
      <c r="G40" s="20">
        <f t="shared" si="0"/>
        <v>0</v>
      </c>
    </row>
    <row r="41" spans="1:7" ht="27" customHeight="1" x14ac:dyDescent="0.25">
      <c r="A41" s="14">
        <v>32</v>
      </c>
      <c r="B41" s="15" t="s">
        <v>79</v>
      </c>
      <c r="C41" s="21" t="s">
        <v>80</v>
      </c>
      <c r="D41" s="17" t="s">
        <v>13</v>
      </c>
      <c r="E41" s="18">
        <v>0</v>
      </c>
      <c r="F41" s="19">
        <v>0</v>
      </c>
      <c r="G41" s="20">
        <f t="shared" si="0"/>
        <v>0</v>
      </c>
    </row>
    <row r="42" spans="1:7" ht="30" customHeight="1" x14ac:dyDescent="0.25">
      <c r="A42" s="14">
        <v>33</v>
      </c>
      <c r="B42" s="15" t="s">
        <v>81</v>
      </c>
      <c r="C42" s="21" t="s">
        <v>82</v>
      </c>
      <c r="D42" s="17" t="s">
        <v>13</v>
      </c>
      <c r="E42" s="18">
        <v>0</v>
      </c>
      <c r="F42" s="19">
        <v>0</v>
      </c>
      <c r="G42" s="20">
        <f t="shared" si="0"/>
        <v>0</v>
      </c>
    </row>
    <row r="43" spans="1:7" ht="30" customHeight="1" x14ac:dyDescent="0.25">
      <c r="A43" s="14">
        <v>34</v>
      </c>
      <c r="B43" s="15" t="s">
        <v>83</v>
      </c>
      <c r="C43" s="21" t="s">
        <v>82</v>
      </c>
      <c r="D43" s="17" t="s">
        <v>13</v>
      </c>
      <c r="E43" s="18">
        <v>0</v>
      </c>
      <c r="F43" s="19">
        <v>0</v>
      </c>
      <c r="G43" s="20">
        <f t="shared" si="0"/>
        <v>0</v>
      </c>
    </row>
    <row r="44" spans="1:7" ht="27" customHeight="1" x14ac:dyDescent="0.25">
      <c r="A44" s="14">
        <v>35</v>
      </c>
      <c r="B44" s="15" t="s">
        <v>84</v>
      </c>
      <c r="C44" s="21" t="s">
        <v>82</v>
      </c>
      <c r="D44" s="17" t="s">
        <v>13</v>
      </c>
      <c r="E44" s="18">
        <v>3194</v>
      </c>
      <c r="F44" s="19">
        <v>5.4855</v>
      </c>
      <c r="G44" s="20">
        <f t="shared" si="0"/>
        <v>17520.687000000002</v>
      </c>
    </row>
    <row r="45" spans="1:7" ht="30" customHeight="1" x14ac:dyDescent="0.25">
      <c r="A45" s="14">
        <v>36</v>
      </c>
      <c r="B45" s="15" t="s">
        <v>85</v>
      </c>
      <c r="C45" s="21" t="s">
        <v>86</v>
      </c>
      <c r="D45" s="17" t="s">
        <v>13</v>
      </c>
      <c r="E45" s="18"/>
      <c r="F45" s="19">
        <v>0</v>
      </c>
      <c r="G45" s="20">
        <f t="shared" si="0"/>
        <v>0</v>
      </c>
    </row>
    <row r="46" spans="1:7" ht="27" customHeight="1" x14ac:dyDescent="0.25">
      <c r="A46" s="14">
        <v>37</v>
      </c>
      <c r="B46" s="15" t="s">
        <v>87</v>
      </c>
      <c r="C46" s="21" t="s">
        <v>88</v>
      </c>
      <c r="D46" s="17" t="s">
        <v>89</v>
      </c>
      <c r="E46" s="18">
        <v>0</v>
      </c>
      <c r="F46" s="19">
        <v>0</v>
      </c>
      <c r="G46" s="20">
        <f t="shared" si="0"/>
        <v>0</v>
      </c>
    </row>
    <row r="47" spans="1:7" ht="27" customHeight="1" x14ac:dyDescent="0.25">
      <c r="A47" s="14">
        <v>38</v>
      </c>
      <c r="B47" s="15" t="s">
        <v>90</v>
      </c>
      <c r="C47" s="21" t="s">
        <v>91</v>
      </c>
      <c r="D47" s="17" t="s">
        <v>89</v>
      </c>
      <c r="E47" s="18">
        <v>0</v>
      </c>
      <c r="F47" s="19">
        <v>0</v>
      </c>
      <c r="G47" s="20">
        <f t="shared" si="0"/>
        <v>0</v>
      </c>
    </row>
    <row r="48" spans="1:7" ht="27" customHeight="1" x14ac:dyDescent="0.25">
      <c r="A48" s="14">
        <v>39</v>
      </c>
      <c r="B48" s="15" t="s">
        <v>92</v>
      </c>
      <c r="C48" s="21" t="s">
        <v>93</v>
      </c>
      <c r="D48" s="17" t="s">
        <v>89</v>
      </c>
      <c r="E48" s="18">
        <v>0</v>
      </c>
      <c r="F48" s="19">
        <v>0</v>
      </c>
      <c r="G48" s="20">
        <f t="shared" si="0"/>
        <v>0</v>
      </c>
    </row>
    <row r="49" spans="1:7" ht="27" customHeight="1" x14ac:dyDescent="0.25">
      <c r="A49" s="14">
        <v>40</v>
      </c>
      <c r="B49" s="15" t="s">
        <v>94</v>
      </c>
      <c r="C49" s="16" t="s">
        <v>44</v>
      </c>
      <c r="D49" s="17" t="s">
        <v>45</v>
      </c>
      <c r="E49" s="18">
        <v>0</v>
      </c>
      <c r="F49" s="19">
        <v>0</v>
      </c>
      <c r="G49" s="20">
        <f t="shared" si="0"/>
        <v>0</v>
      </c>
    </row>
    <row r="50" spans="1:7" ht="27" customHeight="1" x14ac:dyDescent="0.25">
      <c r="A50" s="14">
        <v>41</v>
      </c>
      <c r="B50" s="15" t="s">
        <v>95</v>
      </c>
      <c r="C50" s="16" t="s">
        <v>44</v>
      </c>
      <c r="D50" s="17" t="s">
        <v>45</v>
      </c>
      <c r="E50" s="18">
        <v>0</v>
      </c>
      <c r="F50" s="19">
        <v>0</v>
      </c>
      <c r="G50" s="20">
        <f t="shared" si="0"/>
        <v>0</v>
      </c>
    </row>
    <row r="51" spans="1:7" ht="27" customHeight="1" x14ac:dyDescent="0.25">
      <c r="A51" s="14">
        <v>42</v>
      </c>
      <c r="B51" s="15" t="s">
        <v>96</v>
      </c>
      <c r="C51" s="16" t="s">
        <v>44</v>
      </c>
      <c r="D51" s="17" t="s">
        <v>45</v>
      </c>
      <c r="E51" s="18">
        <v>0</v>
      </c>
      <c r="F51" s="19">
        <v>0</v>
      </c>
      <c r="G51" s="20">
        <f t="shared" si="0"/>
        <v>0</v>
      </c>
    </row>
    <row r="52" spans="1:7" ht="27" customHeight="1" x14ac:dyDescent="0.25">
      <c r="A52" s="14" t="s">
        <v>97</v>
      </c>
      <c r="B52" s="15" t="s">
        <v>98</v>
      </c>
      <c r="C52" s="21" t="s">
        <v>99</v>
      </c>
      <c r="D52" s="17" t="s">
        <v>100</v>
      </c>
      <c r="E52" s="18">
        <v>0</v>
      </c>
      <c r="F52" s="19">
        <v>0</v>
      </c>
      <c r="G52" s="20">
        <f t="shared" si="0"/>
        <v>0</v>
      </c>
    </row>
    <row r="53" spans="1:7" ht="30" customHeight="1" x14ac:dyDescent="0.25">
      <c r="A53" s="14" t="s">
        <v>101</v>
      </c>
      <c r="B53" s="28" t="s">
        <v>102</v>
      </c>
      <c r="C53" s="21" t="s">
        <v>99</v>
      </c>
      <c r="D53" s="17" t="s">
        <v>100</v>
      </c>
      <c r="E53" s="18">
        <v>0</v>
      </c>
      <c r="F53" s="19">
        <v>0</v>
      </c>
      <c r="G53" s="20">
        <f t="shared" si="0"/>
        <v>0</v>
      </c>
    </row>
    <row r="54" spans="1:7" ht="30" customHeight="1" x14ac:dyDescent="0.25">
      <c r="A54" s="14">
        <v>44</v>
      </c>
      <c r="B54" s="28" t="s">
        <v>103</v>
      </c>
      <c r="C54" s="21" t="s">
        <v>99</v>
      </c>
      <c r="D54" s="17" t="s">
        <v>100</v>
      </c>
      <c r="E54" s="18">
        <v>0</v>
      </c>
      <c r="F54" s="19">
        <v>0</v>
      </c>
      <c r="G54" s="20">
        <f t="shared" si="0"/>
        <v>0</v>
      </c>
    </row>
    <row r="55" spans="1:7" ht="27" customHeight="1" x14ac:dyDescent="0.25">
      <c r="A55" s="14">
        <v>45</v>
      </c>
      <c r="B55" s="15" t="s">
        <v>104</v>
      </c>
      <c r="C55" s="21" t="s">
        <v>99</v>
      </c>
      <c r="D55" s="17" t="s">
        <v>69</v>
      </c>
      <c r="E55" s="18">
        <v>0</v>
      </c>
      <c r="F55" s="19">
        <v>0</v>
      </c>
      <c r="G55" s="20">
        <f t="shared" si="0"/>
        <v>0</v>
      </c>
    </row>
    <row r="56" spans="1:7" ht="30" customHeight="1" x14ac:dyDescent="0.25">
      <c r="A56" s="14" t="s">
        <v>105</v>
      </c>
      <c r="B56" s="15" t="s">
        <v>106</v>
      </c>
      <c r="C56" s="21" t="s">
        <v>99</v>
      </c>
      <c r="D56" s="17" t="s">
        <v>100</v>
      </c>
      <c r="E56" s="18">
        <v>0</v>
      </c>
      <c r="F56" s="19">
        <v>0</v>
      </c>
      <c r="G56" s="20">
        <f t="shared" si="0"/>
        <v>0</v>
      </c>
    </row>
    <row r="57" spans="1:7" ht="30" customHeight="1" x14ac:dyDescent="0.25">
      <c r="A57" s="14" t="s">
        <v>107</v>
      </c>
      <c r="B57" s="28" t="s">
        <v>108</v>
      </c>
      <c r="C57" s="21" t="s">
        <v>99</v>
      </c>
      <c r="D57" s="17" t="s">
        <v>100</v>
      </c>
      <c r="E57" s="18">
        <v>0</v>
      </c>
      <c r="F57" s="19">
        <v>0</v>
      </c>
      <c r="G57" s="20">
        <f t="shared" si="0"/>
        <v>0</v>
      </c>
    </row>
    <row r="58" spans="1:7" ht="30" customHeight="1" x14ac:dyDescent="0.25">
      <c r="A58" s="14" t="s">
        <v>109</v>
      </c>
      <c r="B58" s="15" t="s">
        <v>110</v>
      </c>
      <c r="C58" s="21" t="s">
        <v>99</v>
      </c>
      <c r="D58" s="17" t="s">
        <v>100</v>
      </c>
      <c r="E58" s="18">
        <v>0</v>
      </c>
      <c r="F58" s="19">
        <v>0</v>
      </c>
      <c r="G58" s="20">
        <f t="shared" si="0"/>
        <v>0</v>
      </c>
    </row>
    <row r="59" spans="1:7" ht="30" customHeight="1" x14ac:dyDescent="0.25">
      <c r="A59" s="14" t="s">
        <v>111</v>
      </c>
      <c r="B59" s="28" t="s">
        <v>112</v>
      </c>
      <c r="C59" s="21" t="s">
        <v>99</v>
      </c>
      <c r="D59" s="17" t="s">
        <v>100</v>
      </c>
      <c r="E59" s="18">
        <v>0</v>
      </c>
      <c r="F59" s="19">
        <v>0</v>
      </c>
      <c r="G59" s="20">
        <f t="shared" si="0"/>
        <v>0</v>
      </c>
    </row>
    <row r="60" spans="1:7" ht="30" customHeight="1" x14ac:dyDescent="0.25">
      <c r="A60" s="14" t="s">
        <v>113</v>
      </c>
      <c r="B60" s="15" t="s">
        <v>114</v>
      </c>
      <c r="C60" s="21" t="s">
        <v>99</v>
      </c>
      <c r="D60" s="17" t="s">
        <v>100</v>
      </c>
      <c r="E60" s="18">
        <v>0</v>
      </c>
      <c r="F60" s="19">
        <v>0</v>
      </c>
      <c r="G60" s="20">
        <f t="shared" si="0"/>
        <v>0</v>
      </c>
    </row>
    <row r="61" spans="1:7" ht="30" customHeight="1" x14ac:dyDescent="0.25">
      <c r="A61" s="14" t="s">
        <v>115</v>
      </c>
      <c r="B61" s="28" t="s">
        <v>116</v>
      </c>
      <c r="C61" s="21" t="s">
        <v>99</v>
      </c>
      <c r="D61" s="17" t="s">
        <v>100</v>
      </c>
      <c r="E61" s="18">
        <v>0</v>
      </c>
      <c r="F61" s="19">
        <v>0</v>
      </c>
      <c r="G61" s="20">
        <f t="shared" si="0"/>
        <v>0</v>
      </c>
    </row>
    <row r="62" spans="1:7" ht="30" customHeight="1" x14ac:dyDescent="0.25">
      <c r="A62" s="14">
        <v>49</v>
      </c>
      <c r="B62" s="15" t="s">
        <v>117</v>
      </c>
      <c r="C62" s="21" t="s">
        <v>99</v>
      </c>
      <c r="D62" s="17" t="s">
        <v>69</v>
      </c>
      <c r="E62" s="18">
        <v>0</v>
      </c>
      <c r="F62" s="19">
        <v>0</v>
      </c>
      <c r="G62" s="20">
        <f t="shared" si="0"/>
        <v>0</v>
      </c>
    </row>
    <row r="63" spans="1:7" ht="27" customHeight="1" x14ac:dyDescent="0.25">
      <c r="A63" s="14" t="s">
        <v>118</v>
      </c>
      <c r="B63" s="15" t="s">
        <v>119</v>
      </c>
      <c r="C63" s="21" t="s">
        <v>82</v>
      </c>
      <c r="D63" s="17" t="s">
        <v>100</v>
      </c>
      <c r="E63" s="18">
        <v>0</v>
      </c>
      <c r="F63" s="19">
        <v>0</v>
      </c>
      <c r="G63" s="20">
        <f t="shared" si="0"/>
        <v>0</v>
      </c>
    </row>
    <row r="64" spans="1:7" ht="27" customHeight="1" x14ac:dyDescent="0.25">
      <c r="A64" s="14" t="s">
        <v>120</v>
      </c>
      <c r="B64" s="28" t="s">
        <v>121</v>
      </c>
      <c r="C64" s="21" t="s">
        <v>82</v>
      </c>
      <c r="D64" s="17" t="s">
        <v>100</v>
      </c>
      <c r="E64" s="18">
        <v>921</v>
      </c>
      <c r="F64" s="19">
        <v>7.2959999999999994</v>
      </c>
      <c r="G64" s="20">
        <f t="shared" si="0"/>
        <v>6719.6159999999991</v>
      </c>
    </row>
    <row r="65" spans="1:7" ht="27" customHeight="1" x14ac:dyDescent="0.25">
      <c r="A65" s="14" t="s">
        <v>122</v>
      </c>
      <c r="B65" s="15" t="s">
        <v>123</v>
      </c>
      <c r="C65" s="21" t="s">
        <v>82</v>
      </c>
      <c r="D65" s="17" t="s">
        <v>100</v>
      </c>
      <c r="E65" s="18">
        <v>0</v>
      </c>
      <c r="F65" s="19">
        <v>0</v>
      </c>
      <c r="G65" s="20">
        <f t="shared" si="0"/>
        <v>0</v>
      </c>
    </row>
    <row r="66" spans="1:7" ht="27" customHeight="1" x14ac:dyDescent="0.25">
      <c r="A66" s="14" t="s">
        <v>124</v>
      </c>
      <c r="B66" s="28" t="s">
        <v>125</v>
      </c>
      <c r="C66" s="21" t="s">
        <v>82</v>
      </c>
      <c r="D66" s="17" t="s">
        <v>100</v>
      </c>
      <c r="E66" s="18">
        <v>0</v>
      </c>
      <c r="F66" s="19">
        <v>0</v>
      </c>
      <c r="G66" s="20">
        <f t="shared" si="0"/>
        <v>0</v>
      </c>
    </row>
    <row r="67" spans="1:7" ht="27" customHeight="1" x14ac:dyDescent="0.25">
      <c r="A67" s="14" t="s">
        <v>126</v>
      </c>
      <c r="B67" s="15" t="s">
        <v>127</v>
      </c>
      <c r="C67" s="21" t="s">
        <v>82</v>
      </c>
      <c r="D67" s="17" t="s">
        <v>100</v>
      </c>
      <c r="E67" s="18">
        <v>0</v>
      </c>
      <c r="F67" s="19">
        <v>0</v>
      </c>
      <c r="G67" s="20">
        <f t="shared" si="0"/>
        <v>0</v>
      </c>
    </row>
    <row r="68" spans="1:7" ht="27" customHeight="1" x14ac:dyDescent="0.25">
      <c r="A68" s="14" t="s">
        <v>128</v>
      </c>
      <c r="B68" s="28" t="s">
        <v>129</v>
      </c>
      <c r="C68" s="21" t="s">
        <v>82</v>
      </c>
      <c r="D68" s="17" t="s">
        <v>100</v>
      </c>
      <c r="E68" s="18">
        <v>3647</v>
      </c>
      <c r="F68" s="19">
        <v>6.048</v>
      </c>
      <c r="G68" s="20">
        <f t="shared" si="0"/>
        <v>22057.056</v>
      </c>
    </row>
    <row r="69" spans="1:7" ht="27" customHeight="1" x14ac:dyDescent="0.25">
      <c r="A69" s="14">
        <v>53</v>
      </c>
      <c r="B69" s="28" t="s">
        <v>130</v>
      </c>
      <c r="C69" s="21" t="s">
        <v>82</v>
      </c>
      <c r="D69" s="17" t="s">
        <v>100</v>
      </c>
      <c r="E69" s="18">
        <v>945</v>
      </c>
      <c r="F69" s="19">
        <v>8.8554999999999993</v>
      </c>
      <c r="G69" s="20">
        <f t="shared" si="0"/>
        <v>8368.4474999999984</v>
      </c>
    </row>
    <row r="70" spans="1:7" ht="27" customHeight="1" x14ac:dyDescent="0.25">
      <c r="A70" s="14">
        <v>54</v>
      </c>
      <c r="B70" s="28" t="s">
        <v>131</v>
      </c>
      <c r="C70" s="21" t="s">
        <v>82</v>
      </c>
      <c r="D70" s="17" t="s">
        <v>100</v>
      </c>
      <c r="E70" s="18">
        <v>7000</v>
      </c>
      <c r="F70" s="19">
        <v>11.342999999999998</v>
      </c>
      <c r="G70" s="20">
        <f t="shared" si="0"/>
        <v>79400.999999999985</v>
      </c>
    </row>
    <row r="71" spans="1:7" ht="27" customHeight="1" x14ac:dyDescent="0.25">
      <c r="A71" s="14">
        <v>55</v>
      </c>
      <c r="B71" s="28" t="s">
        <v>132</v>
      </c>
      <c r="C71" s="21" t="s">
        <v>82</v>
      </c>
      <c r="D71" s="17" t="s">
        <v>100</v>
      </c>
      <c r="E71" s="18">
        <v>2409</v>
      </c>
      <c r="F71" s="19">
        <v>15.0245</v>
      </c>
      <c r="G71" s="20">
        <f t="shared" ref="G71:G134" si="1">F71*E71</f>
        <v>36194.020499999999</v>
      </c>
    </row>
    <row r="72" spans="1:7" ht="27" customHeight="1" x14ac:dyDescent="0.25">
      <c r="A72" s="14">
        <v>56</v>
      </c>
      <c r="B72" s="28" t="s">
        <v>133</v>
      </c>
      <c r="C72" s="21" t="s">
        <v>82</v>
      </c>
      <c r="D72" s="17" t="s">
        <v>100</v>
      </c>
      <c r="E72" s="18">
        <v>113.02199999999999</v>
      </c>
      <c r="F72" s="19">
        <v>6.2684999999999995</v>
      </c>
      <c r="G72" s="20">
        <f t="shared" si="1"/>
        <v>708.47840699999995</v>
      </c>
    </row>
    <row r="73" spans="1:7" ht="27" customHeight="1" x14ac:dyDescent="0.25">
      <c r="A73" s="14">
        <v>57</v>
      </c>
      <c r="B73" s="28" t="s">
        <v>134</v>
      </c>
      <c r="C73" s="21" t="s">
        <v>82</v>
      </c>
      <c r="D73" s="17" t="s">
        <v>100</v>
      </c>
      <c r="E73" s="18">
        <v>479.41199999999992</v>
      </c>
      <c r="F73" s="19">
        <v>7.0644999999999989</v>
      </c>
      <c r="G73" s="20">
        <f t="shared" si="1"/>
        <v>3386.8060739999987</v>
      </c>
    </row>
    <row r="74" spans="1:7" ht="27" customHeight="1" x14ac:dyDescent="0.25">
      <c r="A74" s="14">
        <v>58</v>
      </c>
      <c r="B74" s="28" t="s">
        <v>135</v>
      </c>
      <c r="C74" s="21" t="s">
        <v>82</v>
      </c>
      <c r="D74" s="17" t="s">
        <v>100</v>
      </c>
      <c r="E74" s="18">
        <v>142.96799999999999</v>
      </c>
      <c r="F74" s="19">
        <v>7.0644999999999989</v>
      </c>
      <c r="G74" s="20">
        <f t="shared" si="1"/>
        <v>1009.9974359999998</v>
      </c>
    </row>
    <row r="75" spans="1:7" ht="30" customHeight="1" x14ac:dyDescent="0.25">
      <c r="A75" s="29">
        <v>69</v>
      </c>
      <c r="B75" s="15" t="s">
        <v>136</v>
      </c>
      <c r="C75" s="21" t="s">
        <v>137</v>
      </c>
      <c r="D75" s="17" t="s">
        <v>69</v>
      </c>
      <c r="E75" s="18">
        <v>0</v>
      </c>
      <c r="F75" s="19">
        <v>0</v>
      </c>
      <c r="G75" s="20">
        <f t="shared" si="1"/>
        <v>0</v>
      </c>
    </row>
    <row r="76" spans="1:7" ht="30" customHeight="1" x14ac:dyDescent="0.25">
      <c r="A76" s="29">
        <v>70</v>
      </c>
      <c r="B76" s="30" t="s">
        <v>138</v>
      </c>
      <c r="C76" s="21" t="s">
        <v>137</v>
      </c>
      <c r="D76" s="17" t="s">
        <v>69</v>
      </c>
      <c r="E76" s="18">
        <v>0</v>
      </c>
      <c r="F76" s="19">
        <v>0</v>
      </c>
      <c r="G76" s="20">
        <f t="shared" si="1"/>
        <v>0</v>
      </c>
    </row>
    <row r="77" spans="1:7" ht="30" customHeight="1" x14ac:dyDescent="0.25">
      <c r="A77" s="29">
        <v>71</v>
      </c>
      <c r="B77" s="31" t="s">
        <v>139</v>
      </c>
      <c r="C77" s="16" t="s">
        <v>53</v>
      </c>
      <c r="D77" s="17" t="s">
        <v>49</v>
      </c>
      <c r="E77" s="18">
        <v>0</v>
      </c>
      <c r="F77" s="19">
        <v>0</v>
      </c>
      <c r="G77" s="20">
        <f t="shared" si="1"/>
        <v>0</v>
      </c>
    </row>
    <row r="78" spans="1:7" ht="30" customHeight="1" x14ac:dyDescent="0.25">
      <c r="A78" s="29" t="s">
        <v>140</v>
      </c>
      <c r="B78" s="32" t="s">
        <v>141</v>
      </c>
      <c r="C78" s="21" t="s">
        <v>142</v>
      </c>
      <c r="D78" s="17" t="s">
        <v>69</v>
      </c>
      <c r="E78" s="18">
        <v>0</v>
      </c>
      <c r="F78" s="19">
        <v>0</v>
      </c>
      <c r="G78" s="20">
        <f t="shared" si="1"/>
        <v>0</v>
      </c>
    </row>
    <row r="79" spans="1:7" ht="30" customHeight="1" x14ac:dyDescent="0.25">
      <c r="A79" s="29" t="s">
        <v>143</v>
      </c>
      <c r="B79" s="30" t="s">
        <v>141</v>
      </c>
      <c r="C79" s="21" t="s">
        <v>144</v>
      </c>
      <c r="D79" s="17" t="s">
        <v>69</v>
      </c>
      <c r="E79" s="18">
        <v>0</v>
      </c>
      <c r="F79" s="19">
        <v>0</v>
      </c>
      <c r="G79" s="20">
        <f t="shared" si="1"/>
        <v>0</v>
      </c>
    </row>
    <row r="80" spans="1:7" ht="30" customHeight="1" x14ac:dyDescent="0.25">
      <c r="A80" s="29">
        <v>73</v>
      </c>
      <c r="B80" s="31" t="s">
        <v>145</v>
      </c>
      <c r="C80" s="21" t="s">
        <v>142</v>
      </c>
      <c r="D80" s="17" t="s">
        <v>45</v>
      </c>
      <c r="E80" s="18">
        <v>0</v>
      </c>
      <c r="F80" s="19">
        <v>0</v>
      </c>
      <c r="G80" s="20">
        <f t="shared" si="1"/>
        <v>0</v>
      </c>
    </row>
    <row r="81" spans="1:7" ht="30" customHeight="1" x14ac:dyDescent="0.25">
      <c r="A81" s="29">
        <v>74</v>
      </c>
      <c r="B81" s="32" t="s">
        <v>146</v>
      </c>
      <c r="C81" s="16" t="s">
        <v>44</v>
      </c>
      <c r="D81" s="17" t="s">
        <v>45</v>
      </c>
      <c r="E81" s="18">
        <v>0</v>
      </c>
      <c r="F81" s="19">
        <v>0</v>
      </c>
      <c r="G81" s="20">
        <f t="shared" si="1"/>
        <v>0</v>
      </c>
    </row>
    <row r="82" spans="1:7" ht="30" customHeight="1" x14ac:dyDescent="0.25">
      <c r="A82" s="29">
        <v>75</v>
      </c>
      <c r="B82" s="32" t="s">
        <v>147</v>
      </c>
      <c r="C82" s="16" t="s">
        <v>44</v>
      </c>
      <c r="D82" s="17" t="s">
        <v>45</v>
      </c>
      <c r="E82" s="18">
        <v>0</v>
      </c>
      <c r="F82" s="19">
        <v>0</v>
      </c>
      <c r="G82" s="20">
        <f t="shared" si="1"/>
        <v>0</v>
      </c>
    </row>
    <row r="83" spans="1:7" ht="30" customHeight="1" x14ac:dyDescent="0.25">
      <c r="A83" s="29" t="s">
        <v>148</v>
      </c>
      <c r="B83" s="32" t="s">
        <v>149</v>
      </c>
      <c r="C83" s="16" t="s">
        <v>150</v>
      </c>
      <c r="D83" s="17" t="s">
        <v>100</v>
      </c>
      <c r="E83" s="18">
        <v>0</v>
      </c>
      <c r="F83" s="19">
        <v>0</v>
      </c>
      <c r="G83" s="20">
        <f t="shared" si="1"/>
        <v>0</v>
      </c>
    </row>
    <row r="84" spans="1:7" ht="30" customHeight="1" x14ac:dyDescent="0.25">
      <c r="A84" s="29" t="s">
        <v>151</v>
      </c>
      <c r="B84" s="30" t="s">
        <v>152</v>
      </c>
      <c r="C84" s="16" t="s">
        <v>150</v>
      </c>
      <c r="D84" s="17" t="s">
        <v>100</v>
      </c>
      <c r="E84" s="18">
        <v>0</v>
      </c>
      <c r="F84" s="19">
        <v>0</v>
      </c>
      <c r="G84" s="20">
        <f t="shared" si="1"/>
        <v>0</v>
      </c>
    </row>
    <row r="85" spans="1:7" ht="30" customHeight="1" x14ac:dyDescent="0.25">
      <c r="A85" s="29">
        <v>77</v>
      </c>
      <c r="B85" s="30" t="s">
        <v>153</v>
      </c>
      <c r="C85" s="16" t="s">
        <v>150</v>
      </c>
      <c r="D85" s="17" t="s">
        <v>100</v>
      </c>
      <c r="E85" s="18">
        <v>0</v>
      </c>
      <c r="F85" s="19">
        <v>0</v>
      </c>
      <c r="G85" s="20">
        <f t="shared" si="1"/>
        <v>0</v>
      </c>
    </row>
    <row r="86" spans="1:7" ht="30" customHeight="1" x14ac:dyDescent="0.25">
      <c r="A86" s="29">
        <v>78</v>
      </c>
      <c r="B86" s="32" t="s">
        <v>154</v>
      </c>
      <c r="C86" s="16" t="s">
        <v>44</v>
      </c>
      <c r="D86" s="17" t="s">
        <v>69</v>
      </c>
      <c r="E86" s="18">
        <v>0</v>
      </c>
      <c r="F86" s="19">
        <v>0</v>
      </c>
      <c r="G86" s="20">
        <f t="shared" si="1"/>
        <v>0</v>
      </c>
    </row>
    <row r="87" spans="1:7" ht="30" customHeight="1" x14ac:dyDescent="0.25">
      <c r="A87" s="29">
        <v>79</v>
      </c>
      <c r="B87" s="31" t="s">
        <v>155</v>
      </c>
      <c r="C87" s="16" t="s">
        <v>44</v>
      </c>
      <c r="D87" s="17" t="s">
        <v>45</v>
      </c>
      <c r="E87" s="18">
        <v>0</v>
      </c>
      <c r="F87" s="19">
        <v>0</v>
      </c>
      <c r="G87" s="20">
        <f t="shared" si="1"/>
        <v>0</v>
      </c>
    </row>
    <row r="88" spans="1:7" ht="30" customHeight="1" x14ac:dyDescent="0.25">
      <c r="A88" s="29">
        <v>80</v>
      </c>
      <c r="B88" s="32" t="s">
        <v>156</v>
      </c>
      <c r="C88" s="16" t="s">
        <v>44</v>
      </c>
      <c r="D88" s="17" t="s">
        <v>45</v>
      </c>
      <c r="E88" s="18">
        <v>0</v>
      </c>
      <c r="F88" s="19">
        <v>0</v>
      </c>
      <c r="G88" s="20">
        <f t="shared" si="1"/>
        <v>0</v>
      </c>
    </row>
    <row r="89" spans="1:7" ht="30" customHeight="1" x14ac:dyDescent="0.25">
      <c r="A89" s="29">
        <v>81</v>
      </c>
      <c r="B89" s="32" t="s">
        <v>157</v>
      </c>
      <c r="C89" s="16" t="s">
        <v>44</v>
      </c>
      <c r="D89" s="17" t="s">
        <v>45</v>
      </c>
      <c r="E89" s="18">
        <v>0</v>
      </c>
      <c r="F89" s="19">
        <v>0</v>
      </c>
      <c r="G89" s="20">
        <f t="shared" si="1"/>
        <v>0</v>
      </c>
    </row>
    <row r="90" spans="1:7" ht="27" customHeight="1" x14ac:dyDescent="0.25">
      <c r="A90" s="29">
        <v>82</v>
      </c>
      <c r="B90" s="30" t="s">
        <v>158</v>
      </c>
      <c r="C90" s="21" t="s">
        <v>159</v>
      </c>
      <c r="D90" s="17" t="s">
        <v>160</v>
      </c>
      <c r="E90" s="18">
        <v>0</v>
      </c>
      <c r="F90" s="19">
        <v>0</v>
      </c>
      <c r="G90" s="20">
        <f t="shared" si="1"/>
        <v>0</v>
      </c>
    </row>
    <row r="91" spans="1:7" ht="27" customHeight="1" x14ac:dyDescent="0.25">
      <c r="A91" s="29">
        <v>83</v>
      </c>
      <c r="B91" s="32" t="s">
        <v>161</v>
      </c>
      <c r="C91" s="16" t="s">
        <v>25</v>
      </c>
      <c r="D91" s="17" t="s">
        <v>26</v>
      </c>
      <c r="E91" s="18">
        <v>0</v>
      </c>
      <c r="F91" s="19">
        <v>0</v>
      </c>
      <c r="G91" s="20">
        <f t="shared" si="1"/>
        <v>0</v>
      </c>
    </row>
    <row r="92" spans="1:7" ht="27" customHeight="1" x14ac:dyDescent="0.25">
      <c r="A92" s="29">
        <v>84</v>
      </c>
      <c r="B92" s="15" t="s">
        <v>162</v>
      </c>
      <c r="C92" s="16" t="s">
        <v>44</v>
      </c>
      <c r="D92" s="17" t="s">
        <v>45</v>
      </c>
      <c r="E92" s="18">
        <v>1426</v>
      </c>
      <c r="F92" s="19">
        <v>7.7910000000000004</v>
      </c>
      <c r="G92" s="20">
        <f t="shared" si="1"/>
        <v>11109.966</v>
      </c>
    </row>
    <row r="93" spans="1:7" ht="27" customHeight="1" x14ac:dyDescent="0.25">
      <c r="A93" s="29">
        <v>85</v>
      </c>
      <c r="B93" s="28" t="s">
        <v>163</v>
      </c>
      <c r="C93" s="16" t="s">
        <v>44</v>
      </c>
      <c r="D93" s="17" t="s">
        <v>45</v>
      </c>
      <c r="E93" s="18">
        <v>329</v>
      </c>
      <c r="F93" s="19">
        <v>9.8000000000000007</v>
      </c>
      <c r="G93" s="20">
        <f t="shared" si="1"/>
        <v>3224.2000000000003</v>
      </c>
    </row>
    <row r="94" spans="1:7" ht="27" customHeight="1" x14ac:dyDescent="0.25">
      <c r="A94" s="29">
        <v>86</v>
      </c>
      <c r="B94" s="22" t="s">
        <v>164</v>
      </c>
      <c r="C94" s="16" t="s">
        <v>44</v>
      </c>
      <c r="D94" s="17" t="s">
        <v>45</v>
      </c>
      <c r="E94" s="18">
        <v>0</v>
      </c>
      <c r="F94" s="19">
        <v>0</v>
      </c>
      <c r="G94" s="20">
        <f t="shared" si="1"/>
        <v>0</v>
      </c>
    </row>
    <row r="95" spans="1:7" ht="27" customHeight="1" x14ac:dyDescent="0.25">
      <c r="A95" s="29" t="s">
        <v>165</v>
      </c>
      <c r="B95" s="15" t="s">
        <v>166</v>
      </c>
      <c r="C95" s="16" t="s">
        <v>44</v>
      </c>
      <c r="D95" s="17" t="s">
        <v>45</v>
      </c>
      <c r="E95" s="18">
        <v>0</v>
      </c>
      <c r="F95" s="19">
        <v>0</v>
      </c>
      <c r="G95" s="20">
        <f t="shared" si="1"/>
        <v>0</v>
      </c>
    </row>
    <row r="96" spans="1:7" ht="27" customHeight="1" x14ac:dyDescent="0.25">
      <c r="A96" s="29" t="s">
        <v>167</v>
      </c>
      <c r="B96" s="28" t="s">
        <v>168</v>
      </c>
      <c r="C96" s="16" t="s">
        <v>44</v>
      </c>
      <c r="D96" s="17" t="s">
        <v>45</v>
      </c>
      <c r="E96" s="18">
        <v>0</v>
      </c>
      <c r="F96" s="19">
        <v>0</v>
      </c>
      <c r="G96" s="20">
        <f t="shared" si="1"/>
        <v>0</v>
      </c>
    </row>
    <row r="97" spans="1:7" ht="27" customHeight="1" x14ac:dyDescent="0.25">
      <c r="A97" s="29" t="s">
        <v>169</v>
      </c>
      <c r="B97" s="15" t="s">
        <v>170</v>
      </c>
      <c r="C97" s="16" t="s">
        <v>44</v>
      </c>
      <c r="D97" s="17" t="s">
        <v>45</v>
      </c>
      <c r="E97" s="18">
        <v>0</v>
      </c>
      <c r="F97" s="19">
        <v>0</v>
      </c>
      <c r="G97" s="20">
        <f t="shared" si="1"/>
        <v>0</v>
      </c>
    </row>
    <row r="98" spans="1:7" ht="27" customHeight="1" x14ac:dyDescent="0.25">
      <c r="A98" s="29" t="s">
        <v>171</v>
      </c>
      <c r="B98" s="28" t="s">
        <v>172</v>
      </c>
      <c r="C98" s="16" t="s">
        <v>44</v>
      </c>
      <c r="D98" s="17" t="s">
        <v>45</v>
      </c>
      <c r="E98" s="18">
        <v>0</v>
      </c>
      <c r="F98" s="19">
        <v>0</v>
      </c>
      <c r="G98" s="20">
        <f t="shared" si="1"/>
        <v>0</v>
      </c>
    </row>
    <row r="99" spans="1:7" ht="27" customHeight="1" x14ac:dyDescent="0.25">
      <c r="A99" s="29" t="s">
        <v>173</v>
      </c>
      <c r="B99" s="15" t="s">
        <v>174</v>
      </c>
      <c r="C99" s="16" t="s">
        <v>44</v>
      </c>
      <c r="D99" s="17" t="s">
        <v>45</v>
      </c>
      <c r="E99" s="18">
        <v>0</v>
      </c>
      <c r="F99" s="19">
        <v>0</v>
      </c>
      <c r="G99" s="20">
        <f t="shared" si="1"/>
        <v>0</v>
      </c>
    </row>
    <row r="100" spans="1:7" ht="27" customHeight="1" x14ac:dyDescent="0.25">
      <c r="A100" s="29" t="s">
        <v>175</v>
      </c>
      <c r="B100" s="28" t="s">
        <v>176</v>
      </c>
      <c r="C100" s="16" t="s">
        <v>44</v>
      </c>
      <c r="D100" s="17" t="s">
        <v>45</v>
      </c>
      <c r="E100" s="18">
        <v>0</v>
      </c>
      <c r="F100" s="19">
        <v>0</v>
      </c>
      <c r="G100" s="20">
        <f t="shared" si="1"/>
        <v>0</v>
      </c>
    </row>
    <row r="101" spans="1:7" ht="27" customHeight="1" x14ac:dyDescent="0.25">
      <c r="A101" s="33">
        <v>90</v>
      </c>
      <c r="B101" s="23" t="s">
        <v>177</v>
      </c>
      <c r="C101" s="16" t="s">
        <v>178</v>
      </c>
      <c r="D101" s="17" t="s">
        <v>49</v>
      </c>
      <c r="E101" s="18">
        <v>0</v>
      </c>
      <c r="F101" s="19">
        <v>0</v>
      </c>
      <c r="G101" s="20">
        <f t="shared" si="1"/>
        <v>0</v>
      </c>
    </row>
    <row r="102" spans="1:7" ht="27" customHeight="1" x14ac:dyDescent="0.25">
      <c r="A102" s="33">
        <v>91</v>
      </c>
      <c r="B102" s="15" t="s">
        <v>179</v>
      </c>
      <c r="C102" s="16" t="s">
        <v>44</v>
      </c>
      <c r="D102" s="17" t="s">
        <v>45</v>
      </c>
      <c r="E102" s="18">
        <v>6000</v>
      </c>
      <c r="F102" s="19">
        <v>7.95</v>
      </c>
      <c r="G102" s="20">
        <f t="shared" si="1"/>
        <v>47700</v>
      </c>
    </row>
    <row r="103" spans="1:7" ht="27" customHeight="1" x14ac:dyDescent="0.25">
      <c r="A103" s="33">
        <v>92</v>
      </c>
      <c r="B103" s="28" t="s">
        <v>180</v>
      </c>
      <c r="C103" s="16" t="s">
        <v>44</v>
      </c>
      <c r="D103" s="17" t="s">
        <v>45</v>
      </c>
      <c r="E103" s="18">
        <v>4600</v>
      </c>
      <c r="F103" s="19">
        <v>9.3000000000000007</v>
      </c>
      <c r="G103" s="20">
        <f t="shared" si="1"/>
        <v>42780</v>
      </c>
    </row>
    <row r="104" spans="1:7" ht="27" customHeight="1" x14ac:dyDescent="0.25">
      <c r="A104" s="33">
        <v>93</v>
      </c>
      <c r="B104" s="15" t="s">
        <v>181</v>
      </c>
      <c r="C104" s="16" t="s">
        <v>44</v>
      </c>
      <c r="D104" s="17" t="s">
        <v>45</v>
      </c>
      <c r="E104" s="18">
        <v>0</v>
      </c>
      <c r="F104" s="19">
        <v>0</v>
      </c>
      <c r="G104" s="20">
        <f t="shared" si="1"/>
        <v>0</v>
      </c>
    </row>
    <row r="105" spans="1:7" ht="27" customHeight="1" x14ac:dyDescent="0.25">
      <c r="A105" s="33">
        <v>94</v>
      </c>
      <c r="B105" s="15" t="s">
        <v>182</v>
      </c>
      <c r="C105" s="16" t="s">
        <v>44</v>
      </c>
      <c r="D105" s="17" t="s">
        <v>45</v>
      </c>
      <c r="E105" s="18">
        <v>0</v>
      </c>
      <c r="F105" s="19">
        <v>0</v>
      </c>
      <c r="G105" s="20">
        <f t="shared" si="1"/>
        <v>0</v>
      </c>
    </row>
    <row r="106" spans="1:7" ht="27" customHeight="1" x14ac:dyDescent="0.25">
      <c r="A106" s="34">
        <v>95</v>
      </c>
      <c r="B106" s="35" t="s">
        <v>183</v>
      </c>
      <c r="C106" s="36" t="s">
        <v>44</v>
      </c>
      <c r="D106" s="37" t="s">
        <v>45</v>
      </c>
      <c r="E106" s="18">
        <v>0</v>
      </c>
      <c r="F106" s="19">
        <v>0</v>
      </c>
      <c r="G106" s="20">
        <f t="shared" si="1"/>
        <v>0</v>
      </c>
    </row>
    <row r="107" spans="1:7" ht="27" customHeight="1" x14ac:dyDescent="0.25">
      <c r="A107" s="29">
        <v>96</v>
      </c>
      <c r="B107" s="15" t="s">
        <v>184</v>
      </c>
      <c r="C107" s="38" t="s">
        <v>44</v>
      </c>
      <c r="D107" s="17" t="s">
        <v>185</v>
      </c>
      <c r="E107" s="18">
        <v>323</v>
      </c>
      <c r="F107" s="19">
        <v>8.6999999999999993</v>
      </c>
      <c r="G107" s="20">
        <f t="shared" si="1"/>
        <v>2810.1</v>
      </c>
    </row>
    <row r="108" spans="1:7" ht="27" customHeight="1" x14ac:dyDescent="0.25">
      <c r="A108" s="29">
        <v>97</v>
      </c>
      <c r="B108" s="15" t="s">
        <v>186</v>
      </c>
      <c r="C108" s="38" t="s">
        <v>44</v>
      </c>
      <c r="D108" s="17" t="s">
        <v>185</v>
      </c>
      <c r="E108" s="18">
        <v>1384</v>
      </c>
      <c r="F108" s="19">
        <v>8.6999999999999993</v>
      </c>
      <c r="G108" s="20">
        <f t="shared" si="1"/>
        <v>12040.8</v>
      </c>
    </row>
    <row r="109" spans="1:7" ht="27" customHeight="1" x14ac:dyDescent="0.25">
      <c r="A109" s="29">
        <v>98</v>
      </c>
      <c r="B109" s="28" t="s">
        <v>187</v>
      </c>
      <c r="C109" s="38" t="s">
        <v>44</v>
      </c>
      <c r="D109" s="17" t="s">
        <v>188</v>
      </c>
      <c r="E109" s="18">
        <v>0</v>
      </c>
      <c r="F109" s="19">
        <v>0</v>
      </c>
      <c r="G109" s="20">
        <f t="shared" si="1"/>
        <v>0</v>
      </c>
    </row>
    <row r="110" spans="1:7" ht="27" customHeight="1" x14ac:dyDescent="0.25">
      <c r="A110" s="29">
        <v>99</v>
      </c>
      <c r="B110" s="15" t="s">
        <v>189</v>
      </c>
      <c r="C110" s="38" t="s">
        <v>44</v>
      </c>
      <c r="D110" s="17" t="s">
        <v>185</v>
      </c>
      <c r="E110" s="18">
        <v>0</v>
      </c>
      <c r="F110" s="19">
        <v>0</v>
      </c>
      <c r="G110" s="20">
        <f t="shared" si="1"/>
        <v>0</v>
      </c>
    </row>
    <row r="111" spans="1:7" ht="27" customHeight="1" x14ac:dyDescent="0.25">
      <c r="A111" s="29">
        <v>100</v>
      </c>
      <c r="B111" s="15" t="s">
        <v>190</v>
      </c>
      <c r="C111" s="38" t="s">
        <v>44</v>
      </c>
      <c r="D111" s="17" t="s">
        <v>185</v>
      </c>
      <c r="E111" s="18">
        <v>0</v>
      </c>
      <c r="F111" s="19">
        <v>0</v>
      </c>
      <c r="G111" s="20">
        <f t="shared" si="1"/>
        <v>0</v>
      </c>
    </row>
    <row r="112" spans="1:7" ht="27" customHeight="1" x14ac:dyDescent="0.25">
      <c r="A112" s="29">
        <v>101</v>
      </c>
      <c r="B112" s="28" t="s">
        <v>191</v>
      </c>
      <c r="C112" s="38" t="s">
        <v>44</v>
      </c>
      <c r="D112" s="17" t="s">
        <v>188</v>
      </c>
      <c r="E112" s="18">
        <v>0</v>
      </c>
      <c r="F112" s="19">
        <v>0</v>
      </c>
      <c r="G112" s="20">
        <f t="shared" si="1"/>
        <v>0</v>
      </c>
    </row>
    <row r="113" spans="1:7" ht="27" customHeight="1" x14ac:dyDescent="0.25">
      <c r="A113" s="29">
        <v>102</v>
      </c>
      <c r="B113" s="28" t="s">
        <v>192</v>
      </c>
      <c r="C113" s="38" t="s">
        <v>193</v>
      </c>
      <c r="D113" s="17" t="s">
        <v>188</v>
      </c>
      <c r="E113" s="18">
        <v>0</v>
      </c>
      <c r="F113" s="19">
        <v>0</v>
      </c>
      <c r="G113" s="20">
        <f t="shared" si="1"/>
        <v>0</v>
      </c>
    </row>
    <row r="114" spans="1:7" ht="27" customHeight="1" x14ac:dyDescent="0.25">
      <c r="A114" s="29">
        <v>103</v>
      </c>
      <c r="B114" s="28" t="s">
        <v>194</v>
      </c>
      <c r="C114" s="38" t="s">
        <v>44</v>
      </c>
      <c r="D114" s="17" t="s">
        <v>58</v>
      </c>
      <c r="E114" s="18">
        <v>17380</v>
      </c>
      <c r="F114" s="19">
        <v>6.1639999999999997</v>
      </c>
      <c r="G114" s="20">
        <f t="shared" si="1"/>
        <v>107130.31999999999</v>
      </c>
    </row>
    <row r="115" spans="1:7" ht="27" customHeight="1" x14ac:dyDescent="0.25">
      <c r="A115" s="29">
        <v>104</v>
      </c>
      <c r="B115" s="15" t="s">
        <v>195</v>
      </c>
      <c r="C115" s="38" t="s">
        <v>44</v>
      </c>
      <c r="D115" s="17" t="s">
        <v>58</v>
      </c>
      <c r="E115" s="18">
        <v>0</v>
      </c>
      <c r="F115" s="19">
        <v>0</v>
      </c>
      <c r="G115" s="20">
        <f t="shared" si="1"/>
        <v>0</v>
      </c>
    </row>
    <row r="116" spans="1:7" ht="27" customHeight="1" x14ac:dyDescent="0.25">
      <c r="A116" s="29">
        <v>105</v>
      </c>
      <c r="B116" s="15" t="s">
        <v>196</v>
      </c>
      <c r="C116" s="38" t="s">
        <v>44</v>
      </c>
      <c r="D116" s="17" t="s">
        <v>58</v>
      </c>
      <c r="E116" s="18">
        <v>0</v>
      </c>
      <c r="F116" s="19">
        <v>0</v>
      </c>
      <c r="G116" s="20">
        <f t="shared" si="1"/>
        <v>0</v>
      </c>
    </row>
    <row r="117" spans="1:7" ht="27" customHeight="1" x14ac:dyDescent="0.25">
      <c r="A117" s="29">
        <v>106</v>
      </c>
      <c r="B117" s="15" t="s">
        <v>197</v>
      </c>
      <c r="C117" s="38" t="s">
        <v>193</v>
      </c>
      <c r="D117" s="17" t="s">
        <v>188</v>
      </c>
      <c r="E117" s="18">
        <v>0</v>
      </c>
      <c r="F117" s="19">
        <v>0</v>
      </c>
      <c r="G117" s="20">
        <f t="shared" si="1"/>
        <v>0</v>
      </c>
    </row>
    <row r="118" spans="1:7" ht="27" customHeight="1" x14ac:dyDescent="0.25">
      <c r="A118" s="29">
        <v>107</v>
      </c>
      <c r="B118" s="39" t="s">
        <v>198</v>
      </c>
      <c r="C118" s="38" t="s">
        <v>44</v>
      </c>
      <c r="D118" s="17" t="s">
        <v>58</v>
      </c>
      <c r="E118" s="18">
        <v>0</v>
      </c>
      <c r="F118" s="19">
        <v>0</v>
      </c>
      <c r="G118" s="20">
        <f t="shared" si="1"/>
        <v>0</v>
      </c>
    </row>
    <row r="119" spans="1:7" ht="30.75" customHeight="1" x14ac:dyDescent="0.25">
      <c r="A119" s="29">
        <v>108</v>
      </c>
      <c r="B119" s="15" t="s">
        <v>199</v>
      </c>
      <c r="C119" s="38" t="s">
        <v>44</v>
      </c>
      <c r="D119" s="17" t="s">
        <v>188</v>
      </c>
      <c r="E119" s="18">
        <v>490</v>
      </c>
      <c r="F119" s="19">
        <v>1.5044999999999999</v>
      </c>
      <c r="G119" s="20">
        <f t="shared" si="1"/>
        <v>737.20499999999993</v>
      </c>
    </row>
    <row r="120" spans="1:7" ht="30.75" customHeight="1" x14ac:dyDescent="0.25">
      <c r="A120" s="29">
        <v>109</v>
      </c>
      <c r="B120" s="15" t="s">
        <v>200</v>
      </c>
      <c r="C120" s="38" t="s">
        <v>193</v>
      </c>
      <c r="D120" s="17" t="s">
        <v>188</v>
      </c>
      <c r="E120" s="18">
        <v>0</v>
      </c>
      <c r="F120" s="19">
        <v>0</v>
      </c>
      <c r="G120" s="20">
        <f t="shared" si="1"/>
        <v>0</v>
      </c>
    </row>
    <row r="121" spans="1:7" ht="27" customHeight="1" x14ac:dyDescent="0.25">
      <c r="A121" s="29">
        <v>110</v>
      </c>
      <c r="B121" s="15" t="s">
        <v>201</v>
      </c>
      <c r="C121" s="38" t="s">
        <v>202</v>
      </c>
      <c r="D121" s="17" t="s">
        <v>203</v>
      </c>
      <c r="E121" s="18">
        <v>0</v>
      </c>
      <c r="F121" s="19">
        <v>0</v>
      </c>
      <c r="G121" s="20">
        <f t="shared" si="1"/>
        <v>0</v>
      </c>
    </row>
    <row r="122" spans="1:7" ht="27" customHeight="1" x14ac:dyDescent="0.25">
      <c r="A122" s="29">
        <v>111</v>
      </c>
      <c r="B122" s="15" t="s">
        <v>204</v>
      </c>
      <c r="C122" s="38" t="s">
        <v>44</v>
      </c>
      <c r="D122" s="17" t="s">
        <v>185</v>
      </c>
      <c r="E122" s="18">
        <v>0</v>
      </c>
      <c r="F122" s="19">
        <v>0</v>
      </c>
      <c r="G122" s="20">
        <f t="shared" si="1"/>
        <v>0</v>
      </c>
    </row>
    <row r="123" spans="1:7" ht="27" customHeight="1" x14ac:dyDescent="0.25">
      <c r="A123" s="29" t="s">
        <v>205</v>
      </c>
      <c r="B123" s="15" t="s">
        <v>206</v>
      </c>
      <c r="C123" s="40" t="s">
        <v>44</v>
      </c>
      <c r="D123" s="41" t="s">
        <v>185</v>
      </c>
      <c r="E123" s="18">
        <v>0</v>
      </c>
      <c r="F123" s="19">
        <v>0</v>
      </c>
      <c r="G123" s="20">
        <f t="shared" si="1"/>
        <v>0</v>
      </c>
    </row>
    <row r="124" spans="1:7" ht="27" customHeight="1" x14ac:dyDescent="0.25">
      <c r="A124" s="29" t="s">
        <v>207</v>
      </c>
      <c r="B124" s="28" t="s">
        <v>208</v>
      </c>
      <c r="C124" s="40" t="s">
        <v>44</v>
      </c>
      <c r="D124" s="41" t="s">
        <v>185</v>
      </c>
      <c r="E124" s="18">
        <v>0</v>
      </c>
      <c r="F124" s="19">
        <v>0</v>
      </c>
      <c r="G124" s="20">
        <f t="shared" si="1"/>
        <v>0</v>
      </c>
    </row>
    <row r="125" spans="1:7" ht="27" customHeight="1" x14ac:dyDescent="0.25">
      <c r="A125" s="29">
        <v>113</v>
      </c>
      <c r="B125" s="28" t="s">
        <v>209</v>
      </c>
      <c r="C125" s="38" t="s">
        <v>44</v>
      </c>
      <c r="D125" s="17" t="s">
        <v>185</v>
      </c>
      <c r="E125" s="18">
        <v>0</v>
      </c>
      <c r="F125" s="42">
        <v>0</v>
      </c>
      <c r="G125" s="20">
        <f t="shared" si="1"/>
        <v>0</v>
      </c>
    </row>
    <row r="126" spans="1:7" ht="27" customHeight="1" x14ac:dyDescent="0.25">
      <c r="A126" s="43">
        <v>114</v>
      </c>
      <c r="B126" s="28" t="s">
        <v>210</v>
      </c>
      <c r="C126" s="38" t="s">
        <v>44</v>
      </c>
      <c r="D126" s="17" t="s">
        <v>203</v>
      </c>
      <c r="E126" s="18">
        <v>0</v>
      </c>
      <c r="F126" s="42">
        <v>0</v>
      </c>
      <c r="G126" s="20">
        <f t="shared" si="1"/>
        <v>0</v>
      </c>
    </row>
    <row r="127" spans="1:7" ht="30" customHeight="1" x14ac:dyDescent="0.25">
      <c r="A127" s="29">
        <v>115</v>
      </c>
      <c r="B127" s="15" t="s">
        <v>211</v>
      </c>
      <c r="C127" s="38" t="s">
        <v>212</v>
      </c>
      <c r="D127" s="17" t="s">
        <v>160</v>
      </c>
      <c r="E127" s="18">
        <v>0</v>
      </c>
      <c r="F127" s="42">
        <v>0</v>
      </c>
      <c r="G127" s="20">
        <f t="shared" si="1"/>
        <v>0</v>
      </c>
    </row>
    <row r="128" spans="1:7" ht="30" customHeight="1" x14ac:dyDescent="0.25">
      <c r="A128" s="29">
        <v>116</v>
      </c>
      <c r="B128" s="15" t="s">
        <v>213</v>
      </c>
      <c r="C128" s="44" t="s">
        <v>214</v>
      </c>
      <c r="D128" s="17" t="s">
        <v>160</v>
      </c>
      <c r="E128" s="18">
        <v>0</v>
      </c>
      <c r="F128" s="42">
        <v>0</v>
      </c>
      <c r="G128" s="20">
        <f t="shared" si="1"/>
        <v>0</v>
      </c>
    </row>
    <row r="129" spans="1:7" ht="27" customHeight="1" x14ac:dyDescent="0.25">
      <c r="A129" s="29">
        <v>117</v>
      </c>
      <c r="B129" s="15" t="s">
        <v>215</v>
      </c>
      <c r="C129" s="38" t="s">
        <v>44</v>
      </c>
      <c r="D129" s="17" t="s">
        <v>160</v>
      </c>
      <c r="E129" s="18">
        <v>0</v>
      </c>
      <c r="F129" s="42">
        <v>0</v>
      </c>
      <c r="G129" s="20">
        <f t="shared" si="1"/>
        <v>0</v>
      </c>
    </row>
    <row r="130" spans="1:7" ht="30" customHeight="1" x14ac:dyDescent="0.25">
      <c r="A130" s="29">
        <v>118</v>
      </c>
      <c r="B130" s="15" t="s">
        <v>216</v>
      </c>
      <c r="C130" s="38" t="s">
        <v>44</v>
      </c>
      <c r="D130" s="17" t="s">
        <v>185</v>
      </c>
      <c r="E130" s="18">
        <v>0</v>
      </c>
      <c r="F130" s="42">
        <v>0</v>
      </c>
      <c r="G130" s="20">
        <f t="shared" si="1"/>
        <v>0</v>
      </c>
    </row>
    <row r="131" spans="1:7" ht="30" customHeight="1" x14ac:dyDescent="0.25">
      <c r="A131" s="29">
        <v>119</v>
      </c>
      <c r="B131" s="28" t="s">
        <v>217</v>
      </c>
      <c r="C131" s="38" t="s">
        <v>44</v>
      </c>
      <c r="D131" s="17" t="s">
        <v>49</v>
      </c>
      <c r="E131" s="18">
        <v>0</v>
      </c>
      <c r="F131" s="42">
        <v>0</v>
      </c>
      <c r="G131" s="20">
        <f t="shared" si="1"/>
        <v>0</v>
      </c>
    </row>
    <row r="132" spans="1:7" ht="30" customHeight="1" x14ac:dyDescent="0.25">
      <c r="A132" s="29">
        <v>120</v>
      </c>
      <c r="B132" s="28" t="s">
        <v>218</v>
      </c>
      <c r="C132" s="38" t="s">
        <v>44</v>
      </c>
      <c r="D132" s="17" t="s">
        <v>188</v>
      </c>
      <c r="E132" s="18">
        <v>0</v>
      </c>
      <c r="F132" s="42">
        <v>0</v>
      </c>
      <c r="G132" s="20">
        <f t="shared" si="1"/>
        <v>0</v>
      </c>
    </row>
    <row r="133" spans="1:7" ht="30" customHeight="1" x14ac:dyDescent="0.25">
      <c r="A133" s="29">
        <v>121</v>
      </c>
      <c r="B133" s="15" t="s">
        <v>219</v>
      </c>
      <c r="C133" s="25" t="s">
        <v>44</v>
      </c>
      <c r="D133" s="17" t="s">
        <v>49</v>
      </c>
      <c r="E133" s="18">
        <v>0</v>
      </c>
      <c r="F133" s="42">
        <v>0</v>
      </c>
      <c r="G133" s="20">
        <f t="shared" si="1"/>
        <v>0</v>
      </c>
    </row>
    <row r="134" spans="1:7" ht="30" customHeight="1" x14ac:dyDescent="0.25">
      <c r="A134" s="29">
        <v>122</v>
      </c>
      <c r="B134" s="15" t="s">
        <v>220</v>
      </c>
      <c r="C134" s="25" t="s">
        <v>44</v>
      </c>
      <c r="D134" s="17" t="s">
        <v>188</v>
      </c>
      <c r="E134" s="18">
        <v>0</v>
      </c>
      <c r="F134" s="42">
        <v>0</v>
      </c>
      <c r="G134" s="20">
        <f t="shared" si="1"/>
        <v>0</v>
      </c>
    </row>
    <row r="135" spans="1:7" ht="27" customHeight="1" x14ac:dyDescent="0.25">
      <c r="A135" s="29">
        <v>123</v>
      </c>
      <c r="B135" s="15" t="s">
        <v>221</v>
      </c>
      <c r="C135" s="25" t="s">
        <v>222</v>
      </c>
      <c r="D135" s="17" t="s">
        <v>223</v>
      </c>
      <c r="E135" s="18">
        <v>0</v>
      </c>
      <c r="F135" s="42">
        <v>0</v>
      </c>
      <c r="G135" s="20">
        <f t="shared" ref="G135:G139" si="2">F135*E135</f>
        <v>0</v>
      </c>
    </row>
    <row r="136" spans="1:7" ht="27" customHeight="1" x14ac:dyDescent="0.25">
      <c r="A136" s="29">
        <v>124</v>
      </c>
      <c r="B136" s="28" t="s">
        <v>224</v>
      </c>
      <c r="C136" s="25" t="s">
        <v>222</v>
      </c>
      <c r="D136" s="17" t="s">
        <v>223</v>
      </c>
      <c r="E136" s="18">
        <v>40</v>
      </c>
      <c r="F136" s="42">
        <v>74.8095</v>
      </c>
      <c r="G136" s="20">
        <f t="shared" si="2"/>
        <v>2992.38</v>
      </c>
    </row>
    <row r="137" spans="1:7" ht="27" customHeight="1" x14ac:dyDescent="0.25">
      <c r="A137" s="29">
        <v>125</v>
      </c>
      <c r="B137" s="28" t="s">
        <v>225</v>
      </c>
      <c r="C137" s="25" t="s">
        <v>222</v>
      </c>
      <c r="D137" s="17" t="s">
        <v>223</v>
      </c>
      <c r="E137" s="18">
        <v>0</v>
      </c>
      <c r="F137" s="42">
        <v>0</v>
      </c>
      <c r="G137" s="20">
        <f t="shared" si="2"/>
        <v>0</v>
      </c>
    </row>
    <row r="138" spans="1:7" ht="27" customHeight="1" x14ac:dyDescent="0.25">
      <c r="A138" s="33">
        <v>126</v>
      </c>
      <c r="B138" s="45" t="s">
        <v>226</v>
      </c>
      <c r="C138" s="46" t="s">
        <v>227</v>
      </c>
      <c r="D138" s="17" t="s">
        <v>223</v>
      </c>
      <c r="E138" s="18">
        <v>0</v>
      </c>
      <c r="F138" s="42">
        <v>0</v>
      </c>
      <c r="G138" s="20">
        <f t="shared" si="2"/>
        <v>0</v>
      </c>
    </row>
    <row r="139" spans="1:7" ht="27" customHeight="1" x14ac:dyDescent="0.25">
      <c r="A139" s="29">
        <v>127</v>
      </c>
      <c r="B139" s="15" t="s">
        <v>228</v>
      </c>
      <c r="C139" s="25" t="s">
        <v>44</v>
      </c>
      <c r="D139" s="17" t="s">
        <v>185</v>
      </c>
      <c r="E139" s="18">
        <v>230</v>
      </c>
      <c r="F139" s="42">
        <v>7.95</v>
      </c>
      <c r="G139" s="20">
        <f t="shared" si="2"/>
        <v>1828.5</v>
      </c>
    </row>
    <row r="140" spans="1:7" ht="15.75" x14ac:dyDescent="0.25">
      <c r="A140" s="91" t="s">
        <v>229</v>
      </c>
      <c r="B140" s="91"/>
      <c r="C140" s="47"/>
      <c r="D140" s="48"/>
      <c r="E140" s="49"/>
      <c r="F140" s="50"/>
      <c r="G140" s="51">
        <f>SUM(G7:G139)</f>
        <v>758114.13516699988</v>
      </c>
    </row>
    <row r="141" spans="1:7" x14ac:dyDescent="0.25">
      <c r="A141" s="92" t="s">
        <v>230</v>
      </c>
      <c r="B141" s="93"/>
      <c r="C141" s="93"/>
      <c r="D141" s="93"/>
      <c r="E141" s="93"/>
      <c r="F141" s="93"/>
      <c r="G141" s="93"/>
    </row>
    <row r="142" spans="1:7" ht="15.75" thickBot="1" x14ac:dyDescent="0.3">
      <c r="A142" s="52"/>
      <c r="B142" s="53"/>
      <c r="C142" s="53"/>
      <c r="D142" s="53"/>
      <c r="E142" s="53"/>
      <c r="F142" s="53"/>
      <c r="G142" s="53"/>
    </row>
    <row r="143" spans="1:7" ht="25.5" customHeight="1" thickTop="1" x14ac:dyDescent="0.25">
      <c r="A143" s="54"/>
      <c r="B143" s="55" t="s">
        <v>231</v>
      </c>
      <c r="C143" s="94"/>
      <c r="D143" s="94"/>
      <c r="E143" s="94"/>
      <c r="F143" s="95"/>
      <c r="G143" s="54"/>
    </row>
    <row r="144" spans="1:7" ht="26.25" customHeight="1" x14ac:dyDescent="0.25">
      <c r="A144" s="54"/>
      <c r="B144" s="56" t="s">
        <v>232</v>
      </c>
      <c r="C144" s="96" t="s">
        <v>233</v>
      </c>
      <c r="D144" s="96"/>
      <c r="E144" s="96"/>
      <c r="F144" s="97"/>
      <c r="G144" s="54"/>
    </row>
    <row r="145" spans="1:7" ht="20.25" customHeight="1" thickBot="1" x14ac:dyDescent="0.3">
      <c r="A145" s="54"/>
      <c r="B145" s="57"/>
      <c r="C145" s="58" t="s">
        <v>234</v>
      </c>
      <c r="D145" s="74">
        <f>SUM(F168)</f>
        <v>0</v>
      </c>
      <c r="E145" s="75">
        <f>IF(C144="áno",D145*0.2,0)</f>
        <v>0</v>
      </c>
      <c r="F145" s="76">
        <f>D145+E145</f>
        <v>0</v>
      </c>
      <c r="G145" s="54"/>
    </row>
    <row r="146" spans="1:7" ht="16.5" thickTop="1" x14ac:dyDescent="0.25">
      <c r="A146" s="54"/>
      <c r="B146" s="59"/>
      <c r="C146" s="59"/>
      <c r="D146" s="59"/>
      <c r="E146" s="59"/>
      <c r="F146" s="59"/>
      <c r="G146" s="54"/>
    </row>
    <row r="147" spans="1:7" ht="21" customHeight="1" x14ac:dyDescent="0.25">
      <c r="A147" s="54"/>
      <c r="B147" s="60" t="s">
        <v>231</v>
      </c>
      <c r="C147" s="79"/>
      <c r="D147" s="80"/>
      <c r="E147" s="61"/>
      <c r="F147" s="61"/>
      <c r="G147" s="54"/>
    </row>
    <row r="148" spans="1:7" ht="21" customHeight="1" x14ac:dyDescent="0.25">
      <c r="A148" s="54"/>
      <c r="B148" s="62" t="s">
        <v>235</v>
      </c>
      <c r="C148" s="63"/>
      <c r="D148" s="64"/>
      <c r="E148" s="61"/>
      <c r="F148" s="61"/>
      <c r="G148" s="54"/>
    </row>
    <row r="149" spans="1:7" ht="21" customHeight="1" x14ac:dyDescent="0.25">
      <c r="A149" s="54"/>
      <c r="B149" s="60" t="s">
        <v>236</v>
      </c>
      <c r="C149" s="79"/>
      <c r="D149" s="80"/>
      <c r="E149" s="61"/>
      <c r="F149" s="61"/>
      <c r="G149" s="54"/>
    </row>
    <row r="150" spans="1:7" ht="21" customHeight="1" x14ac:dyDescent="0.25">
      <c r="A150" s="54"/>
      <c r="B150" s="65" t="s">
        <v>237</v>
      </c>
      <c r="C150" s="63"/>
      <c r="D150" s="64"/>
      <c r="E150" s="61"/>
      <c r="F150" s="61"/>
      <c r="G150" s="54"/>
    </row>
    <row r="151" spans="1:7" ht="21" customHeight="1" x14ac:dyDescent="0.25">
      <c r="A151" s="54"/>
      <c r="B151" s="65" t="s">
        <v>238</v>
      </c>
      <c r="C151" s="63"/>
      <c r="D151" s="64"/>
      <c r="E151" s="61"/>
      <c r="F151" s="61"/>
      <c r="G151" s="54"/>
    </row>
    <row r="152" spans="1:7" ht="21" customHeight="1" x14ac:dyDescent="0.25">
      <c r="A152" s="54"/>
      <c r="B152" s="65" t="s">
        <v>239</v>
      </c>
      <c r="C152" s="63"/>
      <c r="D152" s="64"/>
      <c r="E152" s="61"/>
      <c r="F152" s="61"/>
      <c r="G152" s="54"/>
    </row>
    <row r="153" spans="1:7" ht="21" customHeight="1" x14ac:dyDescent="0.25">
      <c r="A153" s="54"/>
      <c r="B153" s="65" t="s">
        <v>240</v>
      </c>
      <c r="C153" s="63"/>
      <c r="D153" s="64"/>
      <c r="E153" s="61"/>
      <c r="F153" s="61"/>
      <c r="G153" s="54"/>
    </row>
    <row r="154" spans="1:7" ht="21" customHeight="1" x14ac:dyDescent="0.25">
      <c r="A154" s="54"/>
      <c r="B154" s="65" t="s">
        <v>241</v>
      </c>
      <c r="C154" s="63"/>
      <c r="D154" s="64"/>
      <c r="E154" s="61"/>
      <c r="F154" s="61"/>
      <c r="G154" s="54"/>
    </row>
    <row r="155" spans="1:7" ht="21" customHeight="1" x14ac:dyDescent="0.25">
      <c r="A155" s="54"/>
      <c r="B155" s="65" t="s">
        <v>242</v>
      </c>
      <c r="C155" s="63"/>
      <c r="D155" s="64"/>
      <c r="E155" s="61"/>
      <c r="F155" s="61"/>
      <c r="G155" s="54"/>
    </row>
    <row r="156" spans="1:7" ht="21" customHeight="1" x14ac:dyDescent="0.25">
      <c r="A156" s="54"/>
      <c r="B156" s="65" t="s">
        <v>243</v>
      </c>
      <c r="C156" s="63"/>
      <c r="D156" s="64"/>
      <c r="E156" s="61"/>
      <c r="F156" s="61"/>
      <c r="G156" s="54"/>
    </row>
    <row r="157" spans="1:7" ht="21" customHeight="1" x14ac:dyDescent="0.25">
      <c r="A157" s="54"/>
      <c r="B157" s="60" t="s">
        <v>244</v>
      </c>
      <c r="C157" s="63"/>
      <c r="D157" s="64"/>
      <c r="E157" s="61"/>
      <c r="F157" s="61"/>
      <c r="G157" s="54"/>
    </row>
    <row r="158" spans="1:7" ht="21" customHeight="1" x14ac:dyDescent="0.25">
      <c r="A158" s="54"/>
      <c r="B158" s="60" t="s">
        <v>245</v>
      </c>
      <c r="C158" s="79"/>
      <c r="D158" s="80"/>
      <c r="E158" s="61"/>
      <c r="F158" s="61"/>
      <c r="G158" s="54"/>
    </row>
    <row r="159" spans="1:7" x14ac:dyDescent="0.25">
      <c r="A159" s="54"/>
      <c r="G159" s="54"/>
    </row>
    <row r="160" spans="1:7" x14ac:dyDescent="0.25">
      <c r="A160" s="54"/>
      <c r="E160" s="66"/>
      <c r="G160" s="54"/>
    </row>
    <row r="161" spans="1:7" x14ac:dyDescent="0.25">
      <c r="A161" s="54"/>
      <c r="G161" s="54"/>
    </row>
    <row r="162" spans="1:7" x14ac:dyDescent="0.25">
      <c r="A162" s="54"/>
      <c r="G162" s="54"/>
    </row>
    <row r="163" spans="1:7" ht="18" customHeight="1" x14ac:dyDescent="0.25">
      <c r="A163" s="54"/>
      <c r="C163" s="81" t="s">
        <v>246</v>
      </c>
      <c r="D163" s="82"/>
      <c r="E163" s="67" t="s">
        <v>247</v>
      </c>
      <c r="F163" s="67" t="s">
        <v>248</v>
      </c>
      <c r="G163" s="67" t="s">
        <v>249</v>
      </c>
    </row>
    <row r="164" spans="1:7" ht="24.75" customHeight="1" x14ac:dyDescent="0.25">
      <c r="A164" s="54"/>
      <c r="C164" s="83" t="s">
        <v>250</v>
      </c>
      <c r="D164" s="84"/>
      <c r="E164" s="6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444141.81324999995</v>
      </c>
      <c r="F164" s="69"/>
      <c r="G164" s="70">
        <f>ROUND(F164/E164,3)</f>
        <v>0</v>
      </c>
    </row>
    <row r="165" spans="1:7" ht="24.75" customHeight="1" x14ac:dyDescent="0.25">
      <c r="A165" s="54"/>
      <c r="C165" s="85" t="s">
        <v>251</v>
      </c>
      <c r="D165" s="86"/>
      <c r="E165" s="68">
        <f>SUBTOTAL(9,G40,G53,G54,G57,G59,G61,G64,G66,G68,G69,G70,G71,G72,G73,G74,G76,G79,G84,G85,G90,G93,G96,G98,G100,G103,G109,G112,G113,G114,G124,G125,G126,G131,G132,G136,G137)</f>
        <v>313972.32191699999</v>
      </c>
      <c r="F165" s="69"/>
      <c r="G165" s="70">
        <f t="shared" ref="G165:G167" si="3">ROUND(F165/E165,3)</f>
        <v>0</v>
      </c>
    </row>
    <row r="166" spans="1:7" ht="24.75" customHeight="1" x14ac:dyDescent="0.25">
      <c r="A166" s="54"/>
      <c r="C166" s="87" t="s">
        <v>252</v>
      </c>
      <c r="D166" s="88"/>
      <c r="E166" s="68">
        <f>SUBTOTAL(9,G15,G16,G24,G26,G27,G33,G34,G77,G80,G87,G94,G101)</f>
        <v>0</v>
      </c>
      <c r="F166" s="69"/>
      <c r="G166" s="70" t="e">
        <f t="shared" si="3"/>
        <v>#DIV/0!</v>
      </c>
    </row>
    <row r="167" spans="1:7" ht="24.75" customHeight="1" x14ac:dyDescent="0.25">
      <c r="A167" s="54"/>
      <c r="C167" s="89" t="s">
        <v>253</v>
      </c>
      <c r="D167" s="90"/>
      <c r="E167" s="68">
        <f>SUBTOTAL(9,G118)</f>
        <v>0</v>
      </c>
      <c r="F167" s="69"/>
      <c r="G167" s="70" t="e">
        <f t="shared" si="3"/>
        <v>#DIV/0!</v>
      </c>
    </row>
    <row r="168" spans="1:7" ht="24.75" customHeight="1" x14ac:dyDescent="0.25">
      <c r="A168" s="54"/>
      <c r="C168" s="77" t="s">
        <v>229</v>
      </c>
      <c r="D168" s="78"/>
      <c r="E168" s="71">
        <f>SUM(E164:E167)</f>
        <v>758114.13516699988</v>
      </c>
      <c r="F168" s="71">
        <f>SUM(F164:F167)</f>
        <v>0</v>
      </c>
      <c r="G168" s="72"/>
    </row>
    <row r="169" spans="1:7" x14ac:dyDescent="0.25">
      <c r="A169" s="54"/>
      <c r="G169" s="54"/>
    </row>
    <row r="170" spans="1:7" x14ac:dyDescent="0.25">
      <c r="A170" s="54"/>
      <c r="G170" s="54"/>
    </row>
    <row r="171" spans="1:7" x14ac:dyDescent="0.25">
      <c r="A171" s="54"/>
      <c r="G171" s="54"/>
    </row>
    <row r="172" spans="1:7" x14ac:dyDescent="0.25">
      <c r="A172" s="54"/>
      <c r="D172" s="73"/>
      <c r="E172" s="54"/>
      <c r="F172" s="54"/>
      <c r="G172" s="54"/>
    </row>
    <row r="173" spans="1:7" x14ac:dyDescent="0.25">
      <c r="A173" s="54"/>
      <c r="B173" s="54"/>
      <c r="C173" s="54"/>
      <c r="D173" s="73"/>
      <c r="E173" s="54"/>
      <c r="F173" s="54"/>
      <c r="G173" s="54"/>
    </row>
    <row r="174" spans="1:7" x14ac:dyDescent="0.25">
      <c r="A174" s="54"/>
      <c r="B174" s="54"/>
      <c r="C174" s="54"/>
      <c r="D174" s="73"/>
      <c r="E174" s="54"/>
      <c r="F174" s="54"/>
      <c r="G174" s="54"/>
    </row>
    <row r="175" spans="1:7" x14ac:dyDescent="0.25">
      <c r="A175" s="54"/>
      <c r="B175" s="54"/>
      <c r="C175" s="54"/>
      <c r="D175" s="73"/>
      <c r="E175" s="54"/>
      <c r="F175" s="54"/>
      <c r="G175" s="54"/>
    </row>
    <row r="176" spans="1:7" x14ac:dyDescent="0.25">
      <c r="A176" s="54"/>
      <c r="B176" s="54"/>
      <c r="C176" s="54"/>
      <c r="D176" s="73"/>
      <c r="E176" s="54"/>
      <c r="F176" s="54"/>
      <c r="G176" s="54"/>
    </row>
    <row r="177" spans="1:7" x14ac:dyDescent="0.25">
      <c r="A177" s="54"/>
      <c r="B177" s="54"/>
      <c r="C177" s="54"/>
      <c r="D177" s="73"/>
      <c r="E177" s="54"/>
      <c r="F177" s="54"/>
      <c r="G177" s="54"/>
    </row>
  </sheetData>
  <sheetProtection algorithmName="SHA-512" hashValue="xY/K9JXL9NC/sut3oFH03DWfydasJccT59cD1/nKfsG9bqSzmE2S6yQydAvUKhBHIBR2y9gZJNm2G5RDO3VpAg==" saltValue="zdK/n6sVRYqWsuVPuu1VZA==" spinCount="100000" sheet="1" objects="1" scenarios="1"/>
  <protectedRanges>
    <protectedRange sqref="F164:F167" name="Rozsah3"/>
    <protectedRange sqref="C147:D158" name="Rozsah2"/>
    <protectedRange sqref="C143:F144" name="Rozsah1"/>
  </protectedRanges>
  <mergeCells count="13">
    <mergeCell ref="C149:D149"/>
    <mergeCell ref="A140:B140"/>
    <mergeCell ref="A141:G141"/>
    <mergeCell ref="C143:F143"/>
    <mergeCell ref="C144:F144"/>
    <mergeCell ref="C147:D147"/>
    <mergeCell ref="C168:D168"/>
    <mergeCell ref="C158:D158"/>
    <mergeCell ref="C163:D163"/>
    <mergeCell ref="C164:D164"/>
    <mergeCell ref="C165:D165"/>
    <mergeCell ref="C166:D166"/>
    <mergeCell ref="C167:D167"/>
  </mergeCells>
  <pageMargins left="0.31496062992125984" right="0.31496062992125984" top="0.55118110236220474" bottom="0.55118110236220474" header="0.31496062992125984" footer="0.31496062992125984"/>
  <pageSetup scale="53" orientation="portrait" r:id="rId1"/>
  <rowBreaks count="1" manualBreakCount="1">
    <brk id="1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2024-02-16T12:18:36Z</cp:lastPrinted>
  <dcterms:created xsi:type="dcterms:W3CDTF">2024-02-07T08:26:42Z</dcterms:created>
  <dcterms:modified xsi:type="dcterms:W3CDTF">2024-02-16T12:21:24Z</dcterms:modified>
</cp:coreProperties>
</file>