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48" i="3" l="1"/>
  <c r="E48" i="3"/>
  <c r="N48" i="3"/>
  <c r="L48" i="3"/>
  <c r="J48" i="3"/>
  <c r="I48" i="3"/>
  <c r="H48" i="3"/>
  <c r="W46" i="3"/>
  <c r="E46" i="3"/>
  <c r="N46" i="3"/>
  <c r="L46" i="3"/>
  <c r="J46" i="3"/>
  <c r="I46" i="3"/>
  <c r="H46" i="3"/>
  <c r="W44" i="3"/>
  <c r="E44" i="3"/>
  <c r="N44" i="3"/>
  <c r="L44" i="3"/>
  <c r="J44" i="3"/>
  <c r="I44" i="3"/>
  <c r="H44" i="3"/>
  <c r="N43" i="3"/>
  <c r="L43" i="3"/>
  <c r="J43" i="3"/>
  <c r="H43" i="3"/>
  <c r="W40" i="3"/>
  <c r="E40" i="3"/>
  <c r="N40" i="3"/>
  <c r="L40" i="3"/>
  <c r="J40" i="3"/>
  <c r="I40" i="3"/>
  <c r="H40" i="3"/>
  <c r="N39" i="3"/>
  <c r="L39" i="3"/>
  <c r="J39" i="3"/>
  <c r="I39" i="3"/>
  <c r="N38" i="3"/>
  <c r="L38" i="3"/>
  <c r="J38" i="3"/>
  <c r="H38" i="3"/>
  <c r="W35" i="3"/>
  <c r="E35" i="3"/>
  <c r="N35" i="3"/>
  <c r="L35" i="3"/>
  <c r="J35" i="3"/>
  <c r="I35" i="3"/>
  <c r="H35" i="3"/>
  <c r="N34" i="3"/>
  <c r="L34" i="3"/>
  <c r="J34" i="3"/>
  <c r="H34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I28" i="3"/>
  <c r="N27" i="3"/>
  <c r="L27" i="3"/>
  <c r="J27" i="3"/>
  <c r="H27" i="3"/>
  <c r="W24" i="3"/>
  <c r="E24" i="3"/>
  <c r="N24" i="3"/>
  <c r="L24" i="3"/>
  <c r="J24" i="3"/>
  <c r="I24" i="3"/>
  <c r="H24" i="3"/>
  <c r="N23" i="3"/>
  <c r="L23" i="3"/>
  <c r="J23" i="3"/>
  <c r="I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7" i="3"/>
  <c r="L17" i="3"/>
  <c r="J17" i="3"/>
  <c r="H17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<sst xmlns="http://schemas.openxmlformats.org/spreadsheetml/2006/main" count="307" uniqueCount="161">
  <si>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</si>
  <si>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</si>
  <si>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</si>
  <si>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</si>
  <si>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</si>
  <si>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</si>
  <si>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</si>
  <si>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</si>
  <si>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</si>
  <si>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</si>
  <si>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</si>
  <si>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</si>
  <si>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</si>
  <si>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</si>
  <si>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</si>
  <si>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</si>
  <si>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</si>
  <si>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</si>
  <si>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</si>
  <si>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</si>
  <si>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</si>
  <si>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</si>
  <si>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</si>
  <si>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</si>
  <si>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</si>
  <si>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</si>
  <si>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</si>
  <si>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</si>
  <si>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</si>
  <si>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</si>
  <si>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</si>
  <si>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</si>
  <si>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</si>
  <si>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</si>
  <si>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</si>
  <si>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</si>
  <si>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</si>
  <si>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</si>
  <si>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</si>
  <si>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</si>
  <si>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</si>
  <si>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</si>
  <si>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</si>
  <si>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</si>
  <si>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</si>
  <si>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</si>
  <si>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</si>
  <si>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</si>
  <si>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</si>
  <si>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</si>
  <si>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</si>
  <si>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</si>
  <si>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</si>
  <si>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</si>
  <si>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</si>
  <si>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</si>
  <si>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</si>
  <si>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</si>
  <si>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</si>
  <si>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</si>
  <si>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</si>
  <si>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</si>
  <si>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</si>
  <si>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</si>
  <si>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</si>
  <si>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</si>
  <si>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</si>
  <si>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</si>
  <si>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</si>
  <si>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</si>
  <si>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</si>
  <si>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</si>
  <si>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09.05.2022</t>
  </si>
  <si>
    <t>Stavba :  Výstavba haly na výkrm brojlerov - farma ČAKLOV</t>
  </si>
  <si>
    <t>Objekt :  SO 02   - Žumpa 2 x 5,0m3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</si>
  <si>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</si>
  <si>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</si>
  <si>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</si>
  <si>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</si>
  <si>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</si>
  <si>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</si>
  <si>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</si>
  <si>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</si>
  <si>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</si>
  <si>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131301101</t>
  </si>
  <si>
    <t>Hĺbenie jám nezapaž. v horn. tr. 4 do 100 m3</t>
  </si>
  <si>
    <t>m3</t>
  </si>
  <si>
    <t xml:space="preserve">                    </t>
  </si>
  <si>
    <t>13130-1101</t>
  </si>
  <si>
    <t>45.11.21</t>
  </si>
  <si>
    <t>EK</t>
  </si>
  <si>
    <t>S</t>
  </si>
  <si>
    <t>3,00*2,50*1,85*2 =   27,750</t>
  </si>
  <si>
    <t>131301109</t>
  </si>
  <si>
    <t>Príplatok za lepivosť horniny tr.4</t>
  </si>
  <si>
    <t>13130-1109</t>
  </si>
  <si>
    <t>151101101</t>
  </si>
  <si>
    <t>Zhotovenie paženia rýh pre podz. vedenie príložné hl. do 2 m</t>
  </si>
  <si>
    <t>m2</t>
  </si>
  <si>
    <t>15110-1101</t>
  </si>
  <si>
    <t>5,50*1,85*2*2 =   40,700</t>
  </si>
  <si>
    <t>151101111</t>
  </si>
  <si>
    <t>Odstránenie paženia rýh pre podz. vedenie príložné hl. do 2 m</t>
  </si>
  <si>
    <t>15110-1111</t>
  </si>
  <si>
    <t>161101101</t>
  </si>
  <si>
    <t>Zvislé premiestnenie výkopu horn. tr. 1-4 nad 1 m do 2,5 m</t>
  </si>
  <si>
    <t>16110-1101</t>
  </si>
  <si>
    <t>45.11.24</t>
  </si>
  <si>
    <t>162301101</t>
  </si>
  <si>
    <t>Vodorovné premiestnenie výkopku do 500 m horn. tr. 1-4</t>
  </si>
  <si>
    <t>16230-1101</t>
  </si>
  <si>
    <t>174101101</t>
  </si>
  <si>
    <t>Zásyp zhutnený jám, rýh, šachiet alebo okolo objektu</t>
  </si>
  <si>
    <t>17410-1101</t>
  </si>
  <si>
    <t>MAT</t>
  </si>
  <si>
    <t>583373030</t>
  </si>
  <si>
    <t>Štrkopiesok frakcia 0-125 Z</t>
  </si>
  <si>
    <t>14.21.11</t>
  </si>
  <si>
    <t>EZ</t>
  </si>
  <si>
    <t xml:space="preserve">1 - ZEMNE PRÁCE  spolu: </t>
  </si>
  <si>
    <t>3 - ZVISLÉ A KOMPLETNÉ KONŠTRUKCIE</t>
  </si>
  <si>
    <t>271</t>
  </si>
  <si>
    <t>386120006</t>
  </si>
  <si>
    <t>Osadenie prefabrikovanej žumpy typ Ž 0.1 obj. 6 m3</t>
  </si>
  <si>
    <t>kus</t>
  </si>
  <si>
    <t>38612-0006</t>
  </si>
  <si>
    <t>45.21.41</t>
  </si>
  <si>
    <t>592798010</t>
  </si>
  <si>
    <t>Žumpa železobetónova prefabrikovaná objem V6m3 Typ Ž 0.1</t>
  </si>
  <si>
    <t>26.61.12</t>
  </si>
  <si>
    <t xml:space="preserve">3 - ZVISLÉ A KOMPLETNÉ KONŠTRUKCIE  spolu: </t>
  </si>
  <si>
    <t>6 - ÚPRAVY POVRCHOV, PODLAHY, VÝPLNE</t>
  </si>
  <si>
    <t>011</t>
  </si>
  <si>
    <t>631315711</t>
  </si>
  <si>
    <t>Mazanina z betónu prostého tr. C25/30 hr. 12-24 cm</t>
  </si>
  <si>
    <t>63131-5711</t>
  </si>
  <si>
    <t>45.25.32</t>
  </si>
  <si>
    <t>3,00*2,50*0,20*2 =   3,000</t>
  </si>
  <si>
    <t>631571003</t>
  </si>
  <si>
    <t>Násyp zo štrkopiesku 0-32 spevňujúceho</t>
  </si>
  <si>
    <t>63157-1003</t>
  </si>
  <si>
    <t>45.25.50</t>
  </si>
  <si>
    <t xml:space="preserve">6 - ÚPRAVY POVRCHOV, PODLAHY, VÝPLNE  spolu: </t>
  </si>
  <si>
    <t>8 - RÚROVÉ VEDENIA</t>
  </si>
  <si>
    <t>899102111</t>
  </si>
  <si>
    <t>Osadenie poklopov liatinových, oceľových s rámom nad 50 do 100 kg</t>
  </si>
  <si>
    <t>89910-2111</t>
  </si>
  <si>
    <t>553400450</t>
  </si>
  <si>
    <t>Poklop oceľový vodotesný 90x90</t>
  </si>
  <si>
    <t>28.12.10</t>
  </si>
  <si>
    <t xml:space="preserve">8 - RÚROVÉ VEDENIA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</si>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</sst>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27.75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 t="s">
        <v>82</v>
      </c>
      <c r="B16" s="77" t="s">
        <v>83</v>
      </c>
      <c r="C16" s="68" t="s">
        <v>93</v>
      </c>
      <c r="D16" s="69" t="s">
        <v>94</v>
      </c>
      <c r="E16" s="70">
        <v>27.75</v>
      </c>
      <c r="F16" s="71" t="s">
        <v>86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87</v>
      </c>
      <c r="Q16" s="70"/>
      <c r="R16" s="70"/>
      <c r="S16" s="70"/>
      <c r="T16" s="74"/>
      <c r="U16" s="74"/>
      <c r="V16" s="74" t="s">
        <v>69</v>
      </c>
      <c r="W16" s="70"/>
      <c r="X16" s="78" t="s">
        <v>95</v>
      </c>
      <c r="Y16" s="78" t="s">
        <v>93</v>
      </c>
      <c r="Z16" s="68" t="s">
        <v>89</v>
      </c>
      <c r="AA16" s="68"/>
      <c r="AB16" s="71"/>
      <c r="AC16" s="71"/>
      <c r="AD16" s="71"/>
      <c r="AE16" s="76"/>
      <c r="AF16" s="76"/>
      <c r="AG16" s="76"/>
      <c r="AH16" s="76"/>
      <c r="AJ16" s="4" t="s">
        <v>90</v>
      </c>
      <c r="AK16" s="4" t="s">
        <v>91</v>
      </c>
    </row>
    <row r="17" spans="1:37">
      <c r="A17" s="66" t="s">
        <v>82</v>
      </c>
      <c r="B17" s="77" t="s">
        <v>83</v>
      </c>
      <c r="C17" s="68" t="s">
        <v>96</v>
      </c>
      <c r="D17" s="69" t="s">
        <v>97</v>
      </c>
      <c r="E17" s="70">
        <v>40.700000000000003</v>
      </c>
      <c r="F17" s="71" t="s">
        <v>98</v>
      </c>
      <c r="G17" s="72"/>
      <c r="H17" s="72">
        <f>ROUND(E17*G17,2)</f>
        <v>0</v>
      </c>
      <c r="I17" s="72"/>
      <c r="J17" s="72">
        <f>ROUND(E17*G17,2)</f>
        <v>0</v>
      </c>
      <c r="K17" s="73">
        <v>2.1000000000000001E-4</v>
      </c>
      <c r="L17" s="73">
        <f>E17*K17</f>
        <v>8.5470000000000008E-3</v>
      </c>
      <c r="M17" s="70"/>
      <c r="N17" s="70">
        <f>E17*M17</f>
        <v>0</v>
      </c>
      <c r="O17" s="71"/>
      <c r="P17" s="71" t="s">
        <v>87</v>
      </c>
      <c r="Q17" s="70"/>
      <c r="R17" s="70"/>
      <c r="S17" s="70"/>
      <c r="T17" s="74"/>
      <c r="U17" s="74"/>
      <c r="V17" s="74" t="s">
        <v>69</v>
      </c>
      <c r="W17" s="70"/>
      <c r="X17" s="78" t="s">
        <v>99</v>
      </c>
      <c r="Y17" s="78" t="s">
        <v>96</v>
      </c>
      <c r="Z17" s="68" t="s">
        <v>89</v>
      </c>
      <c r="AA17" s="68"/>
      <c r="AB17" s="71"/>
      <c r="AC17" s="71"/>
      <c r="AD17" s="71"/>
      <c r="AE17" s="76"/>
      <c r="AF17" s="76"/>
      <c r="AG17" s="76"/>
      <c r="AH17" s="76"/>
      <c r="AJ17" s="4" t="s">
        <v>90</v>
      </c>
      <c r="AK17" s="4" t="s">
        <v>91</v>
      </c>
    </row>
    <row r="18" spans="1:37">
      <c r="A18" s="66"/>
      <c r="B18" s="77"/>
      <c r="C18" s="68"/>
      <c r="D18" s="79" t="s">
        <v>100</v>
      </c>
      <c r="E18" s="80"/>
      <c r="F18" s="81"/>
      <c r="G18" s="82"/>
      <c r="H18" s="82"/>
      <c r="I18" s="82"/>
      <c r="J18" s="82"/>
      <c r="K18" s="83"/>
      <c r="L18" s="83"/>
      <c r="M18" s="80"/>
      <c r="N18" s="80"/>
      <c r="O18" s="81"/>
      <c r="P18" s="81"/>
      <c r="Q18" s="80"/>
      <c r="R18" s="80"/>
      <c r="S18" s="80"/>
      <c r="T18" s="84"/>
      <c r="U18" s="84"/>
      <c r="V18" s="84" t="s">
        <v>0</v>
      </c>
      <c r="W18" s="80"/>
      <c r="X18" s="85"/>
      <c r="Y18" s="75"/>
      <c r="Z18" s="68"/>
      <c r="AA18" s="68"/>
      <c r="AB18" s="71"/>
      <c r="AC18" s="71"/>
      <c r="AD18" s="71"/>
      <c r="AE18" s="76"/>
      <c r="AF18" s="76"/>
      <c r="AG18" s="76"/>
      <c r="AH18" s="76"/>
    </row>
    <row r="19" spans="1:37">
      <c r="A19" s="66" t="s">
        <v>82</v>
      </c>
      <c r="B19" s="77" t="s">
        <v>83</v>
      </c>
      <c r="C19" s="68" t="s">
        <v>101</v>
      </c>
      <c r="D19" s="69" t="s">
        <v>102</v>
      </c>
      <c r="E19" s="70">
        <v>40.700000000000003</v>
      </c>
      <c r="F19" s="71" t="s">
        <v>98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103</v>
      </c>
      <c r="Y19" s="78" t="s">
        <v>101</v>
      </c>
      <c r="Z19" s="68" t="s">
        <v>89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104</v>
      </c>
      <c r="D20" s="69" t="s">
        <v>105</v>
      </c>
      <c r="E20" s="70">
        <v>40.700000000000003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106</v>
      </c>
      <c r="Y20" s="78" t="s">
        <v>104</v>
      </c>
      <c r="Z20" s="68" t="s">
        <v>107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 t="s">
        <v>82</v>
      </c>
      <c r="B21" s="77" t="s">
        <v>83</v>
      </c>
      <c r="C21" s="68" t="s">
        <v>108</v>
      </c>
      <c r="D21" s="69" t="s">
        <v>109</v>
      </c>
      <c r="E21" s="70">
        <v>25</v>
      </c>
      <c r="F21" s="71" t="s">
        <v>86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87</v>
      </c>
      <c r="Q21" s="70"/>
      <c r="R21" s="70"/>
      <c r="S21" s="70"/>
      <c r="T21" s="74"/>
      <c r="U21" s="74"/>
      <c r="V21" s="74" t="s">
        <v>69</v>
      </c>
      <c r="W21" s="70"/>
      <c r="X21" s="78" t="s">
        <v>110</v>
      </c>
      <c r="Y21" s="78" t="s">
        <v>108</v>
      </c>
      <c r="Z21" s="68" t="s">
        <v>107</v>
      </c>
      <c r="AA21" s="68"/>
      <c r="AB21" s="71"/>
      <c r="AC21" s="71"/>
      <c r="AD21" s="71"/>
      <c r="AE21" s="76"/>
      <c r="AF21" s="76"/>
      <c r="AG21" s="76"/>
      <c r="AH21" s="76"/>
      <c r="AJ21" s="4" t="s">
        <v>90</v>
      </c>
      <c r="AK21" s="4" t="s">
        <v>91</v>
      </c>
    </row>
    <row r="22" spans="1:37">
      <c r="A22" s="66" t="s">
        <v>82</v>
      </c>
      <c r="B22" s="77" t="s">
        <v>83</v>
      </c>
      <c r="C22" s="68" t="s">
        <v>111</v>
      </c>
      <c r="D22" s="69" t="s">
        <v>112</v>
      </c>
      <c r="E22" s="70">
        <v>3</v>
      </c>
      <c r="F22" s="71" t="s">
        <v>86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87</v>
      </c>
      <c r="Q22" s="70"/>
      <c r="R22" s="70"/>
      <c r="S22" s="70"/>
      <c r="T22" s="74"/>
      <c r="U22" s="74"/>
      <c r="V22" s="74" t="s">
        <v>69</v>
      </c>
      <c r="W22" s="70"/>
      <c r="X22" s="78" t="s">
        <v>113</v>
      </c>
      <c r="Y22" s="78" t="s">
        <v>111</v>
      </c>
      <c r="Z22" s="68" t="s">
        <v>89</v>
      </c>
      <c r="AA22" s="68"/>
      <c r="AB22" s="71"/>
      <c r="AC22" s="71"/>
      <c r="AD22" s="71"/>
      <c r="AE22" s="76"/>
      <c r="AF22" s="76"/>
      <c r="AG22" s="76"/>
      <c r="AH22" s="76"/>
      <c r="AJ22" s="4" t="s">
        <v>90</v>
      </c>
      <c r="AK22" s="4" t="s">
        <v>91</v>
      </c>
    </row>
    <row r="23" spans="1:37">
      <c r="A23" s="66" t="s">
        <v>82</v>
      </c>
      <c r="B23" s="77" t="s">
        <v>114</v>
      </c>
      <c r="C23" s="68" t="s">
        <v>115</v>
      </c>
      <c r="D23" s="69" t="s">
        <v>116</v>
      </c>
      <c r="E23" s="70">
        <v>3</v>
      </c>
      <c r="F23" s="71" t="s">
        <v>86</v>
      </c>
      <c r="G23" s="72"/>
      <c r="H23" s="72"/>
      <c r="I23" s="72">
        <f>ROUND(E23*G23,2)</f>
        <v>0</v>
      </c>
      <c r="J23" s="72">
        <f>ROUND(E23*G23,2)</f>
        <v>0</v>
      </c>
      <c r="K23" s="73">
        <v>1.67</v>
      </c>
      <c r="L23" s="73">
        <f>E23*K23</f>
        <v>5.01</v>
      </c>
      <c r="M23" s="70"/>
      <c r="N23" s="70">
        <f>E23*M23</f>
        <v>0</v>
      </c>
      <c r="O23" s="71"/>
      <c r="P23" s="71" t="s">
        <v>87</v>
      </c>
      <c r="Q23" s="70"/>
      <c r="R23" s="70"/>
      <c r="S23" s="70"/>
      <c r="T23" s="74"/>
      <c r="U23" s="74"/>
      <c r="V23" s="74" t="s">
        <v>68</v>
      </c>
      <c r="W23" s="70"/>
      <c r="X23" s="78" t="s">
        <v>115</v>
      </c>
      <c r="Y23" s="78" t="s">
        <v>115</v>
      </c>
      <c r="Z23" s="68" t="s">
        <v>117</v>
      </c>
      <c r="AA23" s="68" t="s">
        <v>87</v>
      </c>
      <c r="AB23" s="71"/>
      <c r="AC23" s="71"/>
      <c r="AD23" s="71"/>
      <c r="AE23" s="76"/>
      <c r="AF23" s="76"/>
      <c r="AG23" s="76"/>
      <c r="AH23" s="76"/>
      <c r="AJ23" s="4" t="s">
        <v>118</v>
      </c>
      <c r="AK23" s="4" t="s">
        <v>91</v>
      </c>
    </row>
    <row r="24" spans="1:37">
      <c r="A24" s="66"/>
      <c r="B24" s="77"/>
      <c r="C24" s="68"/>
      <c r="D24" s="86" t="s">
        <v>119</v>
      </c>
      <c r="E24" s="87">
        <f>J24</f>
        <v>0</v>
      </c>
      <c r="F24" s="71"/>
      <c r="G24" s="72"/>
      <c r="H24" s="87">
        <f>SUM(H12:H23)</f>
        <v>0</v>
      </c>
      <c r="I24" s="87">
        <f>SUM(I12:I23)</f>
        <v>0</v>
      </c>
      <c r="J24" s="87">
        <f>SUM(J12:J23)</f>
        <v>0</v>
      </c>
      <c r="K24" s="73"/>
      <c r="L24" s="88">
        <f>SUM(L12:L23)</f>
        <v>5.0185469999999999</v>
      </c>
      <c r="M24" s="70"/>
      <c r="N24" s="89">
        <f>SUM(N12:N23)</f>
        <v>0</v>
      </c>
      <c r="O24" s="71"/>
      <c r="P24" s="71"/>
      <c r="Q24" s="70"/>
      <c r="R24" s="70"/>
      <c r="S24" s="70"/>
      <c r="T24" s="74"/>
      <c r="U24" s="74"/>
      <c r="V24" s="74"/>
      <c r="W24" s="70">
        <f>SUM(W12:W23)</f>
        <v>0</v>
      </c>
      <c r="X24" s="75"/>
      <c r="Y24" s="75"/>
      <c r="Z24" s="68"/>
      <c r="AA24" s="68"/>
      <c r="AB24" s="71"/>
      <c r="AC24" s="71"/>
      <c r="AD24" s="71"/>
      <c r="AE24" s="76"/>
      <c r="AF24" s="76"/>
      <c r="AG24" s="76"/>
      <c r="AH24" s="76"/>
    </row>
    <row r="25" spans="1:37">
      <c r="A25" s="66"/>
      <c r="B25" s="77"/>
      <c r="C25" s="68"/>
      <c r="D25" s="69"/>
      <c r="E25" s="70"/>
      <c r="F25" s="71"/>
      <c r="G25" s="72"/>
      <c r="H25" s="72"/>
      <c r="I25" s="72"/>
      <c r="J25" s="72"/>
      <c r="K25" s="73"/>
      <c r="L25" s="73"/>
      <c r="M25" s="70"/>
      <c r="N25" s="70"/>
      <c r="O25" s="71"/>
      <c r="P25" s="71"/>
      <c r="Q25" s="70"/>
      <c r="R25" s="70"/>
      <c r="S25" s="70"/>
      <c r="T25" s="74"/>
      <c r="U25" s="74"/>
      <c r="V25" s="74"/>
      <c r="W25" s="70"/>
      <c r="X25" s="75"/>
      <c r="Y25" s="75"/>
      <c r="Z25" s="68"/>
      <c r="AA25" s="68"/>
      <c r="AB25" s="71"/>
      <c r="AC25" s="71"/>
      <c r="AD25" s="71"/>
      <c r="AE25" s="76"/>
      <c r="AF25" s="76"/>
      <c r="AG25" s="76"/>
      <c r="AH25" s="76"/>
    </row>
    <row r="26" spans="1:37">
      <c r="A26" s="66"/>
      <c r="B26" s="68" t="s">
        <v>120</v>
      </c>
      <c r="C26" s="68"/>
      <c r="D26" s="69"/>
      <c r="E26" s="70"/>
      <c r="F26" s="71"/>
      <c r="G26" s="72"/>
      <c r="H26" s="72"/>
      <c r="I26" s="72"/>
      <c r="J26" s="72"/>
      <c r="K26" s="73"/>
      <c r="L26" s="73"/>
      <c r="M26" s="70"/>
      <c r="N26" s="70"/>
      <c r="O26" s="71"/>
      <c r="P26" s="71"/>
      <c r="Q26" s="70"/>
      <c r="R26" s="70"/>
      <c r="S26" s="70"/>
      <c r="T26" s="74"/>
      <c r="U26" s="74"/>
      <c r="V26" s="74"/>
      <c r="W26" s="70"/>
      <c r="X26" s="75"/>
      <c r="Y26" s="75"/>
      <c r="Z26" s="68"/>
      <c r="AA26" s="68"/>
      <c r="AB26" s="71"/>
      <c r="AC26" s="71"/>
      <c r="AD26" s="71"/>
      <c r="AE26" s="76"/>
      <c r="AF26" s="76"/>
      <c r="AG26" s="76"/>
      <c r="AH26" s="76"/>
    </row>
    <row r="27" spans="1:37">
      <c r="A27" s="66" t="s">
        <v>82</v>
      </c>
      <c r="B27" s="77" t="s">
        <v>121</v>
      </c>
      <c r="C27" s="68" t="s">
        <v>122</v>
      </c>
      <c r="D27" s="69" t="s">
        <v>123</v>
      </c>
      <c r="E27" s="70">
        <v>2</v>
      </c>
      <c r="F27" s="71" t="s">
        <v>124</v>
      </c>
      <c r="G27" s="72"/>
      <c r="H27" s="72">
        <f>ROUND(E27*G27,2)</f>
        <v>0</v>
      </c>
      <c r="I27" s="72"/>
      <c r="J27" s="72">
        <f>ROUND(E27*G27,2)</f>
        <v>0</v>
      </c>
      <c r="K27" s="73">
        <v>0.86850000000000005</v>
      </c>
      <c r="L27" s="73">
        <f>E27*K27</f>
        <v>1.7370000000000001</v>
      </c>
      <c r="M27" s="70"/>
      <c r="N27" s="70">
        <f>E27*M27</f>
        <v>0</v>
      </c>
      <c r="O27" s="71"/>
      <c r="P27" s="71" t="s">
        <v>87</v>
      </c>
      <c r="Q27" s="70"/>
      <c r="R27" s="70"/>
      <c r="S27" s="70"/>
      <c r="T27" s="74"/>
      <c r="U27" s="74"/>
      <c r="V27" s="74" t="s">
        <v>69</v>
      </c>
      <c r="W27" s="70"/>
      <c r="X27" s="78" t="s">
        <v>125</v>
      </c>
      <c r="Y27" s="78" t="s">
        <v>122</v>
      </c>
      <c r="Z27" s="68" t="s">
        <v>126</v>
      </c>
      <c r="AA27" s="68"/>
      <c r="AB27" s="71"/>
      <c r="AC27" s="71"/>
      <c r="AD27" s="71"/>
      <c r="AE27" s="76"/>
      <c r="AF27" s="76"/>
      <c r="AG27" s="76"/>
      <c r="AH27" s="76"/>
      <c r="AJ27" s="4" t="s">
        <v>90</v>
      </c>
      <c r="AK27" s="4" t="s">
        <v>91</v>
      </c>
    </row>
    <row r="28" spans="1:37">
      <c r="A28" s="66" t="s">
        <v>82</v>
      </c>
      <c r="B28" s="77" t="s">
        <v>114</v>
      </c>
      <c r="C28" s="68" t="s">
        <v>127</v>
      </c>
      <c r="D28" s="69" t="s">
        <v>128</v>
      </c>
      <c r="E28" s="70">
        <v>2</v>
      </c>
      <c r="F28" s="71" t="s">
        <v>124</v>
      </c>
      <c r="G28" s="72"/>
      <c r="H28" s="72"/>
      <c r="I28" s="72">
        <f>ROUND(E28*G28,2)</f>
        <v>0</v>
      </c>
      <c r="J28" s="72">
        <f>ROUND(E28*G28,2)</f>
        <v>0</v>
      </c>
      <c r="K28" s="73">
        <v>9.4969999999999999</v>
      </c>
      <c r="L28" s="73">
        <f>E28*K28</f>
        <v>18.994</v>
      </c>
      <c r="M28" s="70"/>
      <c r="N28" s="70">
        <f>E28*M28</f>
        <v>0</v>
      </c>
      <c r="O28" s="71"/>
      <c r="P28" s="71" t="s">
        <v>87</v>
      </c>
      <c r="Q28" s="70"/>
      <c r="R28" s="70"/>
      <c r="S28" s="70"/>
      <c r="T28" s="74"/>
      <c r="U28" s="74"/>
      <c r="V28" s="74" t="s">
        <v>68</v>
      </c>
      <c r="W28" s="70"/>
      <c r="X28" s="78" t="s">
        <v>127</v>
      </c>
      <c r="Y28" s="78" t="s">
        <v>127</v>
      </c>
      <c r="Z28" s="68" t="s">
        <v>129</v>
      </c>
      <c r="AA28" s="68" t="s">
        <v>87</v>
      </c>
      <c r="AB28" s="71"/>
      <c r="AC28" s="71"/>
      <c r="AD28" s="71"/>
      <c r="AE28" s="76"/>
      <c r="AF28" s="76"/>
      <c r="AG28" s="76"/>
      <c r="AH28" s="76"/>
      <c r="AJ28" s="4" t="s">
        <v>118</v>
      </c>
      <c r="AK28" s="4" t="s">
        <v>91</v>
      </c>
    </row>
    <row r="29" spans="1:37">
      <c r="A29" s="66"/>
      <c r="B29" s="77"/>
      <c r="C29" s="68"/>
      <c r="D29" s="86" t="s">
        <v>130</v>
      </c>
      <c r="E29" s="87">
        <f>J29</f>
        <v>0</v>
      </c>
      <c r="F29" s="71"/>
      <c r="G29" s="72"/>
      <c r="H29" s="87">
        <f>SUM(H26:H28)</f>
        <v>0</v>
      </c>
      <c r="I29" s="87">
        <f>SUM(I26:I28)</f>
        <v>0</v>
      </c>
      <c r="J29" s="87">
        <f>SUM(J26:J28)</f>
        <v>0</v>
      </c>
      <c r="K29" s="73"/>
      <c r="L29" s="88">
        <f>SUM(L26:L28)</f>
        <v>20.731000000000002</v>
      </c>
      <c r="M29" s="70"/>
      <c r="N29" s="89">
        <f>SUM(N26:N28)</f>
        <v>0</v>
      </c>
      <c r="O29" s="71"/>
      <c r="P29" s="71"/>
      <c r="Q29" s="70"/>
      <c r="R29" s="70"/>
      <c r="S29" s="70"/>
      <c r="T29" s="74"/>
      <c r="U29" s="74"/>
      <c r="V29" s="74"/>
      <c r="W29" s="70">
        <f>SUM(W26:W28)</f>
        <v>0</v>
      </c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/>
      <c r="B30" s="77"/>
      <c r="C30" s="68"/>
      <c r="D30" s="69"/>
      <c r="E30" s="70"/>
      <c r="F30" s="71"/>
      <c r="G30" s="72"/>
      <c r="H30" s="72"/>
      <c r="I30" s="72"/>
      <c r="J30" s="72"/>
      <c r="K30" s="73"/>
      <c r="L30" s="73"/>
      <c r="M30" s="70"/>
      <c r="N30" s="70"/>
      <c r="O30" s="71"/>
      <c r="P30" s="71"/>
      <c r="Q30" s="70"/>
      <c r="R30" s="70"/>
      <c r="S30" s="70"/>
      <c r="T30" s="74"/>
      <c r="U30" s="74"/>
      <c r="V30" s="74"/>
      <c r="W30" s="70"/>
      <c r="X30" s="75"/>
      <c r="Y30" s="75"/>
      <c r="Z30" s="68"/>
      <c r="AA30" s="68"/>
      <c r="AB30" s="71"/>
      <c r="AC30" s="71"/>
      <c r="AD30" s="71"/>
      <c r="AE30" s="76"/>
      <c r="AF30" s="76"/>
      <c r="AG30" s="76"/>
      <c r="AH30" s="76"/>
    </row>
    <row r="31" spans="1:37">
      <c r="A31" s="66"/>
      <c r="B31" s="68" t="s">
        <v>131</v>
      </c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0"/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 t="s">
        <v>82</v>
      </c>
      <c r="B32" s="77" t="s">
        <v>132</v>
      </c>
      <c r="C32" s="68" t="s">
        <v>133</v>
      </c>
      <c r="D32" s="69" t="s">
        <v>134</v>
      </c>
      <c r="E32" s="70">
        <v>3</v>
      </c>
      <c r="F32" s="71" t="s">
        <v>86</v>
      </c>
      <c r="G32" s="72"/>
      <c r="H32" s="72">
        <f>ROUND(E32*G32,2)</f>
        <v>0</v>
      </c>
      <c r="I32" s="72"/>
      <c r="J32" s="72">
        <f>ROUND(E32*G32,2)</f>
        <v>0</v>
      </c>
      <c r="K32" s="73">
        <v>2.4542099999999998</v>
      </c>
      <c r="L32" s="73">
        <f>E32*K32</f>
        <v>7.3626299999999993</v>
      </c>
      <c r="M32" s="70"/>
      <c r="N32" s="70">
        <f>E32*M32</f>
        <v>0</v>
      </c>
      <c r="O32" s="71"/>
      <c r="P32" s="71" t="s">
        <v>87</v>
      </c>
      <c r="Q32" s="70"/>
      <c r="R32" s="70"/>
      <c r="S32" s="70"/>
      <c r="T32" s="74"/>
      <c r="U32" s="74"/>
      <c r="V32" s="74" t="s">
        <v>69</v>
      </c>
      <c r="W32" s="70"/>
      <c r="X32" s="78" t="s">
        <v>135</v>
      </c>
      <c r="Y32" s="78" t="s">
        <v>133</v>
      </c>
      <c r="Z32" s="68" t="s">
        <v>136</v>
      </c>
      <c r="AA32" s="68"/>
      <c r="AB32" s="71"/>
      <c r="AC32" s="71"/>
      <c r="AD32" s="71"/>
      <c r="AE32" s="76"/>
      <c r="AF32" s="76"/>
      <c r="AG32" s="76"/>
      <c r="AH32" s="76"/>
      <c r="AJ32" s="4" t="s">
        <v>90</v>
      </c>
      <c r="AK32" s="4" t="s">
        <v>91</v>
      </c>
    </row>
    <row r="33" spans="1:37">
      <c r="A33" s="66"/>
      <c r="B33" s="77"/>
      <c r="C33" s="68"/>
      <c r="D33" s="79" t="s">
        <v>137</v>
      </c>
      <c r="E33" s="80"/>
      <c r="F33" s="81"/>
      <c r="G33" s="82"/>
      <c r="H33" s="82"/>
      <c r="I33" s="82"/>
      <c r="J33" s="82"/>
      <c r="K33" s="83"/>
      <c r="L33" s="83"/>
      <c r="M33" s="80"/>
      <c r="N33" s="80"/>
      <c r="O33" s="81"/>
      <c r="P33" s="81"/>
      <c r="Q33" s="80"/>
      <c r="R33" s="80"/>
      <c r="S33" s="80"/>
      <c r="T33" s="84"/>
      <c r="U33" s="84"/>
      <c r="V33" s="84" t="s">
        <v>0</v>
      </c>
      <c r="W33" s="80"/>
      <c r="X33" s="8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 t="s">
        <v>82</v>
      </c>
      <c r="B34" s="77" t="s">
        <v>132</v>
      </c>
      <c r="C34" s="68" t="s">
        <v>138</v>
      </c>
      <c r="D34" s="69" t="s">
        <v>139</v>
      </c>
      <c r="E34" s="70">
        <v>3</v>
      </c>
      <c r="F34" s="71" t="s">
        <v>86</v>
      </c>
      <c r="G34" s="72"/>
      <c r="H34" s="72">
        <f>ROUND(E34*G34,2)</f>
        <v>0</v>
      </c>
      <c r="I34" s="72"/>
      <c r="J34" s="72">
        <f>ROUND(E34*G34,2)</f>
        <v>0</v>
      </c>
      <c r="K34" s="73">
        <v>1.837</v>
      </c>
      <c r="L34" s="73">
        <f>E34*K34</f>
        <v>5.5110000000000001</v>
      </c>
      <c r="M34" s="70"/>
      <c r="N34" s="70">
        <f>E34*M34</f>
        <v>0</v>
      </c>
      <c r="O34" s="71"/>
      <c r="P34" s="71" t="s">
        <v>87</v>
      </c>
      <c r="Q34" s="70"/>
      <c r="R34" s="70"/>
      <c r="S34" s="70"/>
      <c r="T34" s="74"/>
      <c r="U34" s="74"/>
      <c r="V34" s="74" t="s">
        <v>69</v>
      </c>
      <c r="W34" s="70"/>
      <c r="X34" s="78" t="s">
        <v>140</v>
      </c>
      <c r="Y34" s="78" t="s">
        <v>138</v>
      </c>
      <c r="Z34" s="68" t="s">
        <v>141</v>
      </c>
      <c r="AA34" s="68"/>
      <c r="AB34" s="71"/>
      <c r="AC34" s="71"/>
      <c r="AD34" s="71"/>
      <c r="AE34" s="76"/>
      <c r="AF34" s="76"/>
      <c r="AG34" s="76"/>
      <c r="AH34" s="76"/>
      <c r="AJ34" s="4" t="s">
        <v>90</v>
      </c>
      <c r="AK34" s="4" t="s">
        <v>91</v>
      </c>
    </row>
    <row r="35" spans="1:37">
      <c r="A35" s="66"/>
      <c r="B35" s="77"/>
      <c r="C35" s="68"/>
      <c r="D35" s="86" t="s">
        <v>142</v>
      </c>
      <c r="E35" s="87">
        <f>J35</f>
        <v>0</v>
      </c>
      <c r="F35" s="71"/>
      <c r="G35" s="72"/>
      <c r="H35" s="87">
        <f>SUM(H31:H34)</f>
        <v>0</v>
      </c>
      <c r="I35" s="87">
        <f>SUM(I31:I34)</f>
        <v>0</v>
      </c>
      <c r="J35" s="87">
        <f>SUM(J31:J34)</f>
        <v>0</v>
      </c>
      <c r="K35" s="73"/>
      <c r="L35" s="88">
        <f>SUM(L31:L34)</f>
        <v>12.873629999999999</v>
      </c>
      <c r="M35" s="70"/>
      <c r="N35" s="89">
        <f>SUM(N31:N34)</f>
        <v>0</v>
      </c>
      <c r="O35" s="71"/>
      <c r="P35" s="71"/>
      <c r="Q35" s="70"/>
      <c r="R35" s="70"/>
      <c r="S35" s="70"/>
      <c r="T35" s="74"/>
      <c r="U35" s="74"/>
      <c r="V35" s="74"/>
      <c r="W35" s="70">
        <f>SUM(W31:W34)</f>
        <v>0</v>
      </c>
      <c r="X35" s="7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77"/>
      <c r="C36" s="68"/>
      <c r="D36" s="69"/>
      <c r="E36" s="70"/>
      <c r="F36" s="71"/>
      <c r="G36" s="72"/>
      <c r="H36" s="72"/>
      <c r="I36" s="72"/>
      <c r="J36" s="72"/>
      <c r="K36" s="73"/>
      <c r="L36" s="73"/>
      <c r="M36" s="70"/>
      <c r="N36" s="70"/>
      <c r="O36" s="71"/>
      <c r="P36" s="71"/>
      <c r="Q36" s="70"/>
      <c r="R36" s="70"/>
      <c r="S36" s="70"/>
      <c r="T36" s="74"/>
      <c r="U36" s="74"/>
      <c r="V36" s="74"/>
      <c r="W36" s="70"/>
      <c r="X36" s="7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/>
      <c r="B37" s="68" t="s">
        <v>143</v>
      </c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0"/>
      <c r="X37" s="75"/>
      <c r="Y37" s="75"/>
      <c r="Z37" s="68"/>
      <c r="AA37" s="68"/>
      <c r="AB37" s="71"/>
      <c r="AC37" s="71"/>
      <c r="AD37" s="71"/>
      <c r="AE37" s="76"/>
      <c r="AF37" s="76"/>
      <c r="AG37" s="76"/>
      <c r="AH37" s="76"/>
    </row>
    <row r="38" spans="1:37">
      <c r="A38" s="66" t="s">
        <v>82</v>
      </c>
      <c r="B38" s="77" t="s">
        <v>121</v>
      </c>
      <c r="C38" s="68" t="s">
        <v>144</v>
      </c>
      <c r="D38" s="69" t="s">
        <v>145</v>
      </c>
      <c r="E38" s="70">
        <v>2</v>
      </c>
      <c r="F38" s="71" t="s">
        <v>124</v>
      </c>
      <c r="G38" s="72"/>
      <c r="H38" s="72">
        <f>ROUND(E38*G38,2)</f>
        <v>0</v>
      </c>
      <c r="I38" s="72"/>
      <c r="J38" s="72">
        <f>ROUND(E38*G38,2)</f>
        <v>0</v>
      </c>
      <c r="K38" s="73">
        <v>7.0200000000000002E-3</v>
      </c>
      <c r="L38" s="73">
        <f>E38*K38</f>
        <v>1.404E-2</v>
      </c>
      <c r="M38" s="70"/>
      <c r="N38" s="70">
        <f>E38*M38</f>
        <v>0</v>
      </c>
      <c r="O38" s="71"/>
      <c r="P38" s="71" t="s">
        <v>87</v>
      </c>
      <c r="Q38" s="70"/>
      <c r="R38" s="70"/>
      <c r="S38" s="70"/>
      <c r="T38" s="74"/>
      <c r="U38" s="74"/>
      <c r="V38" s="74" t="s">
        <v>69</v>
      </c>
      <c r="W38" s="70"/>
      <c r="X38" s="78" t="s">
        <v>146</v>
      </c>
      <c r="Y38" s="78" t="s">
        <v>144</v>
      </c>
      <c r="Z38" s="68" t="s">
        <v>126</v>
      </c>
      <c r="AA38" s="68"/>
      <c r="AB38" s="71"/>
      <c r="AC38" s="71"/>
      <c r="AD38" s="71"/>
      <c r="AE38" s="76"/>
      <c r="AF38" s="76"/>
      <c r="AG38" s="76"/>
      <c r="AH38" s="76"/>
      <c r="AJ38" s="4" t="s">
        <v>90</v>
      </c>
      <c r="AK38" s="4" t="s">
        <v>91</v>
      </c>
    </row>
    <row r="39" spans="1:37">
      <c r="A39" s="66" t="s">
        <v>82</v>
      </c>
      <c r="B39" s="77" t="s">
        <v>114</v>
      </c>
      <c r="C39" s="68" t="s">
        <v>147</v>
      </c>
      <c r="D39" s="69" t="s">
        <v>148</v>
      </c>
      <c r="E39" s="70">
        <v>2</v>
      </c>
      <c r="F39" s="71" t="s">
        <v>124</v>
      </c>
      <c r="G39" s="72"/>
      <c r="H39" s="72"/>
      <c r="I39" s="72">
        <f>ROUND(E39*G39,2)</f>
        <v>0</v>
      </c>
      <c r="J39" s="72">
        <f>ROUND(E39*G39,2)</f>
        <v>0</v>
      </c>
      <c r="K39" s="73">
        <v>0.09</v>
      </c>
      <c r="L39" s="73">
        <f>E39*K39</f>
        <v>0.18</v>
      </c>
      <c r="M39" s="70"/>
      <c r="N39" s="70">
        <f>E39*M39</f>
        <v>0</v>
      </c>
      <c r="O39" s="71"/>
      <c r="P39" s="71" t="s">
        <v>87</v>
      </c>
      <c r="Q39" s="70"/>
      <c r="R39" s="70"/>
      <c r="S39" s="70"/>
      <c r="T39" s="74"/>
      <c r="U39" s="74"/>
      <c r="V39" s="74" t="s">
        <v>68</v>
      </c>
      <c r="W39" s="70"/>
      <c r="X39" s="78" t="s">
        <v>147</v>
      </c>
      <c r="Y39" s="78" t="s">
        <v>147</v>
      </c>
      <c r="Z39" s="68" t="s">
        <v>149</v>
      </c>
      <c r="AA39" s="68" t="s">
        <v>87</v>
      </c>
      <c r="AB39" s="71"/>
      <c r="AC39" s="71"/>
      <c r="AD39" s="71"/>
      <c r="AE39" s="76"/>
      <c r="AF39" s="76"/>
      <c r="AG39" s="76"/>
      <c r="AH39" s="76"/>
      <c r="AJ39" s="4" t="s">
        <v>118</v>
      </c>
      <c r="AK39" s="4" t="s">
        <v>91</v>
      </c>
    </row>
    <row r="40" spans="1:37">
      <c r="A40" s="66"/>
      <c r="B40" s="77"/>
      <c r="C40" s="68"/>
      <c r="D40" s="86" t="s">
        <v>150</v>
      </c>
      <c r="E40" s="87">
        <f>J40</f>
        <v>0</v>
      </c>
      <c r="F40" s="71"/>
      <c r="G40" s="72"/>
      <c r="H40" s="87">
        <f>SUM(H37:H39)</f>
        <v>0</v>
      </c>
      <c r="I40" s="87">
        <f>SUM(I37:I39)</f>
        <v>0</v>
      </c>
      <c r="J40" s="87">
        <f>SUM(J37:J39)</f>
        <v>0</v>
      </c>
      <c r="K40" s="73"/>
      <c r="L40" s="88">
        <f>SUM(L37:L39)</f>
        <v>0.19403999999999999</v>
      </c>
      <c r="M40" s="70"/>
      <c r="N40" s="89">
        <f>SUM(N37:N39)</f>
        <v>0</v>
      </c>
      <c r="O40" s="71"/>
      <c r="P40" s="71"/>
      <c r="Q40" s="70"/>
      <c r="R40" s="70"/>
      <c r="S40" s="70"/>
      <c r="T40" s="74"/>
      <c r="U40" s="74"/>
      <c r="V40" s="74"/>
      <c r="W40" s="70">
        <f>SUM(W37:W39)</f>
        <v>0</v>
      </c>
      <c r="X40" s="7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/>
      <c r="B41" s="77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0"/>
      <c r="X41" s="75"/>
      <c r="Y41" s="75"/>
      <c r="Z41" s="68"/>
      <c r="AA41" s="68"/>
      <c r="AB41" s="71"/>
      <c r="AC41" s="71"/>
      <c r="AD41" s="71"/>
      <c r="AE41" s="76"/>
      <c r="AF41" s="76"/>
      <c r="AG41" s="76"/>
      <c r="AH41" s="76"/>
    </row>
    <row r="42" spans="1:37">
      <c r="A42" s="66"/>
      <c r="B42" s="68" t="s">
        <v>151</v>
      </c>
      <c r="C42" s="68"/>
      <c r="D42" s="69"/>
      <c r="E42" s="70"/>
      <c r="F42" s="71"/>
      <c r="G42" s="72"/>
      <c r="H42" s="72"/>
      <c r="I42" s="72"/>
      <c r="J42" s="72"/>
      <c r="K42" s="73"/>
      <c r="L42" s="73"/>
      <c r="M42" s="70"/>
      <c r="N42" s="70"/>
      <c r="O42" s="71"/>
      <c r="P42" s="71"/>
      <c r="Q42" s="70"/>
      <c r="R42" s="70"/>
      <c r="S42" s="70"/>
      <c r="T42" s="74"/>
      <c r="U42" s="74"/>
      <c r="V42" s="74"/>
      <c r="W42" s="70"/>
      <c r="X42" s="7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 ht="25.5">
      <c r="A43" s="66" t="s">
        <v>82</v>
      </c>
      <c r="B43" s="77" t="s">
        <v>121</v>
      </c>
      <c r="C43" s="68" t="s">
        <v>152</v>
      </c>
      <c r="D43" s="69" t="s">
        <v>153</v>
      </c>
      <c r="E43" s="70">
        <v>38.817</v>
      </c>
      <c r="F43" s="71" t="s">
        <v>154</v>
      </c>
      <c r="G43" s="72"/>
      <c r="H43" s="72">
        <f>ROUND(E43*G43,2)</f>
        <v>0</v>
      </c>
      <c r="I43" s="72"/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87</v>
      </c>
      <c r="Q43" s="70"/>
      <c r="R43" s="70"/>
      <c r="S43" s="70"/>
      <c r="T43" s="74"/>
      <c r="U43" s="74"/>
      <c r="V43" s="74" t="s">
        <v>69</v>
      </c>
      <c r="W43" s="70"/>
      <c r="X43" s="78" t="s">
        <v>155</v>
      </c>
      <c r="Y43" s="78" t="s">
        <v>152</v>
      </c>
      <c r="Z43" s="68" t="s">
        <v>126</v>
      </c>
      <c r="AA43" s="68"/>
      <c r="AB43" s="71"/>
      <c r="AC43" s="71"/>
      <c r="AD43" s="71"/>
      <c r="AE43" s="76"/>
      <c r="AF43" s="76"/>
      <c r="AG43" s="76"/>
      <c r="AH43" s="76"/>
      <c r="AJ43" s="4" t="s">
        <v>90</v>
      </c>
      <c r="AK43" s="4" t="s">
        <v>91</v>
      </c>
    </row>
    <row r="44" spans="1:37">
      <c r="A44" s="66"/>
      <c r="B44" s="77"/>
      <c r="C44" s="68"/>
      <c r="D44" s="86" t="s">
        <v>156</v>
      </c>
      <c r="E44" s="87">
        <f>J44</f>
        <v>0</v>
      </c>
      <c r="F44" s="71"/>
      <c r="G44" s="72"/>
      <c r="H44" s="87">
        <f>SUM(H42:H43)</f>
        <v>0</v>
      </c>
      <c r="I44" s="87">
        <f>SUM(I42:I43)</f>
        <v>0</v>
      </c>
      <c r="J44" s="87">
        <f>SUM(J42:J43)</f>
        <v>0</v>
      </c>
      <c r="K44" s="73"/>
      <c r="L44" s="88">
        <f>SUM(L42:L43)</f>
        <v>0</v>
      </c>
      <c r="M44" s="70"/>
      <c r="N44" s="89">
        <f>SUM(N42:N43)</f>
        <v>0</v>
      </c>
      <c r="O44" s="71"/>
      <c r="P44" s="71"/>
      <c r="Q44" s="70"/>
      <c r="R44" s="70"/>
      <c r="S44" s="70"/>
      <c r="T44" s="74"/>
      <c r="U44" s="74"/>
      <c r="V44" s="74"/>
      <c r="W44" s="70">
        <f>SUM(W42:W43)</f>
        <v>0</v>
      </c>
      <c r="X44" s="75"/>
      <c r="Y44" s="75"/>
      <c r="Z44" s="68"/>
      <c r="AA44" s="68"/>
      <c r="AB44" s="71"/>
      <c r="AC44" s="71"/>
      <c r="AD44" s="71"/>
      <c r="AE44" s="76"/>
      <c r="AF44" s="76"/>
      <c r="AG44" s="76"/>
      <c r="AH44" s="76"/>
    </row>
    <row r="45" spans="1:37">
      <c r="A45" s="66"/>
      <c r="B45" s="77"/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0"/>
      <c r="X45" s="75"/>
      <c r="Y45" s="75"/>
      <c r="Z45" s="68"/>
      <c r="AA45" s="68"/>
      <c r="AB45" s="71"/>
      <c r="AC45" s="71"/>
      <c r="AD45" s="71"/>
      <c r="AE45" s="76"/>
      <c r="AF45" s="76"/>
      <c r="AG45" s="76"/>
      <c r="AH45" s="76"/>
    </row>
    <row r="46" spans="1:37">
      <c r="A46" s="66"/>
      <c r="B46" s="77"/>
      <c r="C46" s="68"/>
      <c r="D46" s="86" t="s">
        <v>157</v>
      </c>
      <c r="E46" s="87">
        <f>J46</f>
        <v>0</v>
      </c>
      <c r="F46" s="71"/>
      <c r="G46" s="72"/>
      <c r="H46" s="87">
        <f>+H24+H29+H35+H40+H44</f>
        <v>0</v>
      </c>
      <c r="I46" s="87">
        <f>+I24+I29+I35+I40+I44</f>
        <v>0</v>
      </c>
      <c r="J46" s="87">
        <f>+J24+J29+J35+J40+J44</f>
        <v>0</v>
      </c>
      <c r="K46" s="73"/>
      <c r="L46" s="88">
        <f>+L24+L29+L35+L40+L44</f>
        <v>38.817216999999999</v>
      </c>
      <c r="M46" s="70"/>
      <c r="N46" s="89">
        <f>+N24+N29+N35+N40+N44</f>
        <v>0</v>
      </c>
      <c r="O46" s="71"/>
      <c r="P46" s="71"/>
      <c r="Q46" s="70"/>
      <c r="R46" s="70"/>
      <c r="S46" s="70"/>
      <c r="T46" s="74"/>
      <c r="U46" s="74"/>
      <c r="V46" s="74"/>
      <c r="W46" s="70">
        <f>+W24+W29+W35+W40+W44</f>
        <v>0</v>
      </c>
      <c r="X46" s="75"/>
      <c r="Y46" s="75"/>
      <c r="Z46" s="68"/>
      <c r="AA46" s="68"/>
      <c r="AB46" s="71"/>
      <c r="AC46" s="71"/>
      <c r="AD46" s="71"/>
      <c r="AE46" s="76"/>
      <c r="AF46" s="76"/>
      <c r="AG46" s="76"/>
      <c r="AH46" s="76"/>
    </row>
    <row r="47" spans="1:37">
      <c r="A47" s="66"/>
      <c r="B47" s="77"/>
      <c r="C47" s="68"/>
      <c r="D47" s="69"/>
      <c r="E47" s="70"/>
      <c r="F47" s="71"/>
      <c r="G47" s="72"/>
      <c r="H47" s="72"/>
      <c r="I47" s="72"/>
      <c r="J47" s="72"/>
      <c r="K47" s="73"/>
      <c r="L47" s="73"/>
      <c r="M47" s="70"/>
      <c r="N47" s="70"/>
      <c r="O47" s="71"/>
      <c r="P47" s="71"/>
      <c r="Q47" s="70"/>
      <c r="R47" s="70"/>
      <c r="S47" s="70"/>
      <c r="T47" s="74"/>
      <c r="U47" s="74"/>
      <c r="V47" s="74"/>
      <c r="W47" s="70"/>
      <c r="X47" s="75"/>
      <c r="Y47" s="75"/>
      <c r="Z47" s="68"/>
      <c r="AA47" s="68"/>
      <c r="AB47" s="71"/>
      <c r="AC47" s="71"/>
      <c r="AD47" s="71"/>
      <c r="AE47" s="76"/>
      <c r="AF47" s="76"/>
      <c r="AG47" s="76"/>
      <c r="AH47" s="76"/>
    </row>
    <row r="48" spans="1:37">
      <c r="A48" s="66"/>
      <c r="B48" s="77"/>
      <c r="C48" s="68"/>
      <c r="D48" s="90" t="s">
        <v>158</v>
      </c>
      <c r="E48" s="87">
        <f>J48</f>
        <v>0</v>
      </c>
      <c r="F48" s="71"/>
      <c r="G48" s="72"/>
      <c r="H48" s="87">
        <f>+H46</f>
        <v>0</v>
      </c>
      <c r="I48" s="87">
        <f>+I46</f>
        <v>0</v>
      </c>
      <c r="J48" s="87">
        <f>+J46</f>
        <v>0</v>
      </c>
      <c r="K48" s="73"/>
      <c r="L48" s="88">
        <f>+L46</f>
        <v>38.817216999999999</v>
      </c>
      <c r="M48" s="70"/>
      <c r="N48" s="89">
        <f>+N46</f>
        <v>0</v>
      </c>
      <c r="O48" s="71"/>
      <c r="P48" s="71"/>
      <c r="Q48" s="70"/>
      <c r="R48" s="70"/>
      <c r="S48" s="70"/>
      <c r="T48" s="74"/>
      <c r="U48" s="74"/>
      <c r="V48" s="74"/>
      <c r="W48" s="70">
        <f>+W46</f>
        <v>0</v>
      </c>
      <c r="X48" s="75"/>
      <c r="Y48" s="75"/>
      <c r="Z48" s="68"/>
      <c r="AA48" s="68"/>
      <c r="AB48" s="71"/>
      <c r="AC48" s="71"/>
      <c r="AD48" s="71"/>
      <c r="AE48" s="76"/>
      <c r="AF48" s="76"/>
      <c r="AG48" s="76"/>
      <c r="AH48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159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160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2023-05-12T09:12:28Z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