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8800" windowHeight="14310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52511"/>
</workbook>
</file>

<file path=xl/calcChain.xml><?xml version="1.0" encoding="utf-8"?>
<calcChain xmlns="http://schemas.openxmlformats.org/spreadsheetml/2006/main">
  <c r="W44" i="3" l="1"/>
  <c r="E44" i="3"/>
  <c r="N44" i="3"/>
  <c r="L44" i="3"/>
  <c r="J44" i="3"/>
  <c r="I44" i="3"/>
  <c r="H44" i="3"/>
  <c r="W42" i="3"/>
  <c r="E42" i="3"/>
  <c r="N42" i="3"/>
  <c r="L42" i="3"/>
  <c r="J42" i="3"/>
  <c r="I42" i="3"/>
  <c r="H42" i="3"/>
  <c r="W40" i="3"/>
  <c r="E40" i="3"/>
  <c r="N40" i="3"/>
  <c r="L40" i="3"/>
  <c r="J40" i="3"/>
  <c r="I40" i="3"/>
  <c r="H40" i="3"/>
  <c r="N39" i="3"/>
  <c r="L39" i="3"/>
  <c r="J39" i="3"/>
  <c r="H39" i="3"/>
  <c r="W36" i="3"/>
  <c r="E36" i="3"/>
  <c r="N36" i="3"/>
  <c r="L36" i="3"/>
  <c r="J36" i="3"/>
  <c r="I36" i="3"/>
  <c r="H36" i="3"/>
  <c r="N34" i="3"/>
  <c r="L34" i="3"/>
  <c r="J34" i="3"/>
  <c r="H34" i="3"/>
  <c r="N32" i="3"/>
  <c r="L32" i="3"/>
  <c r="J32" i="3"/>
  <c r="H32" i="3"/>
  <c r="W29" i="3"/>
  <c r="E29" i="3"/>
  <c r="N29" i="3"/>
  <c r="L29" i="3"/>
  <c r="J29" i="3"/>
  <c r="I29" i="3"/>
  <c r="H29" i="3"/>
  <c r="N28" i="3"/>
  <c r="L28" i="3"/>
  <c r="J28" i="3"/>
  <c r="I28" i="3"/>
  <c r="N27" i="3"/>
  <c r="L27" i="3"/>
  <c r="J27" i="3"/>
  <c r="H27" i="3"/>
  <c r="W24" i="3"/>
  <c r="E24" i="3"/>
  <c r="N24" i="3"/>
  <c r="L24" i="3"/>
  <c r="J24" i="3"/>
  <c r="I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7" i="3"/>
  <c r="L17" i="3"/>
  <c r="J17" i="3"/>
  <c r="H17" i="3"/>
  <c r="N16" i="3"/>
  <c r="L16" i="3"/>
  <c r="J16" i="3"/>
  <c r="H16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<sst xmlns="http://schemas.openxmlformats.org/spreadsheetml/2006/main" count="281" uniqueCount="154">
  <si>
    <t>a</t>
  </si>
  <si>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</si>
  <si>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</si>
  <si>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</si>
  <si>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</si>
  <si>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</si>
  <si>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</si>
  <si>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</si>
  <si>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</si>
  <si>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</si>
  <si>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</si>
  <si>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</si>
  <si>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</si>
  <si>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</si>
  <si>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</si>
  <si>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</si>
  <si>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</si>
  <si>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</si>
  <si>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</si>
  <si>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</si>
  <si>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</si>
  <si>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</si>
  <si>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</si>
  <si>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</si>
  <si>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</si>
  <si>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</si>
  <si>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</si>
  <si>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</si>
  <si>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</si>
  <si>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</si>
  <si>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</si>
  <si>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</si>
  <si>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</si>
  <si>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</si>
  <si>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</si>
  <si>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</si>
  <si>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</si>
  <si>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</si>
  <si>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</si>
  <si>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</si>
  <si>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</si>
  <si>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</si>
  <si>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</si>
  <si>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</si>
  <si>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</si>
  <si>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</si>
  <si>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</si>
  <si>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</si>
  <si>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</si>
  <si>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</si>
  <si>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</si>
  <si>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</si>
  <si>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</si>
  <si>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</si>
  <si>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</si>
  <si>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</si>
  <si>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</si>
  <si>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</si>
  <si>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</si>
  <si>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</si>
  <si>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</si>
  <si>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</si>
  <si>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</si>
  <si>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</si>
  <si>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</si>
  <si>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</si>
  <si>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</si>
  <si>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</si>
  <si>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</si>
  <si>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</si>
  <si>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Spracoval: Balko  Ľubomír                          </t>
  </si>
  <si>
    <t xml:space="preserve">JKSO : </t>
  </si>
  <si>
    <t>Dátum: 25.04.2022</t>
  </si>
  <si>
    <t>Stavba : Výstavba haly na výkrm brojlerov  farma  LAPŠA</t>
  </si>
  <si>
    <t>Objekt : SO 02 - Žumpa 5m3 x2</t>
  </si>
  <si>
    <t>ROZPOČET-Balko</t>
  </si>
  <si>
    <t>Zaradenie</t>
  </si>
  <si>
    <t>pre KL</t>
  </si>
  <si>
    <t>Lev0</t>
  </si>
  <si>
    <t>pozícia</t>
  </si>
  <si>
    <t>PRÁCE A DODÁVKY HSV</t>
  </si>
  <si>
    <t>1 - ZEMNE PRÁCE</t>
  </si>
  <si>
    <t xml:space="preserve">       </t>
  </si>
  <si>
    <t>272</t>
  </si>
  <si>
    <t>131301101</t>
  </si>
  <si>
    <t>Hĺbenie jám nezapaž. v horn. tr. 4 do 100 m3</t>
  </si>
  <si>
    <t>m3</t>
  </si>
  <si>
    <t xml:space="preserve">                    </t>
  </si>
  <si>
    <t>13130-1101</t>
  </si>
  <si>
    <t>45.11.21</t>
  </si>
  <si>
    <t>EK</t>
  </si>
  <si>
    <t>S</t>
  </si>
  <si>
    <t>3,00*2,50*1,85*2 =   27,750</t>
  </si>
  <si>
    <t>131301109</t>
  </si>
  <si>
    <t>Príplatok za lepivosť horniny tr.4</t>
  </si>
  <si>
    <t>13130-1109</t>
  </si>
  <si>
    <t>151101101</t>
  </si>
  <si>
    <t>Zhotovenie paženia rýh pre podz. vedenie príložné hl. do 2 m</t>
  </si>
  <si>
    <t>m2</t>
  </si>
  <si>
    <t>15110-1101</t>
  </si>
  <si>
    <t>(3,00+2,50)*2*1,85*2 =   40,700</t>
  </si>
  <si>
    <t>151101111</t>
  </si>
  <si>
    <t>Odstránenie paženia rýh pre podz. vedenie príložné hl. do 2 m</t>
  </si>
  <si>
    <t>15110-1111</t>
  </si>
  <si>
    <t>161101101</t>
  </si>
  <si>
    <t>Zvislé premiestnenie výkopu horn. tr. 1-4 nad 1 m do 2,5 m</t>
  </si>
  <si>
    <t>16110-1101</t>
  </si>
  <si>
    <t>45.11.24</t>
  </si>
  <si>
    <t>162301101</t>
  </si>
  <si>
    <t>Vodorovné premiestnenie výkopku do 500 m horn. tr. 1-4</t>
  </si>
  <si>
    <t>16230-1101</t>
  </si>
  <si>
    <t>167101101</t>
  </si>
  <si>
    <t>Nakladanie výkopku do 100 m3 v horn. tr. 1-4</t>
  </si>
  <si>
    <t>16710-1101</t>
  </si>
  <si>
    <t>174101101</t>
  </si>
  <si>
    <t>Zásyp zhutnený jám, rýh, šachiet alebo okolo objektu</t>
  </si>
  <si>
    <t>17410-1101</t>
  </si>
  <si>
    <t xml:space="preserve">1 - ZEMNE PRÁCE  spolu: </t>
  </si>
  <si>
    <t>3 - ZVISLÉ A KOMPLETNÉ KONŠTRUKCIE</t>
  </si>
  <si>
    <t>271</t>
  </si>
  <si>
    <t>386120006</t>
  </si>
  <si>
    <t>Osadenie prefabrikovanej žumpy typ Ž 0.1 obj. 6 m3</t>
  </si>
  <si>
    <t>kus</t>
  </si>
  <si>
    <t>38612-0006</t>
  </si>
  <si>
    <t>45.21.41</t>
  </si>
  <si>
    <t>MAT</t>
  </si>
  <si>
    <t>592798010</t>
  </si>
  <si>
    <t>Žumpa železobetónova prefabrikovaná objem V6m3 Typ Ž 0.1</t>
  </si>
  <si>
    <t>26.61.12</t>
  </si>
  <si>
    <t>EZ</t>
  </si>
  <si>
    <t xml:space="preserve">3 - ZVISLÉ A KOMPLETNÉ KONŠTRUKCIE  spolu: </t>
  </si>
  <si>
    <t>6 - ÚPRAVY POVRCHOV, PODLAHY, VÝPLNE</t>
  </si>
  <si>
    <t>011</t>
  </si>
  <si>
    <t>631315651</t>
  </si>
  <si>
    <t>Mazanina z betónu prostého tr.C 20/25 hr. nad 120 do 240 mm</t>
  </si>
  <si>
    <t>63131-5651</t>
  </si>
  <si>
    <t xml:space="preserve">  .  .  </t>
  </si>
  <si>
    <t>3,00*2,50*0,20*2 =   3,000</t>
  </si>
  <si>
    <t>631571003</t>
  </si>
  <si>
    <t>Násyp zo štrkopiesku 0-32 spevňujúceho</t>
  </si>
  <si>
    <t>63157-1003</t>
  </si>
  <si>
    <t>45.25.50</t>
  </si>
  <si>
    <t>3,00*2,50*0,10*2 =   1,500</t>
  </si>
  <si>
    <t xml:space="preserve">6 - ÚPRAVY POVRCHOV, PODLAHY, VÝPLNE  spolu: </t>
  </si>
  <si>
    <t>9 - OSTATNÉ KONŠTRUKCIE A PRÁCE</t>
  </si>
  <si>
    <t>998276101</t>
  </si>
  <si>
    <t>Presun hmôt pre potrubie z rúr plastových alebo sklolaminátových v otvorenom výkope</t>
  </si>
  <si>
    <t>t</t>
  </si>
  <si>
    <t>99827-6101</t>
  </si>
  <si>
    <t xml:space="preserve">9 - OSTATNÉ KONŠTRUKCIE A PRÁCE  spolu: </t>
  </si>
  <si>
    <t xml:space="preserve">PRÁCE A DODÁVKY HSV  spolu: </t>
  </si>
  <si>
    <t>Za rozpočet celkom</t>
  </si>
  <si>
    <t>Spracoval: Balko  Ľubomír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</si>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</sst>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6" formatCode="#,##0&quot; Sk&quot;;[Red]\-#,##0&quot; Sk&quot;"/>
    <numFmt numFmtId="167" formatCode="_-* #,##0&quot; Sk&quot;_-;\-* #,##0&quot; Sk&quot;_-;_-* &quot;- Sk&quot;_-;_-@_-"/>
    <numFmt numFmtId="181" formatCode="#,##0.0000"/>
    <numFmt numFmtId="183" formatCode="#,##0.00000"/>
    <numFmt numFmtId="184" formatCode="#,##0.000"/>
    <numFmt numFmtId="185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1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7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6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91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184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84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4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8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84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5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4" fontId="4" fillId="0" borderId="0" xfId="0" applyNumberFormat="1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right" vertical="top"/>
    </xf>
    <xf numFmtId="49" fontId="15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left" vertical="top" wrapText="1"/>
    </xf>
    <xf numFmtId="184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vertical="top"/>
    </xf>
    <xf numFmtId="4" fontId="1" fillId="0" borderId="3" xfId="0" applyNumberFormat="1" applyFont="1" applyBorder="1" applyAlignment="1" applyProtection="1">
      <alignment vertical="top"/>
    </xf>
    <xf numFmtId="183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left" vertical="top"/>
    </xf>
    <xf numFmtId="181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center" vertical="top"/>
    </xf>
    <xf numFmtId="49" fontId="1" fillId="0" borderId="3" xfId="0" applyNumberFormat="1" applyFont="1" applyBorder="1" applyAlignment="1" applyProtection="1">
      <alignment horizontal="left" vertical="top"/>
    </xf>
    <xf numFmtId="49" fontId="16" fillId="0" borderId="3" xfId="0" applyNumberFormat="1" applyFont="1" applyBorder="1" applyAlignment="1" applyProtection="1">
      <alignment horizontal="left" vertical="top" wrapText="1"/>
    </xf>
    <xf numFmtId="184" fontId="16" fillId="0" borderId="3" xfId="0" applyNumberFormat="1" applyFont="1" applyBorder="1" applyAlignment="1" applyProtection="1">
      <alignment vertical="top"/>
    </xf>
    <xf numFmtId="0" fontId="16" fillId="0" borderId="3" xfId="0" applyFont="1" applyBorder="1" applyAlignment="1" applyProtection="1">
      <alignment vertical="top"/>
    </xf>
    <xf numFmtId="4" fontId="16" fillId="0" borderId="3" xfId="0" applyNumberFormat="1" applyFont="1" applyBorder="1" applyAlignment="1" applyProtection="1">
      <alignment vertical="top"/>
    </xf>
    <xf numFmtId="183" fontId="16" fillId="0" borderId="3" xfId="0" applyNumberFormat="1" applyFont="1" applyBorder="1" applyAlignment="1" applyProtection="1">
      <alignment vertical="top"/>
    </xf>
    <xf numFmtId="0" fontId="16" fillId="0" borderId="3" xfId="0" applyFont="1" applyBorder="1" applyAlignment="1" applyProtection="1">
      <alignment horizontal="center" vertical="top"/>
    </xf>
    <xf numFmtId="0" fontId="16" fillId="0" borderId="3" xfId="0" applyFont="1" applyBorder="1" applyAlignment="1" applyProtection="1">
      <alignment horizontal="left" vertical="top"/>
    </xf>
    <xf numFmtId="49" fontId="1" fillId="0" borderId="3" xfId="0" applyNumberFormat="1" applyFont="1" applyBorder="1" applyAlignment="1" applyProtection="1">
      <alignment horizontal="right" vertical="top" wrapText="1"/>
    </xf>
    <xf numFmtId="4" fontId="15" fillId="0" borderId="3" xfId="0" applyNumberFormat="1" applyFont="1" applyBorder="1" applyAlignment="1" applyProtection="1">
      <alignment vertical="top"/>
    </xf>
    <xf numFmtId="183" fontId="15" fillId="0" borderId="3" xfId="0" applyNumberFormat="1" applyFont="1" applyBorder="1" applyAlignment="1" applyProtection="1">
      <alignment vertical="top"/>
    </xf>
    <xf numFmtId="184" fontId="15" fillId="0" borderId="3" xfId="0" applyNumberFormat="1" applyFont="1" applyBorder="1" applyAlignment="1" applyProtection="1">
      <alignment vertical="top"/>
    </xf>
    <xf numFmtId="49" fontId="15" fillId="0" borderId="3" xfId="0" applyNumberFormat="1" applyFont="1" applyBorder="1" applyAlignment="1" applyProtection="1">
      <alignment horizontal="left" vertical="top" wrapText="1"/>
    </xf>
  </cellXfs>
  <cellStyles count="31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e" xfId="0" builtinId="0"/>
    <cellStyle name="normálne_KLs" xfId="1"/>
    <cellStyle name="TEXT 1" xfId="28"/>
    <cellStyle name="Text upozornění" xfId="29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4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/>
    </sheetView>
  </sheetViews>
  <sheetFormatPr defaultColWidth="9" defaultRowHeight="13.5"/>
  <cols>
    <col min="1" max="1" width="6.710937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3.5703125" style="30" customWidth="1"/>
    <col min="16" max="16" width="12.7109375" style="30" customWidth="1"/>
    <col min="17" max="19" width="11.28515625" style="29" customWidth="1"/>
    <col min="20" max="20" width="10.5703125" style="33" customWidth="1"/>
    <col min="21" max="21" width="10.28515625" style="33" customWidth="1"/>
    <col min="22" max="22" width="5.7109375" style="33" customWidth="1"/>
    <col min="23" max="23" width="9.140625" style="29" customWidth="1"/>
    <col min="24" max="25" width="11.85546875" style="34" customWidth="1"/>
    <col min="26" max="26" width="7.5703125" style="27" customWidth="1"/>
    <col min="27" max="27" width="12.7109375" style="27" customWidth="1"/>
    <col min="28" max="28" width="4.28515625" style="30" customWidth="1"/>
    <col min="29" max="30" width="2.7109375" style="30" customWidth="1"/>
    <col min="31" max="34" width="9.140625" style="35" customWidth="1"/>
    <col min="35" max="35" width="9.1406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2</v>
      </c>
      <c r="G1" s="5"/>
      <c r="I1" s="8" t="s">
        <v>70</v>
      </c>
      <c r="J1" s="5"/>
      <c r="K1" s="6"/>
      <c r="Q1" s="7"/>
      <c r="R1" s="7"/>
      <c r="S1" s="7"/>
      <c r="X1" s="34"/>
      <c r="Y1" s="34"/>
      <c r="Z1" s="52" t="s">
        <v>3</v>
      </c>
      <c r="AA1" s="52" t="s">
        <v>4</v>
      </c>
      <c r="AB1" s="1" t="s">
        <v>5</v>
      </c>
      <c r="AC1" s="1" t="s">
        <v>6</v>
      </c>
      <c r="AD1" s="1" t="s">
        <v>7</v>
      </c>
      <c r="AE1" s="53" t="s">
        <v>8</v>
      </c>
      <c r="AF1" s="54" t="s">
        <v>9</v>
      </c>
    </row>
    <row r="2" spans="1:37" s="4" customFormat="1" ht="12.75">
      <c r="A2" s="8" t="s">
        <v>10</v>
      </c>
      <c r="G2" s="5"/>
      <c r="H2" s="37"/>
      <c r="I2" s="8" t="s">
        <v>71</v>
      </c>
      <c r="J2" s="5"/>
      <c r="K2" s="6"/>
      <c r="Q2" s="7"/>
      <c r="R2" s="7"/>
      <c r="S2" s="7"/>
      <c r="X2" s="34"/>
      <c r="Y2" s="34"/>
      <c r="Z2" s="52" t="s">
        <v>11</v>
      </c>
      <c r="AA2" s="3" t="s">
        <v>12</v>
      </c>
      <c r="AB2" s="2" t="s">
        <v>13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14</v>
      </c>
      <c r="G3" s="5"/>
      <c r="I3" s="8" t="s">
        <v>72</v>
      </c>
      <c r="J3" s="5"/>
      <c r="K3" s="6"/>
      <c r="Q3" s="7"/>
      <c r="R3" s="7"/>
      <c r="S3" s="7"/>
      <c r="X3" s="34"/>
      <c r="Y3" s="34"/>
      <c r="Z3" s="52" t="s">
        <v>15</v>
      </c>
      <c r="AA3" s="3" t="s">
        <v>16</v>
      </c>
      <c r="AB3" s="2" t="s">
        <v>13</v>
      </c>
      <c r="AC3" s="2" t="s">
        <v>17</v>
      </c>
      <c r="AD3" s="3" t="s">
        <v>18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19</v>
      </c>
      <c r="AA4" s="3" t="s">
        <v>20</v>
      </c>
      <c r="AB4" s="2" t="s">
        <v>13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73</v>
      </c>
      <c r="Q5" s="7"/>
      <c r="R5" s="7"/>
      <c r="S5" s="7"/>
      <c r="X5" s="34"/>
      <c r="Y5" s="34"/>
      <c r="Z5" s="52" t="s">
        <v>21</v>
      </c>
      <c r="AA5" s="3" t="s">
        <v>16</v>
      </c>
      <c r="AB5" s="2" t="s">
        <v>13</v>
      </c>
      <c r="AC5" s="2" t="s">
        <v>17</v>
      </c>
      <c r="AD5" s="3" t="s">
        <v>18</v>
      </c>
      <c r="AE5" s="53">
        <v>4</v>
      </c>
      <c r="AF5" s="58">
        <v>123.4567</v>
      </c>
    </row>
    <row r="6" spans="1:37" s="4" customFormat="1" ht="12.75">
      <c r="A6" s="8" t="s">
        <v>74</v>
      </c>
      <c r="Q6" s="7"/>
      <c r="R6" s="7"/>
      <c r="S6" s="7"/>
      <c r="X6" s="34"/>
      <c r="Y6" s="34"/>
      <c r="Z6" s="37"/>
      <c r="AA6" s="37"/>
      <c r="AE6" s="53" t="s">
        <v>22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A8" s="4" t="s">
        <v>75</v>
      </c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64" t="s">
        <v>33</v>
      </c>
      <c r="L9" s="64"/>
      <c r="M9" s="65" t="s">
        <v>34</v>
      </c>
      <c r="N9" s="65"/>
      <c r="O9" s="10" t="s">
        <v>1</v>
      </c>
      <c r="P9" s="41" t="s">
        <v>35</v>
      </c>
      <c r="Q9" s="10" t="s">
        <v>27</v>
      </c>
      <c r="R9" s="10" t="s">
        <v>27</v>
      </c>
      <c r="S9" s="41" t="s">
        <v>27</v>
      </c>
      <c r="T9" s="43" t="s">
        <v>36</v>
      </c>
      <c r="U9" s="44" t="s">
        <v>37</v>
      </c>
      <c r="V9" s="45" t="s">
        <v>38</v>
      </c>
      <c r="W9" s="10" t="s">
        <v>39</v>
      </c>
      <c r="X9" s="46" t="s">
        <v>25</v>
      </c>
      <c r="Y9" s="46" t="s">
        <v>25</v>
      </c>
      <c r="Z9" s="59" t="s">
        <v>40</v>
      </c>
      <c r="AA9" s="59" t="s">
        <v>41</v>
      </c>
      <c r="AB9" s="10" t="s">
        <v>38</v>
      </c>
      <c r="AC9" s="10" t="s">
        <v>42</v>
      </c>
      <c r="AD9" s="10" t="s">
        <v>43</v>
      </c>
      <c r="AE9" s="60" t="s">
        <v>44</v>
      </c>
      <c r="AF9" s="60" t="s">
        <v>45</v>
      </c>
      <c r="AG9" s="60" t="s">
        <v>27</v>
      </c>
      <c r="AH9" s="60" t="s">
        <v>46</v>
      </c>
      <c r="AJ9" s="4" t="s">
        <v>76</v>
      </c>
      <c r="AK9" s="4" t="s">
        <v>78</v>
      </c>
    </row>
    <row r="10" spans="1:37">
      <c r="A10" s="11" t="s">
        <v>47</v>
      </c>
      <c r="B10" s="11" t="s">
        <v>48</v>
      </c>
      <c r="C10" s="40"/>
      <c r="D10" s="11" t="s">
        <v>49</v>
      </c>
      <c r="E10" s="11" t="s">
        <v>50</v>
      </c>
      <c r="F10" s="11" t="s">
        <v>51</v>
      </c>
      <c r="G10" s="11" t="s">
        <v>52</v>
      </c>
      <c r="H10" s="11"/>
      <c r="I10" s="11" t="s">
        <v>53</v>
      </c>
      <c r="J10" s="11"/>
      <c r="K10" s="11" t="s">
        <v>29</v>
      </c>
      <c r="L10" s="11" t="s">
        <v>32</v>
      </c>
      <c r="M10" s="42" t="s">
        <v>29</v>
      </c>
      <c r="N10" s="11" t="s">
        <v>32</v>
      </c>
      <c r="O10" s="11" t="s">
        <v>54</v>
      </c>
      <c r="P10" s="42"/>
      <c r="Q10" s="11" t="s">
        <v>55</v>
      </c>
      <c r="R10" s="11" t="s">
        <v>56</v>
      </c>
      <c r="S10" s="42" t="s">
        <v>57</v>
      </c>
      <c r="T10" s="47" t="s">
        <v>58</v>
      </c>
      <c r="U10" s="48" t="s">
        <v>59</v>
      </c>
      <c r="V10" s="49" t="s">
        <v>60</v>
      </c>
      <c r="W10" s="50"/>
      <c r="X10" s="51" t="s">
        <v>61</v>
      </c>
      <c r="Y10" s="51"/>
      <c r="Z10" s="61" t="s">
        <v>62</v>
      </c>
      <c r="AA10" s="61" t="s">
        <v>47</v>
      </c>
      <c r="AB10" s="11" t="s">
        <v>63</v>
      </c>
      <c r="AC10" s="62"/>
      <c r="AD10" s="62"/>
      <c r="AE10" s="63"/>
      <c r="AF10" s="63"/>
      <c r="AG10" s="63"/>
      <c r="AH10" s="63"/>
      <c r="AJ10" s="4" t="s">
        <v>77</v>
      </c>
      <c r="AK10" s="4" t="s">
        <v>79</v>
      </c>
    </row>
    <row r="12" spans="1:37">
      <c r="A12" s="66"/>
      <c r="B12" s="67" t="s">
        <v>80</v>
      </c>
      <c r="C12" s="68"/>
      <c r="D12" s="69"/>
      <c r="E12" s="70"/>
      <c r="F12" s="71"/>
      <c r="G12" s="72"/>
      <c r="H12" s="72"/>
      <c r="I12" s="72"/>
      <c r="J12" s="72"/>
      <c r="K12" s="73"/>
      <c r="L12" s="73"/>
      <c r="M12" s="70"/>
      <c r="N12" s="70"/>
      <c r="O12" s="71"/>
      <c r="P12" s="71"/>
      <c r="Q12" s="70"/>
      <c r="R12" s="70"/>
      <c r="S12" s="70"/>
      <c r="T12" s="74"/>
      <c r="U12" s="74"/>
      <c r="V12" s="74"/>
      <c r="W12" s="70"/>
      <c r="X12" s="75"/>
      <c r="Y12" s="75"/>
      <c r="Z12" s="68"/>
      <c r="AA12" s="68"/>
      <c r="AB12" s="71"/>
      <c r="AC12" s="71"/>
      <c r="AD12" s="71"/>
      <c r="AE12" s="76"/>
      <c r="AF12" s="76"/>
      <c r="AG12" s="76"/>
      <c r="AH12" s="76"/>
    </row>
    <row r="13" spans="1:37">
      <c r="A13" s="66"/>
      <c r="B13" s="68" t="s">
        <v>81</v>
      </c>
      <c r="C13" s="68"/>
      <c r="D13" s="69"/>
      <c r="E13" s="70"/>
      <c r="F13" s="71"/>
      <c r="G13" s="72"/>
      <c r="H13" s="72"/>
      <c r="I13" s="72"/>
      <c r="J13" s="72"/>
      <c r="K13" s="73"/>
      <c r="L13" s="73"/>
      <c r="M13" s="70"/>
      <c r="N13" s="70"/>
      <c r="O13" s="71"/>
      <c r="P13" s="71"/>
      <c r="Q13" s="70"/>
      <c r="R13" s="70"/>
      <c r="S13" s="70"/>
      <c r="T13" s="74"/>
      <c r="U13" s="74"/>
      <c r="V13" s="74"/>
      <c r="W13" s="70"/>
      <c r="X13" s="75"/>
      <c r="Y13" s="75"/>
      <c r="Z13" s="68"/>
      <c r="AA13" s="68"/>
      <c r="AB13" s="71"/>
      <c r="AC13" s="71"/>
      <c r="AD13" s="71"/>
      <c r="AE13" s="76"/>
      <c r="AF13" s="76"/>
      <c r="AG13" s="76"/>
      <c r="AH13" s="76"/>
    </row>
    <row r="14" spans="1:37">
      <c r="A14" s="66" t="s">
        <v>82</v>
      </c>
      <c r="B14" s="77" t="s">
        <v>83</v>
      </c>
      <c r="C14" s="68" t="s">
        <v>84</v>
      </c>
      <c r="D14" s="69" t="s">
        <v>85</v>
      </c>
      <c r="E14" s="70">
        <v>27.75</v>
      </c>
      <c r="F14" s="71" t="s">
        <v>86</v>
      </c>
      <c r="G14" s="72"/>
      <c r="H14" s="72">
        <f>ROUND(E14*G14,2)</f>
        <v>0</v>
      </c>
      <c r="I14" s="72"/>
      <c r="J14" s="72">
        <f>ROUND(E14*G14,2)</f>
        <v>0</v>
      </c>
      <c r="K14" s="73"/>
      <c r="L14" s="73">
        <f>E14*K14</f>
        <v>0</v>
      </c>
      <c r="M14" s="70"/>
      <c r="N14" s="70">
        <f>E14*M14</f>
        <v>0</v>
      </c>
      <c r="O14" s="71"/>
      <c r="P14" s="71" t="s">
        <v>87</v>
      </c>
      <c r="Q14" s="70"/>
      <c r="R14" s="70"/>
      <c r="S14" s="70"/>
      <c r="T14" s="74"/>
      <c r="U14" s="74"/>
      <c r="V14" s="74" t="s">
        <v>69</v>
      </c>
      <c r="W14" s="70"/>
      <c r="X14" s="78" t="s">
        <v>88</v>
      </c>
      <c r="Y14" s="78" t="s">
        <v>84</v>
      </c>
      <c r="Z14" s="68" t="s">
        <v>89</v>
      </c>
      <c r="AA14" s="68"/>
      <c r="AB14" s="71"/>
      <c r="AC14" s="71"/>
      <c r="AD14" s="71"/>
      <c r="AE14" s="76"/>
      <c r="AF14" s="76"/>
      <c r="AG14" s="76"/>
      <c r="AH14" s="76"/>
      <c r="AJ14" s="4" t="s">
        <v>90</v>
      </c>
      <c r="AK14" s="4" t="s">
        <v>91</v>
      </c>
    </row>
    <row r="15" spans="1:37">
      <c r="A15" s="66"/>
      <c r="B15" s="77"/>
      <c r="C15" s="68"/>
      <c r="D15" s="79" t="s">
        <v>92</v>
      </c>
      <c r="E15" s="80"/>
      <c r="F15" s="81"/>
      <c r="G15" s="82"/>
      <c r="H15" s="82"/>
      <c r="I15" s="82"/>
      <c r="J15" s="82"/>
      <c r="K15" s="83"/>
      <c r="L15" s="83"/>
      <c r="M15" s="80"/>
      <c r="N15" s="80"/>
      <c r="O15" s="81"/>
      <c r="P15" s="81"/>
      <c r="Q15" s="80"/>
      <c r="R15" s="80"/>
      <c r="S15" s="80"/>
      <c r="T15" s="84"/>
      <c r="U15" s="84"/>
      <c r="V15" s="84" t="s">
        <v>0</v>
      </c>
      <c r="W15" s="80"/>
      <c r="X15" s="85"/>
      <c r="Y15" s="75"/>
      <c r="Z15" s="68"/>
      <c r="AA15" s="68"/>
      <c r="AB15" s="71"/>
      <c r="AC15" s="71"/>
      <c r="AD15" s="71"/>
      <c r="AE15" s="76"/>
      <c r="AF15" s="76"/>
      <c r="AG15" s="76"/>
      <c r="AH15" s="76"/>
    </row>
    <row r="16" spans="1:37">
      <c r="A16" s="66" t="s">
        <v>82</v>
      </c>
      <c r="B16" s="77" t="s">
        <v>83</v>
      </c>
      <c r="C16" s="68" t="s">
        <v>93</v>
      </c>
      <c r="D16" s="69" t="s">
        <v>94</v>
      </c>
      <c r="E16" s="70">
        <v>27.75</v>
      </c>
      <c r="F16" s="71" t="s">
        <v>86</v>
      </c>
      <c r="G16" s="72"/>
      <c r="H16" s="72">
        <f>ROUND(E16*G16,2)</f>
        <v>0</v>
      </c>
      <c r="I16" s="72"/>
      <c r="J16" s="72">
        <f>ROUND(E16*G16,2)</f>
        <v>0</v>
      </c>
      <c r="K16" s="73"/>
      <c r="L16" s="73">
        <f>E16*K16</f>
        <v>0</v>
      </c>
      <c r="M16" s="70"/>
      <c r="N16" s="70">
        <f>E16*M16</f>
        <v>0</v>
      </c>
      <c r="O16" s="71"/>
      <c r="P16" s="71" t="s">
        <v>87</v>
      </c>
      <c r="Q16" s="70"/>
      <c r="R16" s="70"/>
      <c r="S16" s="70"/>
      <c r="T16" s="74"/>
      <c r="U16" s="74"/>
      <c r="V16" s="74" t="s">
        <v>69</v>
      </c>
      <c r="W16" s="70"/>
      <c r="X16" s="78" t="s">
        <v>95</v>
      </c>
      <c r="Y16" s="78" t="s">
        <v>93</v>
      </c>
      <c r="Z16" s="68" t="s">
        <v>89</v>
      </c>
      <c r="AA16" s="68"/>
      <c r="AB16" s="71"/>
      <c r="AC16" s="71"/>
      <c r="AD16" s="71"/>
      <c r="AE16" s="76"/>
      <c r="AF16" s="76"/>
      <c r="AG16" s="76"/>
      <c r="AH16" s="76"/>
      <c r="AJ16" s="4" t="s">
        <v>90</v>
      </c>
      <c r="AK16" s="4" t="s">
        <v>91</v>
      </c>
    </row>
    <row r="17" spans="1:37">
      <c r="A17" s="66" t="s">
        <v>82</v>
      </c>
      <c r="B17" s="77" t="s">
        <v>83</v>
      </c>
      <c r="C17" s="68" t="s">
        <v>96</v>
      </c>
      <c r="D17" s="69" t="s">
        <v>97</v>
      </c>
      <c r="E17" s="70">
        <v>40.700000000000003</v>
      </c>
      <c r="F17" s="71" t="s">
        <v>98</v>
      </c>
      <c r="G17" s="72"/>
      <c r="H17" s="72">
        <f>ROUND(E17*G17,2)</f>
        <v>0</v>
      </c>
      <c r="I17" s="72"/>
      <c r="J17" s="72">
        <f>ROUND(E17*G17,2)</f>
        <v>0</v>
      </c>
      <c r="K17" s="73">
        <v>2.1000000000000001E-4</v>
      </c>
      <c r="L17" s="73">
        <f>E17*K17</f>
        <v>8.5470000000000008E-3</v>
      </c>
      <c r="M17" s="70"/>
      <c r="N17" s="70">
        <f>E17*M17</f>
        <v>0</v>
      </c>
      <c r="O17" s="71"/>
      <c r="P17" s="71" t="s">
        <v>87</v>
      </c>
      <c r="Q17" s="70"/>
      <c r="R17" s="70"/>
      <c r="S17" s="70"/>
      <c r="T17" s="74"/>
      <c r="U17" s="74"/>
      <c r="V17" s="74" t="s">
        <v>69</v>
      </c>
      <c r="W17" s="70"/>
      <c r="X17" s="78" t="s">
        <v>99</v>
      </c>
      <c r="Y17" s="78" t="s">
        <v>96</v>
      </c>
      <c r="Z17" s="68" t="s">
        <v>89</v>
      </c>
      <c r="AA17" s="68"/>
      <c r="AB17" s="71"/>
      <c r="AC17" s="71"/>
      <c r="AD17" s="71"/>
      <c r="AE17" s="76"/>
      <c r="AF17" s="76"/>
      <c r="AG17" s="76"/>
      <c r="AH17" s="76"/>
      <c r="AJ17" s="4" t="s">
        <v>90</v>
      </c>
      <c r="AK17" s="4" t="s">
        <v>91</v>
      </c>
    </row>
    <row r="18" spans="1:37">
      <c r="A18" s="66"/>
      <c r="B18" s="77"/>
      <c r="C18" s="68"/>
      <c r="D18" s="79" t="s">
        <v>100</v>
      </c>
      <c r="E18" s="80"/>
      <c r="F18" s="81"/>
      <c r="G18" s="82"/>
      <c r="H18" s="82"/>
      <c r="I18" s="82"/>
      <c r="J18" s="82"/>
      <c r="K18" s="83"/>
      <c r="L18" s="83"/>
      <c r="M18" s="80"/>
      <c r="N18" s="80"/>
      <c r="O18" s="81"/>
      <c r="P18" s="81"/>
      <c r="Q18" s="80"/>
      <c r="R18" s="80"/>
      <c r="S18" s="80"/>
      <c r="T18" s="84"/>
      <c r="U18" s="84"/>
      <c r="V18" s="84" t="s">
        <v>0</v>
      </c>
      <c r="W18" s="80"/>
      <c r="X18" s="85"/>
      <c r="Y18" s="75"/>
      <c r="Z18" s="68"/>
      <c r="AA18" s="68"/>
      <c r="AB18" s="71"/>
      <c r="AC18" s="71"/>
      <c r="AD18" s="71"/>
      <c r="AE18" s="76"/>
      <c r="AF18" s="76"/>
      <c r="AG18" s="76"/>
      <c r="AH18" s="76"/>
    </row>
    <row r="19" spans="1:37">
      <c r="A19" s="66" t="s">
        <v>82</v>
      </c>
      <c r="B19" s="77" t="s">
        <v>83</v>
      </c>
      <c r="C19" s="68" t="s">
        <v>101</v>
      </c>
      <c r="D19" s="69" t="s">
        <v>102</v>
      </c>
      <c r="E19" s="70">
        <v>40.700000000000003</v>
      </c>
      <c r="F19" s="71" t="s">
        <v>98</v>
      </c>
      <c r="G19" s="72"/>
      <c r="H19" s="72">
        <f>ROUND(E19*G19,2)</f>
        <v>0</v>
      </c>
      <c r="I19" s="72"/>
      <c r="J19" s="72">
        <f>ROUND(E19*G19,2)</f>
        <v>0</v>
      </c>
      <c r="K19" s="73"/>
      <c r="L19" s="73">
        <f>E19*K19</f>
        <v>0</v>
      </c>
      <c r="M19" s="70"/>
      <c r="N19" s="70">
        <f>E19*M19</f>
        <v>0</v>
      </c>
      <c r="O19" s="71"/>
      <c r="P19" s="71" t="s">
        <v>87</v>
      </c>
      <c r="Q19" s="70"/>
      <c r="R19" s="70"/>
      <c r="S19" s="70"/>
      <c r="T19" s="74"/>
      <c r="U19" s="74"/>
      <c r="V19" s="74" t="s">
        <v>69</v>
      </c>
      <c r="W19" s="70"/>
      <c r="X19" s="78" t="s">
        <v>103</v>
      </c>
      <c r="Y19" s="78" t="s">
        <v>101</v>
      </c>
      <c r="Z19" s="68" t="s">
        <v>89</v>
      </c>
      <c r="AA19" s="68"/>
      <c r="AB19" s="71"/>
      <c r="AC19" s="71"/>
      <c r="AD19" s="71"/>
      <c r="AE19" s="76"/>
      <c r="AF19" s="76"/>
      <c r="AG19" s="76"/>
      <c r="AH19" s="76"/>
      <c r="AJ19" s="4" t="s">
        <v>90</v>
      </c>
      <c r="AK19" s="4" t="s">
        <v>91</v>
      </c>
    </row>
    <row r="20" spans="1:37">
      <c r="A20" s="66" t="s">
        <v>82</v>
      </c>
      <c r="B20" s="77" t="s">
        <v>83</v>
      </c>
      <c r="C20" s="68" t="s">
        <v>104</v>
      </c>
      <c r="D20" s="69" t="s">
        <v>105</v>
      </c>
      <c r="E20" s="70">
        <v>27.75</v>
      </c>
      <c r="F20" s="71" t="s">
        <v>86</v>
      </c>
      <c r="G20" s="72"/>
      <c r="H20" s="72">
        <f>ROUND(E20*G20,2)</f>
        <v>0</v>
      </c>
      <c r="I20" s="72"/>
      <c r="J20" s="72">
        <f>ROUND(E20*G20,2)</f>
        <v>0</v>
      </c>
      <c r="K20" s="73"/>
      <c r="L20" s="73">
        <f>E20*K20</f>
        <v>0</v>
      </c>
      <c r="M20" s="70"/>
      <c r="N20" s="70">
        <f>E20*M20</f>
        <v>0</v>
      </c>
      <c r="O20" s="71"/>
      <c r="P20" s="71" t="s">
        <v>87</v>
      </c>
      <c r="Q20" s="70"/>
      <c r="R20" s="70"/>
      <c r="S20" s="70"/>
      <c r="T20" s="74"/>
      <c r="U20" s="74"/>
      <c r="V20" s="74" t="s">
        <v>69</v>
      </c>
      <c r="W20" s="70"/>
      <c r="X20" s="78" t="s">
        <v>106</v>
      </c>
      <c r="Y20" s="78" t="s">
        <v>104</v>
      </c>
      <c r="Z20" s="68" t="s">
        <v>107</v>
      </c>
      <c r="AA20" s="68"/>
      <c r="AB20" s="71"/>
      <c r="AC20" s="71"/>
      <c r="AD20" s="71"/>
      <c r="AE20" s="76"/>
      <c r="AF20" s="76"/>
      <c r="AG20" s="76"/>
      <c r="AH20" s="76"/>
      <c r="AJ20" s="4" t="s">
        <v>90</v>
      </c>
      <c r="AK20" s="4" t="s">
        <v>91</v>
      </c>
    </row>
    <row r="21" spans="1:37">
      <c r="A21" s="66" t="s">
        <v>82</v>
      </c>
      <c r="B21" s="77" t="s">
        <v>83</v>
      </c>
      <c r="C21" s="68" t="s">
        <v>108</v>
      </c>
      <c r="D21" s="69" t="s">
        <v>109</v>
      </c>
      <c r="E21" s="70">
        <v>3</v>
      </c>
      <c r="F21" s="71" t="s">
        <v>86</v>
      </c>
      <c r="G21" s="72"/>
      <c r="H21" s="72">
        <f>ROUND(E21*G21,2)</f>
        <v>0</v>
      </c>
      <c r="I21" s="72"/>
      <c r="J21" s="72">
        <f>ROUND(E21*G21,2)</f>
        <v>0</v>
      </c>
      <c r="K21" s="73"/>
      <c r="L21" s="73">
        <f>E21*K21</f>
        <v>0</v>
      </c>
      <c r="M21" s="70"/>
      <c r="N21" s="70">
        <f>E21*M21</f>
        <v>0</v>
      </c>
      <c r="O21" s="71"/>
      <c r="P21" s="71" t="s">
        <v>87</v>
      </c>
      <c r="Q21" s="70"/>
      <c r="R21" s="70"/>
      <c r="S21" s="70"/>
      <c r="T21" s="74"/>
      <c r="U21" s="74"/>
      <c r="V21" s="74" t="s">
        <v>69</v>
      </c>
      <c r="W21" s="70"/>
      <c r="X21" s="78" t="s">
        <v>110</v>
      </c>
      <c r="Y21" s="78" t="s">
        <v>108</v>
      </c>
      <c r="Z21" s="68" t="s">
        <v>107</v>
      </c>
      <c r="AA21" s="68"/>
      <c r="AB21" s="71"/>
      <c r="AC21" s="71"/>
      <c r="AD21" s="71"/>
      <c r="AE21" s="76"/>
      <c r="AF21" s="76"/>
      <c r="AG21" s="76"/>
      <c r="AH21" s="76"/>
      <c r="AJ21" s="4" t="s">
        <v>90</v>
      </c>
      <c r="AK21" s="4" t="s">
        <v>91</v>
      </c>
    </row>
    <row r="22" spans="1:37">
      <c r="A22" s="66" t="s">
        <v>82</v>
      </c>
      <c r="B22" s="77" t="s">
        <v>83</v>
      </c>
      <c r="C22" s="68" t="s">
        <v>111</v>
      </c>
      <c r="D22" s="69" t="s">
        <v>112</v>
      </c>
      <c r="E22" s="70">
        <v>3</v>
      </c>
      <c r="F22" s="71" t="s">
        <v>86</v>
      </c>
      <c r="G22" s="72"/>
      <c r="H22" s="72">
        <f>ROUND(E22*G22,2)</f>
        <v>0</v>
      </c>
      <c r="I22" s="72"/>
      <c r="J22" s="72">
        <f>ROUND(E22*G22,2)</f>
        <v>0</v>
      </c>
      <c r="K22" s="73"/>
      <c r="L22" s="73">
        <f>E22*K22</f>
        <v>0</v>
      </c>
      <c r="M22" s="70"/>
      <c r="N22" s="70">
        <f>E22*M22</f>
        <v>0</v>
      </c>
      <c r="O22" s="71"/>
      <c r="P22" s="71" t="s">
        <v>87</v>
      </c>
      <c r="Q22" s="70"/>
      <c r="R22" s="70"/>
      <c r="S22" s="70"/>
      <c r="T22" s="74"/>
      <c r="U22" s="74"/>
      <c r="V22" s="74" t="s">
        <v>69</v>
      </c>
      <c r="W22" s="70"/>
      <c r="X22" s="78" t="s">
        <v>113</v>
      </c>
      <c r="Y22" s="78" t="s">
        <v>111</v>
      </c>
      <c r="Z22" s="68" t="s">
        <v>89</v>
      </c>
      <c r="AA22" s="68"/>
      <c r="AB22" s="71"/>
      <c r="AC22" s="71"/>
      <c r="AD22" s="71"/>
      <c r="AE22" s="76"/>
      <c r="AF22" s="76"/>
      <c r="AG22" s="76"/>
      <c r="AH22" s="76"/>
      <c r="AJ22" s="4" t="s">
        <v>90</v>
      </c>
      <c r="AK22" s="4" t="s">
        <v>91</v>
      </c>
    </row>
    <row r="23" spans="1:37">
      <c r="A23" s="66" t="s">
        <v>82</v>
      </c>
      <c r="B23" s="77" t="s">
        <v>83</v>
      </c>
      <c r="C23" s="68" t="s">
        <v>114</v>
      </c>
      <c r="D23" s="69" t="s">
        <v>115</v>
      </c>
      <c r="E23" s="70">
        <v>5</v>
      </c>
      <c r="F23" s="71" t="s">
        <v>86</v>
      </c>
      <c r="G23" s="72"/>
      <c r="H23" s="72">
        <f>ROUND(E23*G23,2)</f>
        <v>0</v>
      </c>
      <c r="I23" s="72"/>
      <c r="J23" s="72">
        <f>ROUND(E23*G23,2)</f>
        <v>0</v>
      </c>
      <c r="K23" s="73"/>
      <c r="L23" s="73">
        <f>E23*K23</f>
        <v>0</v>
      </c>
      <c r="M23" s="70"/>
      <c r="N23" s="70">
        <f>E23*M23</f>
        <v>0</v>
      </c>
      <c r="O23" s="71"/>
      <c r="P23" s="71" t="s">
        <v>87</v>
      </c>
      <c r="Q23" s="70"/>
      <c r="R23" s="70"/>
      <c r="S23" s="70"/>
      <c r="T23" s="74"/>
      <c r="U23" s="74"/>
      <c r="V23" s="74" t="s">
        <v>69</v>
      </c>
      <c r="W23" s="70"/>
      <c r="X23" s="78" t="s">
        <v>116</v>
      </c>
      <c r="Y23" s="78" t="s">
        <v>114</v>
      </c>
      <c r="Z23" s="68" t="s">
        <v>89</v>
      </c>
      <c r="AA23" s="68"/>
      <c r="AB23" s="71"/>
      <c r="AC23" s="71"/>
      <c r="AD23" s="71"/>
      <c r="AE23" s="76"/>
      <c r="AF23" s="76"/>
      <c r="AG23" s="76"/>
      <c r="AH23" s="76"/>
      <c r="AJ23" s="4" t="s">
        <v>90</v>
      </c>
      <c r="AK23" s="4" t="s">
        <v>91</v>
      </c>
    </row>
    <row r="24" spans="1:37">
      <c r="A24" s="66"/>
      <c r="B24" s="77"/>
      <c r="C24" s="68"/>
      <c r="D24" s="86" t="s">
        <v>117</v>
      </c>
      <c r="E24" s="87">
        <f>J24</f>
        <v>0</v>
      </c>
      <c r="F24" s="71"/>
      <c r="G24" s="72"/>
      <c r="H24" s="87">
        <f>SUM(H12:H23)</f>
        <v>0</v>
      </c>
      <c r="I24" s="87">
        <f>SUM(I12:I23)</f>
        <v>0</v>
      </c>
      <c r="J24" s="87">
        <f>SUM(J12:J23)</f>
        <v>0</v>
      </c>
      <c r="K24" s="73"/>
      <c r="L24" s="88">
        <f>SUM(L12:L23)</f>
        <v>8.5470000000000008E-3</v>
      </c>
      <c r="M24" s="70"/>
      <c r="N24" s="89">
        <f>SUM(N12:N23)</f>
        <v>0</v>
      </c>
      <c r="O24" s="71"/>
      <c r="P24" s="71"/>
      <c r="Q24" s="70"/>
      <c r="R24" s="70"/>
      <c r="S24" s="70"/>
      <c r="T24" s="74"/>
      <c r="U24" s="74"/>
      <c r="V24" s="74"/>
      <c r="W24" s="70">
        <f>SUM(W12:W23)</f>
        <v>0</v>
      </c>
      <c r="X24" s="75"/>
      <c r="Y24" s="75"/>
      <c r="Z24" s="68"/>
      <c r="AA24" s="68"/>
      <c r="AB24" s="71"/>
      <c r="AC24" s="71"/>
      <c r="AD24" s="71"/>
      <c r="AE24" s="76"/>
      <c r="AF24" s="76"/>
      <c r="AG24" s="76"/>
      <c r="AH24" s="76"/>
    </row>
    <row r="25" spans="1:37">
      <c r="A25" s="66"/>
      <c r="B25" s="77"/>
      <c r="C25" s="68"/>
      <c r="D25" s="69"/>
      <c r="E25" s="70"/>
      <c r="F25" s="71"/>
      <c r="G25" s="72"/>
      <c r="H25" s="72"/>
      <c r="I25" s="72"/>
      <c r="J25" s="72"/>
      <c r="K25" s="73"/>
      <c r="L25" s="73"/>
      <c r="M25" s="70"/>
      <c r="N25" s="70"/>
      <c r="O25" s="71"/>
      <c r="P25" s="71"/>
      <c r="Q25" s="70"/>
      <c r="R25" s="70"/>
      <c r="S25" s="70"/>
      <c r="T25" s="74"/>
      <c r="U25" s="74"/>
      <c r="V25" s="74"/>
      <c r="W25" s="70"/>
      <c r="X25" s="75"/>
      <c r="Y25" s="75"/>
      <c r="Z25" s="68"/>
      <c r="AA25" s="68"/>
      <c r="AB25" s="71"/>
      <c r="AC25" s="71"/>
      <c r="AD25" s="71"/>
      <c r="AE25" s="76"/>
      <c r="AF25" s="76"/>
      <c r="AG25" s="76"/>
      <c r="AH25" s="76"/>
    </row>
    <row r="26" spans="1:37">
      <c r="A26" s="66"/>
      <c r="B26" s="68" t="s">
        <v>118</v>
      </c>
      <c r="C26" s="68"/>
      <c r="D26" s="69"/>
      <c r="E26" s="70"/>
      <c r="F26" s="71"/>
      <c r="G26" s="72"/>
      <c r="H26" s="72"/>
      <c r="I26" s="72"/>
      <c r="J26" s="72"/>
      <c r="K26" s="73"/>
      <c r="L26" s="73"/>
      <c r="M26" s="70"/>
      <c r="N26" s="70"/>
      <c r="O26" s="71"/>
      <c r="P26" s="71"/>
      <c r="Q26" s="70"/>
      <c r="R26" s="70"/>
      <c r="S26" s="70"/>
      <c r="T26" s="74"/>
      <c r="U26" s="74"/>
      <c r="V26" s="74"/>
      <c r="W26" s="70"/>
      <c r="X26" s="75"/>
      <c r="Y26" s="75"/>
      <c r="Z26" s="68"/>
      <c r="AA26" s="68"/>
      <c r="AB26" s="71"/>
      <c r="AC26" s="71"/>
      <c r="AD26" s="71"/>
      <c r="AE26" s="76"/>
      <c r="AF26" s="76"/>
      <c r="AG26" s="76"/>
      <c r="AH26" s="76"/>
    </row>
    <row r="27" spans="1:37">
      <c r="A27" s="66" t="s">
        <v>82</v>
      </c>
      <c r="B27" s="77" t="s">
        <v>119</v>
      </c>
      <c r="C27" s="68" t="s">
        <v>120</v>
      </c>
      <c r="D27" s="69" t="s">
        <v>121</v>
      </c>
      <c r="E27" s="70">
        <v>2</v>
      </c>
      <c r="F27" s="71" t="s">
        <v>122</v>
      </c>
      <c r="G27" s="72"/>
      <c r="H27" s="72">
        <f>ROUND(E27*G27,2)</f>
        <v>0</v>
      </c>
      <c r="I27" s="72"/>
      <c r="J27" s="72">
        <f>ROUND(E27*G27,2)</f>
        <v>0</v>
      </c>
      <c r="K27" s="73">
        <v>0.86850000000000005</v>
      </c>
      <c r="L27" s="73">
        <f>E27*K27</f>
        <v>1.7370000000000001</v>
      </c>
      <c r="M27" s="70"/>
      <c r="N27" s="70">
        <f>E27*M27</f>
        <v>0</v>
      </c>
      <c r="O27" s="71"/>
      <c r="P27" s="71" t="s">
        <v>87</v>
      </c>
      <c r="Q27" s="70"/>
      <c r="R27" s="70"/>
      <c r="S27" s="70"/>
      <c r="T27" s="74"/>
      <c r="U27" s="74"/>
      <c r="V27" s="74" t="s">
        <v>69</v>
      </c>
      <c r="W27" s="70"/>
      <c r="X27" s="78" t="s">
        <v>123</v>
      </c>
      <c r="Y27" s="78" t="s">
        <v>120</v>
      </c>
      <c r="Z27" s="68" t="s">
        <v>124</v>
      </c>
      <c r="AA27" s="68"/>
      <c r="AB27" s="71"/>
      <c r="AC27" s="71"/>
      <c r="AD27" s="71"/>
      <c r="AE27" s="76"/>
      <c r="AF27" s="76"/>
      <c r="AG27" s="76"/>
      <c r="AH27" s="76"/>
      <c r="AJ27" s="4" t="s">
        <v>90</v>
      </c>
      <c r="AK27" s="4" t="s">
        <v>91</v>
      </c>
    </row>
    <row r="28" spans="1:37">
      <c r="A28" s="66" t="s">
        <v>82</v>
      </c>
      <c r="B28" s="77" t="s">
        <v>125</v>
      </c>
      <c r="C28" s="68" t="s">
        <v>126</v>
      </c>
      <c r="D28" s="69" t="s">
        <v>127</v>
      </c>
      <c r="E28" s="70">
        <v>2</v>
      </c>
      <c r="F28" s="71" t="s">
        <v>122</v>
      </c>
      <c r="G28" s="72"/>
      <c r="H28" s="72"/>
      <c r="I28" s="72">
        <f>ROUND(E28*G28,2)</f>
        <v>0</v>
      </c>
      <c r="J28" s="72">
        <f>ROUND(E28*G28,2)</f>
        <v>0</v>
      </c>
      <c r="K28" s="73">
        <v>9.4969999999999999</v>
      </c>
      <c r="L28" s="73">
        <f>E28*K28</f>
        <v>18.994</v>
      </c>
      <c r="M28" s="70"/>
      <c r="N28" s="70">
        <f>E28*M28</f>
        <v>0</v>
      </c>
      <c r="O28" s="71"/>
      <c r="P28" s="71" t="s">
        <v>87</v>
      </c>
      <c r="Q28" s="70"/>
      <c r="R28" s="70"/>
      <c r="S28" s="70"/>
      <c r="T28" s="74"/>
      <c r="U28" s="74"/>
      <c r="V28" s="74" t="s">
        <v>68</v>
      </c>
      <c r="W28" s="70"/>
      <c r="X28" s="78" t="s">
        <v>126</v>
      </c>
      <c r="Y28" s="78" t="s">
        <v>126</v>
      </c>
      <c r="Z28" s="68" t="s">
        <v>128</v>
      </c>
      <c r="AA28" s="68" t="s">
        <v>87</v>
      </c>
      <c r="AB28" s="71"/>
      <c r="AC28" s="71"/>
      <c r="AD28" s="71"/>
      <c r="AE28" s="76"/>
      <c r="AF28" s="76"/>
      <c r="AG28" s="76"/>
      <c r="AH28" s="76"/>
      <c r="AJ28" s="4" t="s">
        <v>129</v>
      </c>
      <c r="AK28" s="4" t="s">
        <v>91</v>
      </c>
    </row>
    <row r="29" spans="1:37">
      <c r="A29" s="66"/>
      <c r="B29" s="77"/>
      <c r="C29" s="68"/>
      <c r="D29" s="86" t="s">
        <v>130</v>
      </c>
      <c r="E29" s="87">
        <f>J29</f>
        <v>0</v>
      </c>
      <c r="F29" s="71"/>
      <c r="G29" s="72"/>
      <c r="H29" s="87">
        <f>SUM(H26:H28)</f>
        <v>0</v>
      </c>
      <c r="I29" s="87">
        <f>SUM(I26:I28)</f>
        <v>0</v>
      </c>
      <c r="J29" s="87">
        <f>SUM(J26:J28)</f>
        <v>0</v>
      </c>
      <c r="K29" s="73"/>
      <c r="L29" s="88">
        <f>SUM(L26:L28)</f>
        <v>20.731000000000002</v>
      </c>
      <c r="M29" s="70"/>
      <c r="N29" s="89">
        <f>SUM(N26:N28)</f>
        <v>0</v>
      </c>
      <c r="O29" s="71"/>
      <c r="P29" s="71"/>
      <c r="Q29" s="70"/>
      <c r="R29" s="70"/>
      <c r="S29" s="70"/>
      <c r="T29" s="74"/>
      <c r="U29" s="74"/>
      <c r="V29" s="74"/>
      <c r="W29" s="70">
        <f>SUM(W26:W28)</f>
        <v>0</v>
      </c>
      <c r="X29" s="75"/>
      <c r="Y29" s="75"/>
      <c r="Z29" s="68"/>
      <c r="AA29" s="68"/>
      <c r="AB29" s="71"/>
      <c r="AC29" s="71"/>
      <c r="AD29" s="71"/>
      <c r="AE29" s="76"/>
      <c r="AF29" s="76"/>
      <c r="AG29" s="76"/>
      <c r="AH29" s="76"/>
    </row>
    <row r="30" spans="1:37">
      <c r="A30" s="66"/>
      <c r="B30" s="77"/>
      <c r="C30" s="68"/>
      <c r="D30" s="69"/>
      <c r="E30" s="70"/>
      <c r="F30" s="71"/>
      <c r="G30" s="72"/>
      <c r="H30" s="72"/>
      <c r="I30" s="72"/>
      <c r="J30" s="72"/>
      <c r="K30" s="73"/>
      <c r="L30" s="73"/>
      <c r="M30" s="70"/>
      <c r="N30" s="70"/>
      <c r="O30" s="71"/>
      <c r="P30" s="71"/>
      <c r="Q30" s="70"/>
      <c r="R30" s="70"/>
      <c r="S30" s="70"/>
      <c r="T30" s="74"/>
      <c r="U30" s="74"/>
      <c r="V30" s="74"/>
      <c r="W30" s="70"/>
      <c r="X30" s="75"/>
      <c r="Y30" s="75"/>
      <c r="Z30" s="68"/>
      <c r="AA30" s="68"/>
      <c r="AB30" s="71"/>
      <c r="AC30" s="71"/>
      <c r="AD30" s="71"/>
      <c r="AE30" s="76"/>
      <c r="AF30" s="76"/>
      <c r="AG30" s="76"/>
      <c r="AH30" s="76"/>
    </row>
    <row r="31" spans="1:37">
      <c r="A31" s="66"/>
      <c r="B31" s="68" t="s">
        <v>131</v>
      </c>
      <c r="C31" s="68"/>
      <c r="D31" s="69"/>
      <c r="E31" s="70"/>
      <c r="F31" s="71"/>
      <c r="G31" s="72"/>
      <c r="H31" s="72"/>
      <c r="I31" s="72"/>
      <c r="J31" s="72"/>
      <c r="K31" s="73"/>
      <c r="L31" s="73"/>
      <c r="M31" s="70"/>
      <c r="N31" s="70"/>
      <c r="O31" s="71"/>
      <c r="P31" s="71"/>
      <c r="Q31" s="70"/>
      <c r="R31" s="70"/>
      <c r="S31" s="70"/>
      <c r="T31" s="74"/>
      <c r="U31" s="74"/>
      <c r="V31" s="74"/>
      <c r="W31" s="70"/>
      <c r="X31" s="75"/>
      <c r="Y31" s="75"/>
      <c r="Z31" s="68"/>
      <c r="AA31" s="68"/>
      <c r="AB31" s="71"/>
      <c r="AC31" s="71"/>
      <c r="AD31" s="71"/>
      <c r="AE31" s="76"/>
      <c r="AF31" s="76"/>
      <c r="AG31" s="76"/>
      <c r="AH31" s="76"/>
    </row>
    <row r="32" spans="1:37">
      <c r="A32" s="66" t="s">
        <v>82</v>
      </c>
      <c r="B32" s="77" t="s">
        <v>132</v>
      </c>
      <c r="C32" s="68" t="s">
        <v>133</v>
      </c>
      <c r="D32" s="69" t="s">
        <v>134</v>
      </c>
      <c r="E32" s="70">
        <v>3</v>
      </c>
      <c r="F32" s="71" t="s">
        <v>86</v>
      </c>
      <c r="G32" s="72"/>
      <c r="H32" s="72">
        <f>ROUND(E32*G32,2)</f>
        <v>0</v>
      </c>
      <c r="I32" s="72"/>
      <c r="J32" s="72">
        <f>ROUND(E32*G32,2)</f>
        <v>0</v>
      </c>
      <c r="K32" s="73">
        <v>2.33873</v>
      </c>
      <c r="L32" s="73">
        <f>E32*K32</f>
        <v>7.0161899999999999</v>
      </c>
      <c r="M32" s="70"/>
      <c r="N32" s="70">
        <f>E32*M32</f>
        <v>0</v>
      </c>
      <c r="O32" s="71"/>
      <c r="P32" s="71" t="s">
        <v>87</v>
      </c>
      <c r="Q32" s="70"/>
      <c r="R32" s="70"/>
      <c r="S32" s="70"/>
      <c r="T32" s="74"/>
      <c r="U32" s="74"/>
      <c r="V32" s="74" t="s">
        <v>69</v>
      </c>
      <c r="W32" s="70"/>
      <c r="X32" s="78" t="s">
        <v>135</v>
      </c>
      <c r="Y32" s="78" t="s">
        <v>133</v>
      </c>
      <c r="Z32" s="68" t="s">
        <v>136</v>
      </c>
      <c r="AA32" s="68"/>
      <c r="AB32" s="71"/>
      <c r="AC32" s="71"/>
      <c r="AD32" s="71"/>
      <c r="AE32" s="76"/>
      <c r="AF32" s="76"/>
      <c r="AG32" s="76"/>
      <c r="AH32" s="76"/>
      <c r="AJ32" s="4" t="s">
        <v>90</v>
      </c>
      <c r="AK32" s="4" t="s">
        <v>91</v>
      </c>
    </row>
    <row r="33" spans="1:37">
      <c r="A33" s="66"/>
      <c r="B33" s="77"/>
      <c r="C33" s="68"/>
      <c r="D33" s="79" t="s">
        <v>137</v>
      </c>
      <c r="E33" s="80"/>
      <c r="F33" s="81"/>
      <c r="G33" s="82"/>
      <c r="H33" s="82"/>
      <c r="I33" s="82"/>
      <c r="J33" s="82"/>
      <c r="K33" s="83"/>
      <c r="L33" s="83"/>
      <c r="M33" s="80"/>
      <c r="N33" s="80"/>
      <c r="O33" s="81"/>
      <c r="P33" s="81"/>
      <c r="Q33" s="80"/>
      <c r="R33" s="80"/>
      <c r="S33" s="80"/>
      <c r="T33" s="84"/>
      <c r="U33" s="84"/>
      <c r="V33" s="84" t="s">
        <v>0</v>
      </c>
      <c r="W33" s="80"/>
      <c r="X33" s="85"/>
      <c r="Y33" s="75"/>
      <c r="Z33" s="68"/>
      <c r="AA33" s="68"/>
      <c r="AB33" s="71"/>
      <c r="AC33" s="71"/>
      <c r="AD33" s="71"/>
      <c r="AE33" s="76"/>
      <c r="AF33" s="76"/>
      <c r="AG33" s="76"/>
      <c r="AH33" s="76"/>
    </row>
    <row r="34" spans="1:37">
      <c r="A34" s="66" t="s">
        <v>82</v>
      </c>
      <c r="B34" s="77" t="s">
        <v>132</v>
      </c>
      <c r="C34" s="68" t="s">
        <v>138</v>
      </c>
      <c r="D34" s="69" t="s">
        <v>139</v>
      </c>
      <c r="E34" s="70">
        <v>1.5</v>
      </c>
      <c r="F34" s="71" t="s">
        <v>86</v>
      </c>
      <c r="G34" s="72"/>
      <c r="H34" s="72">
        <f>ROUND(E34*G34,2)</f>
        <v>0</v>
      </c>
      <c r="I34" s="72"/>
      <c r="J34" s="72">
        <f>ROUND(E34*G34,2)</f>
        <v>0</v>
      </c>
      <c r="K34" s="73">
        <v>1.837</v>
      </c>
      <c r="L34" s="73">
        <f>E34*K34</f>
        <v>2.7555000000000001</v>
      </c>
      <c r="M34" s="70"/>
      <c r="N34" s="70">
        <f>E34*M34</f>
        <v>0</v>
      </c>
      <c r="O34" s="71"/>
      <c r="P34" s="71" t="s">
        <v>87</v>
      </c>
      <c r="Q34" s="70"/>
      <c r="R34" s="70"/>
      <c r="S34" s="70"/>
      <c r="T34" s="74"/>
      <c r="U34" s="74"/>
      <c r="V34" s="74" t="s">
        <v>69</v>
      </c>
      <c r="W34" s="70"/>
      <c r="X34" s="78" t="s">
        <v>140</v>
      </c>
      <c r="Y34" s="78" t="s">
        <v>138</v>
      </c>
      <c r="Z34" s="68" t="s">
        <v>141</v>
      </c>
      <c r="AA34" s="68"/>
      <c r="AB34" s="71"/>
      <c r="AC34" s="71"/>
      <c r="AD34" s="71"/>
      <c r="AE34" s="76"/>
      <c r="AF34" s="76"/>
      <c r="AG34" s="76"/>
      <c r="AH34" s="76"/>
      <c r="AJ34" s="4" t="s">
        <v>90</v>
      </c>
      <c r="AK34" s="4" t="s">
        <v>91</v>
      </c>
    </row>
    <row r="35" spans="1:37">
      <c r="A35" s="66"/>
      <c r="B35" s="77"/>
      <c r="C35" s="68"/>
      <c r="D35" s="79" t="s">
        <v>142</v>
      </c>
      <c r="E35" s="80"/>
      <c r="F35" s="81"/>
      <c r="G35" s="82"/>
      <c r="H35" s="82"/>
      <c r="I35" s="82"/>
      <c r="J35" s="82"/>
      <c r="K35" s="83"/>
      <c r="L35" s="83"/>
      <c r="M35" s="80"/>
      <c r="N35" s="80"/>
      <c r="O35" s="81"/>
      <c r="P35" s="81"/>
      <c r="Q35" s="80"/>
      <c r="R35" s="80"/>
      <c r="S35" s="80"/>
      <c r="T35" s="84"/>
      <c r="U35" s="84"/>
      <c r="V35" s="84" t="s">
        <v>0</v>
      </c>
      <c r="W35" s="80"/>
      <c r="X35" s="85"/>
      <c r="Y35" s="75"/>
      <c r="Z35" s="68"/>
      <c r="AA35" s="68"/>
      <c r="AB35" s="71"/>
      <c r="AC35" s="71"/>
      <c r="AD35" s="71"/>
      <c r="AE35" s="76"/>
      <c r="AF35" s="76"/>
      <c r="AG35" s="76"/>
      <c r="AH35" s="76"/>
    </row>
    <row r="36" spans="1:37">
      <c r="A36" s="66"/>
      <c r="B36" s="77"/>
      <c r="C36" s="68"/>
      <c r="D36" s="86" t="s">
        <v>143</v>
      </c>
      <c r="E36" s="87">
        <f>J36</f>
        <v>0</v>
      </c>
      <c r="F36" s="71"/>
      <c r="G36" s="72"/>
      <c r="H36" s="87">
        <f>SUM(H31:H35)</f>
        <v>0</v>
      </c>
      <c r="I36" s="87">
        <f>SUM(I31:I35)</f>
        <v>0</v>
      </c>
      <c r="J36" s="87">
        <f>SUM(J31:J35)</f>
        <v>0</v>
      </c>
      <c r="K36" s="73"/>
      <c r="L36" s="88">
        <f>SUM(L31:L35)</f>
        <v>9.7716899999999995</v>
      </c>
      <c r="M36" s="70"/>
      <c r="N36" s="89">
        <f>SUM(N31:N35)</f>
        <v>0</v>
      </c>
      <c r="O36" s="71"/>
      <c r="P36" s="71"/>
      <c r="Q36" s="70"/>
      <c r="R36" s="70"/>
      <c r="S36" s="70"/>
      <c r="T36" s="74"/>
      <c r="U36" s="74"/>
      <c r="V36" s="74"/>
      <c r="W36" s="70">
        <f>SUM(W31:W35)</f>
        <v>0</v>
      </c>
      <c r="X36" s="75"/>
      <c r="Y36" s="75"/>
      <c r="Z36" s="68"/>
      <c r="AA36" s="68"/>
      <c r="AB36" s="71"/>
      <c r="AC36" s="71"/>
      <c r="AD36" s="71"/>
      <c r="AE36" s="76"/>
      <c r="AF36" s="76"/>
      <c r="AG36" s="76"/>
      <c r="AH36" s="76"/>
    </row>
    <row r="37" spans="1:37">
      <c r="A37" s="66"/>
      <c r="B37" s="77"/>
      <c r="C37" s="68"/>
      <c r="D37" s="69"/>
      <c r="E37" s="70"/>
      <c r="F37" s="71"/>
      <c r="G37" s="72"/>
      <c r="H37" s="72"/>
      <c r="I37" s="72"/>
      <c r="J37" s="72"/>
      <c r="K37" s="73"/>
      <c r="L37" s="73"/>
      <c r="M37" s="70"/>
      <c r="N37" s="70"/>
      <c r="O37" s="71"/>
      <c r="P37" s="71"/>
      <c r="Q37" s="70"/>
      <c r="R37" s="70"/>
      <c r="S37" s="70"/>
      <c r="T37" s="74"/>
      <c r="U37" s="74"/>
      <c r="V37" s="74"/>
      <c r="W37" s="70"/>
      <c r="X37" s="75"/>
      <c r="Y37" s="75"/>
      <c r="Z37" s="68"/>
      <c r="AA37" s="68"/>
      <c r="AB37" s="71"/>
      <c r="AC37" s="71"/>
      <c r="AD37" s="71"/>
      <c r="AE37" s="76"/>
      <c r="AF37" s="76"/>
      <c r="AG37" s="76"/>
      <c r="AH37" s="76"/>
    </row>
    <row r="38" spans="1:37">
      <c r="A38" s="66"/>
      <c r="B38" s="68" t="s">
        <v>144</v>
      </c>
      <c r="C38" s="68"/>
      <c r="D38" s="69"/>
      <c r="E38" s="70"/>
      <c r="F38" s="71"/>
      <c r="G38" s="72"/>
      <c r="H38" s="72"/>
      <c r="I38" s="72"/>
      <c r="J38" s="72"/>
      <c r="K38" s="73"/>
      <c r="L38" s="73"/>
      <c r="M38" s="70"/>
      <c r="N38" s="70"/>
      <c r="O38" s="71"/>
      <c r="P38" s="71"/>
      <c r="Q38" s="70"/>
      <c r="R38" s="70"/>
      <c r="S38" s="70"/>
      <c r="T38" s="74"/>
      <c r="U38" s="74"/>
      <c r="V38" s="74"/>
      <c r="W38" s="70"/>
      <c r="X38" s="75"/>
      <c r="Y38" s="75"/>
      <c r="Z38" s="68"/>
      <c r="AA38" s="68"/>
      <c r="AB38" s="71"/>
      <c r="AC38" s="71"/>
      <c r="AD38" s="71"/>
      <c r="AE38" s="76"/>
      <c r="AF38" s="76"/>
      <c r="AG38" s="76"/>
      <c r="AH38" s="76"/>
    </row>
    <row r="39" spans="1:37" ht="25.5">
      <c r="A39" s="66" t="s">
        <v>82</v>
      </c>
      <c r="B39" s="77" t="s">
        <v>119</v>
      </c>
      <c r="C39" s="68" t="s">
        <v>145</v>
      </c>
      <c r="D39" s="69" t="s">
        <v>146</v>
      </c>
      <c r="E39" s="70">
        <v>30.510999999999999</v>
      </c>
      <c r="F39" s="71" t="s">
        <v>147</v>
      </c>
      <c r="G39" s="72"/>
      <c r="H39" s="72">
        <f>ROUND(E39*G39,2)</f>
        <v>0</v>
      </c>
      <c r="I39" s="72"/>
      <c r="J39" s="72">
        <f>ROUND(E39*G39,2)</f>
        <v>0</v>
      </c>
      <c r="K39" s="73"/>
      <c r="L39" s="73">
        <f>E39*K39</f>
        <v>0</v>
      </c>
      <c r="M39" s="70"/>
      <c r="N39" s="70">
        <f>E39*M39</f>
        <v>0</v>
      </c>
      <c r="O39" s="71"/>
      <c r="P39" s="71" t="s">
        <v>87</v>
      </c>
      <c r="Q39" s="70"/>
      <c r="R39" s="70"/>
      <c r="S39" s="70"/>
      <c r="T39" s="74"/>
      <c r="U39" s="74"/>
      <c r="V39" s="74" t="s">
        <v>69</v>
      </c>
      <c r="W39" s="70"/>
      <c r="X39" s="78" t="s">
        <v>148</v>
      </c>
      <c r="Y39" s="78" t="s">
        <v>145</v>
      </c>
      <c r="Z39" s="68" t="s">
        <v>124</v>
      </c>
      <c r="AA39" s="68"/>
      <c r="AB39" s="71"/>
      <c r="AC39" s="71"/>
      <c r="AD39" s="71"/>
      <c r="AE39" s="76"/>
      <c r="AF39" s="76"/>
      <c r="AG39" s="76"/>
      <c r="AH39" s="76"/>
      <c r="AJ39" s="4" t="s">
        <v>90</v>
      </c>
      <c r="AK39" s="4" t="s">
        <v>91</v>
      </c>
    </row>
    <row r="40" spans="1:37">
      <c r="A40" s="66"/>
      <c r="B40" s="77"/>
      <c r="C40" s="68"/>
      <c r="D40" s="86" t="s">
        <v>149</v>
      </c>
      <c r="E40" s="87">
        <f>J40</f>
        <v>0</v>
      </c>
      <c r="F40" s="71"/>
      <c r="G40" s="72"/>
      <c r="H40" s="87">
        <f>SUM(H38:H39)</f>
        <v>0</v>
      </c>
      <c r="I40" s="87">
        <f>SUM(I38:I39)</f>
        <v>0</v>
      </c>
      <c r="J40" s="87">
        <f>SUM(J38:J39)</f>
        <v>0</v>
      </c>
      <c r="K40" s="73"/>
      <c r="L40" s="88">
        <f>SUM(L38:L39)</f>
        <v>0</v>
      </c>
      <c r="M40" s="70"/>
      <c r="N40" s="89">
        <f>SUM(N38:N39)</f>
        <v>0</v>
      </c>
      <c r="O40" s="71"/>
      <c r="P40" s="71"/>
      <c r="Q40" s="70"/>
      <c r="R40" s="70"/>
      <c r="S40" s="70"/>
      <c r="T40" s="74"/>
      <c r="U40" s="74"/>
      <c r="V40" s="74"/>
      <c r="W40" s="70">
        <f>SUM(W38:W39)</f>
        <v>0</v>
      </c>
      <c r="X40" s="75"/>
      <c r="Y40" s="75"/>
      <c r="Z40" s="68"/>
      <c r="AA40" s="68"/>
      <c r="AB40" s="71"/>
      <c r="AC40" s="71"/>
      <c r="AD40" s="71"/>
      <c r="AE40" s="76"/>
      <c r="AF40" s="76"/>
      <c r="AG40" s="76"/>
      <c r="AH40" s="76"/>
    </row>
    <row r="41" spans="1:37">
      <c r="A41" s="66"/>
      <c r="B41" s="77"/>
      <c r="C41" s="68"/>
      <c r="D41" s="69"/>
      <c r="E41" s="70"/>
      <c r="F41" s="71"/>
      <c r="G41" s="72"/>
      <c r="H41" s="72"/>
      <c r="I41" s="72"/>
      <c r="J41" s="72"/>
      <c r="K41" s="73"/>
      <c r="L41" s="73"/>
      <c r="M41" s="70"/>
      <c r="N41" s="70"/>
      <c r="O41" s="71"/>
      <c r="P41" s="71"/>
      <c r="Q41" s="70"/>
      <c r="R41" s="70"/>
      <c r="S41" s="70"/>
      <c r="T41" s="74"/>
      <c r="U41" s="74"/>
      <c r="V41" s="74"/>
      <c r="W41" s="70"/>
      <c r="X41" s="75"/>
      <c r="Y41" s="75"/>
      <c r="Z41" s="68"/>
      <c r="AA41" s="68"/>
      <c r="AB41" s="71"/>
      <c r="AC41" s="71"/>
      <c r="AD41" s="71"/>
      <c r="AE41" s="76"/>
      <c r="AF41" s="76"/>
      <c r="AG41" s="76"/>
      <c r="AH41" s="76"/>
    </row>
    <row r="42" spans="1:37">
      <c r="A42" s="66"/>
      <c r="B42" s="77"/>
      <c r="C42" s="68"/>
      <c r="D42" s="86" t="s">
        <v>150</v>
      </c>
      <c r="E42" s="87">
        <f>J42</f>
        <v>0</v>
      </c>
      <c r="F42" s="71"/>
      <c r="G42" s="72"/>
      <c r="H42" s="87">
        <f>+H24+H29+H36+H40</f>
        <v>0</v>
      </c>
      <c r="I42" s="87">
        <f>+I24+I29+I36+I40</f>
        <v>0</v>
      </c>
      <c r="J42" s="87">
        <f>+J24+J29+J36+J40</f>
        <v>0</v>
      </c>
      <c r="K42" s="73"/>
      <c r="L42" s="88">
        <f>+L24+L29+L36+L40</f>
        <v>30.511237000000001</v>
      </c>
      <c r="M42" s="70"/>
      <c r="N42" s="89">
        <f>+N24+N29+N36+N40</f>
        <v>0</v>
      </c>
      <c r="O42" s="71"/>
      <c r="P42" s="71"/>
      <c r="Q42" s="70"/>
      <c r="R42" s="70"/>
      <c r="S42" s="70"/>
      <c r="T42" s="74"/>
      <c r="U42" s="74"/>
      <c r="V42" s="74"/>
      <c r="W42" s="70">
        <f>+W24+W29+W36+W40</f>
        <v>0</v>
      </c>
      <c r="X42" s="75"/>
      <c r="Y42" s="75"/>
      <c r="Z42" s="68"/>
      <c r="AA42" s="68"/>
      <c r="AB42" s="71"/>
      <c r="AC42" s="71"/>
      <c r="AD42" s="71"/>
      <c r="AE42" s="76"/>
      <c r="AF42" s="76"/>
      <c r="AG42" s="76"/>
      <c r="AH42" s="76"/>
    </row>
    <row r="43" spans="1:37">
      <c r="A43" s="66"/>
      <c r="B43" s="77"/>
      <c r="C43" s="68"/>
      <c r="D43" s="69"/>
      <c r="E43" s="70"/>
      <c r="F43" s="71"/>
      <c r="G43" s="72"/>
      <c r="H43" s="72"/>
      <c r="I43" s="72"/>
      <c r="J43" s="72"/>
      <c r="K43" s="73"/>
      <c r="L43" s="73"/>
      <c r="M43" s="70"/>
      <c r="N43" s="70"/>
      <c r="O43" s="71"/>
      <c r="P43" s="71"/>
      <c r="Q43" s="70"/>
      <c r="R43" s="70"/>
      <c r="S43" s="70"/>
      <c r="T43" s="74"/>
      <c r="U43" s="74"/>
      <c r="V43" s="74"/>
      <c r="W43" s="70"/>
      <c r="X43" s="75"/>
      <c r="Y43" s="75"/>
      <c r="Z43" s="68"/>
      <c r="AA43" s="68"/>
      <c r="AB43" s="71"/>
      <c r="AC43" s="71"/>
      <c r="AD43" s="71"/>
      <c r="AE43" s="76"/>
      <c r="AF43" s="76"/>
      <c r="AG43" s="76"/>
      <c r="AH43" s="76"/>
    </row>
    <row r="44" spans="1:37">
      <c r="A44" s="66"/>
      <c r="B44" s="77"/>
      <c r="C44" s="68"/>
      <c r="D44" s="90" t="s">
        <v>151</v>
      </c>
      <c r="E44" s="87">
        <f>J44</f>
        <v>0</v>
      </c>
      <c r="F44" s="71"/>
      <c r="G44" s="72"/>
      <c r="H44" s="87">
        <f>+H42</f>
        <v>0</v>
      </c>
      <c r="I44" s="87">
        <f>+I42</f>
        <v>0</v>
      </c>
      <c r="J44" s="87">
        <f>+J42</f>
        <v>0</v>
      </c>
      <c r="K44" s="73"/>
      <c r="L44" s="88">
        <f>+L42</f>
        <v>30.511237000000001</v>
      </c>
      <c r="M44" s="70"/>
      <c r="N44" s="89">
        <f>+N42</f>
        <v>0</v>
      </c>
      <c r="O44" s="71"/>
      <c r="P44" s="71"/>
      <c r="Q44" s="70"/>
      <c r="R44" s="70"/>
      <c r="S44" s="70"/>
      <c r="T44" s="74"/>
      <c r="U44" s="74"/>
      <c r="V44" s="74"/>
      <c r="W44" s="70">
        <f>+W42</f>
        <v>0</v>
      </c>
      <c r="X44" s="75"/>
      <c r="Y44" s="75"/>
      <c r="Z44" s="68"/>
      <c r="AA44" s="68"/>
      <c r="AB44" s="71"/>
      <c r="AC44" s="71"/>
      <c r="AD44" s="71"/>
      <c r="AE44" s="76"/>
      <c r="AF44" s="76"/>
      <c r="AG44" s="76"/>
      <c r="AH44" s="76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2</v>
      </c>
      <c r="B1" s="15"/>
      <c r="C1" s="15"/>
      <c r="D1" s="16" t="s">
        <v>152</v>
      </c>
    </row>
    <row r="2" spans="1:6">
      <c r="A2" s="14" t="s">
        <v>10</v>
      </c>
      <c r="B2" s="15"/>
      <c r="C2" s="15"/>
      <c r="D2" s="16" t="s">
        <v>71</v>
      </c>
    </row>
    <row r="3" spans="1:6">
      <c r="A3" s="14" t="s">
        <v>14</v>
      </c>
      <c r="B3" s="15"/>
      <c r="C3" s="15"/>
      <c r="D3" s="16" t="s">
        <v>72</v>
      </c>
    </row>
    <row r="4" spans="1:6">
      <c r="A4" s="15"/>
      <c r="B4" s="15"/>
      <c r="C4" s="15"/>
      <c r="D4" s="15"/>
    </row>
    <row r="5" spans="1:6">
      <c r="A5" s="14" t="s">
        <v>73</v>
      </c>
      <c r="B5" s="15"/>
      <c r="C5" s="15"/>
      <c r="D5" s="15"/>
    </row>
    <row r="6" spans="1:6">
      <c r="A6" s="14" t="s">
        <v>74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75</v>
      </c>
      <c r="B8" s="17"/>
      <c r="C8" s="18"/>
      <c r="D8" s="19"/>
    </row>
    <row r="9" spans="1:6">
      <c r="A9" s="20" t="s">
        <v>64</v>
      </c>
      <c r="B9" s="20" t="s">
        <v>65</v>
      </c>
      <c r="C9" s="20" t="s">
        <v>66</v>
      </c>
      <c r="D9" s="21" t="s">
        <v>67</v>
      </c>
      <c r="F9" s="4" t="s">
        <v>153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Admin</cp:lastModifiedBy>
  <cp:revision>2</cp:revision>
  <cp:lastPrinted>2019-05-20T14:23:00Z</cp:lastPrinted>
  <dcterms:created xsi:type="dcterms:W3CDTF">1999-04-06T07:39:00Z</dcterms:created>
  <dcterms:modified xsi:type="dcterms:W3CDTF">2023-05-12T09:07:35Z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