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84" i="3" l="1"/>
  <c r="E84" i="3"/>
  <c r="N84" i="3"/>
  <c r="L84" i="3"/>
  <c r="J84" i="3"/>
  <c r="I84" i="3"/>
  <c r="H84" i="3"/>
  <c r="W82" i="3"/>
  <c r="E82" i="3"/>
  <c r="N82" i="3"/>
  <c r="L82" i="3"/>
  <c r="J82" i="3"/>
  <c r="I82" i="3"/>
  <c r="H82" i="3"/>
  <c r="W80" i="3"/>
  <c r="E80" i="3"/>
  <c r="N80" i="3"/>
  <c r="L80" i="3"/>
  <c r="J80" i="3"/>
  <c r="I80" i="3"/>
  <c r="H80" i="3"/>
  <c r="N79" i="3"/>
  <c r="L79" i="3"/>
  <c r="J79" i="3"/>
  <c r="H79" i="3"/>
  <c r="W75" i="3"/>
  <c r="E75" i="3"/>
  <c r="N75" i="3"/>
  <c r="L75" i="3"/>
  <c r="J75" i="3"/>
  <c r="I75" i="3"/>
  <c r="H75" i="3"/>
  <c r="W73" i="3"/>
  <c r="E73" i="3"/>
  <c r="N73" i="3"/>
  <c r="L73" i="3"/>
  <c r="J73" i="3"/>
  <c r="I73" i="3"/>
  <c r="H73" i="3"/>
  <c r="N72" i="3"/>
  <c r="L72" i="3"/>
  <c r="J72" i="3"/>
  <c r="I72" i="3"/>
  <c r="N71" i="3"/>
  <c r="L71" i="3"/>
  <c r="J71" i="3"/>
  <c r="H71" i="3"/>
  <c r="W67" i="3"/>
  <c r="E67" i="3"/>
  <c r="N67" i="3"/>
  <c r="L67" i="3"/>
  <c r="J67" i="3"/>
  <c r="I67" i="3"/>
  <c r="H67" i="3"/>
  <c r="W65" i="3"/>
  <c r="E65" i="3"/>
  <c r="N65" i="3"/>
  <c r="L65" i="3"/>
  <c r="J65" i="3"/>
  <c r="I65" i="3"/>
  <c r="H65" i="3"/>
  <c r="N64" i="3"/>
  <c r="L64" i="3"/>
  <c r="J64" i="3"/>
  <c r="H64" i="3"/>
  <c r="W61" i="3"/>
  <c r="E61" i="3"/>
  <c r="N61" i="3"/>
  <c r="L61" i="3"/>
  <c r="J61" i="3"/>
  <c r="I61" i="3"/>
  <c r="H61" i="3"/>
  <c r="N60" i="3"/>
  <c r="L60" i="3"/>
  <c r="J60" i="3"/>
  <c r="H60" i="3"/>
  <c r="N59" i="3"/>
  <c r="L59" i="3"/>
  <c r="J59" i="3"/>
  <c r="H59" i="3"/>
  <c r="N58" i="3"/>
  <c r="L58" i="3"/>
  <c r="J58" i="3"/>
  <c r="H58" i="3"/>
  <c r="N57" i="3"/>
  <c r="L57" i="3"/>
  <c r="J57" i="3"/>
  <c r="I57" i="3"/>
  <c r="N56" i="3"/>
  <c r="L56" i="3"/>
  <c r="J56" i="3"/>
  <c r="H56" i="3"/>
  <c r="N55" i="3"/>
  <c r="L55" i="3"/>
  <c r="J55" i="3"/>
  <c r="I55" i="3"/>
  <c r="N54" i="3"/>
  <c r="L54" i="3"/>
  <c r="J54" i="3"/>
  <c r="H54" i="3"/>
  <c r="N53" i="3"/>
  <c r="L53" i="3"/>
  <c r="J53" i="3"/>
  <c r="I53" i="3"/>
  <c r="N52" i="3"/>
  <c r="L52" i="3"/>
  <c r="J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I48" i="3"/>
  <c r="N47" i="3"/>
  <c r="L47" i="3"/>
  <c r="J47" i="3"/>
  <c r="I47" i="3"/>
  <c r="N46" i="3"/>
  <c r="L46" i="3"/>
  <c r="J46" i="3"/>
  <c r="H46" i="3"/>
  <c r="N45" i="3"/>
  <c r="L45" i="3"/>
  <c r="J45" i="3"/>
  <c r="I45" i="3"/>
  <c r="N44" i="3"/>
  <c r="L44" i="3"/>
  <c r="J44" i="3"/>
  <c r="H44" i="3"/>
  <c r="N43" i="3"/>
  <c r="L43" i="3"/>
  <c r="J43" i="3"/>
  <c r="I43" i="3"/>
  <c r="N42" i="3"/>
  <c r="L42" i="3"/>
  <c r="J42" i="3"/>
  <c r="I42" i="3"/>
  <c r="N41" i="3"/>
  <c r="L41" i="3"/>
  <c r="J41" i="3"/>
  <c r="I41" i="3"/>
  <c r="N40" i="3"/>
  <c r="L40" i="3"/>
  <c r="J40" i="3"/>
  <c r="H40" i="3"/>
  <c r="N39" i="3"/>
  <c r="L39" i="3"/>
  <c r="J39" i="3"/>
  <c r="H39" i="3"/>
  <c r="N38" i="3"/>
  <c r="L38" i="3"/>
  <c r="J38" i="3"/>
  <c r="I38" i="3"/>
  <c r="N37" i="3"/>
  <c r="L37" i="3"/>
  <c r="J37" i="3"/>
  <c r="H37" i="3"/>
  <c r="W34" i="3"/>
  <c r="E34" i="3"/>
  <c r="N34" i="3"/>
  <c r="L34" i="3"/>
  <c r="J34" i="3"/>
  <c r="I34" i="3"/>
  <c r="H34" i="3"/>
  <c r="N33" i="3"/>
  <c r="L33" i="3"/>
  <c r="J33" i="3"/>
  <c r="H33" i="3"/>
  <c r="N32" i="3"/>
  <c r="L32" i="3"/>
  <c r="J32" i="3"/>
  <c r="H32" i="3"/>
  <c r="W29" i="3"/>
  <c r="E29" i="3"/>
  <c r="N29" i="3"/>
  <c r="L29" i="3"/>
  <c r="J29" i="3"/>
  <c r="I29" i="3"/>
  <c r="H29" i="3"/>
  <c r="N28" i="3"/>
  <c r="L28" i="3"/>
  <c r="J28" i="3"/>
  <c r="H28" i="3"/>
  <c r="N27" i="3"/>
  <c r="L27" i="3"/>
  <c r="J27" i="3"/>
  <c r="I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<sst xmlns="http://schemas.openxmlformats.org/spreadsheetml/2006/main" count="676" uniqueCount="261">
  <si>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</si>
  <si>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</si>
  <si>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</si>
  <si>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</si>
  <si>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</si>
  <si>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</si>
  <si>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</si>
  <si>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</si>
  <si>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</si>
  <si>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</si>
  <si>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</si>
  <si>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</si>
  <si>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</si>
  <si>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</si>
  <si>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</si>
  <si>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</si>
  <si>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</si>
  <si>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</si>
  <si>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</si>
  <si>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</si>
  <si>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</si>
  <si>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</si>
  <si>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</si>
  <si>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</si>
  <si>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</si>
  <si>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</si>
  <si>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</si>
  <si>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</si>
  <si>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</si>
  <si>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</si>
  <si>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</si>
  <si>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</si>
  <si>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</si>
  <si>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</si>
  <si>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</si>
  <si>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</si>
  <si>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</si>
  <si>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</si>
  <si>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</si>
  <si>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</si>
  <si>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</si>
  <si>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</si>
  <si>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</si>
  <si>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</si>
  <si>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</si>
  <si>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</si>
  <si>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</si>
  <si>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</si>
  <si>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</si>
  <si>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</si>
  <si>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</si>
  <si>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</si>
  <si>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</si>
  <si>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</si>
  <si>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</si>
  <si>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</si>
  <si>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</si>
  <si>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</si>
  <si>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</si>
  <si>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</si>
  <si>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</si>
  <si>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</si>
  <si>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</si>
  <si>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</si>
  <si>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</si>
  <si>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</si>
  <si>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</si>
  <si>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</si>
  <si>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</si>
  <si>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Balko  Ľubomír                          </t>
  </si>
  <si>
    <t xml:space="preserve">JKSO : </t>
  </si>
  <si>
    <t>Dátum: 25.04.2022</t>
  </si>
  <si>
    <t>Stavba : Výstavba haly na výkrm brojlerov  farma  LAPŠA</t>
  </si>
  <si>
    <t>Objekt :  SO 04 - Vodovodná a kanalizačná prípojka</t>
  </si>
  <si>
    <t>ROZPOČET-Balko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</si>
  <si>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</si>
  <si>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</si>
  <si>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</si>
  <si>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</si>
  <si>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</si>
  <si>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</si>
  <si>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</si>
  <si>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</si>
  <si>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115001101</t>
  </si>
  <si>
    <t>Prevedenie vody potrubím priemer potrubia DN do 100 mm</t>
  </si>
  <si>
    <t>m</t>
  </si>
  <si>
    <t xml:space="preserve">                    </t>
  </si>
  <si>
    <t>11500-1101</t>
  </si>
  <si>
    <t>45.11.24</t>
  </si>
  <si>
    <t>EK</t>
  </si>
  <si>
    <t>S</t>
  </si>
  <si>
    <t>115101200</t>
  </si>
  <si>
    <t>Čerpanie vody do 10m do  100 l/min</t>
  </si>
  <si>
    <t>hod</t>
  </si>
  <si>
    <t>11510-1200</t>
  </si>
  <si>
    <t>119001422</t>
  </si>
  <si>
    <t>Dočasné zábradlie drevené okolo výkopu</t>
  </si>
  <si>
    <t>11900-1422</t>
  </si>
  <si>
    <t>45.11.21</t>
  </si>
  <si>
    <t>132201201</t>
  </si>
  <si>
    <t>Hĺbenie rýh šírka do 2 m v horn. tr. 3 do 100 m3</t>
  </si>
  <si>
    <t>m3</t>
  </si>
  <si>
    <t>13220-1201</t>
  </si>
  <si>
    <t>132201209</t>
  </si>
  <si>
    <t>Príplatok za lepivosť horniny tr.3 v rýhach š. do 200 cm</t>
  </si>
  <si>
    <t>13220-1209</t>
  </si>
  <si>
    <t>151101101</t>
  </si>
  <si>
    <t>Zhotovenie paženia rýh pre podz. vedenie príložné hl. do 2 m</t>
  </si>
  <si>
    <t>m2</t>
  </si>
  <si>
    <t>15110-1101</t>
  </si>
  <si>
    <t>151101111</t>
  </si>
  <si>
    <t>Odstránenie paženia rýh pre podz. vedenie príložné hl. do 2 m</t>
  </si>
  <si>
    <t>15110-1111</t>
  </si>
  <si>
    <t>001</t>
  </si>
  <si>
    <t>161101501</t>
  </si>
  <si>
    <t>Zvislé premiestnenie výkopu nosením horn. tr. 1-4 výška 3 m</t>
  </si>
  <si>
    <t>16110-1501</t>
  </si>
  <si>
    <t>162201102</t>
  </si>
  <si>
    <t>Vodorovné premiestnenie výkopu do 50 m horn. tr. 1-4</t>
  </si>
  <si>
    <t>16220-1102</t>
  </si>
  <si>
    <t>167101101</t>
  </si>
  <si>
    <t>Nakladanie výkopku do 100 m3 v horn. tr. 1-4</t>
  </si>
  <si>
    <t>16710-1101</t>
  </si>
  <si>
    <t>171201201</t>
  </si>
  <si>
    <t>Uloženie sypaniny na skládku</t>
  </si>
  <si>
    <t>17120-1201</t>
  </si>
  <si>
    <t>174101002</t>
  </si>
  <si>
    <t>Zásyp zhutnený jám, šachiet, rýh, zárezov alebo okolo objektov nad 100 do 1000m3</t>
  </si>
  <si>
    <t>17410-1002</t>
  </si>
  <si>
    <t>175101101</t>
  </si>
  <si>
    <t>Obsyp potrubia bez prehodenia sypaniny</t>
  </si>
  <si>
    <t>17510-1101</t>
  </si>
  <si>
    <t>MAT</t>
  </si>
  <si>
    <t>583311830</t>
  </si>
  <si>
    <t>Kamenivo ťažené drobné  0-4 Z</t>
  </si>
  <si>
    <t>14.21.12</t>
  </si>
  <si>
    <t>EZ</t>
  </si>
  <si>
    <t>181101102</t>
  </si>
  <si>
    <t>Úprava pláne v zárezoch v horn. tr. 1-4 so zhutnením</t>
  </si>
  <si>
    <t>18110-1102</t>
  </si>
  <si>
    <t xml:space="preserve">1 - ZEMNE PRÁCE  spolu: </t>
  </si>
  <si>
    <t>4 - VODOROVNÉ KONŠTRUKCIE</t>
  </si>
  <si>
    <t>271</t>
  </si>
  <si>
    <t>452112111</t>
  </si>
  <si>
    <t>Osadenie a dod, betónových prstencov rámov pod poklopy a mreže výška do 100 mm</t>
  </si>
  <si>
    <t>kus</t>
  </si>
  <si>
    <t>45211-2111</t>
  </si>
  <si>
    <t>45.21.41</t>
  </si>
  <si>
    <t>452311141</t>
  </si>
  <si>
    <t>Podkladové dosky z betónu prostého tr. C 16/20 v otvorenom výkope pod potrubie</t>
  </si>
  <si>
    <t>45231-1141</t>
  </si>
  <si>
    <t xml:space="preserve">4 - VODOROVNÉ KONŠTRUKCIE  spolu: </t>
  </si>
  <si>
    <t>8 - RÚROVÉ VEDENIA</t>
  </si>
  <si>
    <t>871211121</t>
  </si>
  <si>
    <t>Montáž potrubia z tlakových rúrok polyetylénových d 63</t>
  </si>
  <si>
    <t>87121-1121</t>
  </si>
  <si>
    <t>286136560</t>
  </si>
  <si>
    <t>Rúra polyetylénová tlaková PN 10 LDPE (rPE) d 63x8,6</t>
  </si>
  <si>
    <t xml:space="preserve">  .  .  </t>
  </si>
  <si>
    <t>879172199</t>
  </si>
  <si>
    <t>Príplatok za montáž vodovodných prípojok DN 32-80</t>
  </si>
  <si>
    <t>87917-2199</t>
  </si>
  <si>
    <t>891213111</t>
  </si>
  <si>
    <t>Montáž vodovodných ventilov hlavných pre prípojky DN 50</t>
  </si>
  <si>
    <t>89121-3111</t>
  </si>
  <si>
    <t>4221B0106</t>
  </si>
  <si>
    <t>Ventil uzatvárací guľový s vypúšťaním D 2"</t>
  </si>
  <si>
    <t>29.13.13</t>
  </si>
  <si>
    <t xml:space="preserve">52 149 650          </t>
  </si>
  <si>
    <t>4221B0206</t>
  </si>
  <si>
    <t>Ventil uzatvárací guľový bez vypúšťania D 2"</t>
  </si>
  <si>
    <t xml:space="preserve">52 149 050          </t>
  </si>
  <si>
    <t>422912A011</t>
  </si>
  <si>
    <t>Zemná súprava ventilová  teleskopická DN 40-50, 1,1-1,7m</t>
  </si>
  <si>
    <t>29.13.20</t>
  </si>
  <si>
    <t xml:space="preserve">04-063-2302         </t>
  </si>
  <si>
    <t>891215321</t>
  </si>
  <si>
    <t>Montáž spätných klapiek DN 50</t>
  </si>
  <si>
    <t>89121-5321</t>
  </si>
  <si>
    <t>422007100</t>
  </si>
  <si>
    <t>Potrubný oddeľovač vody závitový  DN 2"</t>
  </si>
  <si>
    <t>891269111</t>
  </si>
  <si>
    <t>Montáž navrtáv. pásov na potrubí z rúr vláknocementových, liatinových, oceľových, plastových DN 100</t>
  </si>
  <si>
    <t>89126-9111</t>
  </si>
  <si>
    <t>422735A05</t>
  </si>
  <si>
    <t>Navrtavací pás pre PE a PVC potrubie DN 110 ventil 1"</t>
  </si>
  <si>
    <t xml:space="preserve">000060011           </t>
  </si>
  <si>
    <t>551111750</t>
  </si>
  <si>
    <t>Posúvač navrtavací kombinovaný 2"</t>
  </si>
  <si>
    <t>892233111</t>
  </si>
  <si>
    <t>Preplachovanie a dezinfekcia vodovodného potrubia DN 40-70</t>
  </si>
  <si>
    <t>89223-3111</t>
  </si>
  <si>
    <t>892241111</t>
  </si>
  <si>
    <t>Tlaková skúška vodovodného potrubia DN do 80</t>
  </si>
  <si>
    <t>89224-1111</t>
  </si>
  <si>
    <t>892372111</t>
  </si>
  <si>
    <t>Zabezpečenie koncov vodovodného potrubia DN do 300</t>
  </si>
  <si>
    <t>89237-2111</t>
  </si>
  <si>
    <t>894807428</t>
  </si>
  <si>
    <t>Montáž  šachty z PVC, DN šachty 1200,</t>
  </si>
  <si>
    <t>89480-7428</t>
  </si>
  <si>
    <t>4361G0323</t>
  </si>
  <si>
    <t>Šachta armatúrna PVC 1200 - výška 1650 mm</t>
  </si>
  <si>
    <t>29.24.12</t>
  </si>
  <si>
    <t>899102111</t>
  </si>
  <si>
    <t>Osadenie poklopov liatinových, oceľových s rámom nad 50 do 100 kg</t>
  </si>
  <si>
    <t>89910-2111</t>
  </si>
  <si>
    <t>552433300</t>
  </si>
  <si>
    <t>Poklop kruhový 600</t>
  </si>
  <si>
    <t>28.75.11</t>
  </si>
  <si>
    <t>899401111</t>
  </si>
  <si>
    <t>Osadenie poklopov liatinových ventilových</t>
  </si>
  <si>
    <t>89940-1111</t>
  </si>
  <si>
    <t>552421800</t>
  </si>
  <si>
    <t>Poklop ventilový č.1850</t>
  </si>
  <si>
    <t>254</t>
  </si>
  <si>
    <t>899511112</t>
  </si>
  <si>
    <t>D+M oceľ. rebríka do šachty  1,5m</t>
  </si>
  <si>
    <t>89951-1112</t>
  </si>
  <si>
    <t>45.21.22</t>
  </si>
  <si>
    <t>899712111</t>
  </si>
  <si>
    <t>Orientačné tabuľky vodárenské na murive</t>
  </si>
  <si>
    <t>89971-2111</t>
  </si>
  <si>
    <t>899731101</t>
  </si>
  <si>
    <t>Výstražná PVC fólia-biela vodovod hr.0,3mm, š.200 mm na obsyp</t>
  </si>
  <si>
    <t>89973-1101</t>
  </si>
  <si>
    <t xml:space="preserve">8 - RÚROVÉ VEDENIA  spolu: </t>
  </si>
  <si>
    <t>9 - OSTATNÉ KONŠTRUKCIE A PRÁCE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</si>
  <si>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</si>
  <si>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</si>
  <si>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</si>
  <si>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</si>
  <si>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</si>
  <si>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</si>
  <si>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PRÁCE A DODÁVKY PSV</t>
  </si>
  <si>
    <t>722 - Vnútorný vodovod</t>
  </si>
  <si>
    <t>721</t>
  </si>
  <si>
    <t>722239106</t>
  </si>
  <si>
    <t>Montáž vodov. armatúr s 2 závitmi G 2</t>
  </si>
  <si>
    <t>I</t>
  </si>
  <si>
    <t>72223-9106</t>
  </si>
  <si>
    <t>45.33.20</t>
  </si>
  <si>
    <t>IK</t>
  </si>
  <si>
    <t>4226B0606</t>
  </si>
  <si>
    <t>Filter - FY.00.050.150 - 2"</t>
  </si>
  <si>
    <t xml:space="preserve">FA.00.050.150       </t>
  </si>
  <si>
    <t>IZ</t>
  </si>
  <si>
    <t xml:space="preserve">722 - Vnútorný vodovod  spolu: </t>
  </si>
  <si>
    <t xml:space="preserve">PRÁCE A DODÁVKY PSV  spolu: </t>
  </si>
  <si>
    <t>PRÁCE A DODÁVKY M</t>
  </si>
  <si>
    <t>272 - Vedenia rúrové vonkajšie - plynovody</t>
  </si>
  <si>
    <t>803221010</t>
  </si>
  <si>
    <t>Vyhľadávací vodič na potrubí z PE D do 150</t>
  </si>
  <si>
    <t>M</t>
  </si>
  <si>
    <t>80322-1010</t>
  </si>
  <si>
    <t>MK</t>
  </si>
  <si>
    <t xml:space="preserve">272 - Vedenia rúrové vonkajšie - plynovody  spolu: </t>
  </si>
  <si>
    <t xml:space="preserve">PRÁCE A DODÁVKY M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</si>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</sst>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4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4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1</v>
      </c>
      <c r="G1" s="5"/>
      <c r="I1" s="8" t="s">
        <v>69</v>
      </c>
      <c r="J1" s="5"/>
      <c r="K1" s="6"/>
      <c r="Q1" s="7"/>
      <c r="R1" s="7"/>
      <c r="S1" s="7"/>
      <c r="X1" s="34"/>
      <c r="Y1" s="34"/>
      <c r="Z1" s="52" t="s">
        <v>2</v>
      </c>
      <c r="AA1" s="52" t="s">
        <v>3</v>
      </c>
      <c r="AB1" s="1" t="s">
        <v>4</v>
      </c>
      <c r="AC1" s="1" t="s">
        <v>5</v>
      </c>
      <c r="AD1" s="1" t="s">
        <v>6</v>
      </c>
      <c r="AE1" s="53" t="s">
        <v>7</v>
      </c>
      <c r="AF1" s="54" t="s">
        <v>8</v>
      </c>
    </row>
    <row r="2" spans="1:37" s="4" customFormat="1" ht="12.75">
      <c r="A2" s="8" t="s">
        <v>9</v>
      </c>
      <c r="G2" s="5"/>
      <c r="H2" s="37"/>
      <c r="I2" s="8" t="s">
        <v>70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71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72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73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74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64" t="s">
        <v>32</v>
      </c>
      <c r="L9" s="64"/>
      <c r="M9" s="65" t="s">
        <v>33</v>
      </c>
      <c r="N9" s="65"/>
      <c r="O9" s="10" t="s">
        <v>0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75</v>
      </c>
      <c r="AK9" s="4" t="s">
        <v>77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76</v>
      </c>
      <c r="AK10" s="4" t="s">
        <v>78</v>
      </c>
    </row>
    <row r="12" spans="1:37">
      <c r="A12" s="66"/>
      <c r="B12" s="67" t="s">
        <v>79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80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81</v>
      </c>
      <c r="B14" s="77" t="s">
        <v>82</v>
      </c>
      <c r="C14" s="68" t="s">
        <v>83</v>
      </c>
      <c r="D14" s="69" t="s">
        <v>84</v>
      </c>
      <c r="E14" s="70">
        <v>2</v>
      </c>
      <c r="F14" s="71" t="s">
        <v>85</v>
      </c>
      <c r="G14" s="72"/>
      <c r="H14" s="72">
        <f>ROUND(E14*G14,2)</f>
        <v>0</v>
      </c>
      <c r="I14" s="72"/>
      <c r="J14" s="72">
        <f>ROUND(E14*G14,2)</f>
        <v>0</v>
      </c>
      <c r="K14" s="73">
        <v>6.4799999999999996E-3</v>
      </c>
      <c r="L14" s="73">
        <f>E14*K14</f>
        <v>1.2959999999999999E-2</v>
      </c>
      <c r="M14" s="70"/>
      <c r="N14" s="70">
        <f>E14*M14</f>
        <v>0</v>
      </c>
      <c r="O14" s="71"/>
      <c r="P14" s="71" t="s">
        <v>86</v>
      </c>
      <c r="Q14" s="70"/>
      <c r="R14" s="70"/>
      <c r="S14" s="70"/>
      <c r="T14" s="74"/>
      <c r="U14" s="74"/>
      <c r="V14" s="74" t="s">
        <v>68</v>
      </c>
      <c r="W14" s="70"/>
      <c r="X14" s="78" t="s">
        <v>87</v>
      </c>
      <c r="Y14" s="78" t="s">
        <v>83</v>
      </c>
      <c r="Z14" s="68" t="s">
        <v>88</v>
      </c>
      <c r="AA14" s="68"/>
      <c r="AB14" s="71"/>
      <c r="AC14" s="71"/>
      <c r="AD14" s="71"/>
      <c r="AE14" s="76"/>
      <c r="AF14" s="76"/>
      <c r="AG14" s="76"/>
      <c r="AH14" s="76"/>
      <c r="AJ14" s="4" t="s">
        <v>89</v>
      </c>
      <c r="AK14" s="4" t="s">
        <v>90</v>
      </c>
    </row>
    <row r="15" spans="1:37">
      <c r="A15" s="66" t="s">
        <v>81</v>
      </c>
      <c r="B15" s="77" t="s">
        <v>82</v>
      </c>
      <c r="C15" s="68" t="s">
        <v>91</v>
      </c>
      <c r="D15" s="69" t="s">
        <v>92</v>
      </c>
      <c r="E15" s="70">
        <v>2</v>
      </c>
      <c r="F15" s="71" t="s">
        <v>93</v>
      </c>
      <c r="G15" s="72"/>
      <c r="H15" s="72">
        <f>ROUND(E15*G15,2)</f>
        <v>0</v>
      </c>
      <c r="I15" s="72"/>
      <c r="J15" s="72">
        <f>ROUND(E15*G15,2)</f>
        <v>0</v>
      </c>
      <c r="K15" s="73">
        <v>4.0000000000000003E-5</v>
      </c>
      <c r="L15" s="73">
        <f>E15*K15</f>
        <v>8.0000000000000007E-5</v>
      </c>
      <c r="M15" s="70"/>
      <c r="N15" s="70">
        <f>E15*M15</f>
        <v>0</v>
      </c>
      <c r="O15" s="71"/>
      <c r="P15" s="71" t="s">
        <v>86</v>
      </c>
      <c r="Q15" s="70"/>
      <c r="R15" s="70"/>
      <c r="S15" s="70"/>
      <c r="T15" s="74"/>
      <c r="U15" s="74"/>
      <c r="V15" s="74" t="s">
        <v>68</v>
      </c>
      <c r="W15" s="70"/>
      <c r="X15" s="78" t="s">
        <v>94</v>
      </c>
      <c r="Y15" s="78" t="s">
        <v>91</v>
      </c>
      <c r="Z15" s="68" t="s">
        <v>88</v>
      </c>
      <c r="AA15" s="68"/>
      <c r="AB15" s="71"/>
      <c r="AC15" s="71"/>
      <c r="AD15" s="71"/>
      <c r="AE15" s="76"/>
      <c r="AF15" s="76"/>
      <c r="AG15" s="76"/>
      <c r="AH15" s="76"/>
      <c r="AJ15" s="4" t="s">
        <v>89</v>
      </c>
      <c r="AK15" s="4" t="s">
        <v>90</v>
      </c>
    </row>
    <row r="16" spans="1:37">
      <c r="A16" s="66" t="s">
        <v>81</v>
      </c>
      <c r="B16" s="77" t="s">
        <v>82</v>
      </c>
      <c r="C16" s="68" t="s">
        <v>95</v>
      </c>
      <c r="D16" s="69" t="s">
        <v>96</v>
      </c>
      <c r="E16" s="70">
        <v>6</v>
      </c>
      <c r="F16" s="71" t="s">
        <v>85</v>
      </c>
      <c r="G16" s="72"/>
      <c r="H16" s="72">
        <f>ROUND(E16*G16,2)</f>
        <v>0</v>
      </c>
      <c r="I16" s="72"/>
      <c r="J16" s="72">
        <f>ROUND(E16*G16,2)</f>
        <v>0</v>
      </c>
      <c r="K16" s="73">
        <v>5.5160000000000001E-2</v>
      </c>
      <c r="L16" s="73">
        <f>E16*K16</f>
        <v>0.33096000000000003</v>
      </c>
      <c r="M16" s="70"/>
      <c r="N16" s="70">
        <f>E16*M16</f>
        <v>0</v>
      </c>
      <c r="O16" s="71"/>
      <c r="P16" s="71" t="s">
        <v>86</v>
      </c>
      <c r="Q16" s="70"/>
      <c r="R16" s="70"/>
      <c r="S16" s="70"/>
      <c r="T16" s="74"/>
      <c r="U16" s="74"/>
      <c r="V16" s="74" t="s">
        <v>68</v>
      </c>
      <c r="W16" s="70"/>
      <c r="X16" s="78" t="s">
        <v>97</v>
      </c>
      <c r="Y16" s="78" t="s">
        <v>95</v>
      </c>
      <c r="Z16" s="68" t="s">
        <v>98</v>
      </c>
      <c r="AA16" s="68"/>
      <c r="AB16" s="71"/>
      <c r="AC16" s="71"/>
      <c r="AD16" s="71"/>
      <c r="AE16" s="76"/>
      <c r="AF16" s="76"/>
      <c r="AG16" s="76"/>
      <c r="AH16" s="76"/>
      <c r="AJ16" s="4" t="s">
        <v>89</v>
      </c>
      <c r="AK16" s="4" t="s">
        <v>90</v>
      </c>
    </row>
    <row r="17" spans="1:37">
      <c r="A17" s="66" t="s">
        <v>81</v>
      </c>
      <c r="B17" s="77" t="s">
        <v>82</v>
      </c>
      <c r="C17" s="68" t="s">
        <v>99</v>
      </c>
      <c r="D17" s="69" t="s">
        <v>100</v>
      </c>
      <c r="E17" s="70">
        <v>9.85</v>
      </c>
      <c r="F17" s="71" t="s">
        <v>101</v>
      </c>
      <c r="G17" s="72"/>
      <c r="H17" s="72">
        <f>ROUND(E17*G17,2)</f>
        <v>0</v>
      </c>
      <c r="I17" s="72"/>
      <c r="J17" s="72">
        <f>ROUND(E17*G17,2)</f>
        <v>0</v>
      </c>
      <c r="K17" s="73"/>
      <c r="L17" s="73">
        <f>E17*K17</f>
        <v>0</v>
      </c>
      <c r="M17" s="70"/>
      <c r="N17" s="70">
        <f>E17*M17</f>
        <v>0</v>
      </c>
      <c r="O17" s="71"/>
      <c r="P17" s="71" t="s">
        <v>86</v>
      </c>
      <c r="Q17" s="70"/>
      <c r="R17" s="70"/>
      <c r="S17" s="70"/>
      <c r="T17" s="74"/>
      <c r="U17" s="74"/>
      <c r="V17" s="74" t="s">
        <v>68</v>
      </c>
      <c r="W17" s="70"/>
      <c r="X17" s="78" t="s">
        <v>102</v>
      </c>
      <c r="Y17" s="78" t="s">
        <v>99</v>
      </c>
      <c r="Z17" s="68" t="s">
        <v>98</v>
      </c>
      <c r="AA17" s="68"/>
      <c r="AB17" s="71"/>
      <c r="AC17" s="71"/>
      <c r="AD17" s="71"/>
      <c r="AE17" s="76"/>
      <c r="AF17" s="76"/>
      <c r="AG17" s="76"/>
      <c r="AH17" s="76"/>
      <c r="AJ17" s="4" t="s">
        <v>89</v>
      </c>
      <c r="AK17" s="4" t="s">
        <v>90</v>
      </c>
    </row>
    <row r="18" spans="1:37">
      <c r="A18" s="66" t="s">
        <v>81</v>
      </c>
      <c r="B18" s="77" t="s">
        <v>82</v>
      </c>
      <c r="C18" s="68" t="s">
        <v>103</v>
      </c>
      <c r="D18" s="69" t="s">
        <v>104</v>
      </c>
      <c r="E18" s="70">
        <v>4.92</v>
      </c>
      <c r="F18" s="71" t="s">
        <v>101</v>
      </c>
      <c r="G18" s="72"/>
      <c r="H18" s="72">
        <f>ROUND(E18*G18,2)</f>
        <v>0</v>
      </c>
      <c r="I18" s="72"/>
      <c r="J18" s="72">
        <f>ROUND(E18*G18,2)</f>
        <v>0</v>
      </c>
      <c r="K18" s="73"/>
      <c r="L18" s="73">
        <f>E18*K18</f>
        <v>0</v>
      </c>
      <c r="M18" s="70"/>
      <c r="N18" s="70">
        <f>E18*M18</f>
        <v>0</v>
      </c>
      <c r="O18" s="71"/>
      <c r="P18" s="71" t="s">
        <v>86</v>
      </c>
      <c r="Q18" s="70"/>
      <c r="R18" s="70"/>
      <c r="S18" s="70"/>
      <c r="T18" s="74"/>
      <c r="U18" s="74"/>
      <c r="V18" s="74" t="s">
        <v>68</v>
      </c>
      <c r="W18" s="70"/>
      <c r="X18" s="78" t="s">
        <v>105</v>
      </c>
      <c r="Y18" s="78" t="s">
        <v>103</v>
      </c>
      <c r="Z18" s="68" t="s">
        <v>98</v>
      </c>
      <c r="AA18" s="68"/>
      <c r="AB18" s="71"/>
      <c r="AC18" s="71"/>
      <c r="AD18" s="71"/>
      <c r="AE18" s="76"/>
      <c r="AF18" s="76"/>
      <c r="AG18" s="76"/>
      <c r="AH18" s="76"/>
      <c r="AJ18" s="4" t="s">
        <v>89</v>
      </c>
      <c r="AK18" s="4" t="s">
        <v>90</v>
      </c>
    </row>
    <row r="19" spans="1:37">
      <c r="A19" s="66" t="s">
        <v>81</v>
      </c>
      <c r="B19" s="77" t="s">
        <v>82</v>
      </c>
      <c r="C19" s="68" t="s">
        <v>106</v>
      </c>
      <c r="D19" s="69" t="s">
        <v>107</v>
      </c>
      <c r="E19" s="70">
        <v>2.25</v>
      </c>
      <c r="F19" s="71" t="s">
        <v>108</v>
      </c>
      <c r="G19" s="72"/>
      <c r="H19" s="72">
        <f>ROUND(E19*G19,2)</f>
        <v>0</v>
      </c>
      <c r="I19" s="72"/>
      <c r="J19" s="72">
        <f>ROUND(E19*G19,2)</f>
        <v>0</v>
      </c>
      <c r="K19" s="73">
        <v>2.1000000000000001E-4</v>
      </c>
      <c r="L19" s="73">
        <f>E19*K19</f>
        <v>4.7250000000000005E-4</v>
      </c>
      <c r="M19" s="70"/>
      <c r="N19" s="70">
        <f>E19*M19</f>
        <v>0</v>
      </c>
      <c r="O19" s="71"/>
      <c r="P19" s="71" t="s">
        <v>86</v>
      </c>
      <c r="Q19" s="70"/>
      <c r="R19" s="70"/>
      <c r="S19" s="70"/>
      <c r="T19" s="74"/>
      <c r="U19" s="74"/>
      <c r="V19" s="74" t="s">
        <v>68</v>
      </c>
      <c r="W19" s="70"/>
      <c r="X19" s="78" t="s">
        <v>109</v>
      </c>
      <c r="Y19" s="78" t="s">
        <v>106</v>
      </c>
      <c r="Z19" s="68" t="s">
        <v>98</v>
      </c>
      <c r="AA19" s="68"/>
      <c r="AB19" s="71"/>
      <c r="AC19" s="71"/>
      <c r="AD19" s="71"/>
      <c r="AE19" s="76"/>
      <c r="AF19" s="76"/>
      <c r="AG19" s="76"/>
      <c r="AH19" s="76"/>
      <c r="AJ19" s="4" t="s">
        <v>89</v>
      </c>
      <c r="AK19" s="4" t="s">
        <v>90</v>
      </c>
    </row>
    <row r="20" spans="1:37">
      <c r="A20" s="66" t="s">
        <v>81</v>
      </c>
      <c r="B20" s="77" t="s">
        <v>82</v>
      </c>
      <c r="C20" s="68" t="s">
        <v>110</v>
      </c>
      <c r="D20" s="69" t="s">
        <v>111</v>
      </c>
      <c r="E20" s="70">
        <v>2.25</v>
      </c>
      <c r="F20" s="71" t="s">
        <v>108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86</v>
      </c>
      <c r="Q20" s="70"/>
      <c r="R20" s="70"/>
      <c r="S20" s="70"/>
      <c r="T20" s="74"/>
      <c r="U20" s="74"/>
      <c r="V20" s="74" t="s">
        <v>68</v>
      </c>
      <c r="W20" s="70"/>
      <c r="X20" s="78" t="s">
        <v>112</v>
      </c>
      <c r="Y20" s="78" t="s">
        <v>110</v>
      </c>
      <c r="Z20" s="68" t="s">
        <v>98</v>
      </c>
      <c r="AA20" s="68"/>
      <c r="AB20" s="71"/>
      <c r="AC20" s="71"/>
      <c r="AD20" s="71"/>
      <c r="AE20" s="76"/>
      <c r="AF20" s="76"/>
      <c r="AG20" s="76"/>
      <c r="AH20" s="76"/>
      <c r="AJ20" s="4" t="s">
        <v>89</v>
      </c>
      <c r="AK20" s="4" t="s">
        <v>90</v>
      </c>
    </row>
    <row r="21" spans="1:37">
      <c r="A21" s="66" t="s">
        <v>81</v>
      </c>
      <c r="B21" s="77" t="s">
        <v>113</v>
      </c>
      <c r="C21" s="68" t="s">
        <v>114</v>
      </c>
      <c r="D21" s="69" t="s">
        <v>115</v>
      </c>
      <c r="E21" s="70">
        <v>9.85</v>
      </c>
      <c r="F21" s="71" t="s">
        <v>101</v>
      </c>
      <c r="G21" s="72"/>
      <c r="H21" s="72">
        <f>ROUND(E21*G21,2)</f>
        <v>0</v>
      </c>
      <c r="I21" s="72"/>
      <c r="J21" s="72">
        <f>ROUND(E21*G21,2)</f>
        <v>0</v>
      </c>
      <c r="K21" s="73"/>
      <c r="L21" s="73">
        <f>E21*K21</f>
        <v>0</v>
      </c>
      <c r="M21" s="70"/>
      <c r="N21" s="70">
        <f>E21*M21</f>
        <v>0</v>
      </c>
      <c r="O21" s="71"/>
      <c r="P21" s="71" t="s">
        <v>86</v>
      </c>
      <c r="Q21" s="70"/>
      <c r="R21" s="70"/>
      <c r="S21" s="70"/>
      <c r="T21" s="74"/>
      <c r="U21" s="74"/>
      <c r="V21" s="74" t="s">
        <v>68</v>
      </c>
      <c r="W21" s="70"/>
      <c r="X21" s="78" t="s">
        <v>116</v>
      </c>
      <c r="Y21" s="78" t="s">
        <v>114</v>
      </c>
      <c r="Z21" s="68" t="s">
        <v>88</v>
      </c>
      <c r="AA21" s="68"/>
      <c r="AB21" s="71"/>
      <c r="AC21" s="71"/>
      <c r="AD21" s="71"/>
      <c r="AE21" s="76"/>
      <c r="AF21" s="76"/>
      <c r="AG21" s="76"/>
      <c r="AH21" s="76"/>
      <c r="AJ21" s="4" t="s">
        <v>89</v>
      </c>
      <c r="AK21" s="4" t="s">
        <v>90</v>
      </c>
    </row>
    <row r="22" spans="1:37">
      <c r="A22" s="66" t="s">
        <v>81</v>
      </c>
      <c r="B22" s="77" t="s">
        <v>82</v>
      </c>
      <c r="C22" s="68" t="s">
        <v>117</v>
      </c>
      <c r="D22" s="69" t="s">
        <v>118</v>
      </c>
      <c r="E22" s="70">
        <v>3.55</v>
      </c>
      <c r="F22" s="71" t="s">
        <v>101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86</v>
      </c>
      <c r="Q22" s="70"/>
      <c r="R22" s="70"/>
      <c r="S22" s="70"/>
      <c r="T22" s="74"/>
      <c r="U22" s="74"/>
      <c r="V22" s="74" t="s">
        <v>68</v>
      </c>
      <c r="W22" s="70"/>
      <c r="X22" s="78" t="s">
        <v>119</v>
      </c>
      <c r="Y22" s="78" t="s">
        <v>117</v>
      </c>
      <c r="Z22" s="68" t="s">
        <v>88</v>
      </c>
      <c r="AA22" s="68"/>
      <c r="AB22" s="71"/>
      <c r="AC22" s="71"/>
      <c r="AD22" s="71"/>
      <c r="AE22" s="76"/>
      <c r="AF22" s="76"/>
      <c r="AG22" s="76"/>
      <c r="AH22" s="76"/>
      <c r="AJ22" s="4" t="s">
        <v>89</v>
      </c>
      <c r="AK22" s="4" t="s">
        <v>90</v>
      </c>
    </row>
    <row r="23" spans="1:37">
      <c r="A23" s="66" t="s">
        <v>81</v>
      </c>
      <c r="B23" s="77" t="s">
        <v>82</v>
      </c>
      <c r="C23" s="68" t="s">
        <v>120</v>
      </c>
      <c r="D23" s="69" t="s">
        <v>121</v>
      </c>
      <c r="E23" s="70">
        <v>3.55</v>
      </c>
      <c r="F23" s="71" t="s">
        <v>101</v>
      </c>
      <c r="G23" s="72"/>
      <c r="H23" s="72">
        <f>ROUND(E23*G23,2)</f>
        <v>0</v>
      </c>
      <c r="I23" s="72"/>
      <c r="J23" s="72">
        <f>ROUND(E23*G23,2)</f>
        <v>0</v>
      </c>
      <c r="K23" s="73"/>
      <c r="L23" s="73">
        <f>E23*K23</f>
        <v>0</v>
      </c>
      <c r="M23" s="70"/>
      <c r="N23" s="70">
        <f>E23*M23</f>
        <v>0</v>
      </c>
      <c r="O23" s="71"/>
      <c r="P23" s="71" t="s">
        <v>86</v>
      </c>
      <c r="Q23" s="70"/>
      <c r="R23" s="70"/>
      <c r="S23" s="70"/>
      <c r="T23" s="74"/>
      <c r="U23" s="74"/>
      <c r="V23" s="74" t="s">
        <v>68</v>
      </c>
      <c r="W23" s="70"/>
      <c r="X23" s="78" t="s">
        <v>122</v>
      </c>
      <c r="Y23" s="78" t="s">
        <v>120</v>
      </c>
      <c r="Z23" s="68" t="s">
        <v>98</v>
      </c>
      <c r="AA23" s="68"/>
      <c r="AB23" s="71"/>
      <c r="AC23" s="71"/>
      <c r="AD23" s="71"/>
      <c r="AE23" s="76"/>
      <c r="AF23" s="76"/>
      <c r="AG23" s="76"/>
      <c r="AH23" s="76"/>
      <c r="AJ23" s="4" t="s">
        <v>89</v>
      </c>
      <c r="AK23" s="4" t="s">
        <v>90</v>
      </c>
    </row>
    <row r="24" spans="1:37">
      <c r="A24" s="66" t="s">
        <v>81</v>
      </c>
      <c r="B24" s="77" t="s">
        <v>82</v>
      </c>
      <c r="C24" s="68" t="s">
        <v>123</v>
      </c>
      <c r="D24" s="69" t="s">
        <v>124</v>
      </c>
      <c r="E24" s="70">
        <v>3.55</v>
      </c>
      <c r="F24" s="71" t="s">
        <v>101</v>
      </c>
      <c r="G24" s="72"/>
      <c r="H24" s="72">
        <f>ROUND(E24*G24,2)</f>
        <v>0</v>
      </c>
      <c r="I24" s="72"/>
      <c r="J24" s="72">
        <f>ROUND(E24*G24,2)</f>
        <v>0</v>
      </c>
      <c r="K24" s="73"/>
      <c r="L24" s="73">
        <f>E24*K24</f>
        <v>0</v>
      </c>
      <c r="M24" s="70"/>
      <c r="N24" s="70">
        <f>E24*M24</f>
        <v>0</v>
      </c>
      <c r="O24" s="71"/>
      <c r="P24" s="71" t="s">
        <v>86</v>
      </c>
      <c r="Q24" s="70"/>
      <c r="R24" s="70"/>
      <c r="S24" s="70"/>
      <c r="T24" s="74"/>
      <c r="U24" s="74"/>
      <c r="V24" s="74" t="s">
        <v>68</v>
      </c>
      <c r="W24" s="70"/>
      <c r="X24" s="78" t="s">
        <v>125</v>
      </c>
      <c r="Y24" s="78" t="s">
        <v>123</v>
      </c>
      <c r="Z24" s="68" t="s">
        <v>88</v>
      </c>
      <c r="AA24" s="68"/>
      <c r="AB24" s="71"/>
      <c r="AC24" s="71"/>
      <c r="AD24" s="71"/>
      <c r="AE24" s="76"/>
      <c r="AF24" s="76"/>
      <c r="AG24" s="76"/>
      <c r="AH24" s="76"/>
      <c r="AJ24" s="4" t="s">
        <v>89</v>
      </c>
      <c r="AK24" s="4" t="s">
        <v>90</v>
      </c>
    </row>
    <row r="25" spans="1:37" ht="25.5">
      <c r="A25" s="66" t="s">
        <v>81</v>
      </c>
      <c r="B25" s="77" t="s">
        <v>113</v>
      </c>
      <c r="C25" s="68" t="s">
        <v>126</v>
      </c>
      <c r="D25" s="69" t="s">
        <v>127</v>
      </c>
      <c r="E25" s="70">
        <v>6.3</v>
      </c>
      <c r="F25" s="71" t="s">
        <v>101</v>
      </c>
      <c r="G25" s="72"/>
      <c r="H25" s="72">
        <f>ROUND(E25*G25,2)</f>
        <v>0</v>
      </c>
      <c r="I25" s="72"/>
      <c r="J25" s="72">
        <f>ROUND(E25*G25,2)</f>
        <v>0</v>
      </c>
      <c r="K25" s="73"/>
      <c r="L25" s="73">
        <f>E25*K25</f>
        <v>0</v>
      </c>
      <c r="M25" s="70"/>
      <c r="N25" s="70">
        <f>E25*M25</f>
        <v>0</v>
      </c>
      <c r="O25" s="71"/>
      <c r="P25" s="71" t="s">
        <v>86</v>
      </c>
      <c r="Q25" s="70"/>
      <c r="R25" s="70"/>
      <c r="S25" s="70"/>
      <c r="T25" s="74"/>
      <c r="U25" s="74"/>
      <c r="V25" s="74" t="s">
        <v>68</v>
      </c>
      <c r="W25" s="70"/>
      <c r="X25" s="78" t="s">
        <v>128</v>
      </c>
      <c r="Y25" s="78" t="s">
        <v>126</v>
      </c>
      <c r="Z25" s="68" t="s">
        <v>98</v>
      </c>
      <c r="AA25" s="68"/>
      <c r="AB25" s="71"/>
      <c r="AC25" s="71"/>
      <c r="AD25" s="71"/>
      <c r="AE25" s="76"/>
      <c r="AF25" s="76"/>
      <c r="AG25" s="76"/>
      <c r="AH25" s="76"/>
      <c r="AJ25" s="4" t="s">
        <v>89</v>
      </c>
      <c r="AK25" s="4" t="s">
        <v>90</v>
      </c>
    </row>
    <row r="26" spans="1:37">
      <c r="A26" s="66" t="s">
        <v>81</v>
      </c>
      <c r="B26" s="77" t="s">
        <v>113</v>
      </c>
      <c r="C26" s="68" t="s">
        <v>129</v>
      </c>
      <c r="D26" s="69" t="s">
        <v>130</v>
      </c>
      <c r="E26" s="70">
        <v>0.96</v>
      </c>
      <c r="F26" s="71" t="s">
        <v>101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86</v>
      </c>
      <c r="Q26" s="70"/>
      <c r="R26" s="70"/>
      <c r="S26" s="70"/>
      <c r="T26" s="74"/>
      <c r="U26" s="74"/>
      <c r="V26" s="74" t="s">
        <v>68</v>
      </c>
      <c r="W26" s="70"/>
      <c r="X26" s="78" t="s">
        <v>131</v>
      </c>
      <c r="Y26" s="78" t="s">
        <v>129</v>
      </c>
      <c r="Z26" s="68" t="s">
        <v>98</v>
      </c>
      <c r="AA26" s="68"/>
      <c r="AB26" s="71"/>
      <c r="AC26" s="71"/>
      <c r="AD26" s="71"/>
      <c r="AE26" s="76"/>
      <c r="AF26" s="76"/>
      <c r="AG26" s="76"/>
      <c r="AH26" s="76"/>
      <c r="AJ26" s="4" t="s">
        <v>89</v>
      </c>
      <c r="AK26" s="4" t="s">
        <v>90</v>
      </c>
    </row>
    <row r="27" spans="1:37">
      <c r="A27" s="66" t="s">
        <v>81</v>
      </c>
      <c r="B27" s="77" t="s">
        <v>132</v>
      </c>
      <c r="C27" s="68" t="s">
        <v>133</v>
      </c>
      <c r="D27" s="69" t="s">
        <v>134</v>
      </c>
      <c r="E27" s="70">
        <v>0.96</v>
      </c>
      <c r="F27" s="71" t="s">
        <v>101</v>
      </c>
      <c r="G27" s="72"/>
      <c r="H27" s="72"/>
      <c r="I27" s="72">
        <f>ROUND(E27*G27,2)</f>
        <v>0</v>
      </c>
      <c r="J27" s="72">
        <f>ROUND(E27*G27,2)</f>
        <v>0</v>
      </c>
      <c r="K27" s="73">
        <v>1.67</v>
      </c>
      <c r="L27" s="73">
        <f>E27*K27</f>
        <v>1.6032</v>
      </c>
      <c r="M27" s="70"/>
      <c r="N27" s="70">
        <f>E27*M27</f>
        <v>0</v>
      </c>
      <c r="O27" s="71"/>
      <c r="P27" s="71" t="s">
        <v>86</v>
      </c>
      <c r="Q27" s="70"/>
      <c r="R27" s="70"/>
      <c r="S27" s="70"/>
      <c r="T27" s="74"/>
      <c r="U27" s="74"/>
      <c r="V27" s="74" t="s">
        <v>67</v>
      </c>
      <c r="W27" s="70"/>
      <c r="X27" s="78" t="s">
        <v>133</v>
      </c>
      <c r="Y27" s="78" t="s">
        <v>133</v>
      </c>
      <c r="Z27" s="68" t="s">
        <v>135</v>
      </c>
      <c r="AA27" s="68" t="s">
        <v>86</v>
      </c>
      <c r="AB27" s="71"/>
      <c r="AC27" s="71"/>
      <c r="AD27" s="71"/>
      <c r="AE27" s="76"/>
      <c r="AF27" s="76"/>
      <c r="AG27" s="76"/>
      <c r="AH27" s="76"/>
      <c r="AJ27" s="4" t="s">
        <v>136</v>
      </c>
      <c r="AK27" s="4" t="s">
        <v>90</v>
      </c>
    </row>
    <row r="28" spans="1:37">
      <c r="A28" s="66" t="s">
        <v>81</v>
      </c>
      <c r="B28" s="77" t="s">
        <v>82</v>
      </c>
      <c r="C28" s="68" t="s">
        <v>137</v>
      </c>
      <c r="D28" s="69" t="s">
        <v>138</v>
      </c>
      <c r="E28" s="70">
        <v>9</v>
      </c>
      <c r="F28" s="71" t="s">
        <v>108</v>
      </c>
      <c r="G28" s="72"/>
      <c r="H28" s="72">
        <f>ROUND(E28*G28,2)</f>
        <v>0</v>
      </c>
      <c r="I28" s="72"/>
      <c r="J28" s="72">
        <f>ROUND(E28*G28,2)</f>
        <v>0</v>
      </c>
      <c r="K28" s="73"/>
      <c r="L28" s="73">
        <f>E28*K28</f>
        <v>0</v>
      </c>
      <c r="M28" s="70"/>
      <c r="N28" s="70">
        <f>E28*M28</f>
        <v>0</v>
      </c>
      <c r="O28" s="71"/>
      <c r="P28" s="71" t="s">
        <v>86</v>
      </c>
      <c r="Q28" s="70"/>
      <c r="R28" s="70"/>
      <c r="S28" s="70"/>
      <c r="T28" s="74"/>
      <c r="U28" s="74"/>
      <c r="V28" s="74" t="s">
        <v>68</v>
      </c>
      <c r="W28" s="70"/>
      <c r="X28" s="78" t="s">
        <v>139</v>
      </c>
      <c r="Y28" s="78" t="s">
        <v>137</v>
      </c>
      <c r="Z28" s="68" t="s">
        <v>98</v>
      </c>
      <c r="AA28" s="68"/>
      <c r="AB28" s="71"/>
      <c r="AC28" s="71"/>
      <c r="AD28" s="71"/>
      <c r="AE28" s="76"/>
      <c r="AF28" s="76"/>
      <c r="AG28" s="76"/>
      <c r="AH28" s="76"/>
      <c r="AJ28" s="4" t="s">
        <v>89</v>
      </c>
      <c r="AK28" s="4" t="s">
        <v>90</v>
      </c>
    </row>
    <row r="29" spans="1:37">
      <c r="A29" s="66"/>
      <c r="B29" s="77"/>
      <c r="C29" s="68"/>
      <c r="D29" s="79" t="s">
        <v>140</v>
      </c>
      <c r="E29" s="80">
        <f>J29</f>
        <v>0</v>
      </c>
      <c r="F29" s="71"/>
      <c r="G29" s="72"/>
      <c r="H29" s="80">
        <f>SUM(H12:H28)</f>
        <v>0</v>
      </c>
      <c r="I29" s="80">
        <f>SUM(I12:I28)</f>
        <v>0</v>
      </c>
      <c r="J29" s="80">
        <f>SUM(J12:J28)</f>
        <v>0</v>
      </c>
      <c r="K29" s="73"/>
      <c r="L29" s="81">
        <f>SUM(L12:L28)</f>
        <v>1.9476724999999999</v>
      </c>
      <c r="M29" s="70"/>
      <c r="N29" s="82">
        <f>SUM(N12:N28)</f>
        <v>0</v>
      </c>
      <c r="O29" s="71"/>
      <c r="P29" s="71"/>
      <c r="Q29" s="70"/>
      <c r="R29" s="70"/>
      <c r="S29" s="70"/>
      <c r="T29" s="74"/>
      <c r="U29" s="74"/>
      <c r="V29" s="74"/>
      <c r="W29" s="70">
        <f>SUM(W12:W28)</f>
        <v>0</v>
      </c>
      <c r="X29" s="75"/>
      <c r="Y29" s="75"/>
      <c r="Z29" s="68"/>
      <c r="AA29" s="68"/>
      <c r="AB29" s="71"/>
      <c r="AC29" s="71"/>
      <c r="AD29" s="71"/>
      <c r="AE29" s="76"/>
      <c r="AF29" s="76"/>
      <c r="AG29" s="76"/>
      <c r="AH29" s="76"/>
    </row>
    <row r="30" spans="1:37">
      <c r="A30" s="66"/>
      <c r="B30" s="77"/>
      <c r="C30" s="68"/>
      <c r="D30" s="69"/>
      <c r="E30" s="70"/>
      <c r="F30" s="71"/>
      <c r="G30" s="72"/>
      <c r="H30" s="72"/>
      <c r="I30" s="72"/>
      <c r="J30" s="72"/>
      <c r="K30" s="73"/>
      <c r="L30" s="73"/>
      <c r="M30" s="70"/>
      <c r="N30" s="70"/>
      <c r="O30" s="71"/>
      <c r="P30" s="71"/>
      <c r="Q30" s="70"/>
      <c r="R30" s="70"/>
      <c r="S30" s="70"/>
      <c r="T30" s="74"/>
      <c r="U30" s="74"/>
      <c r="V30" s="74"/>
      <c r="W30" s="70"/>
      <c r="X30" s="75"/>
      <c r="Y30" s="75"/>
      <c r="Z30" s="68"/>
      <c r="AA30" s="68"/>
      <c r="AB30" s="71"/>
      <c r="AC30" s="71"/>
      <c r="AD30" s="71"/>
      <c r="AE30" s="76"/>
      <c r="AF30" s="76"/>
      <c r="AG30" s="76"/>
      <c r="AH30" s="76"/>
    </row>
    <row r="31" spans="1:37">
      <c r="A31" s="66"/>
      <c r="B31" s="68" t="s">
        <v>141</v>
      </c>
      <c r="C31" s="68"/>
      <c r="D31" s="69"/>
      <c r="E31" s="70"/>
      <c r="F31" s="71"/>
      <c r="G31" s="72"/>
      <c r="H31" s="72"/>
      <c r="I31" s="72"/>
      <c r="J31" s="72"/>
      <c r="K31" s="73"/>
      <c r="L31" s="73"/>
      <c r="M31" s="70"/>
      <c r="N31" s="70"/>
      <c r="O31" s="71"/>
      <c r="P31" s="71"/>
      <c r="Q31" s="70"/>
      <c r="R31" s="70"/>
      <c r="S31" s="70"/>
      <c r="T31" s="74"/>
      <c r="U31" s="74"/>
      <c r="V31" s="74"/>
      <c r="W31" s="70"/>
      <c r="X31" s="75"/>
      <c r="Y31" s="75"/>
      <c r="Z31" s="68"/>
      <c r="AA31" s="68"/>
      <c r="AB31" s="71"/>
      <c r="AC31" s="71"/>
      <c r="AD31" s="71"/>
      <c r="AE31" s="76"/>
      <c r="AF31" s="76"/>
      <c r="AG31" s="76"/>
      <c r="AH31" s="76"/>
    </row>
    <row r="32" spans="1:37" ht="25.5">
      <c r="A32" s="66" t="s">
        <v>81</v>
      </c>
      <c r="B32" s="77" t="s">
        <v>142</v>
      </c>
      <c r="C32" s="68" t="s">
        <v>143</v>
      </c>
      <c r="D32" s="69" t="s">
        <v>144</v>
      </c>
      <c r="E32" s="70">
        <v>1</v>
      </c>
      <c r="F32" s="71" t="s">
        <v>145</v>
      </c>
      <c r="G32" s="72"/>
      <c r="H32" s="72">
        <f>ROUND(E32*G32,2)</f>
        <v>0</v>
      </c>
      <c r="I32" s="72"/>
      <c r="J32" s="72">
        <f>ROUND(E32*G32,2)</f>
        <v>0</v>
      </c>
      <c r="K32" s="73">
        <v>6.6E-3</v>
      </c>
      <c r="L32" s="73">
        <f>E32*K32</f>
        <v>6.6E-3</v>
      </c>
      <c r="M32" s="70"/>
      <c r="N32" s="70">
        <f>E32*M32</f>
        <v>0</v>
      </c>
      <c r="O32" s="71"/>
      <c r="P32" s="71" t="s">
        <v>86</v>
      </c>
      <c r="Q32" s="70"/>
      <c r="R32" s="70"/>
      <c r="S32" s="70"/>
      <c r="T32" s="74"/>
      <c r="U32" s="74"/>
      <c r="V32" s="74" t="s">
        <v>68</v>
      </c>
      <c r="W32" s="70"/>
      <c r="X32" s="78" t="s">
        <v>146</v>
      </c>
      <c r="Y32" s="78" t="s">
        <v>143</v>
      </c>
      <c r="Z32" s="68" t="s">
        <v>147</v>
      </c>
      <c r="AA32" s="68"/>
      <c r="AB32" s="71"/>
      <c r="AC32" s="71"/>
      <c r="AD32" s="71"/>
      <c r="AE32" s="76"/>
      <c r="AF32" s="76"/>
      <c r="AG32" s="76"/>
      <c r="AH32" s="76"/>
      <c r="AJ32" s="4" t="s">
        <v>89</v>
      </c>
      <c r="AK32" s="4" t="s">
        <v>90</v>
      </c>
    </row>
    <row r="33" spans="1:37" ht="25.5">
      <c r="A33" s="66" t="s">
        <v>81</v>
      </c>
      <c r="B33" s="77" t="s">
        <v>142</v>
      </c>
      <c r="C33" s="68" t="s">
        <v>148</v>
      </c>
      <c r="D33" s="69" t="s">
        <v>149</v>
      </c>
      <c r="E33" s="70">
        <v>0.49</v>
      </c>
      <c r="F33" s="71" t="s">
        <v>101</v>
      </c>
      <c r="G33" s="72"/>
      <c r="H33" s="72">
        <f>ROUND(E33*G33,2)</f>
        <v>0</v>
      </c>
      <c r="I33" s="72"/>
      <c r="J33" s="72">
        <f>ROUND(E33*G33,2)</f>
        <v>0</v>
      </c>
      <c r="K33" s="73">
        <v>2.4073600000000002</v>
      </c>
      <c r="L33" s="73">
        <f>E33*K33</f>
        <v>1.1796064000000002</v>
      </c>
      <c r="M33" s="70"/>
      <c r="N33" s="70">
        <f>E33*M33</f>
        <v>0</v>
      </c>
      <c r="O33" s="71"/>
      <c r="P33" s="71" t="s">
        <v>86</v>
      </c>
      <c r="Q33" s="70"/>
      <c r="R33" s="70"/>
      <c r="S33" s="70"/>
      <c r="T33" s="74"/>
      <c r="U33" s="74"/>
      <c r="V33" s="74" t="s">
        <v>68</v>
      </c>
      <c r="W33" s="70"/>
      <c r="X33" s="78" t="s">
        <v>150</v>
      </c>
      <c r="Y33" s="78" t="s">
        <v>148</v>
      </c>
      <c r="Z33" s="68" t="s">
        <v>147</v>
      </c>
      <c r="AA33" s="68"/>
      <c r="AB33" s="71"/>
      <c r="AC33" s="71"/>
      <c r="AD33" s="71"/>
      <c r="AE33" s="76"/>
      <c r="AF33" s="76"/>
      <c r="AG33" s="76"/>
      <c r="AH33" s="76"/>
      <c r="AJ33" s="4" t="s">
        <v>89</v>
      </c>
      <c r="AK33" s="4" t="s">
        <v>90</v>
      </c>
    </row>
    <row r="34" spans="1:37">
      <c r="A34" s="66"/>
      <c r="B34" s="77"/>
      <c r="C34" s="68"/>
      <c r="D34" s="79" t="s">
        <v>151</v>
      </c>
      <c r="E34" s="80">
        <f>J34</f>
        <v>0</v>
      </c>
      <c r="F34" s="71"/>
      <c r="G34" s="72"/>
      <c r="H34" s="80">
        <f>SUM(H31:H33)</f>
        <v>0</v>
      </c>
      <c r="I34" s="80">
        <f>SUM(I31:I33)</f>
        <v>0</v>
      </c>
      <c r="J34" s="80">
        <f>SUM(J31:J33)</f>
        <v>0</v>
      </c>
      <c r="K34" s="73"/>
      <c r="L34" s="81">
        <f>SUM(L31:L33)</f>
        <v>1.1862064000000001</v>
      </c>
      <c r="M34" s="70"/>
      <c r="N34" s="82">
        <f>SUM(N31:N33)</f>
        <v>0</v>
      </c>
      <c r="O34" s="71"/>
      <c r="P34" s="71"/>
      <c r="Q34" s="70"/>
      <c r="R34" s="70"/>
      <c r="S34" s="70"/>
      <c r="T34" s="74"/>
      <c r="U34" s="74"/>
      <c r="V34" s="74"/>
      <c r="W34" s="70">
        <f>SUM(W31:W33)</f>
        <v>0</v>
      </c>
      <c r="X34" s="75"/>
      <c r="Y34" s="75"/>
      <c r="Z34" s="68"/>
      <c r="AA34" s="68"/>
      <c r="AB34" s="71"/>
      <c r="AC34" s="71"/>
      <c r="AD34" s="71"/>
      <c r="AE34" s="76"/>
      <c r="AF34" s="76"/>
      <c r="AG34" s="76"/>
      <c r="AH34" s="76"/>
    </row>
    <row r="35" spans="1:37">
      <c r="A35" s="66"/>
      <c r="B35" s="77"/>
      <c r="C35" s="68"/>
      <c r="D35" s="69"/>
      <c r="E35" s="70"/>
      <c r="F35" s="71"/>
      <c r="G35" s="72"/>
      <c r="H35" s="72"/>
      <c r="I35" s="72"/>
      <c r="J35" s="72"/>
      <c r="K35" s="73"/>
      <c r="L35" s="73"/>
      <c r="M35" s="70"/>
      <c r="N35" s="70"/>
      <c r="O35" s="71"/>
      <c r="P35" s="71"/>
      <c r="Q35" s="70"/>
      <c r="R35" s="70"/>
      <c r="S35" s="70"/>
      <c r="T35" s="74"/>
      <c r="U35" s="74"/>
      <c r="V35" s="74"/>
      <c r="W35" s="70"/>
      <c r="X35" s="75"/>
      <c r="Y35" s="75"/>
      <c r="Z35" s="68"/>
      <c r="AA35" s="68"/>
      <c r="AB35" s="71"/>
      <c r="AC35" s="71"/>
      <c r="AD35" s="71"/>
      <c r="AE35" s="76"/>
      <c r="AF35" s="76"/>
      <c r="AG35" s="76"/>
      <c r="AH35" s="76"/>
    </row>
    <row r="36" spans="1:37">
      <c r="A36" s="66"/>
      <c r="B36" s="68" t="s">
        <v>152</v>
      </c>
      <c r="C36" s="68"/>
      <c r="D36" s="69"/>
      <c r="E36" s="70"/>
      <c r="F36" s="71"/>
      <c r="G36" s="72"/>
      <c r="H36" s="72"/>
      <c r="I36" s="72"/>
      <c r="J36" s="72"/>
      <c r="K36" s="73"/>
      <c r="L36" s="73"/>
      <c r="M36" s="70"/>
      <c r="N36" s="70"/>
      <c r="O36" s="71"/>
      <c r="P36" s="71"/>
      <c r="Q36" s="70"/>
      <c r="R36" s="70"/>
      <c r="S36" s="70"/>
      <c r="T36" s="74"/>
      <c r="U36" s="74"/>
      <c r="V36" s="74"/>
      <c r="W36" s="70"/>
      <c r="X36" s="75"/>
      <c r="Y36" s="75"/>
      <c r="Z36" s="68"/>
      <c r="AA36" s="68"/>
      <c r="AB36" s="71"/>
      <c r="AC36" s="71"/>
      <c r="AD36" s="71"/>
      <c r="AE36" s="76"/>
      <c r="AF36" s="76"/>
      <c r="AG36" s="76"/>
      <c r="AH36" s="76"/>
    </row>
    <row r="37" spans="1:37">
      <c r="A37" s="66" t="s">
        <v>81</v>
      </c>
      <c r="B37" s="77" t="s">
        <v>142</v>
      </c>
      <c r="C37" s="68" t="s">
        <v>153</v>
      </c>
      <c r="D37" s="69" t="s">
        <v>154</v>
      </c>
      <c r="E37" s="70">
        <v>3</v>
      </c>
      <c r="F37" s="71" t="s">
        <v>85</v>
      </c>
      <c r="G37" s="72"/>
      <c r="H37" s="72">
        <f>ROUND(E37*G37,2)</f>
        <v>0</v>
      </c>
      <c r="I37" s="72"/>
      <c r="J37" s="72">
        <f>ROUND(E37*G37,2)</f>
        <v>0</v>
      </c>
      <c r="K37" s="73"/>
      <c r="L37" s="73">
        <f>E37*K37</f>
        <v>0</v>
      </c>
      <c r="M37" s="70"/>
      <c r="N37" s="70">
        <f>E37*M37</f>
        <v>0</v>
      </c>
      <c r="O37" s="71"/>
      <c r="P37" s="71" t="s">
        <v>86</v>
      </c>
      <c r="Q37" s="70"/>
      <c r="R37" s="70"/>
      <c r="S37" s="70"/>
      <c r="T37" s="74"/>
      <c r="U37" s="74"/>
      <c r="V37" s="74" t="s">
        <v>68</v>
      </c>
      <c r="W37" s="70"/>
      <c r="X37" s="78" t="s">
        <v>155</v>
      </c>
      <c r="Y37" s="78" t="s">
        <v>153</v>
      </c>
      <c r="Z37" s="68" t="s">
        <v>147</v>
      </c>
      <c r="AA37" s="68"/>
      <c r="AB37" s="71"/>
      <c r="AC37" s="71"/>
      <c r="AD37" s="71"/>
      <c r="AE37" s="76"/>
      <c r="AF37" s="76"/>
      <c r="AG37" s="76"/>
      <c r="AH37" s="76"/>
      <c r="AJ37" s="4" t="s">
        <v>89</v>
      </c>
      <c r="AK37" s="4" t="s">
        <v>90</v>
      </c>
    </row>
    <row r="38" spans="1:37">
      <c r="A38" s="66" t="s">
        <v>81</v>
      </c>
      <c r="B38" s="77" t="s">
        <v>132</v>
      </c>
      <c r="C38" s="68" t="s">
        <v>156</v>
      </c>
      <c r="D38" s="69" t="s">
        <v>157</v>
      </c>
      <c r="E38" s="70">
        <v>3.3</v>
      </c>
      <c r="F38" s="71" t="s">
        <v>85</v>
      </c>
      <c r="G38" s="72"/>
      <c r="H38" s="72"/>
      <c r="I38" s="72">
        <f>ROUND(E38*G38,2)</f>
        <v>0</v>
      </c>
      <c r="J38" s="72">
        <f>ROUND(E38*G38,2)</f>
        <v>0</v>
      </c>
      <c r="K38" s="73">
        <v>1.4400000000000001E-3</v>
      </c>
      <c r="L38" s="73">
        <f>E38*K38</f>
        <v>4.7520000000000001E-3</v>
      </c>
      <c r="M38" s="70"/>
      <c r="N38" s="70">
        <f>E38*M38</f>
        <v>0</v>
      </c>
      <c r="O38" s="71"/>
      <c r="P38" s="71" t="s">
        <v>86</v>
      </c>
      <c r="Q38" s="70"/>
      <c r="R38" s="70"/>
      <c r="S38" s="70"/>
      <c r="T38" s="74"/>
      <c r="U38" s="74"/>
      <c r="V38" s="74" t="s">
        <v>67</v>
      </c>
      <c r="W38" s="70"/>
      <c r="X38" s="78" t="s">
        <v>156</v>
      </c>
      <c r="Y38" s="78" t="s">
        <v>156</v>
      </c>
      <c r="Z38" s="68" t="s">
        <v>158</v>
      </c>
      <c r="AA38" s="68" t="s">
        <v>86</v>
      </c>
      <c r="AB38" s="71"/>
      <c r="AC38" s="71"/>
      <c r="AD38" s="71"/>
      <c r="AE38" s="76"/>
      <c r="AF38" s="76"/>
      <c r="AG38" s="76"/>
      <c r="AH38" s="76"/>
      <c r="AJ38" s="4" t="s">
        <v>136</v>
      </c>
      <c r="AK38" s="4" t="s">
        <v>90</v>
      </c>
    </row>
    <row r="39" spans="1:37">
      <c r="A39" s="66" t="s">
        <v>81</v>
      </c>
      <c r="B39" s="77" t="s">
        <v>142</v>
      </c>
      <c r="C39" s="68" t="s">
        <v>159</v>
      </c>
      <c r="D39" s="69" t="s">
        <v>160</v>
      </c>
      <c r="E39" s="70">
        <v>1</v>
      </c>
      <c r="F39" s="71" t="s">
        <v>145</v>
      </c>
      <c r="G39" s="72"/>
      <c r="H39" s="72">
        <f>ROUND(E39*G39,2)</f>
        <v>0</v>
      </c>
      <c r="I39" s="72"/>
      <c r="J39" s="72">
        <f>ROUND(E39*G39,2)</f>
        <v>0</v>
      </c>
      <c r="K39" s="73">
        <v>2.2899999999999999E-3</v>
      </c>
      <c r="L39" s="73">
        <f>E39*K39</f>
        <v>2.2899999999999999E-3</v>
      </c>
      <c r="M39" s="70"/>
      <c r="N39" s="70">
        <f>E39*M39</f>
        <v>0</v>
      </c>
      <c r="O39" s="71"/>
      <c r="P39" s="71" t="s">
        <v>86</v>
      </c>
      <c r="Q39" s="70"/>
      <c r="R39" s="70"/>
      <c r="S39" s="70"/>
      <c r="T39" s="74"/>
      <c r="U39" s="74"/>
      <c r="V39" s="74" t="s">
        <v>68</v>
      </c>
      <c r="W39" s="70"/>
      <c r="X39" s="78" t="s">
        <v>161</v>
      </c>
      <c r="Y39" s="78" t="s">
        <v>159</v>
      </c>
      <c r="Z39" s="68" t="s">
        <v>147</v>
      </c>
      <c r="AA39" s="68"/>
      <c r="AB39" s="71"/>
      <c r="AC39" s="71"/>
      <c r="AD39" s="71"/>
      <c r="AE39" s="76"/>
      <c r="AF39" s="76"/>
      <c r="AG39" s="76"/>
      <c r="AH39" s="76"/>
      <c r="AJ39" s="4" t="s">
        <v>89</v>
      </c>
      <c r="AK39" s="4" t="s">
        <v>90</v>
      </c>
    </row>
    <row r="40" spans="1:37">
      <c r="A40" s="66" t="s">
        <v>81</v>
      </c>
      <c r="B40" s="77" t="s">
        <v>142</v>
      </c>
      <c r="C40" s="68" t="s">
        <v>162</v>
      </c>
      <c r="D40" s="69" t="s">
        <v>163</v>
      </c>
      <c r="E40" s="70">
        <v>2</v>
      </c>
      <c r="F40" s="71" t="s">
        <v>145</v>
      </c>
      <c r="G40" s="72"/>
      <c r="H40" s="72">
        <f>ROUND(E40*G40,2)</f>
        <v>0</v>
      </c>
      <c r="I40" s="72"/>
      <c r="J40" s="72">
        <f>ROUND(E40*G40,2)</f>
        <v>0</v>
      </c>
      <c r="K40" s="73">
        <v>1.0000000000000001E-5</v>
      </c>
      <c r="L40" s="73">
        <f>E40*K40</f>
        <v>2.0000000000000002E-5</v>
      </c>
      <c r="M40" s="70"/>
      <c r="N40" s="70">
        <f>E40*M40</f>
        <v>0</v>
      </c>
      <c r="O40" s="71"/>
      <c r="P40" s="71" t="s">
        <v>86</v>
      </c>
      <c r="Q40" s="70"/>
      <c r="R40" s="70"/>
      <c r="S40" s="70"/>
      <c r="T40" s="74"/>
      <c r="U40" s="74"/>
      <c r="V40" s="74" t="s">
        <v>68</v>
      </c>
      <c r="W40" s="70"/>
      <c r="X40" s="78" t="s">
        <v>164</v>
      </c>
      <c r="Y40" s="78" t="s">
        <v>162</v>
      </c>
      <c r="Z40" s="68" t="s">
        <v>147</v>
      </c>
      <c r="AA40" s="68"/>
      <c r="AB40" s="71"/>
      <c r="AC40" s="71"/>
      <c r="AD40" s="71"/>
      <c r="AE40" s="76"/>
      <c r="AF40" s="76"/>
      <c r="AG40" s="76"/>
      <c r="AH40" s="76"/>
      <c r="AJ40" s="4" t="s">
        <v>89</v>
      </c>
      <c r="AK40" s="4" t="s">
        <v>90</v>
      </c>
    </row>
    <row r="41" spans="1:37">
      <c r="A41" s="66" t="s">
        <v>81</v>
      </c>
      <c r="B41" s="77" t="s">
        <v>132</v>
      </c>
      <c r="C41" s="68" t="s">
        <v>165</v>
      </c>
      <c r="D41" s="69" t="s">
        <v>166</v>
      </c>
      <c r="E41" s="70">
        <v>1</v>
      </c>
      <c r="F41" s="71" t="s">
        <v>145</v>
      </c>
      <c r="G41" s="72"/>
      <c r="H41" s="72"/>
      <c r="I41" s="72">
        <f>ROUND(E41*G41,2)</f>
        <v>0</v>
      </c>
      <c r="J41" s="72">
        <f>ROUND(E41*G41,2)</f>
        <v>0</v>
      </c>
      <c r="K41" s="73">
        <v>2.2000000000000001E-3</v>
      </c>
      <c r="L41" s="73">
        <f>E41*K41</f>
        <v>2.2000000000000001E-3</v>
      </c>
      <c r="M41" s="70"/>
      <c r="N41" s="70">
        <f>E41*M41</f>
        <v>0</v>
      </c>
      <c r="O41" s="71"/>
      <c r="P41" s="71" t="s">
        <v>86</v>
      </c>
      <c r="Q41" s="70"/>
      <c r="R41" s="70"/>
      <c r="S41" s="70"/>
      <c r="T41" s="74"/>
      <c r="U41" s="74"/>
      <c r="V41" s="74" t="s">
        <v>67</v>
      </c>
      <c r="W41" s="70"/>
      <c r="X41" s="78" t="s">
        <v>165</v>
      </c>
      <c r="Y41" s="78" t="s">
        <v>165</v>
      </c>
      <c r="Z41" s="68" t="s">
        <v>167</v>
      </c>
      <c r="AA41" s="68" t="s">
        <v>168</v>
      </c>
      <c r="AB41" s="71"/>
      <c r="AC41" s="71"/>
      <c r="AD41" s="71"/>
      <c r="AE41" s="76"/>
      <c r="AF41" s="76"/>
      <c r="AG41" s="76"/>
      <c r="AH41" s="76"/>
      <c r="AJ41" s="4" t="s">
        <v>136</v>
      </c>
      <c r="AK41" s="4" t="s">
        <v>90</v>
      </c>
    </row>
    <row r="42" spans="1:37">
      <c r="A42" s="66" t="s">
        <v>81</v>
      </c>
      <c r="B42" s="77" t="s">
        <v>132</v>
      </c>
      <c r="C42" s="68" t="s">
        <v>169</v>
      </c>
      <c r="D42" s="69" t="s">
        <v>170</v>
      </c>
      <c r="E42" s="70">
        <v>1</v>
      </c>
      <c r="F42" s="71" t="s">
        <v>145</v>
      </c>
      <c r="G42" s="72"/>
      <c r="H42" s="72"/>
      <c r="I42" s="72">
        <f>ROUND(E42*G42,2)</f>
        <v>0</v>
      </c>
      <c r="J42" s="72">
        <f>ROUND(E42*G42,2)</f>
        <v>0</v>
      </c>
      <c r="K42" s="73">
        <v>1.9E-3</v>
      </c>
      <c r="L42" s="73">
        <f>E42*K42</f>
        <v>1.9E-3</v>
      </c>
      <c r="M42" s="70"/>
      <c r="N42" s="70">
        <f>E42*M42</f>
        <v>0</v>
      </c>
      <c r="O42" s="71"/>
      <c r="P42" s="71" t="s">
        <v>86</v>
      </c>
      <c r="Q42" s="70"/>
      <c r="R42" s="70"/>
      <c r="S42" s="70"/>
      <c r="T42" s="74"/>
      <c r="U42" s="74"/>
      <c r="V42" s="74" t="s">
        <v>67</v>
      </c>
      <c r="W42" s="70"/>
      <c r="X42" s="78" t="s">
        <v>169</v>
      </c>
      <c r="Y42" s="78" t="s">
        <v>169</v>
      </c>
      <c r="Z42" s="68" t="s">
        <v>167</v>
      </c>
      <c r="AA42" s="68" t="s">
        <v>171</v>
      </c>
      <c r="AB42" s="71"/>
      <c r="AC42" s="71"/>
      <c r="AD42" s="71"/>
      <c r="AE42" s="76"/>
      <c r="AF42" s="76"/>
      <c r="AG42" s="76"/>
      <c r="AH42" s="76"/>
      <c r="AJ42" s="4" t="s">
        <v>136</v>
      </c>
      <c r="AK42" s="4" t="s">
        <v>90</v>
      </c>
    </row>
    <row r="43" spans="1:37">
      <c r="A43" s="66" t="s">
        <v>81</v>
      </c>
      <c r="B43" s="77" t="s">
        <v>132</v>
      </c>
      <c r="C43" s="68" t="s">
        <v>172</v>
      </c>
      <c r="D43" s="69" t="s">
        <v>173</v>
      </c>
      <c r="E43" s="70">
        <v>1</v>
      </c>
      <c r="F43" s="71" t="s">
        <v>145</v>
      </c>
      <c r="G43" s="72"/>
      <c r="H43" s="72"/>
      <c r="I43" s="72">
        <f>ROUND(E43*G43,2)</f>
        <v>0</v>
      </c>
      <c r="J43" s="72">
        <f>ROUND(E43*G43,2)</f>
        <v>0</v>
      </c>
      <c r="K43" s="73"/>
      <c r="L43" s="73">
        <f>E43*K43</f>
        <v>0</v>
      </c>
      <c r="M43" s="70"/>
      <c r="N43" s="70">
        <f>E43*M43</f>
        <v>0</v>
      </c>
      <c r="O43" s="71"/>
      <c r="P43" s="71" t="s">
        <v>86</v>
      </c>
      <c r="Q43" s="70"/>
      <c r="R43" s="70"/>
      <c r="S43" s="70"/>
      <c r="T43" s="74"/>
      <c r="U43" s="74"/>
      <c r="V43" s="74" t="s">
        <v>67</v>
      </c>
      <c r="W43" s="70"/>
      <c r="X43" s="78" t="s">
        <v>172</v>
      </c>
      <c r="Y43" s="78" t="s">
        <v>172</v>
      </c>
      <c r="Z43" s="68" t="s">
        <v>174</v>
      </c>
      <c r="AA43" s="68" t="s">
        <v>175</v>
      </c>
      <c r="AB43" s="71"/>
      <c r="AC43" s="71"/>
      <c r="AD43" s="71"/>
      <c r="AE43" s="76"/>
      <c r="AF43" s="76"/>
      <c r="AG43" s="76"/>
      <c r="AH43" s="76"/>
      <c r="AJ43" s="4" t="s">
        <v>136</v>
      </c>
      <c r="AK43" s="4" t="s">
        <v>90</v>
      </c>
    </row>
    <row r="44" spans="1:37">
      <c r="A44" s="66" t="s">
        <v>81</v>
      </c>
      <c r="B44" s="77" t="s">
        <v>142</v>
      </c>
      <c r="C44" s="68" t="s">
        <v>176</v>
      </c>
      <c r="D44" s="69" t="s">
        <v>177</v>
      </c>
      <c r="E44" s="70">
        <v>3.3</v>
      </c>
      <c r="F44" s="71" t="s">
        <v>145</v>
      </c>
      <c r="G44" s="72"/>
      <c r="H44" s="72">
        <f>ROUND(E44*G44,2)</f>
        <v>0</v>
      </c>
      <c r="I44" s="72"/>
      <c r="J44" s="72">
        <f>ROUND(E44*G44,2)</f>
        <v>0</v>
      </c>
      <c r="K44" s="73">
        <v>6.9999999999999999E-4</v>
      </c>
      <c r="L44" s="73">
        <f>E44*K44</f>
        <v>2.31E-3</v>
      </c>
      <c r="M44" s="70"/>
      <c r="N44" s="70">
        <f>E44*M44</f>
        <v>0</v>
      </c>
      <c r="O44" s="71"/>
      <c r="P44" s="71" t="s">
        <v>86</v>
      </c>
      <c r="Q44" s="70"/>
      <c r="R44" s="70"/>
      <c r="S44" s="70"/>
      <c r="T44" s="74"/>
      <c r="U44" s="74"/>
      <c r="V44" s="74" t="s">
        <v>68</v>
      </c>
      <c r="W44" s="70"/>
      <c r="X44" s="78" t="s">
        <v>178</v>
      </c>
      <c r="Y44" s="78" t="s">
        <v>176</v>
      </c>
      <c r="Z44" s="68" t="s">
        <v>147</v>
      </c>
      <c r="AA44" s="68"/>
      <c r="AB44" s="71"/>
      <c r="AC44" s="71"/>
      <c r="AD44" s="71"/>
      <c r="AE44" s="76"/>
      <c r="AF44" s="76"/>
      <c r="AG44" s="76"/>
      <c r="AH44" s="76"/>
      <c r="AJ44" s="4" t="s">
        <v>89</v>
      </c>
      <c r="AK44" s="4" t="s">
        <v>90</v>
      </c>
    </row>
    <row r="45" spans="1:37">
      <c r="A45" s="66" t="s">
        <v>81</v>
      </c>
      <c r="B45" s="77" t="s">
        <v>132</v>
      </c>
      <c r="C45" s="68" t="s">
        <v>179</v>
      </c>
      <c r="D45" s="69" t="s">
        <v>180</v>
      </c>
      <c r="E45" s="70">
        <v>1</v>
      </c>
      <c r="F45" s="71" t="s">
        <v>145</v>
      </c>
      <c r="G45" s="72"/>
      <c r="H45" s="72"/>
      <c r="I45" s="72">
        <f>ROUND(E45*G45,2)</f>
        <v>0</v>
      </c>
      <c r="J45" s="72">
        <f>ROUND(E45*G45,2)</f>
        <v>0</v>
      </c>
      <c r="K45" s="73">
        <v>1.0999999999999999E-2</v>
      </c>
      <c r="L45" s="73">
        <f>E45*K45</f>
        <v>1.0999999999999999E-2</v>
      </c>
      <c r="M45" s="70"/>
      <c r="N45" s="70">
        <f>E45*M45</f>
        <v>0</v>
      </c>
      <c r="O45" s="71"/>
      <c r="P45" s="71" t="s">
        <v>86</v>
      </c>
      <c r="Q45" s="70"/>
      <c r="R45" s="70"/>
      <c r="S45" s="70"/>
      <c r="T45" s="74"/>
      <c r="U45" s="74"/>
      <c r="V45" s="74" t="s">
        <v>67</v>
      </c>
      <c r="W45" s="70"/>
      <c r="X45" s="78" t="s">
        <v>179</v>
      </c>
      <c r="Y45" s="78" t="s">
        <v>179</v>
      </c>
      <c r="Z45" s="68" t="s">
        <v>174</v>
      </c>
      <c r="AA45" s="68" t="s">
        <v>86</v>
      </c>
      <c r="AB45" s="71"/>
      <c r="AC45" s="71"/>
      <c r="AD45" s="71"/>
      <c r="AE45" s="76"/>
      <c r="AF45" s="76"/>
      <c r="AG45" s="76"/>
      <c r="AH45" s="76"/>
      <c r="AJ45" s="4" t="s">
        <v>136</v>
      </c>
      <c r="AK45" s="4" t="s">
        <v>90</v>
      </c>
    </row>
    <row r="46" spans="1:37" ht="25.5">
      <c r="A46" s="66" t="s">
        <v>81</v>
      </c>
      <c r="B46" s="77" t="s">
        <v>142</v>
      </c>
      <c r="C46" s="68" t="s">
        <v>181</v>
      </c>
      <c r="D46" s="69" t="s">
        <v>182</v>
      </c>
      <c r="E46" s="70">
        <v>1</v>
      </c>
      <c r="F46" s="71" t="s">
        <v>145</v>
      </c>
      <c r="G46" s="72"/>
      <c r="H46" s="72">
        <f>ROUND(E46*G46,2)</f>
        <v>0</v>
      </c>
      <c r="I46" s="72"/>
      <c r="J46" s="72">
        <f>ROUND(E46*G46,2)</f>
        <v>0</v>
      </c>
      <c r="K46" s="73"/>
      <c r="L46" s="73">
        <f>E46*K46</f>
        <v>0</v>
      </c>
      <c r="M46" s="70"/>
      <c r="N46" s="70">
        <f>E46*M46</f>
        <v>0</v>
      </c>
      <c r="O46" s="71"/>
      <c r="P46" s="71" t="s">
        <v>86</v>
      </c>
      <c r="Q46" s="70"/>
      <c r="R46" s="70"/>
      <c r="S46" s="70"/>
      <c r="T46" s="74"/>
      <c r="U46" s="74"/>
      <c r="V46" s="74" t="s">
        <v>68</v>
      </c>
      <c r="W46" s="70"/>
      <c r="X46" s="78" t="s">
        <v>183</v>
      </c>
      <c r="Y46" s="78" t="s">
        <v>181</v>
      </c>
      <c r="Z46" s="68" t="s">
        <v>147</v>
      </c>
      <c r="AA46" s="68"/>
      <c r="AB46" s="71"/>
      <c r="AC46" s="71"/>
      <c r="AD46" s="71"/>
      <c r="AE46" s="76"/>
      <c r="AF46" s="76"/>
      <c r="AG46" s="76"/>
      <c r="AH46" s="76"/>
      <c r="AJ46" s="4" t="s">
        <v>89</v>
      </c>
      <c r="AK46" s="4" t="s">
        <v>90</v>
      </c>
    </row>
    <row r="47" spans="1:37">
      <c r="A47" s="66" t="s">
        <v>81</v>
      </c>
      <c r="B47" s="77" t="s">
        <v>132</v>
      </c>
      <c r="C47" s="68" t="s">
        <v>184</v>
      </c>
      <c r="D47" s="69" t="s">
        <v>185</v>
      </c>
      <c r="E47" s="70">
        <v>1</v>
      </c>
      <c r="F47" s="71" t="s">
        <v>145</v>
      </c>
      <c r="G47" s="72"/>
      <c r="H47" s="72"/>
      <c r="I47" s="72">
        <f>ROUND(E47*G47,2)</f>
        <v>0</v>
      </c>
      <c r="J47" s="72">
        <f>ROUND(E47*G47,2)</f>
        <v>0</v>
      </c>
      <c r="K47" s="73">
        <v>3.3999999999999998E-3</v>
      </c>
      <c r="L47" s="73">
        <f>E47*K47</f>
        <v>3.3999999999999998E-3</v>
      </c>
      <c r="M47" s="70"/>
      <c r="N47" s="70">
        <f>E47*M47</f>
        <v>0</v>
      </c>
      <c r="O47" s="71"/>
      <c r="P47" s="71" t="s">
        <v>86</v>
      </c>
      <c r="Q47" s="70"/>
      <c r="R47" s="70"/>
      <c r="S47" s="70"/>
      <c r="T47" s="74"/>
      <c r="U47" s="74"/>
      <c r="V47" s="74" t="s">
        <v>67</v>
      </c>
      <c r="W47" s="70"/>
      <c r="X47" s="78" t="s">
        <v>184</v>
      </c>
      <c r="Y47" s="78" t="s">
        <v>184</v>
      </c>
      <c r="Z47" s="68" t="s">
        <v>167</v>
      </c>
      <c r="AA47" s="68" t="s">
        <v>186</v>
      </c>
      <c r="AB47" s="71"/>
      <c r="AC47" s="71"/>
      <c r="AD47" s="71"/>
      <c r="AE47" s="76"/>
      <c r="AF47" s="76"/>
      <c r="AG47" s="76"/>
      <c r="AH47" s="76"/>
      <c r="AJ47" s="4" t="s">
        <v>136</v>
      </c>
      <c r="AK47" s="4" t="s">
        <v>90</v>
      </c>
    </row>
    <row r="48" spans="1:37">
      <c r="A48" s="66" t="s">
        <v>81</v>
      </c>
      <c r="B48" s="77" t="s">
        <v>132</v>
      </c>
      <c r="C48" s="68" t="s">
        <v>187</v>
      </c>
      <c r="D48" s="69" t="s">
        <v>188</v>
      </c>
      <c r="E48" s="70">
        <v>1</v>
      </c>
      <c r="F48" s="71" t="s">
        <v>145</v>
      </c>
      <c r="G48" s="72"/>
      <c r="H48" s="72"/>
      <c r="I48" s="72">
        <f>ROUND(E48*G48,2)</f>
        <v>0</v>
      </c>
      <c r="J48" s="72">
        <f>ROUND(E48*G48,2)</f>
        <v>0</v>
      </c>
      <c r="K48" s="73">
        <v>6.7000000000000002E-4</v>
      </c>
      <c r="L48" s="73">
        <f>E48*K48</f>
        <v>6.7000000000000002E-4</v>
      </c>
      <c r="M48" s="70"/>
      <c r="N48" s="70">
        <f>E48*M48</f>
        <v>0</v>
      </c>
      <c r="O48" s="71"/>
      <c r="P48" s="71" t="s">
        <v>86</v>
      </c>
      <c r="Q48" s="70"/>
      <c r="R48" s="70"/>
      <c r="S48" s="70"/>
      <c r="T48" s="74"/>
      <c r="U48" s="74"/>
      <c r="V48" s="74" t="s">
        <v>67</v>
      </c>
      <c r="W48" s="70"/>
      <c r="X48" s="78" t="s">
        <v>187</v>
      </c>
      <c r="Y48" s="78" t="s">
        <v>187</v>
      </c>
      <c r="Z48" s="68" t="s">
        <v>158</v>
      </c>
      <c r="AA48" s="68" t="s">
        <v>86</v>
      </c>
      <c r="AB48" s="71"/>
      <c r="AC48" s="71"/>
      <c r="AD48" s="71"/>
      <c r="AE48" s="76"/>
      <c r="AF48" s="76"/>
      <c r="AG48" s="76"/>
      <c r="AH48" s="76"/>
      <c r="AJ48" s="4" t="s">
        <v>136</v>
      </c>
      <c r="AK48" s="4" t="s">
        <v>90</v>
      </c>
    </row>
    <row r="49" spans="1:37">
      <c r="A49" s="66" t="s">
        <v>81</v>
      </c>
      <c r="B49" s="77" t="s">
        <v>142</v>
      </c>
      <c r="C49" s="68" t="s">
        <v>189</v>
      </c>
      <c r="D49" s="69" t="s">
        <v>190</v>
      </c>
      <c r="E49" s="70">
        <v>3</v>
      </c>
      <c r="F49" s="71" t="s">
        <v>85</v>
      </c>
      <c r="G49" s="72"/>
      <c r="H49" s="72">
        <f>ROUND(E49*G49,2)</f>
        <v>0</v>
      </c>
      <c r="I49" s="72"/>
      <c r="J49" s="72">
        <f>ROUND(E49*G49,2)</f>
        <v>0</v>
      </c>
      <c r="K49" s="73"/>
      <c r="L49" s="73">
        <f>E49*K49</f>
        <v>0</v>
      </c>
      <c r="M49" s="70"/>
      <c r="N49" s="70">
        <f>E49*M49</f>
        <v>0</v>
      </c>
      <c r="O49" s="71"/>
      <c r="P49" s="71" t="s">
        <v>86</v>
      </c>
      <c r="Q49" s="70"/>
      <c r="R49" s="70"/>
      <c r="S49" s="70"/>
      <c r="T49" s="74"/>
      <c r="U49" s="74"/>
      <c r="V49" s="74" t="s">
        <v>68</v>
      </c>
      <c r="W49" s="70"/>
      <c r="X49" s="78" t="s">
        <v>191</v>
      </c>
      <c r="Y49" s="78" t="s">
        <v>189</v>
      </c>
      <c r="Z49" s="68" t="s">
        <v>147</v>
      </c>
      <c r="AA49" s="68"/>
      <c r="AB49" s="71"/>
      <c r="AC49" s="71"/>
      <c r="AD49" s="71"/>
      <c r="AE49" s="76"/>
      <c r="AF49" s="76"/>
      <c r="AG49" s="76"/>
      <c r="AH49" s="76"/>
      <c r="AJ49" s="4" t="s">
        <v>89</v>
      </c>
      <c r="AK49" s="4" t="s">
        <v>90</v>
      </c>
    </row>
    <row r="50" spans="1:37">
      <c r="A50" s="66" t="s">
        <v>81</v>
      </c>
      <c r="B50" s="77" t="s">
        <v>142</v>
      </c>
      <c r="C50" s="68" t="s">
        <v>192</v>
      </c>
      <c r="D50" s="69" t="s">
        <v>193</v>
      </c>
      <c r="E50" s="70">
        <v>3</v>
      </c>
      <c r="F50" s="71" t="s">
        <v>85</v>
      </c>
      <c r="G50" s="72"/>
      <c r="H50" s="72">
        <f>ROUND(E50*G50,2)</f>
        <v>0</v>
      </c>
      <c r="I50" s="72"/>
      <c r="J50" s="72">
        <f>ROUND(E50*G50,2)</f>
        <v>0</v>
      </c>
      <c r="K50" s="73"/>
      <c r="L50" s="73">
        <f>E50*K50</f>
        <v>0</v>
      </c>
      <c r="M50" s="70"/>
      <c r="N50" s="70">
        <f>E50*M50</f>
        <v>0</v>
      </c>
      <c r="O50" s="71"/>
      <c r="P50" s="71" t="s">
        <v>86</v>
      </c>
      <c r="Q50" s="70"/>
      <c r="R50" s="70"/>
      <c r="S50" s="70"/>
      <c r="T50" s="74"/>
      <c r="U50" s="74"/>
      <c r="V50" s="74" t="s">
        <v>68</v>
      </c>
      <c r="W50" s="70"/>
      <c r="X50" s="78" t="s">
        <v>194</v>
      </c>
      <c r="Y50" s="78" t="s">
        <v>192</v>
      </c>
      <c r="Z50" s="68" t="s">
        <v>147</v>
      </c>
      <c r="AA50" s="68"/>
      <c r="AB50" s="71"/>
      <c r="AC50" s="71"/>
      <c r="AD50" s="71"/>
      <c r="AE50" s="76"/>
      <c r="AF50" s="76"/>
      <c r="AG50" s="76"/>
      <c r="AH50" s="76"/>
      <c r="AJ50" s="4" t="s">
        <v>89</v>
      </c>
      <c r="AK50" s="4" t="s">
        <v>90</v>
      </c>
    </row>
    <row r="51" spans="1:37">
      <c r="A51" s="66" t="s">
        <v>81</v>
      </c>
      <c r="B51" s="77" t="s">
        <v>142</v>
      </c>
      <c r="C51" s="68" t="s">
        <v>195</v>
      </c>
      <c r="D51" s="69" t="s">
        <v>196</v>
      </c>
      <c r="E51" s="70">
        <v>1</v>
      </c>
      <c r="F51" s="71" t="s">
        <v>145</v>
      </c>
      <c r="G51" s="72"/>
      <c r="H51" s="72">
        <f>ROUND(E51*G51,2)</f>
        <v>0</v>
      </c>
      <c r="I51" s="72"/>
      <c r="J51" s="72">
        <f>ROUND(E51*G51,2)</f>
        <v>0</v>
      </c>
      <c r="K51" s="73">
        <v>4.8099999999999997E-2</v>
      </c>
      <c r="L51" s="73">
        <f>E51*K51</f>
        <v>4.8099999999999997E-2</v>
      </c>
      <c r="M51" s="70"/>
      <c r="N51" s="70">
        <f>E51*M51</f>
        <v>0</v>
      </c>
      <c r="O51" s="71"/>
      <c r="P51" s="71" t="s">
        <v>86</v>
      </c>
      <c r="Q51" s="70"/>
      <c r="R51" s="70"/>
      <c r="S51" s="70"/>
      <c r="T51" s="74"/>
      <c r="U51" s="74"/>
      <c r="V51" s="74" t="s">
        <v>68</v>
      </c>
      <c r="W51" s="70"/>
      <c r="X51" s="78" t="s">
        <v>197</v>
      </c>
      <c r="Y51" s="78" t="s">
        <v>195</v>
      </c>
      <c r="Z51" s="68" t="s">
        <v>147</v>
      </c>
      <c r="AA51" s="68"/>
      <c r="AB51" s="71"/>
      <c r="AC51" s="71"/>
      <c r="AD51" s="71"/>
      <c r="AE51" s="76"/>
      <c r="AF51" s="76"/>
      <c r="AG51" s="76"/>
      <c r="AH51" s="76"/>
      <c r="AJ51" s="4" t="s">
        <v>89</v>
      </c>
      <c r="AK51" s="4" t="s">
        <v>90</v>
      </c>
    </row>
    <row r="52" spans="1:37">
      <c r="A52" s="66" t="s">
        <v>81</v>
      </c>
      <c r="B52" s="77" t="s">
        <v>142</v>
      </c>
      <c r="C52" s="68" t="s">
        <v>198</v>
      </c>
      <c r="D52" s="69" t="s">
        <v>199</v>
      </c>
      <c r="E52" s="70">
        <v>1</v>
      </c>
      <c r="F52" s="71" t="s">
        <v>145</v>
      </c>
      <c r="G52" s="72"/>
      <c r="H52" s="72">
        <f>ROUND(E52*G52,2)</f>
        <v>0</v>
      </c>
      <c r="I52" s="72"/>
      <c r="J52" s="72">
        <f>ROUND(E52*G52,2)</f>
        <v>0</v>
      </c>
      <c r="K52" s="73">
        <v>3.0000000000000001E-5</v>
      </c>
      <c r="L52" s="73">
        <f>E52*K52</f>
        <v>3.0000000000000001E-5</v>
      </c>
      <c r="M52" s="70"/>
      <c r="N52" s="70">
        <f>E52*M52</f>
        <v>0</v>
      </c>
      <c r="O52" s="71"/>
      <c r="P52" s="71" t="s">
        <v>86</v>
      </c>
      <c r="Q52" s="70"/>
      <c r="R52" s="70"/>
      <c r="S52" s="70"/>
      <c r="T52" s="74"/>
      <c r="U52" s="74"/>
      <c r="V52" s="74" t="s">
        <v>68</v>
      </c>
      <c r="W52" s="70"/>
      <c r="X52" s="78" t="s">
        <v>200</v>
      </c>
      <c r="Y52" s="78" t="s">
        <v>198</v>
      </c>
      <c r="Z52" s="68" t="s">
        <v>158</v>
      </c>
      <c r="AA52" s="68"/>
      <c r="AB52" s="71"/>
      <c r="AC52" s="71"/>
      <c r="AD52" s="71"/>
      <c r="AE52" s="76"/>
      <c r="AF52" s="76"/>
      <c r="AG52" s="76"/>
      <c r="AH52" s="76"/>
      <c r="AJ52" s="4" t="s">
        <v>89</v>
      </c>
      <c r="AK52" s="4" t="s">
        <v>90</v>
      </c>
    </row>
    <row r="53" spans="1:37">
      <c r="A53" s="66" t="s">
        <v>81</v>
      </c>
      <c r="B53" s="77" t="s">
        <v>132</v>
      </c>
      <c r="C53" s="68" t="s">
        <v>201</v>
      </c>
      <c r="D53" s="69" t="s">
        <v>202</v>
      </c>
      <c r="E53" s="70">
        <v>1</v>
      </c>
      <c r="F53" s="71" t="s">
        <v>145</v>
      </c>
      <c r="G53" s="72"/>
      <c r="H53" s="72"/>
      <c r="I53" s="72">
        <f>ROUND(E53*G53,2)</f>
        <v>0</v>
      </c>
      <c r="J53" s="72">
        <f>ROUND(E53*G53,2)</f>
        <v>0</v>
      </c>
      <c r="K53" s="73"/>
      <c r="L53" s="73">
        <f>E53*K53</f>
        <v>0</v>
      </c>
      <c r="M53" s="70"/>
      <c r="N53" s="70">
        <f>E53*M53</f>
        <v>0</v>
      </c>
      <c r="O53" s="71"/>
      <c r="P53" s="71" t="s">
        <v>86</v>
      </c>
      <c r="Q53" s="70"/>
      <c r="R53" s="70"/>
      <c r="S53" s="70"/>
      <c r="T53" s="74"/>
      <c r="U53" s="74"/>
      <c r="V53" s="74" t="s">
        <v>67</v>
      </c>
      <c r="W53" s="70"/>
      <c r="X53" s="78" t="s">
        <v>201</v>
      </c>
      <c r="Y53" s="78" t="s">
        <v>201</v>
      </c>
      <c r="Z53" s="68" t="s">
        <v>203</v>
      </c>
      <c r="AA53" s="68" t="s">
        <v>86</v>
      </c>
      <c r="AB53" s="71"/>
      <c r="AC53" s="71"/>
      <c r="AD53" s="71"/>
      <c r="AE53" s="76"/>
      <c r="AF53" s="76"/>
      <c r="AG53" s="76"/>
      <c r="AH53" s="76"/>
      <c r="AJ53" s="4" t="s">
        <v>136</v>
      </c>
      <c r="AK53" s="4" t="s">
        <v>90</v>
      </c>
    </row>
    <row r="54" spans="1:37">
      <c r="A54" s="66" t="s">
        <v>81</v>
      </c>
      <c r="B54" s="77" t="s">
        <v>142</v>
      </c>
      <c r="C54" s="68" t="s">
        <v>204</v>
      </c>
      <c r="D54" s="69" t="s">
        <v>205</v>
      </c>
      <c r="E54" s="70">
        <v>1</v>
      </c>
      <c r="F54" s="71" t="s">
        <v>145</v>
      </c>
      <c r="G54" s="72"/>
      <c r="H54" s="72">
        <f>ROUND(E54*G54,2)</f>
        <v>0</v>
      </c>
      <c r="I54" s="72"/>
      <c r="J54" s="72">
        <f>ROUND(E54*G54,2)</f>
        <v>0</v>
      </c>
      <c r="K54" s="73">
        <v>7.0200000000000002E-3</v>
      </c>
      <c r="L54" s="73">
        <f>E54*K54</f>
        <v>7.0200000000000002E-3</v>
      </c>
      <c r="M54" s="70"/>
      <c r="N54" s="70">
        <f>E54*M54</f>
        <v>0</v>
      </c>
      <c r="O54" s="71"/>
      <c r="P54" s="71" t="s">
        <v>86</v>
      </c>
      <c r="Q54" s="70"/>
      <c r="R54" s="70"/>
      <c r="S54" s="70"/>
      <c r="T54" s="74"/>
      <c r="U54" s="74"/>
      <c r="V54" s="74" t="s">
        <v>68</v>
      </c>
      <c r="W54" s="70"/>
      <c r="X54" s="78" t="s">
        <v>206</v>
      </c>
      <c r="Y54" s="78" t="s">
        <v>204</v>
      </c>
      <c r="Z54" s="68" t="s">
        <v>147</v>
      </c>
      <c r="AA54" s="68"/>
      <c r="AB54" s="71"/>
      <c r="AC54" s="71"/>
      <c r="AD54" s="71"/>
      <c r="AE54" s="76"/>
      <c r="AF54" s="76"/>
      <c r="AG54" s="76"/>
      <c r="AH54" s="76"/>
      <c r="AJ54" s="4" t="s">
        <v>89</v>
      </c>
      <c r="AK54" s="4" t="s">
        <v>90</v>
      </c>
    </row>
    <row r="55" spans="1:37">
      <c r="A55" s="66" t="s">
        <v>81</v>
      </c>
      <c r="B55" s="77" t="s">
        <v>132</v>
      </c>
      <c r="C55" s="68" t="s">
        <v>207</v>
      </c>
      <c r="D55" s="69" t="s">
        <v>208</v>
      </c>
      <c r="E55" s="70">
        <v>1</v>
      </c>
      <c r="F55" s="71" t="s">
        <v>145</v>
      </c>
      <c r="G55" s="72"/>
      <c r="H55" s="72"/>
      <c r="I55" s="72">
        <f>ROUND(E55*G55,2)</f>
        <v>0</v>
      </c>
      <c r="J55" s="72">
        <f>ROUND(E55*G55,2)</f>
        <v>0</v>
      </c>
      <c r="K55" s="73">
        <v>0.13500000000000001</v>
      </c>
      <c r="L55" s="73">
        <f>E55*K55</f>
        <v>0.13500000000000001</v>
      </c>
      <c r="M55" s="70"/>
      <c r="N55" s="70">
        <f>E55*M55</f>
        <v>0</v>
      </c>
      <c r="O55" s="71"/>
      <c r="P55" s="71" t="s">
        <v>86</v>
      </c>
      <c r="Q55" s="70"/>
      <c r="R55" s="70"/>
      <c r="S55" s="70"/>
      <c r="T55" s="74"/>
      <c r="U55" s="74"/>
      <c r="V55" s="74" t="s">
        <v>67</v>
      </c>
      <c r="W55" s="70"/>
      <c r="X55" s="78" t="s">
        <v>207</v>
      </c>
      <c r="Y55" s="78" t="s">
        <v>207</v>
      </c>
      <c r="Z55" s="68" t="s">
        <v>209</v>
      </c>
      <c r="AA55" s="68" t="s">
        <v>86</v>
      </c>
      <c r="AB55" s="71"/>
      <c r="AC55" s="71"/>
      <c r="AD55" s="71"/>
      <c r="AE55" s="76"/>
      <c r="AF55" s="76"/>
      <c r="AG55" s="76"/>
      <c r="AH55" s="76"/>
      <c r="AJ55" s="4" t="s">
        <v>136</v>
      </c>
      <c r="AK55" s="4" t="s">
        <v>90</v>
      </c>
    </row>
    <row r="56" spans="1:37">
      <c r="A56" s="66" t="s">
        <v>81</v>
      </c>
      <c r="B56" s="77" t="s">
        <v>142</v>
      </c>
      <c r="C56" s="68" t="s">
        <v>210</v>
      </c>
      <c r="D56" s="69" t="s">
        <v>211</v>
      </c>
      <c r="E56" s="70">
        <v>1</v>
      </c>
      <c r="F56" s="71" t="s">
        <v>145</v>
      </c>
      <c r="G56" s="72"/>
      <c r="H56" s="72">
        <f>ROUND(E56*G56,2)</f>
        <v>0</v>
      </c>
      <c r="I56" s="72"/>
      <c r="J56" s="72">
        <f>ROUND(E56*G56,2)</f>
        <v>0</v>
      </c>
      <c r="K56" s="73">
        <v>5.339E-2</v>
      </c>
      <c r="L56" s="73">
        <f>E56*K56</f>
        <v>5.339E-2</v>
      </c>
      <c r="M56" s="70"/>
      <c r="N56" s="70">
        <f>E56*M56</f>
        <v>0</v>
      </c>
      <c r="O56" s="71"/>
      <c r="P56" s="71" t="s">
        <v>86</v>
      </c>
      <c r="Q56" s="70"/>
      <c r="R56" s="70"/>
      <c r="S56" s="70"/>
      <c r="T56" s="74"/>
      <c r="U56" s="74"/>
      <c r="V56" s="74" t="s">
        <v>68</v>
      </c>
      <c r="W56" s="70"/>
      <c r="X56" s="78" t="s">
        <v>212</v>
      </c>
      <c r="Y56" s="78" t="s">
        <v>210</v>
      </c>
      <c r="Z56" s="68" t="s">
        <v>147</v>
      </c>
      <c r="AA56" s="68"/>
      <c r="AB56" s="71"/>
      <c r="AC56" s="71"/>
      <c r="AD56" s="71"/>
      <c r="AE56" s="76"/>
      <c r="AF56" s="76"/>
      <c r="AG56" s="76"/>
      <c r="AH56" s="76"/>
      <c r="AJ56" s="4" t="s">
        <v>89</v>
      </c>
      <c r="AK56" s="4" t="s">
        <v>90</v>
      </c>
    </row>
    <row r="57" spans="1:37">
      <c r="A57" s="66" t="s">
        <v>81</v>
      </c>
      <c r="B57" s="77" t="s">
        <v>132</v>
      </c>
      <c r="C57" s="68" t="s">
        <v>213</v>
      </c>
      <c r="D57" s="69" t="s">
        <v>214</v>
      </c>
      <c r="E57" s="70">
        <v>1</v>
      </c>
      <c r="F57" s="71" t="s">
        <v>145</v>
      </c>
      <c r="G57" s="72"/>
      <c r="H57" s="72"/>
      <c r="I57" s="72">
        <f>ROUND(E57*G57,2)</f>
        <v>0</v>
      </c>
      <c r="J57" s="72">
        <f>ROUND(E57*G57,2)</f>
        <v>0</v>
      </c>
      <c r="K57" s="73">
        <v>7.4999999999999997E-3</v>
      </c>
      <c r="L57" s="73">
        <f>E57*K57</f>
        <v>7.4999999999999997E-3</v>
      </c>
      <c r="M57" s="70"/>
      <c r="N57" s="70">
        <f>E57*M57</f>
        <v>0</v>
      </c>
      <c r="O57" s="71"/>
      <c r="P57" s="71" t="s">
        <v>86</v>
      </c>
      <c r="Q57" s="70"/>
      <c r="R57" s="70"/>
      <c r="S57" s="70"/>
      <c r="T57" s="74"/>
      <c r="U57" s="74"/>
      <c r="V57" s="74" t="s">
        <v>67</v>
      </c>
      <c r="W57" s="70"/>
      <c r="X57" s="78" t="s">
        <v>213</v>
      </c>
      <c r="Y57" s="78" t="s">
        <v>213</v>
      </c>
      <c r="Z57" s="68" t="s">
        <v>209</v>
      </c>
      <c r="AA57" s="68" t="s">
        <v>86</v>
      </c>
      <c r="AB57" s="71"/>
      <c r="AC57" s="71"/>
      <c r="AD57" s="71"/>
      <c r="AE57" s="76"/>
      <c r="AF57" s="76"/>
      <c r="AG57" s="76"/>
      <c r="AH57" s="76"/>
      <c r="AJ57" s="4" t="s">
        <v>136</v>
      </c>
      <c r="AK57" s="4" t="s">
        <v>90</v>
      </c>
    </row>
    <row r="58" spans="1:37">
      <c r="A58" s="66" t="s">
        <v>81</v>
      </c>
      <c r="B58" s="77" t="s">
        <v>215</v>
      </c>
      <c r="C58" s="68" t="s">
        <v>216</v>
      </c>
      <c r="D58" s="69" t="s">
        <v>217</v>
      </c>
      <c r="E58" s="70">
        <v>1</v>
      </c>
      <c r="F58" s="71" t="s">
        <v>145</v>
      </c>
      <c r="G58" s="72"/>
      <c r="H58" s="72">
        <f>ROUND(E58*G58,2)</f>
        <v>0</v>
      </c>
      <c r="I58" s="72"/>
      <c r="J58" s="72">
        <f>ROUND(E58*G58,2)</f>
        <v>0</v>
      </c>
      <c r="K58" s="73">
        <v>3.8700000000000002E-3</v>
      </c>
      <c r="L58" s="73">
        <f>E58*K58</f>
        <v>3.8700000000000002E-3</v>
      </c>
      <c r="M58" s="70"/>
      <c r="N58" s="70">
        <f>E58*M58</f>
        <v>0</v>
      </c>
      <c r="O58" s="71"/>
      <c r="P58" s="71" t="s">
        <v>86</v>
      </c>
      <c r="Q58" s="70"/>
      <c r="R58" s="70"/>
      <c r="S58" s="70"/>
      <c r="T58" s="74"/>
      <c r="U58" s="74"/>
      <c r="V58" s="74" t="s">
        <v>68</v>
      </c>
      <c r="W58" s="70"/>
      <c r="X58" s="78" t="s">
        <v>218</v>
      </c>
      <c r="Y58" s="78" t="s">
        <v>216</v>
      </c>
      <c r="Z58" s="68" t="s">
        <v>219</v>
      </c>
      <c r="AA58" s="68"/>
      <c r="AB58" s="71"/>
      <c r="AC58" s="71"/>
      <c r="AD58" s="71"/>
      <c r="AE58" s="76"/>
      <c r="AF58" s="76"/>
      <c r="AG58" s="76"/>
      <c r="AH58" s="76"/>
      <c r="AJ58" s="4" t="s">
        <v>89</v>
      </c>
      <c r="AK58" s="4" t="s">
        <v>90</v>
      </c>
    </row>
    <row r="59" spans="1:37">
      <c r="A59" s="66" t="s">
        <v>81</v>
      </c>
      <c r="B59" s="77" t="s">
        <v>142</v>
      </c>
      <c r="C59" s="68" t="s">
        <v>220</v>
      </c>
      <c r="D59" s="69" t="s">
        <v>221</v>
      </c>
      <c r="E59" s="70">
        <v>1</v>
      </c>
      <c r="F59" s="71" t="s">
        <v>145</v>
      </c>
      <c r="G59" s="72"/>
      <c r="H59" s="72">
        <f>ROUND(E59*G59,2)</f>
        <v>0</v>
      </c>
      <c r="I59" s="72"/>
      <c r="J59" s="72">
        <f>ROUND(E59*G59,2)</f>
        <v>0</v>
      </c>
      <c r="K59" s="73"/>
      <c r="L59" s="73">
        <f>E59*K59</f>
        <v>0</v>
      </c>
      <c r="M59" s="70"/>
      <c r="N59" s="70">
        <f>E59*M59</f>
        <v>0</v>
      </c>
      <c r="O59" s="71"/>
      <c r="P59" s="71" t="s">
        <v>86</v>
      </c>
      <c r="Q59" s="70"/>
      <c r="R59" s="70"/>
      <c r="S59" s="70"/>
      <c r="T59" s="74"/>
      <c r="U59" s="74"/>
      <c r="V59" s="74" t="s">
        <v>68</v>
      </c>
      <c r="W59" s="70"/>
      <c r="X59" s="78" t="s">
        <v>222</v>
      </c>
      <c r="Y59" s="78" t="s">
        <v>220</v>
      </c>
      <c r="Z59" s="68" t="s">
        <v>147</v>
      </c>
      <c r="AA59" s="68"/>
      <c r="AB59" s="71"/>
      <c r="AC59" s="71"/>
      <c r="AD59" s="71"/>
      <c r="AE59" s="76"/>
      <c r="AF59" s="76"/>
      <c r="AG59" s="76"/>
      <c r="AH59" s="76"/>
      <c r="AJ59" s="4" t="s">
        <v>89</v>
      </c>
      <c r="AK59" s="4" t="s">
        <v>90</v>
      </c>
    </row>
    <row r="60" spans="1:37">
      <c r="A60" s="66" t="s">
        <v>81</v>
      </c>
      <c r="B60" s="77" t="s">
        <v>142</v>
      </c>
      <c r="C60" s="68" t="s">
        <v>223</v>
      </c>
      <c r="D60" s="69" t="s">
        <v>224</v>
      </c>
      <c r="E60" s="70">
        <v>3</v>
      </c>
      <c r="F60" s="71" t="s">
        <v>85</v>
      </c>
      <c r="G60" s="72"/>
      <c r="H60" s="72">
        <f>ROUND(E60*G60,2)</f>
        <v>0</v>
      </c>
      <c r="I60" s="72"/>
      <c r="J60" s="72">
        <f>ROUND(E60*G60,2)</f>
        <v>0</v>
      </c>
      <c r="K60" s="73">
        <v>9.0000000000000006E-5</v>
      </c>
      <c r="L60" s="73">
        <f>E60*K60</f>
        <v>2.7E-4</v>
      </c>
      <c r="M60" s="70"/>
      <c r="N60" s="70">
        <f>E60*M60</f>
        <v>0</v>
      </c>
      <c r="O60" s="71"/>
      <c r="P60" s="71" t="s">
        <v>86</v>
      </c>
      <c r="Q60" s="70"/>
      <c r="R60" s="70"/>
      <c r="S60" s="70"/>
      <c r="T60" s="74"/>
      <c r="U60" s="74"/>
      <c r="V60" s="74" t="s">
        <v>68</v>
      </c>
      <c r="W60" s="70"/>
      <c r="X60" s="78" t="s">
        <v>225</v>
      </c>
      <c r="Y60" s="78" t="s">
        <v>223</v>
      </c>
      <c r="Z60" s="68" t="s">
        <v>147</v>
      </c>
      <c r="AA60" s="68"/>
      <c r="AB60" s="71"/>
      <c r="AC60" s="71"/>
      <c r="AD60" s="71"/>
      <c r="AE60" s="76"/>
      <c r="AF60" s="76"/>
      <c r="AG60" s="76"/>
      <c r="AH60" s="76"/>
      <c r="AJ60" s="4" t="s">
        <v>89</v>
      </c>
      <c r="AK60" s="4" t="s">
        <v>90</v>
      </c>
    </row>
    <row r="61" spans="1:37">
      <c r="A61" s="66"/>
      <c r="B61" s="77"/>
      <c r="C61" s="68"/>
      <c r="D61" s="79" t="s">
        <v>226</v>
      </c>
      <c r="E61" s="80">
        <f>J61</f>
        <v>0</v>
      </c>
      <c r="F61" s="71"/>
      <c r="G61" s="72"/>
      <c r="H61" s="80">
        <f>SUM(H36:H60)</f>
        <v>0</v>
      </c>
      <c r="I61" s="80">
        <f>SUM(I36:I60)</f>
        <v>0</v>
      </c>
      <c r="J61" s="80">
        <f>SUM(J36:J60)</f>
        <v>0</v>
      </c>
      <c r="K61" s="73"/>
      <c r="L61" s="81">
        <f>SUM(L36:L60)</f>
        <v>0.28372199999999997</v>
      </c>
      <c r="M61" s="70"/>
      <c r="N61" s="82">
        <f>SUM(N36:N60)</f>
        <v>0</v>
      </c>
      <c r="O61" s="71"/>
      <c r="P61" s="71"/>
      <c r="Q61" s="70"/>
      <c r="R61" s="70"/>
      <c r="S61" s="70"/>
      <c r="T61" s="74"/>
      <c r="U61" s="74"/>
      <c r="V61" s="74"/>
      <c r="W61" s="70">
        <f>SUM(W36:W60)</f>
        <v>0</v>
      </c>
      <c r="X61" s="75"/>
      <c r="Y61" s="75"/>
      <c r="Z61" s="68"/>
      <c r="AA61" s="68"/>
      <c r="AB61" s="71"/>
      <c r="AC61" s="71"/>
      <c r="AD61" s="71"/>
      <c r="AE61" s="76"/>
      <c r="AF61" s="76"/>
      <c r="AG61" s="76"/>
      <c r="AH61" s="76"/>
    </row>
    <row r="62" spans="1:37">
      <c r="A62" s="66"/>
      <c r="B62" s="77"/>
      <c r="C62" s="68"/>
      <c r="D62" s="69"/>
      <c r="E62" s="70"/>
      <c r="F62" s="71"/>
      <c r="G62" s="72"/>
      <c r="H62" s="72"/>
      <c r="I62" s="72"/>
      <c r="J62" s="72"/>
      <c r="K62" s="73"/>
      <c r="L62" s="73"/>
      <c r="M62" s="70"/>
      <c r="N62" s="70"/>
      <c r="O62" s="71"/>
      <c r="P62" s="71"/>
      <c r="Q62" s="70"/>
      <c r="R62" s="70"/>
      <c r="S62" s="70"/>
      <c r="T62" s="74"/>
      <c r="U62" s="74"/>
      <c r="V62" s="74"/>
      <c r="W62" s="70"/>
      <c r="X62" s="75"/>
      <c r="Y62" s="75"/>
      <c r="Z62" s="68"/>
      <c r="AA62" s="68"/>
      <c r="AB62" s="71"/>
      <c r="AC62" s="71"/>
      <c r="AD62" s="71"/>
      <c r="AE62" s="76"/>
      <c r="AF62" s="76"/>
      <c r="AG62" s="76"/>
      <c r="AH62" s="76"/>
    </row>
    <row r="63" spans="1:37">
      <c r="A63" s="66"/>
      <c r="B63" s="68" t="s">
        <v>227</v>
      </c>
      <c r="C63" s="68"/>
      <c r="D63" s="69"/>
      <c r="E63" s="70"/>
      <c r="F63" s="71"/>
      <c r="G63" s="72"/>
      <c r="H63" s="72"/>
      <c r="I63" s="72"/>
      <c r="J63" s="72"/>
      <c r="K63" s="73"/>
      <c r="L63" s="73"/>
      <c r="M63" s="70"/>
      <c r="N63" s="70"/>
      <c r="O63" s="71"/>
      <c r="P63" s="71"/>
      <c r="Q63" s="70"/>
      <c r="R63" s="70"/>
      <c r="S63" s="70"/>
      <c r="T63" s="74"/>
      <c r="U63" s="74"/>
      <c r="V63" s="74"/>
      <c r="W63" s="70"/>
      <c r="X63" s="75"/>
      <c r="Y63" s="75"/>
      <c r="Z63" s="68"/>
      <c r="AA63" s="68"/>
      <c r="AB63" s="71"/>
      <c r="AC63" s="71"/>
      <c r="AD63" s="71"/>
      <c r="AE63" s="76"/>
      <c r="AF63" s="76"/>
      <c r="AG63" s="76"/>
      <c r="AH63" s="76"/>
    </row>
    <row r="64" spans="1:37" ht="25.5">
      <c r="A64" s="66" t="s">
        <v>81</v>
      </c>
      <c r="B64" s="77" t="s">
        <v>142</v>
      </c>
      <c r="C64" s="68" t="s">
        <v>228</v>
      </c>
      <c r="D64" s="69" t="s">
        <v>229</v>
      </c>
      <c r="E64" s="70">
        <v>3.4180000000000001</v>
      </c>
      <c r="F64" s="71" t="s">
        <v>230</v>
      </c>
      <c r="G64" s="72"/>
      <c r="H64" s="72">
        <f>ROUND(E64*G64,2)</f>
        <v>0</v>
      </c>
      <c r="I64" s="72"/>
      <c r="J64" s="72">
        <f>ROUND(E64*G64,2)</f>
        <v>0</v>
      </c>
      <c r="K64" s="73"/>
      <c r="L64" s="73">
        <f>E64*K64</f>
        <v>0</v>
      </c>
      <c r="M64" s="70"/>
      <c r="N64" s="70">
        <f>E64*M64</f>
        <v>0</v>
      </c>
      <c r="O64" s="71"/>
      <c r="P64" s="71" t="s">
        <v>86</v>
      </c>
      <c r="Q64" s="70"/>
      <c r="R64" s="70"/>
      <c r="S64" s="70"/>
      <c r="T64" s="74"/>
      <c r="U64" s="74"/>
      <c r="V64" s="74" t="s">
        <v>68</v>
      </c>
      <c r="W64" s="70"/>
      <c r="X64" s="78" t="s">
        <v>231</v>
      </c>
      <c r="Y64" s="78" t="s">
        <v>228</v>
      </c>
      <c r="Z64" s="68" t="s">
        <v>147</v>
      </c>
      <c r="AA64" s="68"/>
      <c r="AB64" s="71"/>
      <c r="AC64" s="71"/>
      <c r="AD64" s="71"/>
      <c r="AE64" s="76"/>
      <c r="AF64" s="76"/>
      <c r="AG64" s="76"/>
      <c r="AH64" s="76"/>
      <c r="AJ64" s="4" t="s">
        <v>89</v>
      </c>
      <c r="AK64" s="4" t="s">
        <v>90</v>
      </c>
    </row>
    <row r="65" spans="1:37">
      <c r="A65" s="66"/>
      <c r="B65" s="77"/>
      <c r="C65" s="68"/>
      <c r="D65" s="79" t="s">
        <v>232</v>
      </c>
      <c r="E65" s="80">
        <f>J65</f>
        <v>0</v>
      </c>
      <c r="F65" s="71"/>
      <c r="G65" s="72"/>
      <c r="H65" s="80">
        <f>SUM(H63:H64)</f>
        <v>0</v>
      </c>
      <c r="I65" s="80">
        <f>SUM(I63:I64)</f>
        <v>0</v>
      </c>
      <c r="J65" s="80">
        <f>SUM(J63:J64)</f>
        <v>0</v>
      </c>
      <c r="K65" s="73"/>
      <c r="L65" s="81">
        <f>SUM(L63:L64)</f>
        <v>0</v>
      </c>
      <c r="M65" s="70"/>
      <c r="N65" s="82">
        <f>SUM(N63:N64)</f>
        <v>0</v>
      </c>
      <c r="O65" s="71"/>
      <c r="P65" s="71"/>
      <c r="Q65" s="70"/>
      <c r="R65" s="70"/>
      <c r="S65" s="70"/>
      <c r="T65" s="74"/>
      <c r="U65" s="74"/>
      <c r="V65" s="74"/>
      <c r="W65" s="70">
        <f>SUM(W63:W64)</f>
        <v>0</v>
      </c>
      <c r="X65" s="75"/>
      <c r="Y65" s="75"/>
      <c r="Z65" s="68"/>
      <c r="AA65" s="68"/>
      <c r="AB65" s="71"/>
      <c r="AC65" s="71"/>
      <c r="AD65" s="71"/>
      <c r="AE65" s="76"/>
      <c r="AF65" s="76"/>
      <c r="AG65" s="76"/>
      <c r="AH65" s="76"/>
    </row>
    <row r="66" spans="1:37">
      <c r="A66" s="66"/>
      <c r="B66" s="77"/>
      <c r="C66" s="68"/>
      <c r="D66" s="69"/>
      <c r="E66" s="70"/>
      <c r="F66" s="71"/>
      <c r="G66" s="72"/>
      <c r="H66" s="72"/>
      <c r="I66" s="72"/>
      <c r="J66" s="72"/>
      <c r="K66" s="73"/>
      <c r="L66" s="73"/>
      <c r="M66" s="70"/>
      <c r="N66" s="70"/>
      <c r="O66" s="71"/>
      <c r="P66" s="71"/>
      <c r="Q66" s="70"/>
      <c r="R66" s="70"/>
      <c r="S66" s="70"/>
      <c r="T66" s="74"/>
      <c r="U66" s="74"/>
      <c r="V66" s="74"/>
      <c r="W66" s="70"/>
      <c r="X66" s="75"/>
      <c r="Y66" s="75"/>
      <c r="Z66" s="68"/>
      <c r="AA66" s="68"/>
      <c r="AB66" s="71"/>
      <c r="AC66" s="71"/>
      <c r="AD66" s="71"/>
      <c r="AE66" s="76"/>
      <c r="AF66" s="76"/>
      <c r="AG66" s="76"/>
      <c r="AH66" s="76"/>
    </row>
    <row r="67" spans="1:37">
      <c r="A67" s="66"/>
      <c r="B67" s="77"/>
      <c r="C67" s="68"/>
      <c r="D67" s="79" t="s">
        <v>233</v>
      </c>
      <c r="E67" s="82">
        <f>J67</f>
        <v>0</v>
      </c>
      <c r="F67" s="71"/>
      <c r="G67" s="72"/>
      <c r="H67" s="80">
        <f>+H29+H34+H61+H65</f>
        <v>0</v>
      </c>
      <c r="I67" s="80">
        <f>+I29+I34+I61+I65</f>
        <v>0</v>
      </c>
      <c r="J67" s="80">
        <f>+J29+J34+J61+J65</f>
        <v>0</v>
      </c>
      <c r="K67" s="73"/>
      <c r="L67" s="81">
        <f>+L29+L34+L61+L65</f>
        <v>3.4176009000000001</v>
      </c>
      <c r="M67" s="70"/>
      <c r="N67" s="82">
        <f>+N29+N34+N61+N65</f>
        <v>0</v>
      </c>
      <c r="O67" s="71"/>
      <c r="P67" s="71"/>
      <c r="Q67" s="70"/>
      <c r="R67" s="70"/>
      <c r="S67" s="70"/>
      <c r="T67" s="74"/>
      <c r="U67" s="74"/>
      <c r="V67" s="74"/>
      <c r="W67" s="70">
        <f>+W29+W34+W61+W65</f>
        <v>0</v>
      </c>
      <c r="X67" s="75"/>
      <c r="Y67" s="75"/>
      <c r="Z67" s="68"/>
      <c r="AA67" s="68"/>
      <c r="AB67" s="71"/>
      <c r="AC67" s="71"/>
      <c r="AD67" s="71"/>
      <c r="AE67" s="76"/>
      <c r="AF67" s="76"/>
      <c r="AG67" s="76"/>
      <c r="AH67" s="76"/>
    </row>
    <row r="68" spans="1:37">
      <c r="A68" s="66"/>
      <c r="B68" s="77"/>
      <c r="C68" s="68"/>
      <c r="D68" s="69"/>
      <c r="E68" s="70"/>
      <c r="F68" s="71"/>
      <c r="G68" s="72"/>
      <c r="H68" s="72"/>
      <c r="I68" s="72"/>
      <c r="J68" s="72"/>
      <c r="K68" s="73"/>
      <c r="L68" s="73"/>
      <c r="M68" s="70"/>
      <c r="N68" s="70"/>
      <c r="O68" s="71"/>
      <c r="P68" s="71"/>
      <c r="Q68" s="70"/>
      <c r="R68" s="70"/>
      <c r="S68" s="70"/>
      <c r="T68" s="74"/>
      <c r="U68" s="74"/>
      <c r="V68" s="74"/>
      <c r="W68" s="70"/>
      <c r="X68" s="75"/>
      <c r="Y68" s="75"/>
      <c r="Z68" s="68"/>
      <c r="AA68" s="68"/>
      <c r="AB68" s="71"/>
      <c r="AC68" s="71"/>
      <c r="AD68" s="71"/>
      <c r="AE68" s="76"/>
      <c r="AF68" s="76"/>
      <c r="AG68" s="76"/>
      <c r="AH68" s="76"/>
    </row>
    <row r="69" spans="1:37">
      <c r="A69" s="66"/>
      <c r="B69" s="67" t="s">
        <v>234</v>
      </c>
      <c r="C69" s="68"/>
      <c r="D69" s="69"/>
      <c r="E69" s="70"/>
      <c r="F69" s="71"/>
      <c r="G69" s="72"/>
      <c r="H69" s="72"/>
      <c r="I69" s="72"/>
      <c r="J69" s="72"/>
      <c r="K69" s="73"/>
      <c r="L69" s="73"/>
      <c r="M69" s="70"/>
      <c r="N69" s="70"/>
      <c r="O69" s="71"/>
      <c r="P69" s="71"/>
      <c r="Q69" s="70"/>
      <c r="R69" s="70"/>
      <c r="S69" s="70"/>
      <c r="T69" s="74"/>
      <c r="U69" s="74"/>
      <c r="V69" s="74"/>
      <c r="W69" s="70"/>
      <c r="X69" s="75"/>
      <c r="Y69" s="75"/>
      <c r="Z69" s="68"/>
      <c r="AA69" s="68"/>
      <c r="AB69" s="71"/>
      <c r="AC69" s="71"/>
      <c r="AD69" s="71"/>
      <c r="AE69" s="76"/>
      <c r="AF69" s="76"/>
      <c r="AG69" s="76"/>
      <c r="AH69" s="76"/>
    </row>
    <row r="70" spans="1:37">
      <c r="A70" s="66"/>
      <c r="B70" s="68" t="s">
        <v>235</v>
      </c>
      <c r="C70" s="68"/>
      <c r="D70" s="69"/>
      <c r="E70" s="70"/>
      <c r="F70" s="71"/>
      <c r="G70" s="72"/>
      <c r="H70" s="72"/>
      <c r="I70" s="72"/>
      <c r="J70" s="72"/>
      <c r="K70" s="73"/>
      <c r="L70" s="73"/>
      <c r="M70" s="70"/>
      <c r="N70" s="70"/>
      <c r="O70" s="71"/>
      <c r="P70" s="71"/>
      <c r="Q70" s="70"/>
      <c r="R70" s="70"/>
      <c r="S70" s="70"/>
      <c r="T70" s="74"/>
      <c r="U70" s="74"/>
      <c r="V70" s="74"/>
      <c r="W70" s="70"/>
      <c r="X70" s="75"/>
      <c r="Y70" s="75"/>
      <c r="Z70" s="68"/>
      <c r="AA70" s="68"/>
      <c r="AB70" s="71"/>
      <c r="AC70" s="71"/>
      <c r="AD70" s="71"/>
      <c r="AE70" s="76"/>
      <c r="AF70" s="76"/>
      <c r="AG70" s="76"/>
      <c r="AH70" s="76"/>
    </row>
    <row r="71" spans="1:37">
      <c r="A71" s="66" t="s">
        <v>81</v>
      </c>
      <c r="B71" s="77" t="s">
        <v>236</v>
      </c>
      <c r="C71" s="68" t="s">
        <v>237</v>
      </c>
      <c r="D71" s="69" t="s">
        <v>238</v>
      </c>
      <c r="E71" s="70">
        <v>1</v>
      </c>
      <c r="F71" s="71" t="s">
        <v>145</v>
      </c>
      <c r="G71" s="72"/>
      <c r="H71" s="72">
        <f>ROUND(E71*G71,2)</f>
        <v>0</v>
      </c>
      <c r="I71" s="72"/>
      <c r="J71" s="72">
        <f>ROUND(E71*G71,2)</f>
        <v>0</v>
      </c>
      <c r="K71" s="73"/>
      <c r="L71" s="73">
        <f>E71*K71</f>
        <v>0</v>
      </c>
      <c r="M71" s="70"/>
      <c r="N71" s="70">
        <f>E71*M71</f>
        <v>0</v>
      </c>
      <c r="O71" s="71"/>
      <c r="P71" s="71" t="s">
        <v>86</v>
      </c>
      <c r="Q71" s="70"/>
      <c r="R71" s="70"/>
      <c r="S71" s="70"/>
      <c r="T71" s="74"/>
      <c r="U71" s="74"/>
      <c r="V71" s="74" t="s">
        <v>239</v>
      </c>
      <c r="W71" s="70"/>
      <c r="X71" s="78" t="s">
        <v>240</v>
      </c>
      <c r="Y71" s="78" t="s">
        <v>237</v>
      </c>
      <c r="Z71" s="68" t="s">
        <v>241</v>
      </c>
      <c r="AA71" s="68"/>
      <c r="AB71" s="71"/>
      <c r="AC71" s="71"/>
      <c r="AD71" s="71"/>
      <c r="AE71" s="76"/>
      <c r="AF71" s="76"/>
      <c r="AG71" s="76"/>
      <c r="AH71" s="76"/>
      <c r="AJ71" s="4" t="s">
        <v>242</v>
      </c>
      <c r="AK71" s="4" t="s">
        <v>90</v>
      </c>
    </row>
    <row r="72" spans="1:37">
      <c r="A72" s="66" t="s">
        <v>81</v>
      </c>
      <c r="B72" s="77" t="s">
        <v>132</v>
      </c>
      <c r="C72" s="68" t="s">
        <v>243</v>
      </c>
      <c r="D72" s="69" t="s">
        <v>244</v>
      </c>
      <c r="E72" s="70">
        <v>1</v>
      </c>
      <c r="F72" s="71" t="s">
        <v>145</v>
      </c>
      <c r="G72" s="72"/>
      <c r="H72" s="72"/>
      <c r="I72" s="72">
        <f>ROUND(E72*G72,2)</f>
        <v>0</v>
      </c>
      <c r="J72" s="72">
        <f>ROUND(E72*G72,2)</f>
        <v>0</v>
      </c>
      <c r="K72" s="73"/>
      <c r="L72" s="73">
        <f>E72*K72</f>
        <v>0</v>
      </c>
      <c r="M72" s="70"/>
      <c r="N72" s="70">
        <f>E72*M72</f>
        <v>0</v>
      </c>
      <c r="O72" s="71"/>
      <c r="P72" s="71" t="s">
        <v>86</v>
      </c>
      <c r="Q72" s="70"/>
      <c r="R72" s="70"/>
      <c r="S72" s="70"/>
      <c r="T72" s="74"/>
      <c r="U72" s="74"/>
      <c r="V72" s="74" t="s">
        <v>67</v>
      </c>
      <c r="W72" s="70"/>
      <c r="X72" s="78" t="s">
        <v>243</v>
      </c>
      <c r="Y72" s="78" t="s">
        <v>243</v>
      </c>
      <c r="Z72" s="68" t="s">
        <v>167</v>
      </c>
      <c r="AA72" s="68" t="s">
        <v>245</v>
      </c>
      <c r="AB72" s="71"/>
      <c r="AC72" s="71"/>
      <c r="AD72" s="71"/>
      <c r="AE72" s="76"/>
      <c r="AF72" s="76"/>
      <c r="AG72" s="76"/>
      <c r="AH72" s="76"/>
      <c r="AJ72" s="4" t="s">
        <v>246</v>
      </c>
      <c r="AK72" s="4" t="s">
        <v>90</v>
      </c>
    </row>
    <row r="73" spans="1:37">
      <c r="A73" s="66"/>
      <c r="B73" s="77"/>
      <c r="C73" s="68"/>
      <c r="D73" s="79" t="s">
        <v>247</v>
      </c>
      <c r="E73" s="80">
        <f>J73</f>
        <v>0</v>
      </c>
      <c r="F73" s="71"/>
      <c r="G73" s="72"/>
      <c r="H73" s="80">
        <f>SUM(H69:H72)</f>
        <v>0</v>
      </c>
      <c r="I73" s="80">
        <f>SUM(I69:I72)</f>
        <v>0</v>
      </c>
      <c r="J73" s="80">
        <f>SUM(J69:J72)</f>
        <v>0</v>
      </c>
      <c r="K73" s="73"/>
      <c r="L73" s="81">
        <f>SUM(L69:L72)</f>
        <v>0</v>
      </c>
      <c r="M73" s="70"/>
      <c r="N73" s="82">
        <f>SUM(N69:N72)</f>
        <v>0</v>
      </c>
      <c r="O73" s="71"/>
      <c r="P73" s="71"/>
      <c r="Q73" s="70"/>
      <c r="R73" s="70"/>
      <c r="S73" s="70"/>
      <c r="T73" s="74"/>
      <c r="U73" s="74"/>
      <c r="V73" s="74"/>
      <c r="W73" s="70">
        <f>SUM(W69:W72)</f>
        <v>0</v>
      </c>
      <c r="X73" s="75"/>
      <c r="Y73" s="75"/>
      <c r="Z73" s="68"/>
      <c r="AA73" s="68"/>
      <c r="AB73" s="71"/>
      <c r="AC73" s="71"/>
      <c r="AD73" s="71"/>
      <c r="AE73" s="76"/>
      <c r="AF73" s="76"/>
      <c r="AG73" s="76"/>
      <c r="AH73" s="76"/>
    </row>
    <row r="74" spans="1:37">
      <c r="A74" s="66"/>
      <c r="B74" s="77"/>
      <c r="C74" s="68"/>
      <c r="D74" s="69"/>
      <c r="E74" s="70"/>
      <c r="F74" s="71"/>
      <c r="G74" s="72"/>
      <c r="H74" s="72"/>
      <c r="I74" s="72"/>
      <c r="J74" s="72"/>
      <c r="K74" s="73"/>
      <c r="L74" s="73"/>
      <c r="M74" s="70"/>
      <c r="N74" s="70"/>
      <c r="O74" s="71"/>
      <c r="P74" s="71"/>
      <c r="Q74" s="70"/>
      <c r="R74" s="70"/>
      <c r="S74" s="70"/>
      <c r="T74" s="74"/>
      <c r="U74" s="74"/>
      <c r="V74" s="74"/>
      <c r="W74" s="70"/>
      <c r="X74" s="75"/>
      <c r="Y74" s="75"/>
      <c r="Z74" s="68"/>
      <c r="AA74" s="68"/>
      <c r="AB74" s="71"/>
      <c r="AC74" s="71"/>
      <c r="AD74" s="71"/>
      <c r="AE74" s="76"/>
      <c r="AF74" s="76"/>
      <c r="AG74" s="76"/>
      <c r="AH74" s="76"/>
    </row>
    <row r="75" spans="1:37">
      <c r="A75" s="66"/>
      <c r="B75" s="77"/>
      <c r="C75" s="68"/>
      <c r="D75" s="79" t="s">
        <v>248</v>
      </c>
      <c r="E75" s="82">
        <f>J75</f>
        <v>0</v>
      </c>
      <c r="F75" s="71"/>
      <c r="G75" s="72"/>
      <c r="H75" s="80">
        <f>+H73</f>
        <v>0</v>
      </c>
      <c r="I75" s="80">
        <f>+I73</f>
        <v>0</v>
      </c>
      <c r="J75" s="80">
        <f>+J73</f>
        <v>0</v>
      </c>
      <c r="K75" s="73"/>
      <c r="L75" s="81">
        <f>+L73</f>
        <v>0</v>
      </c>
      <c r="M75" s="70"/>
      <c r="N75" s="82">
        <f>+N73</f>
        <v>0</v>
      </c>
      <c r="O75" s="71"/>
      <c r="P75" s="71"/>
      <c r="Q75" s="70"/>
      <c r="R75" s="70"/>
      <c r="S75" s="70"/>
      <c r="T75" s="74"/>
      <c r="U75" s="74"/>
      <c r="V75" s="74"/>
      <c r="W75" s="70">
        <f>+W73</f>
        <v>0</v>
      </c>
      <c r="X75" s="75"/>
      <c r="Y75" s="75"/>
      <c r="Z75" s="68"/>
      <c r="AA75" s="68"/>
      <c r="AB75" s="71"/>
      <c r="AC75" s="71"/>
      <c r="AD75" s="71"/>
      <c r="AE75" s="76"/>
      <c r="AF75" s="76"/>
      <c r="AG75" s="76"/>
      <c r="AH75" s="76"/>
    </row>
    <row r="76" spans="1:37">
      <c r="A76" s="66"/>
      <c r="B76" s="77"/>
      <c r="C76" s="68"/>
      <c r="D76" s="69"/>
      <c r="E76" s="70"/>
      <c r="F76" s="71"/>
      <c r="G76" s="72"/>
      <c r="H76" s="72"/>
      <c r="I76" s="72"/>
      <c r="J76" s="72"/>
      <c r="K76" s="73"/>
      <c r="L76" s="73"/>
      <c r="M76" s="70"/>
      <c r="N76" s="70"/>
      <c r="O76" s="71"/>
      <c r="P76" s="71"/>
      <c r="Q76" s="70"/>
      <c r="R76" s="70"/>
      <c r="S76" s="70"/>
      <c r="T76" s="74"/>
      <c r="U76" s="74"/>
      <c r="V76" s="74"/>
      <c r="W76" s="70"/>
      <c r="X76" s="75"/>
      <c r="Y76" s="75"/>
      <c r="Z76" s="68"/>
      <c r="AA76" s="68"/>
      <c r="AB76" s="71"/>
      <c r="AC76" s="71"/>
      <c r="AD76" s="71"/>
      <c r="AE76" s="76"/>
      <c r="AF76" s="76"/>
      <c r="AG76" s="76"/>
      <c r="AH76" s="76"/>
    </row>
    <row r="77" spans="1:37">
      <c r="A77" s="66"/>
      <c r="B77" s="67" t="s">
        <v>249</v>
      </c>
      <c r="C77" s="68"/>
      <c r="D77" s="69"/>
      <c r="E77" s="70"/>
      <c r="F77" s="71"/>
      <c r="G77" s="72"/>
      <c r="H77" s="72"/>
      <c r="I77" s="72"/>
      <c r="J77" s="72"/>
      <c r="K77" s="73"/>
      <c r="L77" s="73"/>
      <c r="M77" s="70"/>
      <c r="N77" s="70"/>
      <c r="O77" s="71"/>
      <c r="P77" s="71"/>
      <c r="Q77" s="70"/>
      <c r="R77" s="70"/>
      <c r="S77" s="70"/>
      <c r="T77" s="74"/>
      <c r="U77" s="74"/>
      <c r="V77" s="74"/>
      <c r="W77" s="70"/>
      <c r="X77" s="75"/>
      <c r="Y77" s="75"/>
      <c r="Z77" s="68"/>
      <c r="AA77" s="68"/>
      <c r="AB77" s="71"/>
      <c r="AC77" s="71"/>
      <c r="AD77" s="71"/>
      <c r="AE77" s="76"/>
      <c r="AF77" s="76"/>
      <c r="AG77" s="76"/>
      <c r="AH77" s="76"/>
    </row>
    <row r="78" spans="1:37">
      <c r="A78" s="66"/>
      <c r="B78" s="68" t="s">
        <v>250</v>
      </c>
      <c r="C78" s="68"/>
      <c r="D78" s="69"/>
      <c r="E78" s="70"/>
      <c r="F78" s="71"/>
      <c r="G78" s="72"/>
      <c r="H78" s="72"/>
      <c r="I78" s="72"/>
      <c r="J78" s="72"/>
      <c r="K78" s="73"/>
      <c r="L78" s="73"/>
      <c r="M78" s="70"/>
      <c r="N78" s="70"/>
      <c r="O78" s="71"/>
      <c r="P78" s="71"/>
      <c r="Q78" s="70"/>
      <c r="R78" s="70"/>
      <c r="S78" s="70"/>
      <c r="T78" s="74"/>
      <c r="U78" s="74"/>
      <c r="V78" s="74"/>
      <c r="W78" s="70"/>
      <c r="X78" s="75"/>
      <c r="Y78" s="75"/>
      <c r="Z78" s="68"/>
      <c r="AA78" s="68"/>
      <c r="AB78" s="71"/>
      <c r="AC78" s="71"/>
      <c r="AD78" s="71"/>
      <c r="AE78" s="76"/>
      <c r="AF78" s="76"/>
      <c r="AG78" s="76"/>
      <c r="AH78" s="76"/>
    </row>
    <row r="79" spans="1:37">
      <c r="A79" s="66" t="s">
        <v>81</v>
      </c>
      <c r="B79" s="77" t="s">
        <v>82</v>
      </c>
      <c r="C79" s="68" t="s">
        <v>251</v>
      </c>
      <c r="D79" s="69" t="s">
        <v>252</v>
      </c>
      <c r="E79" s="70">
        <v>3</v>
      </c>
      <c r="F79" s="71" t="s">
        <v>85</v>
      </c>
      <c r="G79" s="72"/>
      <c r="H79" s="72">
        <f>ROUND(E79*G79,2)</f>
        <v>0</v>
      </c>
      <c r="I79" s="72"/>
      <c r="J79" s="72">
        <f>ROUND(E79*G79,2)</f>
        <v>0</v>
      </c>
      <c r="K79" s="73">
        <v>5.0000000000000002E-5</v>
      </c>
      <c r="L79" s="73">
        <f>E79*K79</f>
        <v>1.5000000000000001E-4</v>
      </c>
      <c r="M79" s="70"/>
      <c r="N79" s="70">
        <f>E79*M79</f>
        <v>0</v>
      </c>
      <c r="O79" s="71"/>
      <c r="P79" s="71" t="s">
        <v>86</v>
      </c>
      <c r="Q79" s="70"/>
      <c r="R79" s="70"/>
      <c r="S79" s="70"/>
      <c r="T79" s="74"/>
      <c r="U79" s="74"/>
      <c r="V79" s="74" t="s">
        <v>253</v>
      </c>
      <c r="W79" s="70"/>
      <c r="X79" s="78" t="s">
        <v>254</v>
      </c>
      <c r="Y79" s="78" t="s">
        <v>251</v>
      </c>
      <c r="Z79" s="68" t="s">
        <v>147</v>
      </c>
      <c r="AA79" s="68"/>
      <c r="AB79" s="71"/>
      <c r="AC79" s="71"/>
      <c r="AD79" s="71"/>
      <c r="AE79" s="76"/>
      <c r="AF79" s="76"/>
      <c r="AG79" s="76"/>
      <c r="AH79" s="76"/>
      <c r="AJ79" s="4" t="s">
        <v>255</v>
      </c>
      <c r="AK79" s="4" t="s">
        <v>90</v>
      </c>
    </row>
    <row r="80" spans="1:37">
      <c r="A80" s="66"/>
      <c r="B80" s="77"/>
      <c r="C80" s="68"/>
      <c r="D80" s="79" t="s">
        <v>256</v>
      </c>
      <c r="E80" s="80">
        <f>J80</f>
        <v>0</v>
      </c>
      <c r="F80" s="71"/>
      <c r="G80" s="72"/>
      <c r="H80" s="80">
        <f>SUM(H77:H79)</f>
        <v>0</v>
      </c>
      <c r="I80" s="80">
        <f>SUM(I77:I79)</f>
        <v>0</v>
      </c>
      <c r="J80" s="80">
        <f>SUM(J77:J79)</f>
        <v>0</v>
      </c>
      <c r="K80" s="73"/>
      <c r="L80" s="81">
        <f>SUM(L77:L79)</f>
        <v>1.5000000000000001E-4</v>
      </c>
      <c r="M80" s="70"/>
      <c r="N80" s="82">
        <f>SUM(N77:N79)</f>
        <v>0</v>
      </c>
      <c r="O80" s="71"/>
      <c r="P80" s="71"/>
      <c r="Q80" s="70"/>
      <c r="R80" s="70"/>
      <c r="S80" s="70"/>
      <c r="T80" s="74"/>
      <c r="U80" s="74"/>
      <c r="V80" s="74"/>
      <c r="W80" s="70">
        <f>SUM(W77:W79)</f>
        <v>0</v>
      </c>
      <c r="X80" s="75"/>
      <c r="Y80" s="75"/>
      <c r="Z80" s="68"/>
      <c r="AA80" s="68"/>
      <c r="AB80" s="71"/>
      <c r="AC80" s="71"/>
      <c r="AD80" s="71"/>
      <c r="AE80" s="76"/>
      <c r="AF80" s="76"/>
      <c r="AG80" s="76"/>
      <c r="AH80" s="76"/>
    </row>
    <row r="81" spans="1:34">
      <c r="A81" s="66"/>
      <c r="B81" s="77"/>
      <c r="C81" s="68"/>
      <c r="D81" s="69"/>
      <c r="E81" s="70"/>
      <c r="F81" s="71"/>
      <c r="G81" s="72"/>
      <c r="H81" s="72"/>
      <c r="I81" s="72"/>
      <c r="J81" s="72"/>
      <c r="K81" s="73"/>
      <c r="L81" s="73"/>
      <c r="M81" s="70"/>
      <c r="N81" s="70"/>
      <c r="O81" s="71"/>
      <c r="P81" s="71"/>
      <c r="Q81" s="70"/>
      <c r="R81" s="70"/>
      <c r="S81" s="70"/>
      <c r="T81" s="74"/>
      <c r="U81" s="74"/>
      <c r="V81" s="74"/>
      <c r="W81" s="70"/>
      <c r="X81" s="75"/>
      <c r="Y81" s="75"/>
      <c r="Z81" s="68"/>
      <c r="AA81" s="68"/>
      <c r="AB81" s="71"/>
      <c r="AC81" s="71"/>
      <c r="AD81" s="71"/>
      <c r="AE81" s="76"/>
      <c r="AF81" s="76"/>
      <c r="AG81" s="76"/>
      <c r="AH81" s="76"/>
    </row>
    <row r="82" spans="1:34">
      <c r="A82" s="66"/>
      <c r="B82" s="77"/>
      <c r="C82" s="68"/>
      <c r="D82" s="79" t="s">
        <v>257</v>
      </c>
      <c r="E82" s="80">
        <f>J82</f>
        <v>0</v>
      </c>
      <c r="F82" s="71"/>
      <c r="G82" s="72"/>
      <c r="H82" s="80">
        <f>+H80</f>
        <v>0</v>
      </c>
      <c r="I82" s="80">
        <f>+I80</f>
        <v>0</v>
      </c>
      <c r="J82" s="80">
        <f>+J80</f>
        <v>0</v>
      </c>
      <c r="K82" s="73"/>
      <c r="L82" s="81">
        <f>+L80</f>
        <v>1.5000000000000001E-4</v>
      </c>
      <c r="M82" s="70"/>
      <c r="N82" s="82">
        <f>+N80</f>
        <v>0</v>
      </c>
      <c r="O82" s="71"/>
      <c r="P82" s="71"/>
      <c r="Q82" s="70"/>
      <c r="R82" s="70"/>
      <c r="S82" s="70"/>
      <c r="T82" s="74"/>
      <c r="U82" s="74"/>
      <c r="V82" s="74"/>
      <c r="W82" s="70">
        <f>+W80</f>
        <v>0</v>
      </c>
      <c r="X82" s="75"/>
      <c r="Y82" s="75"/>
      <c r="Z82" s="68"/>
      <c r="AA82" s="68"/>
      <c r="AB82" s="71"/>
      <c r="AC82" s="71"/>
      <c r="AD82" s="71"/>
      <c r="AE82" s="76"/>
      <c r="AF82" s="76"/>
      <c r="AG82" s="76"/>
      <c r="AH82" s="76"/>
    </row>
    <row r="83" spans="1:34">
      <c r="A83" s="66"/>
      <c r="B83" s="77"/>
      <c r="C83" s="68"/>
      <c r="D83" s="69"/>
      <c r="E83" s="70"/>
      <c r="F83" s="71"/>
      <c r="G83" s="72"/>
      <c r="H83" s="72"/>
      <c r="I83" s="72"/>
      <c r="J83" s="72"/>
      <c r="K83" s="73"/>
      <c r="L83" s="73"/>
      <c r="M83" s="70"/>
      <c r="N83" s="70"/>
      <c r="O83" s="71"/>
      <c r="P83" s="71"/>
      <c r="Q83" s="70"/>
      <c r="R83" s="70"/>
      <c r="S83" s="70"/>
      <c r="T83" s="74"/>
      <c r="U83" s="74"/>
      <c r="V83" s="74"/>
      <c r="W83" s="70"/>
      <c r="X83" s="75"/>
      <c r="Y83" s="75"/>
      <c r="Z83" s="68"/>
      <c r="AA83" s="68"/>
      <c r="AB83" s="71"/>
      <c r="AC83" s="71"/>
      <c r="AD83" s="71"/>
      <c r="AE83" s="76"/>
      <c r="AF83" s="76"/>
      <c r="AG83" s="76"/>
      <c r="AH83" s="76"/>
    </row>
    <row r="84" spans="1:34">
      <c r="A84" s="66"/>
      <c r="B84" s="77"/>
      <c r="C84" s="68"/>
      <c r="D84" s="83" t="s">
        <v>258</v>
      </c>
      <c r="E84" s="80">
        <f>J84</f>
        <v>0</v>
      </c>
      <c r="F84" s="71"/>
      <c r="G84" s="72"/>
      <c r="H84" s="80">
        <f>+H67+H75+H82</f>
        <v>0</v>
      </c>
      <c r="I84" s="80">
        <f>+I67+I75+I82</f>
        <v>0</v>
      </c>
      <c r="J84" s="80">
        <f>+J67+J75+J82</f>
        <v>0</v>
      </c>
      <c r="K84" s="73"/>
      <c r="L84" s="81">
        <f>+L67+L75+L82</f>
        <v>3.4177509000000001</v>
      </c>
      <c r="M84" s="70"/>
      <c r="N84" s="82">
        <f>+N67+N75+N82</f>
        <v>0</v>
      </c>
      <c r="O84" s="71"/>
      <c r="P84" s="71"/>
      <c r="Q84" s="70"/>
      <c r="R84" s="70"/>
      <c r="S84" s="70"/>
      <c r="T84" s="74"/>
      <c r="U84" s="74"/>
      <c r="V84" s="74"/>
      <c r="W84" s="70">
        <f>+W67+W75+W82</f>
        <v>0</v>
      </c>
      <c r="X84" s="75"/>
      <c r="Y84" s="75"/>
      <c r="Z84" s="68"/>
      <c r="AA84" s="68"/>
      <c r="AB84" s="71"/>
      <c r="AC84" s="71"/>
      <c r="AD84" s="71"/>
      <c r="AE84" s="76"/>
      <c r="AF84" s="76"/>
      <c r="AG84" s="76"/>
      <c r="AH84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1</v>
      </c>
      <c r="B1" s="15"/>
      <c r="C1" s="15"/>
      <c r="D1" s="16" t="s">
        <v>259</v>
      </c>
    </row>
    <row r="2" spans="1:6">
      <c r="A2" s="14" t="s">
        <v>9</v>
      </c>
      <c r="B2" s="15"/>
      <c r="C2" s="15"/>
      <c r="D2" s="16" t="s">
        <v>70</v>
      </c>
    </row>
    <row r="3" spans="1:6">
      <c r="A3" s="14" t="s">
        <v>13</v>
      </c>
      <c r="B3" s="15"/>
      <c r="C3" s="15"/>
      <c r="D3" s="16" t="s">
        <v>71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 t="s">
        <v>73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260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2023-05-12T08:20:22Z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