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00"/>
  </bookViews>
  <sheets>
    <sheet name="NPK" sheetId="1" r:id="rId1"/>
  </sheets>
  <definedNames>
    <definedName name="_xlnm.Print_Area" localSheetId="0">NPK!$B$1:$N$24</definedName>
  </definedNames>
  <calcPr calcId="162913"/>
</workbook>
</file>

<file path=xl/calcChain.xml><?xml version="1.0" encoding="utf-8"?>
<calcChain xmlns="http://schemas.openxmlformats.org/spreadsheetml/2006/main">
  <c r="L17" i="1" l="1"/>
  <c r="N17" i="1" s="1"/>
  <c r="L16" i="1"/>
  <c r="N16" i="1" s="1"/>
  <c r="L15" i="1"/>
  <c r="N15" i="1" s="1"/>
  <c r="N18" i="1" l="1"/>
  <c r="L18" i="1"/>
  <c r="N19" i="1" s="1"/>
  <c r="F14" i="1"/>
  <c r="H14" i="1" s="1"/>
  <c r="F13" i="1"/>
  <c r="H13" i="1" s="1"/>
  <c r="F12" i="1"/>
  <c r="H12" i="1" s="1"/>
  <c r="F11" i="1"/>
  <c r="H11" i="1" s="1"/>
  <c r="F18" i="1" l="1"/>
  <c r="H18" i="1" l="1"/>
</calcChain>
</file>

<file path=xl/sharedStrings.xml><?xml version="1.0" encoding="utf-8"?>
<sst xmlns="http://schemas.openxmlformats.org/spreadsheetml/2006/main" count="52" uniqueCount="43">
  <si>
    <t>Cena spolu v EUR bez DPH</t>
  </si>
  <si>
    <t>Sadzba DPH v %</t>
  </si>
  <si>
    <t>Cena spolu v EUR s DPH</t>
  </si>
  <si>
    <t>Jednotka</t>
  </si>
  <si>
    <t>Cena za jednotku v EUR bez DPH</t>
  </si>
  <si>
    <t>Položka</t>
  </si>
  <si>
    <t>%</t>
  </si>
  <si>
    <t>Predpokladaný rozsah</t>
  </si>
  <si>
    <t>Uchádzač vypĺňa len bunky zvýraznené žltou farbou</t>
  </si>
  <si>
    <t>Podrobné informácie a požiadavky verejného obstarávateľa sú uvedené v prílohe č. 4 súťažných podkladov</t>
  </si>
  <si>
    <t>príkaz na prácu (W/O)</t>
  </si>
  <si>
    <t>osobohodina (MH)</t>
  </si>
  <si>
    <t>ŠTRUKTÚROVANÝ ROZPOČET CENY</t>
  </si>
  <si>
    <t>Konštanty:</t>
  </si>
  <si>
    <t>Orientačná cena letovej hodiny bez DPH [EUR]:</t>
  </si>
  <si>
    <t>Rýchlosť [mi/h]:</t>
  </si>
  <si>
    <t>tab. 1 Služby - údržba</t>
  </si>
  <si>
    <t>tab. 2 Materiál,  komponenty,  vybavenie a zariadenie</t>
  </si>
  <si>
    <t>tab. 3</t>
  </si>
  <si>
    <t>Poznámky:</t>
  </si>
  <si>
    <t>Všetky ceny a percentuálne hodnoty je potrebné zaokrúhliť na 2 desatinné miesta</t>
  </si>
  <si>
    <t>Odhadované priame náklady na prelet (spiatočná cesta) [EUR]</t>
  </si>
  <si>
    <t>Lokalita technickej základne uchádzača (uchádzač uvedie mesto a štát alebo IATA/ICAO kód letiska)</t>
  </si>
  <si>
    <t>Ortodromická vzdialenosť medzi Letiskom BTS a technickou základňou uchádzača [mi]</t>
  </si>
  <si>
    <t>3, Údržba v súlade s opisom predmetu zákazky / paušálne služby (Plánovaná údržba tvoriaca fixnú časť podľa Opisu predmetu zákazky)</t>
  </si>
  <si>
    <t>paušál/mesiac</t>
  </si>
  <si>
    <t>výjazd</t>
  </si>
  <si>
    <t>1,  Osobohodiny za údržbu technikom (trať/základňa) (certifikovaný personál)</t>
  </si>
  <si>
    <t>2,  Osobohodiny za údržbu technikom (trať/základňa) (necertifikovaný personál)</t>
  </si>
  <si>
    <t>4, Výjazd technického personálu na miesto výkonu údržby -mimo traťovej stanice (mimi základňe BTS / LÚ MV SR) v rámci SR / mimo SR - cena za výjazd technického tímu</t>
  </si>
  <si>
    <t>5, 1 YE CHECK</t>
  </si>
  <si>
    <t>6, 2 YE CHECK</t>
  </si>
  <si>
    <t>7, 4 YE CHECK</t>
  </si>
  <si>
    <t>BTS SK</t>
  </si>
  <si>
    <t>Cena za prelet 
[EUR s DPH]</t>
  </si>
  <si>
    <t>A) Predpokladaná cena celkom za plánovanú a neplánovanú údržbu:</t>
  </si>
  <si>
    <t>B) Predpokladaná suma nákladov na prelety počas trvania dohody:</t>
  </si>
  <si>
    <r>
      <t>C) Celkové náklady na plánovanú a neplánovanú údržbu vrátane priamych nákladov na prelet (C=A+B):
(</t>
    </r>
    <r>
      <rPr>
        <b/>
        <i/>
        <sz val="11"/>
        <color rgb="FFFF0000"/>
        <rFont val="Arial Narrow"/>
        <family val="2"/>
        <charset val="238"/>
      </rPr>
      <t>Kritérium č.1</t>
    </r>
    <r>
      <rPr>
        <b/>
        <i/>
        <sz val="11"/>
        <color theme="1"/>
        <rFont val="Arial Narrow"/>
        <family val="2"/>
        <charset val="238"/>
      </rPr>
      <t>)</t>
    </r>
  </si>
  <si>
    <r>
      <t>Príplatok ceny materiálov, komponentov, vybavenia a zariadení v hodnote do 1 000 EUR bez DPH  (</t>
    </r>
    <r>
      <rPr>
        <b/>
        <sz val="11"/>
        <color rgb="FFFF0000"/>
        <rFont val="Arial Narrow"/>
        <family val="2"/>
        <charset val="238"/>
      </rPr>
      <t>Kritérium č.2</t>
    </r>
    <r>
      <rPr>
        <sz val="11"/>
        <color theme="1"/>
        <rFont val="Arial Narrow"/>
        <family val="2"/>
        <charset val="238"/>
      </rPr>
      <t xml:space="preserve">)
</t>
    </r>
    <r>
      <rPr>
        <i/>
        <sz val="11"/>
        <color theme="1"/>
        <rFont val="Arial Narrow"/>
        <family val="2"/>
        <charset val="238"/>
      </rPr>
      <t>Predpokladaný počet 410 ks počas 48 mesiacov</t>
    </r>
  </si>
  <si>
    <r>
      <t>Príplatok ceny materiálov, komponentov, vybavenia a zariadení v hodnote od 1 001 do 10 000 EUR bez DPH  
(</t>
    </r>
    <r>
      <rPr>
        <b/>
        <sz val="11"/>
        <color rgb="FFFF0000"/>
        <rFont val="Arial Narrow"/>
        <family val="2"/>
        <charset val="238"/>
      </rPr>
      <t>Kritérium č.3</t>
    </r>
    <r>
      <rPr>
        <sz val="11"/>
        <color theme="1"/>
        <rFont val="Arial Narrow"/>
        <family val="2"/>
        <charset val="238"/>
      </rPr>
      <t>)
Predpokladaný počet 160 ks počas 48 mesiacov</t>
    </r>
  </si>
  <si>
    <r>
      <t>Príplatok ceny materiálov, komponentov, vybavenia a zariadení v hodnote od 10 001 do 100 000 EUR bez DPH  (</t>
    </r>
    <r>
      <rPr>
        <b/>
        <sz val="11"/>
        <color rgb="FFFF0000"/>
        <rFont val="Arial Narrow"/>
        <family val="2"/>
        <charset val="238"/>
      </rPr>
      <t>Kritérium č.4</t>
    </r>
    <r>
      <rPr>
        <sz val="11"/>
        <color theme="1"/>
        <rFont val="Arial Narrow"/>
        <family val="2"/>
        <charset val="238"/>
      </rPr>
      <t>)
Predpokladaný počet 30 ks počas 48 mesiacov</t>
    </r>
  </si>
  <si>
    <r>
      <t>Príplatok ceny materiálov, komponentov, vybavenia a zariadení v hodnote nad 100 000 EUR bez DPH  (</t>
    </r>
    <r>
      <rPr>
        <b/>
        <sz val="11"/>
        <color rgb="FFFF0000"/>
        <rFont val="Arial Narrow"/>
        <family val="2"/>
        <charset val="238"/>
      </rPr>
      <t>Kritérium č.5</t>
    </r>
    <r>
      <rPr>
        <sz val="11"/>
        <color theme="1"/>
        <rFont val="Arial Narrow"/>
        <family val="2"/>
        <charset val="238"/>
      </rPr>
      <t>)
Predpokladaný počet 3 ks počas 48 mesiacov</t>
    </r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</si>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</sst>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3" borderId="12" applyNumberFormat="0" applyFont="0" applyAlignment="0" applyProtection="0"/>
  </cellStyleXfs>
  <cellXfs count="9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4" fillId="0" borderId="0" xfId="0" applyFont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4" borderId="16" xfId="0" applyFont="1" applyFill="1" applyBorder="1" applyAlignment="1"/>
    <xf numFmtId="164" fontId="7" fillId="4" borderId="38" xfId="0" applyNumberFormat="1" applyFont="1" applyFill="1" applyBorder="1" applyAlignment="1">
      <alignment horizontal="center" vertical="center"/>
    </xf>
    <xf numFmtId="0" fontId="2" fillId="4" borderId="40" xfId="0" applyFont="1" applyFill="1" applyBorder="1" applyAlignment="1"/>
    <xf numFmtId="164" fontId="2" fillId="4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4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3" borderId="8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3" borderId="3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 wrapText="1"/>
    </xf>
    <xf numFmtId="0" fontId="2" fillId="0" borderId="23" xfId="0" applyFont="1" applyFill="1" applyBorder="1" applyAlignment="1"/>
    <xf numFmtId="0" fontId="2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0" fontId="2" fillId="3" borderId="4" xfId="1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10" fontId="2" fillId="3" borderId="10" xfId="1" applyNumberFormat="1" applyFont="1" applyBorder="1" applyAlignment="1" applyProtection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10" fontId="2" fillId="3" borderId="7" xfId="1" applyNumberFormat="1" applyFont="1" applyBorder="1" applyAlignment="1" applyProtection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36" xfId="0" applyNumberFormat="1" applyFont="1" applyFill="1" applyBorder="1" applyAlignment="1" applyProtection="1">
      <alignment horizontal="center" vertical="center"/>
    </xf>
    <xf numFmtId="164" fontId="2" fillId="0" borderId="2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37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4"/>
  <sheetViews>
    <sheetView tabSelected="1" zoomScale="70" zoomScaleNormal="70" workbookViewId="0">
      <selection activeCell="G22" sqref="G22"/>
    </sheetView>
  </sheetViews>
  <sheetFormatPr defaultRowHeight="13.8" x14ac:dyDescent="0.25"/>
  <cols>
    <col min="1" max="1" width="2.6640625" style="2" customWidth="1"/>
    <col min="2" max="2" width="56.33203125" style="2" customWidth="1"/>
    <col min="3" max="3" width="17.6640625" style="2" customWidth="1"/>
    <col min="4" max="4" width="14.44140625" style="2" bestFit="1" customWidth="1"/>
    <col min="5" max="7" width="16.6640625" style="2" customWidth="1"/>
    <col min="8" max="8" width="18.88671875" style="2" customWidth="1"/>
    <col min="9" max="9" width="3.33203125" style="2" customWidth="1"/>
    <col min="10" max="10" width="20.6640625" style="2" customWidth="1"/>
    <col min="11" max="14" width="16.6640625" style="2" customWidth="1"/>
    <col min="15" max="16384" width="8.88671875" style="2"/>
  </cols>
  <sheetData>
    <row r="1" spans="2:14" x14ac:dyDescent="0.25">
      <c r="B1" s="31" t="s">
        <v>42</v>
      </c>
      <c r="I1" s="32"/>
      <c r="J1" s="32"/>
    </row>
    <row r="2" spans="2:14" x14ac:dyDescent="0.25">
      <c r="H2" s="32"/>
      <c r="I2" s="32"/>
      <c r="J2" s="32"/>
    </row>
    <row r="3" spans="2:14" ht="15.6" x14ac:dyDescent="0.3">
      <c r="B3" s="75" t="s">
        <v>12</v>
      </c>
      <c r="C3" s="75"/>
      <c r="D3" s="75"/>
      <c r="E3" s="75"/>
      <c r="F3" s="75"/>
      <c r="G3" s="75"/>
      <c r="H3" s="75"/>
      <c r="I3" s="32"/>
      <c r="J3" s="32"/>
    </row>
    <row r="4" spans="2:14" x14ac:dyDescent="0.25">
      <c r="B4" s="33" t="s">
        <v>19</v>
      </c>
      <c r="C4" s="34"/>
      <c r="D4" s="34"/>
      <c r="E4" s="34"/>
      <c r="F4" s="34"/>
      <c r="G4" s="34"/>
      <c r="H4" s="34"/>
      <c r="I4" s="32"/>
      <c r="J4" s="32"/>
      <c r="K4" s="3"/>
      <c r="L4" s="3"/>
    </row>
    <row r="5" spans="2:14" x14ac:dyDescent="0.25">
      <c r="B5" s="35" t="s">
        <v>8</v>
      </c>
      <c r="H5" s="32"/>
      <c r="I5" s="32"/>
      <c r="J5" s="36" t="s">
        <v>13</v>
      </c>
      <c r="K5" s="36"/>
      <c r="L5" s="37"/>
    </row>
    <row r="6" spans="2:14" x14ac:dyDescent="0.25">
      <c r="B6" s="35" t="s">
        <v>20</v>
      </c>
      <c r="H6" s="32"/>
      <c r="I6" s="32"/>
      <c r="J6" s="38" t="s">
        <v>15</v>
      </c>
      <c r="K6" s="38"/>
      <c r="L6" s="38">
        <v>160</v>
      </c>
    </row>
    <row r="7" spans="2:14" x14ac:dyDescent="0.25">
      <c r="B7" s="35" t="s">
        <v>9</v>
      </c>
      <c r="J7" s="38" t="s">
        <v>14</v>
      </c>
      <c r="K7" s="38"/>
      <c r="L7" s="38">
        <v>1012</v>
      </c>
    </row>
    <row r="8" spans="2:14" x14ac:dyDescent="0.25">
      <c r="I8" s="34"/>
    </row>
    <row r="9" spans="2:14" ht="14.4" thickBot="1" x14ac:dyDescent="0.3">
      <c r="B9" s="4" t="s">
        <v>16</v>
      </c>
      <c r="J9" s="39" t="s">
        <v>18</v>
      </c>
    </row>
    <row r="10" spans="2:14" ht="57" customHeight="1" thickBot="1" x14ac:dyDescent="0.3">
      <c r="B10" s="23" t="s">
        <v>5</v>
      </c>
      <c r="C10" s="24" t="s">
        <v>3</v>
      </c>
      <c r="D10" s="25" t="s">
        <v>7</v>
      </c>
      <c r="E10" s="24" t="s">
        <v>4</v>
      </c>
      <c r="F10" s="24" t="s">
        <v>0</v>
      </c>
      <c r="G10" s="24" t="s">
        <v>1</v>
      </c>
      <c r="H10" s="26" t="s">
        <v>2</v>
      </c>
      <c r="I10" s="40"/>
      <c r="J10" s="76" t="s">
        <v>22</v>
      </c>
      <c r="K10" s="79" t="s">
        <v>23</v>
      </c>
      <c r="L10" s="82" t="s">
        <v>21</v>
      </c>
      <c r="M10" s="85" t="s">
        <v>1</v>
      </c>
      <c r="N10" s="71" t="s">
        <v>34</v>
      </c>
    </row>
    <row r="11" spans="2:14" s="9" customFormat="1" ht="27.6" x14ac:dyDescent="0.3">
      <c r="B11" s="19" t="s">
        <v>27</v>
      </c>
      <c r="C11" s="14" t="s">
        <v>11</v>
      </c>
      <c r="D11" s="14">
        <v>2000</v>
      </c>
      <c r="E11" s="5">
        <v>0</v>
      </c>
      <c r="F11" s="6">
        <f>E11*D11</f>
        <v>0</v>
      </c>
      <c r="G11" s="7">
        <v>0.2</v>
      </c>
      <c r="H11" s="11">
        <f t="shared" ref="H11:H14" si="0">F11+G11*F11</f>
        <v>0</v>
      </c>
      <c r="I11" s="41"/>
      <c r="J11" s="77"/>
      <c r="K11" s="80"/>
      <c r="L11" s="83"/>
      <c r="M11" s="86"/>
      <c r="N11" s="72"/>
    </row>
    <row r="12" spans="2:14" s="9" customFormat="1" ht="27.6" x14ac:dyDescent="0.3">
      <c r="B12" s="20" t="s">
        <v>28</v>
      </c>
      <c r="C12" s="14" t="s">
        <v>11</v>
      </c>
      <c r="D12" s="15">
        <v>400</v>
      </c>
      <c r="E12" s="5">
        <v>0</v>
      </c>
      <c r="F12" s="6">
        <f>E12*D12</f>
        <v>0</v>
      </c>
      <c r="G12" s="10">
        <v>0.2</v>
      </c>
      <c r="H12" s="11">
        <f t="shared" si="0"/>
        <v>0</v>
      </c>
      <c r="I12" s="41"/>
      <c r="J12" s="77"/>
      <c r="K12" s="80"/>
      <c r="L12" s="83"/>
      <c r="M12" s="86"/>
      <c r="N12" s="72"/>
    </row>
    <row r="13" spans="2:14" s="9" customFormat="1" ht="27.6" x14ac:dyDescent="0.3">
      <c r="B13" s="21" t="s">
        <v>24</v>
      </c>
      <c r="C13" s="16" t="s">
        <v>25</v>
      </c>
      <c r="D13" s="15">
        <v>48</v>
      </c>
      <c r="E13" s="5">
        <v>0</v>
      </c>
      <c r="F13" s="6">
        <f t="shared" ref="F13:F14" si="1">E13*D13</f>
        <v>0</v>
      </c>
      <c r="G13" s="10">
        <v>0.2</v>
      </c>
      <c r="H13" s="11">
        <f t="shared" si="0"/>
        <v>0</v>
      </c>
      <c r="I13" s="41"/>
      <c r="J13" s="77"/>
      <c r="K13" s="80"/>
      <c r="L13" s="83"/>
      <c r="M13" s="86"/>
      <c r="N13" s="72"/>
    </row>
    <row r="14" spans="2:14" s="9" customFormat="1" ht="41.4" x14ac:dyDescent="0.3">
      <c r="B14" s="21" t="s">
        <v>29</v>
      </c>
      <c r="C14" s="15" t="s">
        <v>26</v>
      </c>
      <c r="D14" s="15">
        <v>24</v>
      </c>
      <c r="E14" s="5">
        <v>0</v>
      </c>
      <c r="F14" s="6">
        <f t="shared" si="1"/>
        <v>0</v>
      </c>
      <c r="G14" s="10">
        <v>0.2</v>
      </c>
      <c r="H14" s="11">
        <f t="shared" si="0"/>
        <v>0</v>
      </c>
      <c r="I14" s="41"/>
      <c r="J14" s="78"/>
      <c r="K14" s="81"/>
      <c r="L14" s="84"/>
      <c r="M14" s="87"/>
      <c r="N14" s="73"/>
    </row>
    <row r="15" spans="2:14" s="9" customFormat="1" ht="31.5" customHeight="1" x14ac:dyDescent="0.3">
      <c r="B15" s="21" t="s">
        <v>30</v>
      </c>
      <c r="C15" s="16" t="s">
        <v>10</v>
      </c>
      <c r="D15" s="15">
        <v>4</v>
      </c>
      <c r="E15" s="88"/>
      <c r="F15" s="89"/>
      <c r="G15" s="89"/>
      <c r="H15" s="90"/>
      <c r="I15" s="41"/>
      <c r="J15" s="42" t="s">
        <v>33</v>
      </c>
      <c r="K15" s="43">
        <v>0</v>
      </c>
      <c r="L15" s="44">
        <f>((2*(K15/L6))*L7)*D15</f>
        <v>0</v>
      </c>
      <c r="M15" s="10">
        <v>0.2</v>
      </c>
      <c r="N15" s="45">
        <f>(M15*L15)+L15</f>
        <v>0</v>
      </c>
    </row>
    <row r="16" spans="2:14" s="9" customFormat="1" ht="31.5" customHeight="1" x14ac:dyDescent="0.3">
      <c r="B16" s="21" t="s">
        <v>31</v>
      </c>
      <c r="C16" s="16" t="s">
        <v>10</v>
      </c>
      <c r="D16" s="15">
        <v>2</v>
      </c>
      <c r="E16" s="91"/>
      <c r="F16" s="92"/>
      <c r="G16" s="92"/>
      <c r="H16" s="93"/>
      <c r="I16" s="41"/>
      <c r="J16" s="42" t="s">
        <v>33</v>
      </c>
      <c r="K16" s="43">
        <v>0</v>
      </c>
      <c r="L16" s="44">
        <f>((2*(K16/L6))*L7)*D16</f>
        <v>0</v>
      </c>
      <c r="M16" s="10">
        <v>0.2</v>
      </c>
      <c r="N16" s="45">
        <f t="shared" ref="N16:N17" si="2">(M16*L16)+L16</f>
        <v>0</v>
      </c>
    </row>
    <row r="17" spans="2:14" s="9" customFormat="1" ht="31.5" customHeight="1" thickBot="1" x14ac:dyDescent="0.35">
      <c r="B17" s="22" t="s">
        <v>32</v>
      </c>
      <c r="C17" s="17" t="s">
        <v>10</v>
      </c>
      <c r="D17" s="18">
        <v>1</v>
      </c>
      <c r="E17" s="91"/>
      <c r="F17" s="92"/>
      <c r="G17" s="92"/>
      <c r="H17" s="93"/>
      <c r="I17" s="41"/>
      <c r="J17" s="46" t="s">
        <v>33</v>
      </c>
      <c r="K17" s="47">
        <v>0</v>
      </c>
      <c r="L17" s="48">
        <f>((2*(K17/L6))*L7)*D17</f>
        <v>0</v>
      </c>
      <c r="M17" s="12">
        <v>0.2</v>
      </c>
      <c r="N17" s="64">
        <f t="shared" si="2"/>
        <v>0</v>
      </c>
    </row>
    <row r="18" spans="2:14" ht="30" customHeight="1" thickBot="1" x14ac:dyDescent="0.3">
      <c r="B18" s="66" t="s">
        <v>35</v>
      </c>
      <c r="C18" s="74"/>
      <c r="D18" s="27"/>
      <c r="E18" s="27"/>
      <c r="F18" s="28">
        <f>SUM(F11:F17)</f>
        <v>0</v>
      </c>
      <c r="G18" s="29"/>
      <c r="H18" s="30">
        <f>SUM(H11:H17)</f>
        <v>0</v>
      </c>
      <c r="I18" s="41"/>
      <c r="J18" s="69" t="s">
        <v>36</v>
      </c>
      <c r="K18" s="70"/>
      <c r="L18" s="49">
        <f>SUM(L15:L17)</f>
        <v>0</v>
      </c>
      <c r="M18" s="50"/>
      <c r="N18" s="6">
        <f>SUM(N15:N17)</f>
        <v>0</v>
      </c>
    </row>
    <row r="19" spans="2:14" ht="45" customHeight="1" thickBot="1" x14ac:dyDescent="0.3">
      <c r="B19" s="51"/>
      <c r="C19" s="52"/>
      <c r="D19" s="53"/>
      <c r="E19" s="53"/>
      <c r="F19" s="54"/>
      <c r="G19" s="53"/>
      <c r="H19" s="8"/>
      <c r="I19" s="8"/>
      <c r="J19" s="66" t="s">
        <v>37</v>
      </c>
      <c r="K19" s="67"/>
      <c r="L19" s="67"/>
      <c r="M19" s="68"/>
      <c r="N19" s="65">
        <f>F18+L18</f>
        <v>0</v>
      </c>
    </row>
    <row r="20" spans="2:14" ht="14.4" thickBot="1" x14ac:dyDescent="0.3">
      <c r="B20" s="55" t="s">
        <v>17</v>
      </c>
      <c r="D20" s="13"/>
    </row>
    <row r="21" spans="2:14" s="9" customFormat="1" ht="41.4" x14ac:dyDescent="0.3">
      <c r="B21" s="56" t="s">
        <v>38</v>
      </c>
      <c r="C21" s="57" t="s">
        <v>6</v>
      </c>
      <c r="D21" s="58">
        <v>0</v>
      </c>
    </row>
    <row r="22" spans="2:14" s="9" customFormat="1" ht="55.2" x14ac:dyDescent="0.3">
      <c r="B22" s="59" t="s">
        <v>39</v>
      </c>
      <c r="C22" s="1" t="s">
        <v>6</v>
      </c>
      <c r="D22" s="60">
        <v>0</v>
      </c>
    </row>
    <row r="23" spans="2:14" s="9" customFormat="1" ht="41.4" x14ac:dyDescent="0.3">
      <c r="B23" s="59" t="s">
        <v>40</v>
      </c>
      <c r="C23" s="1" t="s">
        <v>6</v>
      </c>
      <c r="D23" s="60">
        <v>0</v>
      </c>
    </row>
    <row r="24" spans="2:14" s="9" customFormat="1" ht="42" thickBot="1" x14ac:dyDescent="0.35">
      <c r="B24" s="61" t="s">
        <v>41</v>
      </c>
      <c r="C24" s="62" t="s">
        <v>6</v>
      </c>
      <c r="D24" s="63">
        <v>0</v>
      </c>
    </row>
  </sheetData>
  <mergeCells count="10">
    <mergeCell ref="J19:M19"/>
    <mergeCell ref="J18:K18"/>
    <mergeCell ref="N10:N14"/>
    <mergeCell ref="B18:C18"/>
    <mergeCell ref="B3:H3"/>
    <mergeCell ref="J10:J14"/>
    <mergeCell ref="K10:K14"/>
    <mergeCell ref="L10:L14"/>
    <mergeCell ref="M10:M14"/>
    <mergeCell ref="E15:H1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NPK</vt:lpstr>
      <vt:lpstr>NPK!Oblasť_tlače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2024-03-26T13:30:09Z</dcterms:modified>
</cp:coreProperties>
</file>