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8" activeTab="0"/>
  </bookViews>
  <sheets>
    <sheet name="List1" sheetId="1" r:id="rId1"/>
    <sheet name="List2" sheetId="2" r:id="rId2"/>
  </sheets>
  <externalReferences>
    <externalReference r:id="rId5"/>
  </externalReferences>
  <definedNames>
    <definedName name="_xlnm._FilterDatabase" localSheetId="0" hidden="1">'List1'!$A$3:$G$43</definedName>
  </definedNames>
  <calcPr fullCalcOnLoad="1"/>
</workbook>
</file>

<file path=xl/sharedStrings.xml><?xml version="1.0" encoding="utf-8"?>
<sst xmlns="http://schemas.openxmlformats.org/spreadsheetml/2006/main" count="78" uniqueCount="56">
  <si>
    <t>KROUŽEK KLUZNÝ Kr34-11-068       /Vario/</t>
  </si>
  <si>
    <t xml:space="preserve"> Výkres č.:Kr34-11-068</t>
  </si>
  <si>
    <t xml:space="preserve"> specifikace: D360x33,5x20</t>
  </si>
  <si>
    <t>PODLAHA VE VSTUPU Kr37-12-400a   /Vario/</t>
  </si>
  <si>
    <t xml:space="preserve"> Katalog č.: není</t>
  </si>
  <si>
    <t xml:space="preserve"> Výkres č.: Kr37-12-400a</t>
  </si>
  <si>
    <t>KROUŽEK TĚSNÍCÍ  V               /Vario/</t>
  </si>
  <si>
    <t>KROUŽEK TĚSNÍCÍ  Kr34-11-077  /VarioLF2/</t>
  </si>
  <si>
    <t>KROUŽEK TĚSNÍCÍ     Kr34-11-078  /Vario/</t>
  </si>
  <si>
    <t>KROUŽEK TĚSNÍCÍ     Kr34-11-076  /Vario/</t>
  </si>
  <si>
    <t>KROUŽEK TĚSNÍCÍ     Kr34-11-075  /Vario/</t>
  </si>
  <si>
    <t>KROUŽEK KLUZNÝ Kr34-11-061       /Vario/</t>
  </si>
  <si>
    <t>KROUŽEK KLUZNÝ      Kr34-11-072  /Vario/</t>
  </si>
  <si>
    <t>KOLÍK  Ø8           Kr47-11-016  /Vario/</t>
  </si>
  <si>
    <t>DESKA POJISTNÁ      Kr34-11-067  /Vario/</t>
  </si>
  <si>
    <t>DESKA OPĚRNÁ        Kr34-11-062  /Vario/</t>
  </si>
  <si>
    <t>DESKA KLUZNÁ     Kr34-11-071  /VarioLF2/</t>
  </si>
  <si>
    <t>Materiálové č.</t>
  </si>
  <si>
    <t xml:space="preserve"> KATALOG Č.: 46 057 005</t>
  </si>
  <si>
    <t xml:space="preserve"> VÝKRES Č.: Kr34-11-075</t>
  </si>
  <si>
    <t xml:space="preserve"> UMÍSTĚNÍ: SPOJENÍ SPODKU S PODVOZKEM - STŘEDNÍ</t>
  </si>
  <si>
    <t xml:space="preserve"> KATALOG Č.: 46 057 008</t>
  </si>
  <si>
    <t xml:space="preserve"> VÝKRES Č.: Kr34-11-076</t>
  </si>
  <si>
    <t xml:space="preserve"> KATALOG Č.: 46 057 010</t>
  </si>
  <si>
    <t xml:space="preserve"> VÝKRES Č.: Kr34-11-077</t>
  </si>
  <si>
    <t xml:space="preserve"> UMÍSTĚNÍ: SPOJENÍ SPODKU S PODVOZKEM</t>
  </si>
  <si>
    <t xml:space="preserve"> KATALOG Č. 46 057 12</t>
  </si>
  <si>
    <t xml:space="preserve"> VÝKRES Č.: Kr34-11-071</t>
  </si>
  <si>
    <t xml:space="preserve"> Katalog č.: 46 057 016</t>
  </si>
  <si>
    <t xml:space="preserve"> Výkres č.: Kr34-11-061</t>
  </si>
  <si>
    <t xml:space="preserve"> Umístění: Připojení podvozku krajní</t>
  </si>
  <si>
    <t xml:space="preserve"> KATALOG Č.: 46 057 017</t>
  </si>
  <si>
    <t xml:space="preserve"> VÝKRES Č.: Kr34-11-062</t>
  </si>
  <si>
    <t xml:space="preserve"> KATALOG Č.: 61 057 001</t>
  </si>
  <si>
    <t xml:space="preserve"> VÝKRES Č.: neuvedeno</t>
  </si>
  <si>
    <t xml:space="preserve"> KATALOG Č.: 61 057 003</t>
  </si>
  <si>
    <t xml:space="preserve"> VÝKRES Č.: Kr34-11-078</t>
  </si>
  <si>
    <t xml:space="preserve"> UMÍSTĚNÍ: SPOJENÍ SPODKU S PODVOZKEM STŘEDNÍ</t>
  </si>
  <si>
    <t xml:space="preserve"> KATALOG Č.: 61 057 005</t>
  </si>
  <si>
    <t xml:space="preserve"> VÝKRES Č.: Kr34-11-067</t>
  </si>
  <si>
    <t xml:space="preserve"> KATALOG Č.: 61 057 009</t>
  </si>
  <si>
    <t xml:space="preserve"> VÝKRES Č.: Kr34-11-072</t>
  </si>
  <si>
    <t xml:space="preserve"> KATALOG Č.: 61 057 010</t>
  </si>
  <si>
    <t xml:space="preserve"> VÝKRES Č.: Kr47-11-016</t>
  </si>
  <si>
    <t>Názem materiálu - SAP</t>
  </si>
  <si>
    <t>Předpokládaná spotřeba na 1 rok</t>
  </si>
  <si>
    <t>Cena v Kč/ks bez DPH</t>
  </si>
  <si>
    <t>Garantovaný termín dodání v týdnech</t>
  </si>
  <si>
    <t>Specifikace</t>
  </si>
  <si>
    <t>Aktuální cena za kus</t>
  </si>
  <si>
    <t>Odhad zakázky</t>
  </si>
  <si>
    <t>Cena celkem</t>
  </si>
  <si>
    <t xml:space="preserve">Celkem </t>
  </si>
  <si>
    <t>Příloha č. 1 – Technická specifikace a ceník</t>
  </si>
  <si>
    <t>smlouva č. 19/xxx/3062</t>
  </si>
  <si>
    <t>Název materiálu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</si>
</sst>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#,##0.00\ &quot;Kč&quot;"/>
    <numFmt numFmtId="167" formatCode="#,##0.0\ &quot;Kč&quot;"/>
    <numFmt numFmtId="168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168" fontId="43" fillId="35" borderId="10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16" xfId="0" applyFont="1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1" fontId="23" fillId="5" borderId="10" xfId="0" applyNumberFormat="1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168" fontId="0" fillId="11" borderId="10" xfId="0" applyNumberFormat="1" applyFill="1" applyBorder="1" applyAlignment="1">
      <alignment horizontal="center"/>
    </xf>
    <xf numFmtId="1" fontId="0" fillId="0" borderId="17" xfId="0" applyNumberFormat="1" applyBorder="1" applyAlignment="1">
      <alignment vertical="center"/>
    </xf>
    <xf numFmtId="49" fontId="2" fillId="34" borderId="2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49" fontId="2" fillId="34" borderId="13" xfId="0" applyNumberFormat="1" applyFont="1" applyFill="1" applyBorder="1" applyAlignment="1">
      <alignment vertical="center"/>
    </xf>
    <xf numFmtId="1" fontId="0" fillId="0" borderId="10" xfId="0" applyNumberFormat="1" applyBorder="1" applyAlignment="1">
      <alignment vertical="center"/>
    </xf>
    <xf numFmtId="49" fontId="2" fillId="34" borderId="2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had%20na%20zak&#225;z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2018"/>
      <sheetName val="2013"/>
      <sheetName val="2014"/>
      <sheetName val="2015"/>
      <sheetName val="2016"/>
      <sheetName val="2017"/>
      <sheetName val="cen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D46" sqref="D46"/>
    </sheetView>
  </sheetViews>
  <sheetFormatPr defaultColWidth="9.140625" defaultRowHeight="15"/>
  <cols>
    <col min="1" max="1" width="14.140625" style="1" bestFit="1" customWidth="1"/>
    <col min="2" max="2" width="39.8515625" style="0" bestFit="1" customWidth="1"/>
    <col min="3" max="3" width="51.28125" style="0" bestFit="1" customWidth="1"/>
    <col min="4" max="4" width="16.28125" style="31" customWidth="1"/>
    <col min="5" max="6" width="12.7109375" style="0" customWidth="1"/>
    <col min="7" max="7" width="13.28125" style="0" customWidth="1"/>
    <col min="8" max="8" width="8.7109375" style="0" hidden="1" customWidth="1"/>
    <col min="9" max="9" width="12.7109375" style="0" hidden="1" customWidth="1"/>
  </cols>
  <sheetData>
    <row r="1" spans="1:7" ht="18">
      <c r="A1" s="14" t="s">
        <v>53</v>
      </c>
      <c r="B1" s="14"/>
      <c r="C1" s="14"/>
      <c r="D1" s="14"/>
      <c r="E1" s="14"/>
      <c r="F1" s="14"/>
      <c r="G1" s="14"/>
    </row>
    <row r="2" spans="1:7" ht="14.25">
      <c r="A2" s="15" t="s">
        <v>54</v>
      </c>
      <c r="B2" s="15"/>
      <c r="C2" s="15"/>
      <c r="D2" s="15"/>
      <c r="E2" s="15"/>
      <c r="F2" s="15"/>
      <c r="G2" s="15"/>
    </row>
    <row r="3" spans="1:9" s="4" customFormat="1" ht="42.75">
      <c r="A3" s="2" t="s">
        <v>17</v>
      </c>
      <c r="B3" s="2" t="s">
        <v>44</v>
      </c>
      <c r="C3" s="3" t="s">
        <v>48</v>
      </c>
      <c r="D3" s="3" t="s">
        <v>45</v>
      </c>
      <c r="E3" s="3" t="s">
        <v>46</v>
      </c>
      <c r="F3" s="3" t="s">
        <v>51</v>
      </c>
      <c r="G3" s="3" t="s">
        <v>47</v>
      </c>
      <c r="H3" s="3" t="s">
        <v>49</v>
      </c>
      <c r="I3" s="3" t="s">
        <v>50</v>
      </c>
    </row>
    <row r="4" spans="1:9" ht="14.25">
      <c r="A4" s="16">
        <v>6134110680000</v>
      </c>
      <c r="B4" s="19" t="s">
        <v>0</v>
      </c>
      <c r="C4" s="5" t="s">
        <v>4</v>
      </c>
      <c r="D4" s="32">
        <f>VLOOKUP($A4,List2!$A:$C,3,FALSE)</f>
        <v>2</v>
      </c>
      <c r="E4" s="9"/>
      <c r="F4" s="9"/>
      <c r="G4" s="10"/>
      <c r="H4" s="9">
        <v>685</v>
      </c>
      <c r="I4" s="9">
        <f>H4*D4</f>
        <v>1370</v>
      </c>
    </row>
    <row r="5" spans="1:9" ht="14.25">
      <c r="A5" s="17"/>
      <c r="B5" s="20"/>
      <c r="C5" s="6" t="s">
        <v>1</v>
      </c>
      <c r="D5" s="32"/>
      <c r="E5" s="9"/>
      <c r="F5" s="9"/>
      <c r="G5" s="10"/>
      <c r="H5" s="9"/>
      <c r="I5" s="10"/>
    </row>
    <row r="6" spans="1:9" ht="14.25">
      <c r="A6" s="18"/>
      <c r="B6" s="21"/>
      <c r="C6" s="6" t="s">
        <v>2</v>
      </c>
      <c r="D6" s="32"/>
      <c r="E6" s="9"/>
      <c r="F6" s="9"/>
      <c r="G6" s="10"/>
      <c r="H6" s="9"/>
      <c r="I6" s="10"/>
    </row>
    <row r="7" spans="1:9" ht="14.25">
      <c r="A7" s="16">
        <v>6137124000000</v>
      </c>
      <c r="B7" s="19" t="s">
        <v>3</v>
      </c>
      <c r="C7" s="6" t="s">
        <v>4</v>
      </c>
      <c r="D7" s="32">
        <f>VLOOKUP($A7,List2!$A:$C,3,FALSE)</f>
        <v>4</v>
      </c>
      <c r="E7" s="9"/>
      <c r="F7" s="9"/>
      <c r="G7" s="10"/>
      <c r="H7" s="9">
        <v>28728</v>
      </c>
      <c r="I7" s="9">
        <f>H7*D7</f>
        <v>114912</v>
      </c>
    </row>
    <row r="8" spans="1:9" ht="14.25">
      <c r="A8" s="17"/>
      <c r="B8" s="20"/>
      <c r="C8" s="6" t="s">
        <v>5</v>
      </c>
      <c r="D8" s="32"/>
      <c r="E8" s="9"/>
      <c r="F8" s="9"/>
      <c r="G8" s="10"/>
      <c r="H8" s="9"/>
      <c r="I8" s="10"/>
    </row>
    <row r="9" spans="1:9" ht="14.25">
      <c r="A9" s="18"/>
      <c r="B9" s="21"/>
      <c r="C9" s="6"/>
      <c r="D9" s="32"/>
      <c r="E9" s="9"/>
      <c r="F9" s="9"/>
      <c r="G9" s="10"/>
      <c r="H9" s="9"/>
      <c r="I9" s="10"/>
    </row>
    <row r="10" spans="1:9" ht="14.25">
      <c r="A10" s="16">
        <v>6146057005000</v>
      </c>
      <c r="B10" s="11" t="s">
        <v>10</v>
      </c>
      <c r="C10" s="6" t="s">
        <v>18</v>
      </c>
      <c r="D10" s="32">
        <f>VLOOKUP($A10,List2!$A:$C,3,FALSE)</f>
        <v>6</v>
      </c>
      <c r="E10" s="9"/>
      <c r="F10" s="9"/>
      <c r="G10" s="10"/>
      <c r="H10" s="9">
        <v>3825</v>
      </c>
      <c r="I10" s="9">
        <f>H10*D10</f>
        <v>22950</v>
      </c>
    </row>
    <row r="11" spans="1:9" ht="14.25">
      <c r="A11" s="17"/>
      <c r="B11" s="12"/>
      <c r="C11" s="6" t="s">
        <v>19</v>
      </c>
      <c r="D11" s="32"/>
      <c r="E11" s="9"/>
      <c r="F11" s="9"/>
      <c r="G11" s="10"/>
      <c r="H11" s="9"/>
      <c r="I11" s="10"/>
    </row>
    <row r="12" spans="1:9" ht="14.25">
      <c r="A12" s="18"/>
      <c r="B12" s="13"/>
      <c r="C12" s="6" t="s">
        <v>20</v>
      </c>
      <c r="D12" s="32"/>
      <c r="E12" s="9"/>
      <c r="F12" s="9"/>
      <c r="G12" s="10"/>
      <c r="H12" s="9"/>
      <c r="I12" s="10"/>
    </row>
    <row r="13" spans="1:9" ht="14.25">
      <c r="A13" s="16">
        <v>6146057008000</v>
      </c>
      <c r="B13" s="11" t="s">
        <v>9</v>
      </c>
      <c r="C13" s="6" t="s">
        <v>21</v>
      </c>
      <c r="D13" s="32">
        <f>VLOOKUP($A13,List2!$A:$C,3,FALSE)</f>
        <v>4</v>
      </c>
      <c r="E13" s="9"/>
      <c r="F13" s="9"/>
      <c r="G13" s="10"/>
      <c r="H13" s="9">
        <v>6998</v>
      </c>
      <c r="I13" s="9">
        <f>H13*D13</f>
        <v>27992</v>
      </c>
    </row>
    <row r="14" spans="1:9" ht="14.25">
      <c r="A14" s="17"/>
      <c r="B14" s="12"/>
      <c r="C14" s="6" t="s">
        <v>22</v>
      </c>
      <c r="D14" s="32"/>
      <c r="E14" s="9"/>
      <c r="F14" s="9"/>
      <c r="G14" s="10"/>
      <c r="H14" s="9"/>
      <c r="I14" s="10"/>
    </row>
    <row r="15" spans="1:9" ht="14.25">
      <c r="A15" s="18"/>
      <c r="B15" s="13"/>
      <c r="C15" s="6" t="s">
        <v>20</v>
      </c>
      <c r="D15" s="32"/>
      <c r="E15" s="9"/>
      <c r="F15" s="9"/>
      <c r="G15" s="10"/>
      <c r="H15" s="9"/>
      <c r="I15" s="10"/>
    </row>
    <row r="16" spans="1:9" ht="14.25">
      <c r="A16" s="16">
        <v>6146057010000</v>
      </c>
      <c r="B16" s="11" t="s">
        <v>7</v>
      </c>
      <c r="C16" s="6" t="s">
        <v>23</v>
      </c>
      <c r="D16" s="32">
        <f>VLOOKUP($A16,List2!$A:$C,3,FALSE)</f>
        <v>4</v>
      </c>
      <c r="E16" s="9"/>
      <c r="F16" s="9"/>
      <c r="G16" s="10"/>
      <c r="H16" s="9">
        <v>3098</v>
      </c>
      <c r="I16" s="9">
        <f>H16*D16</f>
        <v>12392</v>
      </c>
    </row>
    <row r="17" spans="1:9" ht="14.25">
      <c r="A17" s="17"/>
      <c r="B17" s="12"/>
      <c r="C17" s="6" t="s">
        <v>24</v>
      </c>
      <c r="D17" s="32"/>
      <c r="E17" s="9"/>
      <c r="F17" s="9"/>
      <c r="G17" s="10"/>
      <c r="H17" s="9"/>
      <c r="I17" s="10"/>
    </row>
    <row r="18" spans="1:9" ht="14.25">
      <c r="A18" s="18"/>
      <c r="B18" s="13"/>
      <c r="C18" s="6" t="s">
        <v>25</v>
      </c>
      <c r="D18" s="32"/>
      <c r="E18" s="9"/>
      <c r="F18" s="9"/>
      <c r="G18" s="10"/>
      <c r="H18" s="9"/>
      <c r="I18" s="10"/>
    </row>
    <row r="19" spans="1:9" ht="14.25">
      <c r="A19" s="16">
        <v>6146057012000</v>
      </c>
      <c r="B19" s="11" t="s">
        <v>16</v>
      </c>
      <c r="C19" s="6" t="s">
        <v>26</v>
      </c>
      <c r="D19" s="32">
        <f>VLOOKUP($A19,List2!$A:$C,3,FALSE)</f>
        <v>2</v>
      </c>
      <c r="E19" s="9"/>
      <c r="F19" s="9"/>
      <c r="G19" s="10"/>
      <c r="H19" s="9">
        <v>2558</v>
      </c>
      <c r="I19" s="9">
        <f>H19*D19</f>
        <v>5116</v>
      </c>
    </row>
    <row r="20" spans="1:9" ht="14.25">
      <c r="A20" s="17"/>
      <c r="B20" s="12"/>
      <c r="C20" s="6" t="s">
        <v>27</v>
      </c>
      <c r="D20" s="32"/>
      <c r="E20" s="9"/>
      <c r="F20" s="9"/>
      <c r="G20" s="10"/>
      <c r="H20" s="9"/>
      <c r="I20" s="10"/>
    </row>
    <row r="21" spans="1:9" ht="14.25">
      <c r="A21" s="18"/>
      <c r="B21" s="13"/>
      <c r="C21" s="6" t="s">
        <v>25</v>
      </c>
      <c r="D21" s="32"/>
      <c r="E21" s="9"/>
      <c r="F21" s="9"/>
      <c r="G21" s="10"/>
      <c r="H21" s="9"/>
      <c r="I21" s="10"/>
    </row>
    <row r="22" spans="1:9" ht="14.25">
      <c r="A22" s="16">
        <v>6146057016000</v>
      </c>
      <c r="B22" s="11" t="s">
        <v>11</v>
      </c>
      <c r="C22" s="6" t="s">
        <v>28</v>
      </c>
      <c r="D22" s="32">
        <f>VLOOKUP($A22,List2!$A:$C,3,FALSE)</f>
        <v>2</v>
      </c>
      <c r="E22" s="9"/>
      <c r="F22" s="9"/>
      <c r="G22" s="10"/>
      <c r="H22" s="9">
        <v>885</v>
      </c>
      <c r="I22" s="9">
        <f>H22*D22</f>
        <v>1770</v>
      </c>
    </row>
    <row r="23" spans="1:9" ht="14.25">
      <c r="A23" s="17"/>
      <c r="B23" s="12"/>
      <c r="C23" s="6" t="s">
        <v>29</v>
      </c>
      <c r="D23" s="32"/>
      <c r="E23" s="9"/>
      <c r="F23" s="9"/>
      <c r="G23" s="10"/>
      <c r="H23" s="9"/>
      <c r="I23" s="10"/>
    </row>
    <row r="24" spans="1:9" ht="14.25">
      <c r="A24" s="18"/>
      <c r="B24" s="13"/>
      <c r="C24" s="6" t="s">
        <v>30</v>
      </c>
      <c r="D24" s="32"/>
      <c r="E24" s="9"/>
      <c r="F24" s="9"/>
      <c r="G24" s="10"/>
      <c r="H24" s="9"/>
      <c r="I24" s="10"/>
    </row>
    <row r="25" spans="1:9" ht="14.25">
      <c r="A25" s="16">
        <v>6146057017000</v>
      </c>
      <c r="B25" s="11" t="s">
        <v>15</v>
      </c>
      <c r="C25" s="6" t="s">
        <v>31</v>
      </c>
      <c r="D25" s="32">
        <f>VLOOKUP($A25,List2!$A:$C,3,FALSE)</f>
        <v>2</v>
      </c>
      <c r="E25" s="9"/>
      <c r="F25" s="9"/>
      <c r="G25" s="10"/>
      <c r="H25" s="9">
        <v>452</v>
      </c>
      <c r="I25" s="9">
        <f>H25*D25</f>
        <v>904</v>
      </c>
    </row>
    <row r="26" spans="1:9" ht="14.25">
      <c r="A26" s="17"/>
      <c r="B26" s="12"/>
      <c r="C26" s="6" t="s">
        <v>32</v>
      </c>
      <c r="D26" s="32"/>
      <c r="E26" s="9"/>
      <c r="F26" s="9"/>
      <c r="G26" s="10"/>
      <c r="H26" s="9"/>
      <c r="I26" s="10"/>
    </row>
    <row r="27" spans="1:9" ht="14.25">
      <c r="A27" s="18"/>
      <c r="B27" s="13"/>
      <c r="C27" s="6" t="s">
        <v>20</v>
      </c>
      <c r="D27" s="32"/>
      <c r="E27" s="9"/>
      <c r="F27" s="9"/>
      <c r="G27" s="10"/>
      <c r="H27" s="9"/>
      <c r="I27" s="10"/>
    </row>
    <row r="28" spans="1:9" ht="14.25">
      <c r="A28" s="16">
        <v>6161057001000</v>
      </c>
      <c r="B28" s="11" t="s">
        <v>6</v>
      </c>
      <c r="C28" s="6" t="s">
        <v>33</v>
      </c>
      <c r="D28" s="32">
        <f>VLOOKUP($A28,List2!$A:$C,3,FALSE)</f>
        <v>4</v>
      </c>
      <c r="E28" s="9"/>
      <c r="F28" s="9"/>
      <c r="G28" s="10"/>
      <c r="H28" s="9">
        <v>928</v>
      </c>
      <c r="I28" s="9">
        <f>H28*D28</f>
        <v>3712</v>
      </c>
    </row>
    <row r="29" spans="1:9" ht="14.25">
      <c r="A29" s="17"/>
      <c r="B29" s="12"/>
      <c r="C29" s="6" t="s">
        <v>34</v>
      </c>
      <c r="D29" s="32"/>
      <c r="E29" s="9"/>
      <c r="F29" s="9"/>
      <c r="G29" s="10"/>
      <c r="H29" s="9"/>
      <c r="I29" s="10"/>
    </row>
    <row r="30" spans="1:9" ht="14.25">
      <c r="A30" s="18"/>
      <c r="B30" s="13"/>
      <c r="C30" s="6" t="s">
        <v>20</v>
      </c>
      <c r="D30" s="32"/>
      <c r="E30" s="9"/>
      <c r="F30" s="9"/>
      <c r="G30" s="10"/>
      <c r="H30" s="9"/>
      <c r="I30" s="10"/>
    </row>
    <row r="31" spans="1:9" ht="14.25">
      <c r="A31" s="16">
        <v>6161057003000</v>
      </c>
      <c r="B31" s="11" t="s">
        <v>8</v>
      </c>
      <c r="C31" s="6" t="s">
        <v>35</v>
      </c>
      <c r="D31" s="32">
        <f>VLOOKUP($A31,List2!$A:$C,3,FALSE)</f>
        <v>4</v>
      </c>
      <c r="E31" s="9"/>
      <c r="F31" s="9"/>
      <c r="G31" s="10"/>
      <c r="H31" s="9">
        <v>880</v>
      </c>
      <c r="I31" s="9">
        <f>H31*D31</f>
        <v>3520</v>
      </c>
    </row>
    <row r="32" spans="1:9" ht="14.25">
      <c r="A32" s="17"/>
      <c r="B32" s="12"/>
      <c r="C32" s="6" t="s">
        <v>36</v>
      </c>
      <c r="D32" s="32"/>
      <c r="E32" s="9"/>
      <c r="F32" s="9"/>
      <c r="G32" s="10"/>
      <c r="H32" s="9"/>
      <c r="I32" s="10"/>
    </row>
    <row r="33" spans="1:9" ht="14.25">
      <c r="A33" s="18"/>
      <c r="B33" s="13"/>
      <c r="C33" s="6" t="s">
        <v>37</v>
      </c>
      <c r="D33" s="32"/>
      <c r="E33" s="9"/>
      <c r="F33" s="9"/>
      <c r="G33" s="10"/>
      <c r="H33" s="9"/>
      <c r="I33" s="10"/>
    </row>
    <row r="34" spans="1:9" ht="14.25">
      <c r="A34" s="16">
        <v>6161057005000</v>
      </c>
      <c r="B34" s="11" t="s">
        <v>14</v>
      </c>
      <c r="C34" s="6" t="s">
        <v>38</v>
      </c>
      <c r="D34" s="32">
        <f>VLOOKUP($A34,List2!$A:$C,3,FALSE)</f>
        <v>1</v>
      </c>
      <c r="E34" s="9"/>
      <c r="F34" s="9"/>
      <c r="G34" s="10"/>
      <c r="H34" s="9">
        <v>838</v>
      </c>
      <c r="I34" s="9">
        <f>H34*D34</f>
        <v>838</v>
      </c>
    </row>
    <row r="35" spans="1:9" ht="14.25">
      <c r="A35" s="17"/>
      <c r="B35" s="12"/>
      <c r="C35" s="6" t="s">
        <v>39</v>
      </c>
      <c r="D35" s="32"/>
      <c r="E35" s="9"/>
      <c r="F35" s="9"/>
      <c r="G35" s="10"/>
      <c r="H35" s="9"/>
      <c r="I35" s="10"/>
    </row>
    <row r="36" spans="1:9" ht="14.25">
      <c r="A36" s="18"/>
      <c r="B36" s="13"/>
      <c r="C36" s="6" t="s">
        <v>20</v>
      </c>
      <c r="D36" s="32"/>
      <c r="E36" s="9"/>
      <c r="F36" s="9"/>
      <c r="G36" s="10"/>
      <c r="H36" s="9"/>
      <c r="I36" s="10"/>
    </row>
    <row r="37" spans="1:9" ht="14.25">
      <c r="A37" s="16">
        <v>6161057009000</v>
      </c>
      <c r="B37" s="11" t="s">
        <v>12</v>
      </c>
      <c r="C37" s="6" t="s">
        <v>40</v>
      </c>
      <c r="D37" s="32">
        <f>VLOOKUP($A37,List2!$A:$C,3,FALSE)</f>
        <v>1</v>
      </c>
      <c r="E37" s="9"/>
      <c r="F37" s="9"/>
      <c r="G37" s="10"/>
      <c r="H37" s="9">
        <v>415</v>
      </c>
      <c r="I37" s="9">
        <f>H37*D37</f>
        <v>415</v>
      </c>
    </row>
    <row r="38" spans="1:9" ht="14.25">
      <c r="A38" s="17"/>
      <c r="B38" s="12"/>
      <c r="C38" s="6" t="s">
        <v>41</v>
      </c>
      <c r="D38" s="32"/>
      <c r="E38" s="9"/>
      <c r="F38" s="9"/>
      <c r="G38" s="10"/>
      <c r="H38" s="9"/>
      <c r="I38" s="10"/>
    </row>
    <row r="39" spans="1:9" ht="14.25">
      <c r="A39" s="18"/>
      <c r="B39" s="13"/>
      <c r="C39" s="6" t="s">
        <v>20</v>
      </c>
      <c r="D39" s="32"/>
      <c r="E39" s="9"/>
      <c r="F39" s="9"/>
      <c r="G39" s="10"/>
      <c r="H39" s="9"/>
      <c r="I39" s="10"/>
    </row>
    <row r="40" spans="1:9" ht="14.25">
      <c r="A40" s="16">
        <v>6161057010000</v>
      </c>
      <c r="B40" s="11" t="s">
        <v>13</v>
      </c>
      <c r="C40" s="6" t="s">
        <v>42</v>
      </c>
      <c r="D40" s="32">
        <f>VLOOKUP($A40,List2!$A:$C,3,FALSE)</f>
        <v>4</v>
      </c>
      <c r="E40" s="9"/>
      <c r="F40" s="9"/>
      <c r="G40" s="10"/>
      <c r="H40" s="9">
        <v>65</v>
      </c>
      <c r="I40" s="9">
        <f>H40*D40</f>
        <v>260</v>
      </c>
    </row>
    <row r="41" spans="1:9" ht="14.25">
      <c r="A41" s="17"/>
      <c r="B41" s="12"/>
      <c r="C41" s="6" t="s">
        <v>43</v>
      </c>
      <c r="D41" s="32"/>
      <c r="E41" s="9"/>
      <c r="F41" s="9"/>
      <c r="G41" s="10"/>
      <c r="H41" s="9"/>
      <c r="I41" s="10"/>
    </row>
    <row r="42" spans="1:9" ht="14.25">
      <c r="A42" s="18"/>
      <c r="B42" s="13"/>
      <c r="C42" s="6" t="s">
        <v>20</v>
      </c>
      <c r="D42" s="32"/>
      <c r="E42" s="9"/>
      <c r="F42" s="9"/>
      <c r="G42" s="10"/>
      <c r="H42" s="9"/>
      <c r="I42" s="10"/>
    </row>
    <row r="43" spans="5:9" ht="18">
      <c r="E43" s="8" t="s">
        <v>52</v>
      </c>
      <c r="F43" s="7">
        <f>SUM(F4:F42)</f>
        <v>0</v>
      </c>
      <c r="I43" s="7">
        <f>SUM(I4:I42)</f>
        <v>196151</v>
      </c>
    </row>
  </sheetData>
  <sheetProtection/>
  <autoFilter ref="A3:G43"/>
  <mergeCells count="106">
    <mergeCell ref="F40:F42"/>
    <mergeCell ref="B13:B15"/>
    <mergeCell ref="B16:B18"/>
    <mergeCell ref="B19:B21"/>
    <mergeCell ref="A25:A27"/>
    <mergeCell ref="A31:A33"/>
    <mergeCell ref="A34:A36"/>
    <mergeCell ref="A37:A39"/>
    <mergeCell ref="B37:B39"/>
    <mergeCell ref="B22:B24"/>
    <mergeCell ref="A10:A12"/>
    <mergeCell ref="A13:A15"/>
    <mergeCell ref="A16:A18"/>
    <mergeCell ref="A19:A21"/>
    <mergeCell ref="A22:A24"/>
    <mergeCell ref="B25:B27"/>
    <mergeCell ref="A28:A30"/>
    <mergeCell ref="A40:A42"/>
    <mergeCell ref="B4:B6"/>
    <mergeCell ref="B7:B9"/>
    <mergeCell ref="B40:B42"/>
    <mergeCell ref="A4:A6"/>
    <mergeCell ref="A7:A9"/>
    <mergeCell ref="B28:B30"/>
    <mergeCell ref="B10:B12"/>
    <mergeCell ref="B31:B33"/>
    <mergeCell ref="B34:B36"/>
    <mergeCell ref="A1:G1"/>
    <mergeCell ref="A2:G2"/>
    <mergeCell ref="D4:D6"/>
    <mergeCell ref="E4:E6"/>
    <mergeCell ref="G4:G6"/>
    <mergeCell ref="D7:D9"/>
    <mergeCell ref="E7:E9"/>
    <mergeCell ref="G7:G9"/>
    <mergeCell ref="F4:F6"/>
    <mergeCell ref="F7:F9"/>
    <mergeCell ref="D10:D12"/>
    <mergeCell ref="E10:E12"/>
    <mergeCell ref="G10:G12"/>
    <mergeCell ref="D13:D15"/>
    <mergeCell ref="E13:E15"/>
    <mergeCell ref="G13:G15"/>
    <mergeCell ref="F10:F12"/>
    <mergeCell ref="F13:F15"/>
    <mergeCell ref="D16:D18"/>
    <mergeCell ref="E16:E18"/>
    <mergeCell ref="G16:G18"/>
    <mergeCell ref="D19:D21"/>
    <mergeCell ref="E19:E21"/>
    <mergeCell ref="G19:G21"/>
    <mergeCell ref="F16:F18"/>
    <mergeCell ref="F19:F21"/>
    <mergeCell ref="D22:D24"/>
    <mergeCell ref="E22:E24"/>
    <mergeCell ref="G22:G24"/>
    <mergeCell ref="D25:D27"/>
    <mergeCell ref="E25:E27"/>
    <mergeCell ref="G25:G27"/>
    <mergeCell ref="F22:F24"/>
    <mergeCell ref="F25:F27"/>
    <mergeCell ref="D28:D30"/>
    <mergeCell ref="E28:E30"/>
    <mergeCell ref="G28:G30"/>
    <mergeCell ref="D31:D33"/>
    <mergeCell ref="E31:E33"/>
    <mergeCell ref="G31:G33"/>
    <mergeCell ref="F28:F30"/>
    <mergeCell ref="F31:F33"/>
    <mergeCell ref="D34:D36"/>
    <mergeCell ref="E34:E36"/>
    <mergeCell ref="G34:G36"/>
    <mergeCell ref="D37:D39"/>
    <mergeCell ref="E37:E39"/>
    <mergeCell ref="G37:G39"/>
    <mergeCell ref="F34:F36"/>
    <mergeCell ref="F37:F39"/>
    <mergeCell ref="D40:D42"/>
    <mergeCell ref="E40:E42"/>
    <mergeCell ref="G40:G42"/>
    <mergeCell ref="H4:H6"/>
    <mergeCell ref="H7:H9"/>
    <mergeCell ref="H10:H12"/>
    <mergeCell ref="H13:H15"/>
    <mergeCell ref="H16:H18"/>
    <mergeCell ref="H19:H21"/>
    <mergeCell ref="H22:H24"/>
    <mergeCell ref="H25:H27"/>
    <mergeCell ref="H28:H30"/>
    <mergeCell ref="H31:H33"/>
    <mergeCell ref="H34:H36"/>
    <mergeCell ref="H37:H39"/>
    <mergeCell ref="H40:H42"/>
    <mergeCell ref="I4:I6"/>
    <mergeCell ref="I7:I9"/>
    <mergeCell ref="I10:I12"/>
    <mergeCell ref="I13:I15"/>
    <mergeCell ref="I16:I18"/>
    <mergeCell ref="I19:I21"/>
    <mergeCell ref="I40:I42"/>
    <mergeCell ref="I22:I24"/>
    <mergeCell ref="I25:I27"/>
    <mergeCell ref="I28:I30"/>
    <mergeCell ref="I31:I33"/>
    <mergeCell ref="I34:I36"/>
    <mergeCell ref="I37:I39"/>
  </mergeCells>
  <printOptions/>
  <pageMargins left="0.7" right="0.7" top="0.787401575" bottom="0.787401575" header="0.3" footer="0.3"/>
  <pageSetup fitToHeight="1" fitToWidth="1" horizontalDpi="600" verticalDpi="600" orientation="landscape" paperSize="9" scale="73" r:id="rId1"/>
  <headerFooter>
    <oddFooter>&amp;Lsmlouva č. 18/992/3062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4.140625" style="0" bestFit="1" customWidth="1"/>
    <col min="2" max="2" width="39.8515625" style="0" bestFit="1" customWidth="1"/>
  </cols>
  <sheetData>
    <row r="1" spans="1:3" ht="14.25">
      <c r="A1" s="22" t="s">
        <v>17</v>
      </c>
      <c r="B1" s="23" t="s">
        <v>55</v>
      </c>
      <c r="C1" s="24"/>
    </row>
    <row r="2" spans="1:3" ht="14.25">
      <c r="A2" s="25">
        <v>6134110680000</v>
      </c>
      <c r="B2" s="26" t="s">
        <v>0</v>
      </c>
      <c r="C2" s="27">
        <v>2</v>
      </c>
    </row>
    <row r="3" spans="1:3" ht="14.25">
      <c r="A3" s="25">
        <v>6137124000000</v>
      </c>
      <c r="B3" s="26" t="s">
        <v>3</v>
      </c>
      <c r="C3" s="27">
        <v>4</v>
      </c>
    </row>
    <row r="4" spans="1:3" ht="14.25">
      <c r="A4" s="25">
        <v>6146057005000</v>
      </c>
      <c r="B4" s="28" t="s">
        <v>10</v>
      </c>
      <c r="C4" s="27">
        <v>6</v>
      </c>
    </row>
    <row r="5" spans="1:3" ht="14.25">
      <c r="A5" s="25">
        <v>6146057008000</v>
      </c>
      <c r="B5" s="28" t="s">
        <v>9</v>
      </c>
      <c r="C5" s="27">
        <v>4</v>
      </c>
    </row>
    <row r="6" spans="1:3" ht="14.25">
      <c r="A6" s="25">
        <v>6146057010000</v>
      </c>
      <c r="B6" s="28" t="s">
        <v>7</v>
      </c>
      <c r="C6" s="27">
        <v>4</v>
      </c>
    </row>
    <row r="7" spans="1:3" ht="14.25">
      <c r="A7" s="25">
        <v>6146057012000</v>
      </c>
      <c r="B7" s="28" t="s">
        <v>16</v>
      </c>
      <c r="C7" s="27">
        <v>2</v>
      </c>
    </row>
    <row r="8" spans="1:3" ht="14.25">
      <c r="A8" s="25">
        <v>6146057016000</v>
      </c>
      <c r="B8" s="28" t="s">
        <v>11</v>
      </c>
      <c r="C8" s="27">
        <v>2</v>
      </c>
    </row>
    <row r="9" spans="1:3" ht="14.25">
      <c r="A9" s="25">
        <v>6146057017000</v>
      </c>
      <c r="B9" s="28" t="s">
        <v>15</v>
      </c>
      <c r="C9" s="27">
        <v>2</v>
      </c>
    </row>
    <row r="10" spans="1:3" ht="14.25">
      <c r="A10" s="25">
        <v>6161057001000</v>
      </c>
      <c r="B10" s="28" t="s">
        <v>6</v>
      </c>
      <c r="C10" s="27">
        <v>4</v>
      </c>
    </row>
    <row r="11" spans="1:3" ht="14.25">
      <c r="A11" s="25">
        <v>6161057003000</v>
      </c>
      <c r="B11" s="28" t="s">
        <v>8</v>
      </c>
      <c r="C11" s="27">
        <v>4</v>
      </c>
    </row>
    <row r="12" spans="1:3" ht="14.25">
      <c r="A12" s="25">
        <v>6161057005000</v>
      </c>
      <c r="B12" s="28" t="s">
        <v>14</v>
      </c>
      <c r="C12" s="27">
        <v>1</v>
      </c>
    </row>
    <row r="13" spans="1:3" ht="14.25">
      <c r="A13" s="25">
        <v>6161057009000</v>
      </c>
      <c r="B13" s="28" t="s">
        <v>12</v>
      </c>
      <c r="C13" s="27">
        <v>1</v>
      </c>
    </row>
    <row r="14" spans="1:3" ht="14.25">
      <c r="A14" s="29">
        <v>6161057010000</v>
      </c>
      <c r="B14" s="30" t="s">
        <v>13</v>
      </c>
      <c r="C14" s="27">
        <v>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Majer František</cp:lastModifiedBy>
  <cp:lastPrinted>2018-10-01T09:49:36Z</cp:lastPrinted>
  <dcterms:created xsi:type="dcterms:W3CDTF">2017-02-22T07:50:12Z</dcterms:created>
  <dcterms:modified xsi:type="dcterms:W3CDTF">2019-09-09T07:08:52Z</dcterms:modified>
  <cp:category/>
  <cp:version/>
  <cp:contentType/>
  <cp:contentStatus/>
</cp:coreProperties>
</file>