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120_2024_E_OZ Horehronie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4" i="1" l="1"/>
  <c r="O14" i="1" s="1"/>
  <c r="G15" i="1"/>
  <c r="G16" i="1"/>
  <c r="G17" i="1"/>
  <c r="G13" i="1"/>
  <c r="G12" i="1"/>
  <c r="O12" i="1" s="1"/>
  <c r="P12" i="1" l="1"/>
  <c r="P14" i="1"/>
  <c r="O17" i="1" l="1"/>
  <c r="P17" i="1" s="1"/>
  <c r="O16" i="1"/>
  <c r="P16" i="1" s="1"/>
  <c r="O15" i="1"/>
  <c r="P15" i="1" s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<sst xmlns="http://schemas.openxmlformats.org/spreadsheetml/2006/main" count="83" uniqueCount="76">
  <si>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</si>
  <si>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</si>
  <si>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</si>
  <si>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</si>
  <si>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</si>
  <si>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</si>
  <si>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</si>
  <si>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</si>
  <si>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</si>
  <si>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</si>
  <si>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</si>
  <si>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</si>
  <si>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</si>
  <si>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</si>
  <si>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</si>
  <si>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</si>
  <si>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</si>
  <si>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</si>
  <si>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</si>
  <si>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</si>
  <si>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</si>
  <si>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</si>
  <si>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</si>
  <si>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</si>
  <si>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</si>
  <si>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</si>
  <si>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</si>
  <si>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</si>
  <si>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</si>
  <si>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</si>
  <si>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</si>
  <si>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</si>
  <si>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</si>
  <si>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</si>
  <si>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</si>
  <si>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</si>
  <si>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</si>
  <si>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</si>
  <si>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</si>
  <si>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</si>
  <si>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</si>
  <si>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</si>
  <si>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</si>
  <si>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</si>
  <si>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</si>
  <si>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</si>
  <si>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</si>
  <si>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</si>
  <si>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</si>
  <si>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</si>
  <si>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</si>
  <si>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</si>
  <si>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</si>
  <si>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</si>
  <si>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</si>
  <si>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</si>
  <si>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</si>
  <si>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</si>
  <si>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</si>
  <si>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</si>
  <si>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</si>
  <si>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</si>
  <si>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</si>
  <si>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</si>
  <si>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</si>
  <si>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</si>
  <si>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</si>
  <si>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</si>
  <si>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</si>
  <si>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</si>
  <si>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technológiou, odobratie vymynipulovaných IPV 20 cm+ (zmeranie stredného priemeru IPV, popis na čelo IPV), triedenie a premiestnenie vymanipulovaného dreva ČN (obsluha procesora)</t>
  </si>
  <si>
    <t>LESY Slovenskej republiky, štátny podnik, OZ Horehronie</t>
  </si>
  <si>
    <t>Lesnícke služby v ťažbovom procese - viacoperačné technológie na OZ Horehronie, ES Závadka nad Hronom</t>
  </si>
  <si>
    <t>OZ Horehronie ES Závadka nad Hronom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</si>
  <si>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Obdobie: 4/2024 - 15.12.2024. Drevná hmota (surové kmene na manipuláciu) bude priebežne dovážaná na ES. Výkon práce na ES len v pracovných dňoch, resp. v dňoch pracovného pokoja len po predchádzajúcom súhlase objednávateľa.  Kontakt: Ing. Miroslav Kán, OZ Horehronie: +421 918 335 775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</si>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</sst>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5" fillId="3" borderId="10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3" fillId="3" borderId="35" xfId="0" applyFont="1" applyFill="1" applyBorder="1" applyAlignment="1" applyProtection="1">
      <alignment horizontal="center" vertical="center"/>
    </xf>
    <xf numFmtId="0" fontId="0" fillId="3" borderId="35" xfId="0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right" vertical="center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3" xfId="0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7" xfId="0" applyFont="1" applyFill="1" applyBorder="1" applyProtection="1"/>
    <xf numFmtId="0" fontId="0" fillId="3" borderId="34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3" fontId="10" fillId="3" borderId="43" xfId="0" applyNumberFormat="1" applyFont="1" applyFill="1" applyBorder="1" applyAlignment="1" applyProtection="1">
      <alignment horizontal="right" vertical="center"/>
    </xf>
    <xf numFmtId="3" fontId="10" fillId="3" borderId="31" xfId="0" applyNumberFormat="1" applyFont="1" applyFill="1" applyBorder="1" applyAlignment="1" applyProtection="1">
      <alignment horizontal="righ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44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10" fillId="3" borderId="47" xfId="0" applyFont="1" applyFill="1" applyBorder="1" applyAlignment="1" applyProtection="1">
      <alignment horizontal="right" vertical="center" wrapText="1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3" fontId="10" fillId="3" borderId="21" xfId="0" applyNumberFormat="1" applyFont="1" applyFill="1" applyBorder="1" applyAlignment="1" applyProtection="1">
      <alignment horizontal="right" vertical="center" wrapText="1"/>
    </xf>
    <xf numFmtId="0" fontId="6" fillId="3" borderId="52" xfId="0" applyFont="1" applyFill="1" applyBorder="1" applyAlignment="1" applyProtection="1">
      <alignment vertical="center" wrapText="1"/>
    </xf>
    <xf numFmtId="0" fontId="6" fillId="3" borderId="23" xfId="0" applyFont="1" applyFill="1" applyBorder="1" applyAlignment="1" applyProtection="1">
      <alignment vertical="center" wrapText="1"/>
    </xf>
    <xf numFmtId="0" fontId="6" fillId="3" borderId="53" xfId="0" applyFont="1" applyFill="1" applyBorder="1" applyAlignment="1" applyProtection="1">
      <alignment vertical="center" wrapText="1"/>
    </xf>
    <xf numFmtId="0" fontId="4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10" fillId="3" borderId="50" xfId="0" applyFont="1" applyFill="1" applyBorder="1" applyAlignment="1" applyProtection="1">
      <alignment horizontal="center" vertical="center" wrapText="1"/>
    </xf>
    <xf numFmtId="0" fontId="10" fillId="3" borderId="51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5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47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4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42" xfId="0" applyFill="1" applyBorder="1" applyAlignment="1">
      <alignment horizontal="center" vertical="top" wrapText="1"/>
    </xf>
    <xf numFmtId="0" fontId="0" fillId="3" borderId="43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4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R10" sqref="R1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32.1406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84" t="s">
        <v>64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83" t="s">
        <v>72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91"/>
      <c r="F5" s="9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2" t="s">
        <v>71</v>
      </c>
      <c r="C6" s="92"/>
      <c r="D6" s="92"/>
      <c r="E6" s="92"/>
      <c r="F6" s="9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3"/>
      <c r="C7" s="93"/>
      <c r="D7" s="93"/>
      <c r="E7" s="93"/>
      <c r="F7" s="9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89" t="s">
        <v>66</v>
      </c>
      <c r="B8" s="9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61" t="s">
        <v>69</v>
      </c>
      <c r="B9" s="94" t="s">
        <v>2</v>
      </c>
      <c r="C9" s="109" t="s">
        <v>53</v>
      </c>
      <c r="D9" s="110"/>
      <c r="E9" s="111" t="s">
        <v>3</v>
      </c>
      <c r="F9" s="112"/>
      <c r="G9" s="113"/>
      <c r="H9" s="101" t="s">
        <v>4</v>
      </c>
      <c r="I9" s="96" t="s">
        <v>5</v>
      </c>
      <c r="J9" s="104" t="s">
        <v>6</v>
      </c>
      <c r="K9" s="107" t="s">
        <v>7</v>
      </c>
      <c r="L9" s="96" t="s">
        <v>54</v>
      </c>
      <c r="M9" s="96" t="s">
        <v>60</v>
      </c>
      <c r="N9" s="114" t="s">
        <v>58</v>
      </c>
      <c r="O9" s="116" t="s">
        <v>59</v>
      </c>
    </row>
    <row r="10" spans="1:16" ht="21.75" customHeight="1" x14ac:dyDescent="0.25">
      <c r="A10" s="25"/>
      <c r="B10" s="95"/>
      <c r="C10" s="118" t="s">
        <v>67</v>
      </c>
      <c r="D10" s="119"/>
      <c r="E10" s="118" t="s">
        <v>9</v>
      </c>
      <c r="F10" s="120" t="s">
        <v>10</v>
      </c>
      <c r="G10" s="122" t="s">
        <v>11</v>
      </c>
      <c r="H10" s="102"/>
      <c r="I10" s="97"/>
      <c r="J10" s="105"/>
      <c r="K10" s="108"/>
      <c r="L10" s="97"/>
      <c r="M10" s="97"/>
      <c r="N10" s="115"/>
      <c r="O10" s="117"/>
    </row>
    <row r="11" spans="1:16" ht="28.5" customHeight="1" thickBot="1" x14ac:dyDescent="0.3">
      <c r="A11" s="26"/>
      <c r="B11" s="95"/>
      <c r="C11" s="118"/>
      <c r="D11" s="119"/>
      <c r="E11" s="118"/>
      <c r="F11" s="121"/>
      <c r="G11" s="123"/>
      <c r="H11" s="103"/>
      <c r="I11" s="97"/>
      <c r="J11" s="106"/>
      <c r="K11" s="108"/>
      <c r="L11" s="98"/>
      <c r="M11" s="98"/>
      <c r="N11" s="115"/>
      <c r="O11" s="117"/>
    </row>
    <row r="12" spans="1:16" ht="63" customHeight="1" x14ac:dyDescent="0.25">
      <c r="A12" s="80" t="s">
        <v>73</v>
      </c>
      <c r="B12" s="71"/>
      <c r="C12" s="85" t="s">
        <v>70</v>
      </c>
      <c r="D12" s="86"/>
      <c r="E12" s="79">
        <v>24000</v>
      </c>
      <c r="F12" s="72"/>
      <c r="G12" s="73">
        <f>E12+F12</f>
        <v>24000</v>
      </c>
      <c r="H12" s="74"/>
      <c r="I12" s="75"/>
      <c r="J12" s="75">
        <v>0.39</v>
      </c>
      <c r="K12" s="76"/>
      <c r="L12" s="78">
        <v>193440</v>
      </c>
      <c r="M12" s="27" t="s">
        <v>61</v>
      </c>
      <c r="N12" s="60"/>
      <c r="O12" s="31">
        <f>SUM(N12*G12)</f>
        <v>0</v>
      </c>
      <c r="P12" s="12" t="str">
        <f>IF( O12=0," ", IF(100-((L12/O12)*100)&gt;20,"viac ako 20%",0))</f>
        <v xml:space="preserve"> </v>
      </c>
    </row>
    <row r="13" spans="1:16" ht="63" customHeight="1" x14ac:dyDescent="0.25">
      <c r="A13" s="82"/>
      <c r="B13" s="29"/>
      <c r="C13" s="87"/>
      <c r="D13" s="88"/>
      <c r="E13" s="65"/>
      <c r="F13" s="30"/>
      <c r="G13" s="77">
        <f>E13+F13</f>
        <v>0</v>
      </c>
      <c r="H13" s="68"/>
      <c r="I13" s="29"/>
      <c r="J13" s="29"/>
      <c r="K13" s="63"/>
      <c r="L13" s="78"/>
      <c r="M13" s="32" t="s">
        <v>61</v>
      </c>
      <c r="N13" s="60"/>
      <c r="O13" s="31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63" customHeight="1" x14ac:dyDescent="0.25">
      <c r="A14" s="81"/>
      <c r="B14" s="33"/>
      <c r="C14" s="87"/>
      <c r="D14" s="88"/>
      <c r="E14" s="66"/>
      <c r="F14" s="34"/>
      <c r="G14" s="77">
        <f t="shared" ref="G14:G17" si="1">E14+F14</f>
        <v>0</v>
      </c>
      <c r="H14" s="69"/>
      <c r="I14" s="33"/>
      <c r="J14" s="33"/>
      <c r="K14" s="59"/>
      <c r="L14" s="78"/>
      <c r="M14" s="35" t="s">
        <v>61</v>
      </c>
      <c r="N14" s="60"/>
      <c r="O14" s="31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8"/>
      <c r="B15" s="29"/>
      <c r="C15" s="99"/>
      <c r="D15" s="100"/>
      <c r="E15" s="65"/>
      <c r="F15" s="30"/>
      <c r="G15" s="77">
        <f t="shared" si="1"/>
        <v>0</v>
      </c>
      <c r="H15" s="68"/>
      <c r="I15" s="29"/>
      <c r="J15" s="29"/>
      <c r="K15" s="63"/>
      <c r="L15" s="78"/>
      <c r="M15" s="35" t="s">
        <v>61</v>
      </c>
      <c r="N15" s="60"/>
      <c r="O15" s="31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25">
      <c r="A16" s="28"/>
      <c r="B16" s="29"/>
      <c r="C16" s="99"/>
      <c r="D16" s="100"/>
      <c r="E16" s="65"/>
      <c r="F16" s="30"/>
      <c r="G16" s="77">
        <f t="shared" si="1"/>
        <v>0</v>
      </c>
      <c r="H16" s="68"/>
      <c r="I16" s="29"/>
      <c r="J16" s="29"/>
      <c r="K16" s="63"/>
      <c r="L16" s="78"/>
      <c r="M16" s="35" t="s">
        <v>61</v>
      </c>
      <c r="N16" s="60"/>
      <c r="O16" s="31">
        <f t="shared" si="2"/>
        <v>0</v>
      </c>
      <c r="P16" s="12" t="str">
        <f t="shared" si="3"/>
        <v xml:space="preserve"> </v>
      </c>
    </row>
    <row r="17" spans="1:16" ht="15.75" thickBot="1" x14ac:dyDescent="0.3">
      <c r="A17" s="36"/>
      <c r="B17" s="37"/>
      <c r="C17" s="147"/>
      <c r="D17" s="148"/>
      <c r="E17" s="67"/>
      <c r="F17" s="38"/>
      <c r="G17" s="77">
        <f t="shared" si="1"/>
        <v>0</v>
      </c>
      <c r="H17" s="70"/>
      <c r="I17" s="37"/>
      <c r="J17" s="37"/>
      <c r="K17" s="64"/>
      <c r="L17" s="78"/>
      <c r="M17" s="49" t="s">
        <v>61</v>
      </c>
      <c r="N17" s="60"/>
      <c r="O17" s="49">
        <f t="shared" si="2"/>
        <v>0</v>
      </c>
      <c r="P17" s="12" t="str">
        <f t="shared" si="3"/>
        <v xml:space="preserve"> </v>
      </c>
    </row>
    <row r="18" spans="1:16" ht="15.75" thickBot="1" x14ac:dyDescent="0.3">
      <c r="A18" s="39"/>
      <c r="B18" s="40"/>
      <c r="C18" s="41"/>
      <c r="D18" s="42"/>
      <c r="E18" s="43"/>
      <c r="F18" s="43"/>
      <c r="G18" s="43"/>
      <c r="H18" s="44"/>
      <c r="I18" s="40"/>
      <c r="J18" s="40"/>
      <c r="K18" s="41"/>
      <c r="L18" s="45"/>
      <c r="M18" s="46"/>
      <c r="N18" s="50"/>
      <c r="O18" s="51"/>
      <c r="P18" s="12"/>
    </row>
    <row r="19" spans="1:16" ht="15.75" thickBot="1" x14ac:dyDescent="0.3">
      <c r="A19" s="62"/>
      <c r="B19" s="47"/>
      <c r="C19" s="47"/>
      <c r="D19" s="47"/>
      <c r="E19" s="47"/>
      <c r="F19" s="47"/>
      <c r="G19" s="47"/>
      <c r="H19" s="47"/>
      <c r="I19" s="47"/>
      <c r="J19" s="141" t="s">
        <v>13</v>
      </c>
      <c r="K19" s="141"/>
      <c r="L19" s="51">
        <f>SUM(L12:L17)</f>
        <v>193440</v>
      </c>
      <c r="M19" s="48"/>
      <c r="N19" s="52" t="s">
        <v>14</v>
      </c>
      <c r="O19" s="45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42" t="s">
        <v>15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4"/>
      <c r="O20" s="45">
        <f>O21-O19</f>
        <v>0</v>
      </c>
    </row>
    <row r="21" spans="1:16" ht="15.75" thickBot="1" x14ac:dyDescent="0.3">
      <c r="A21" s="142" t="s">
        <v>16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4"/>
      <c r="O21" s="45">
        <f>IF("nie"=MID(I29,1,3),O19,(O19*1.2))</f>
        <v>0</v>
      </c>
    </row>
    <row r="22" spans="1:16" x14ac:dyDescent="0.25">
      <c r="A22" s="130" t="s">
        <v>17</v>
      </c>
      <c r="B22" s="130"/>
      <c r="C22" s="130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1:16" x14ac:dyDescent="0.25">
      <c r="A23" s="145" t="s">
        <v>65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</row>
    <row r="24" spans="1:16" ht="25.5" customHeight="1" x14ac:dyDescent="0.25">
      <c r="A24" s="54" t="s">
        <v>57</v>
      </c>
      <c r="B24" s="54"/>
      <c r="C24" s="54"/>
      <c r="D24" s="54"/>
      <c r="E24" s="54"/>
      <c r="F24" s="54"/>
      <c r="G24" s="55" t="s">
        <v>55</v>
      </c>
      <c r="H24" s="54"/>
      <c r="I24" s="54"/>
      <c r="J24" s="56"/>
      <c r="K24" s="56"/>
      <c r="L24" s="56"/>
      <c r="M24" s="56"/>
      <c r="N24" s="56"/>
      <c r="O24" s="56"/>
    </row>
    <row r="25" spans="1:16" ht="15" customHeight="1" x14ac:dyDescent="0.25">
      <c r="A25" s="132" t="s">
        <v>74</v>
      </c>
      <c r="B25" s="133"/>
      <c r="C25" s="133"/>
      <c r="D25" s="133"/>
      <c r="E25" s="134"/>
      <c r="F25" s="131" t="s">
        <v>56</v>
      </c>
      <c r="G25" s="57" t="s">
        <v>18</v>
      </c>
      <c r="H25" s="124"/>
      <c r="I25" s="125"/>
      <c r="J25" s="125"/>
      <c r="K25" s="125"/>
      <c r="L25" s="125"/>
      <c r="M25" s="125"/>
      <c r="N25" s="125"/>
      <c r="O25" s="126"/>
    </row>
    <row r="26" spans="1:16" x14ac:dyDescent="0.25">
      <c r="A26" s="135"/>
      <c r="B26" s="136"/>
      <c r="C26" s="136"/>
      <c r="D26" s="136"/>
      <c r="E26" s="137"/>
      <c r="F26" s="131"/>
      <c r="G26" s="57" t="s">
        <v>19</v>
      </c>
      <c r="H26" s="124"/>
      <c r="I26" s="125"/>
      <c r="J26" s="125"/>
      <c r="K26" s="125"/>
      <c r="L26" s="125"/>
      <c r="M26" s="125"/>
      <c r="N26" s="125"/>
      <c r="O26" s="126"/>
    </row>
    <row r="27" spans="1:16" ht="18" customHeight="1" x14ac:dyDescent="0.25">
      <c r="A27" s="135"/>
      <c r="B27" s="136"/>
      <c r="C27" s="136"/>
      <c r="D27" s="136"/>
      <c r="E27" s="137"/>
      <c r="F27" s="131"/>
      <c r="G27" s="57" t="s">
        <v>20</v>
      </c>
      <c r="H27" s="124"/>
      <c r="I27" s="125"/>
      <c r="J27" s="125"/>
      <c r="K27" s="125"/>
      <c r="L27" s="125"/>
      <c r="M27" s="125"/>
      <c r="N27" s="125"/>
      <c r="O27" s="126"/>
    </row>
    <row r="28" spans="1:16" x14ac:dyDescent="0.25">
      <c r="A28" s="135"/>
      <c r="B28" s="136"/>
      <c r="C28" s="136"/>
      <c r="D28" s="136"/>
      <c r="E28" s="137"/>
      <c r="F28" s="131"/>
      <c r="G28" s="57" t="s">
        <v>21</v>
      </c>
      <c r="H28" s="124"/>
      <c r="I28" s="125"/>
      <c r="J28" s="125"/>
      <c r="K28" s="125"/>
      <c r="L28" s="125"/>
      <c r="M28" s="125"/>
      <c r="N28" s="125"/>
      <c r="O28" s="126"/>
    </row>
    <row r="29" spans="1:16" x14ac:dyDescent="0.25">
      <c r="A29" s="135"/>
      <c r="B29" s="136"/>
      <c r="C29" s="136"/>
      <c r="D29" s="136"/>
      <c r="E29" s="137"/>
      <c r="F29" s="131"/>
      <c r="G29" s="57" t="s">
        <v>22</v>
      </c>
      <c r="H29" s="124"/>
      <c r="I29" s="125"/>
      <c r="J29" s="125"/>
      <c r="K29" s="125"/>
      <c r="L29" s="125"/>
      <c r="M29" s="125"/>
      <c r="N29" s="125"/>
      <c r="O29" s="126"/>
    </row>
    <row r="30" spans="1:16" x14ac:dyDescent="0.25">
      <c r="A30" s="135"/>
      <c r="B30" s="136"/>
      <c r="C30" s="136"/>
      <c r="D30" s="136"/>
      <c r="E30" s="13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35"/>
      <c r="B31" s="136"/>
      <c r="C31" s="136"/>
      <c r="D31" s="136"/>
      <c r="E31" s="13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38"/>
      <c r="B32" s="139"/>
      <c r="C32" s="139"/>
      <c r="D32" s="139"/>
      <c r="E32" s="140"/>
      <c r="F32" s="56"/>
      <c r="G32" s="24"/>
      <c r="H32" s="18"/>
      <c r="I32" s="24"/>
      <c r="J32" s="24" t="s">
        <v>23</v>
      </c>
      <c r="K32" s="24"/>
      <c r="L32" s="127"/>
      <c r="M32" s="128"/>
      <c r="N32" s="129"/>
      <c r="O32" s="24"/>
    </row>
    <row r="33" spans="1:15" x14ac:dyDescent="0.25">
      <c r="A33" s="56"/>
      <c r="B33" s="56"/>
      <c r="C33" s="56"/>
      <c r="D33" s="56"/>
      <c r="E33" s="56"/>
      <c r="F33" s="56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16:D16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N9:N11"/>
    <mergeCell ref="O9:O11"/>
    <mergeCell ref="C10:D11"/>
    <mergeCell ref="E10:E11"/>
    <mergeCell ref="F10:F11"/>
    <mergeCell ref="G10:G11"/>
    <mergeCell ref="M9:M11"/>
    <mergeCell ref="C15:D15"/>
    <mergeCell ref="H9:H11"/>
    <mergeCell ref="I9:I11"/>
    <mergeCell ref="J9:J11"/>
    <mergeCell ref="K9:K11"/>
    <mergeCell ref="C9:D9"/>
    <mergeCell ref="E9:G9"/>
    <mergeCell ref="C3:M3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</mergeCells>
  <pageMargins left="0.25" right="0.25" top="0.75" bottom="0.75" header="0.3" footer="0.3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58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2024-03-26T14:01:18Z</cp:lastPrinted>
  <dcterms:created xsi:type="dcterms:W3CDTF">2012-08-13T12:29:09Z</dcterms:created>
  <dcterms:modified xsi:type="dcterms:W3CDTF">2024-03-27T09:45:51Z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