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"/>
    </mc:Choice>
  </mc:AlternateContent>
  <xr:revisionPtr revIDLastSave="0" documentId="8_{ABB6027F-9881-480E-84E2-F9B125DD71BC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19" i="6"/>
  <c r="I19" i="6" l="1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F43" i="6"/>
  <c r="H17" i="6"/>
  <c r="F17" i="6"/>
  <c r="I42" i="6" l="1"/>
</calcChain>
</file>

<file path=xl/sharedStrings.xml><?xml version="1.0" encoding="utf-8"?>
<sst xmlns="http://schemas.openxmlformats.org/spreadsheetml/2006/main" count="129" uniqueCount="121">
  <si>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</si>
  <si>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</si>
  <si>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</si>
  <si>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</si>
  <si>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</si>
  <si>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</si>
  <si>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</si>
  <si>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</si>
  <si>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</si>
  <si>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</si>
  <si>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</si>
  <si>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</si>
  <si>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</si>
  <si>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</si>
  <si>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</si>
  <si>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</si>
  <si>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</si>
  <si>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</si>
  <si>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</si>
  <si>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</si>
  <si>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</si>
  <si>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</si>
  <si>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</si>
  <si>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</si>
  <si>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</si>
  <si>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</si>
  <si>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</si>
  <si>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</si>
  <si>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</si>
  <si>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</si>
  <si>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</si>
  <si>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</si>
  <si>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</si>
  <si>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</si>
  <si>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</si>
  <si>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</si>
  <si>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</si>
  <si>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</si>
  <si>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</si>
  <si>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</si>
  <si>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</si>
  <si>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</si>
  <si>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</si>
  <si>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</si>
  <si>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</si>
  <si>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</si>
  <si>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</si>
  <si>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</si>
  <si>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</si>
  <si>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</si>
  <si>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</si>
  <si>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</si>
  <si>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Príloha č. 2 - Ponuka uchádzača vo výzve č. 47 "Stoly a skriňový nábytok"</t>
  </si>
  <si>
    <t>Konferenčný stolík</t>
  </si>
  <si>
    <t>Pracovný stôl</t>
  </si>
  <si>
    <t>Stôl pre dennú miestnosť</t>
  </si>
  <si>
    <t>Rokovací stôl</t>
  </si>
  <si>
    <t xml:space="preserve">Skriňa šatníková </t>
  </si>
  <si>
    <t>Skrinka na spisy - stredná</t>
  </si>
  <si>
    <t>Skrinka na topánky</t>
  </si>
  <si>
    <t>Skrinka na topánky nízka</t>
  </si>
  <si>
    <t>Skrinka na spisy - vysoká</t>
  </si>
  <si>
    <t>Skrinka na spisy - vysoká široká</t>
  </si>
  <si>
    <t>Šatňová skrinka vysoká uzamykateľná</t>
  </si>
  <si>
    <t>ZUŠ/Z01a</t>
  </si>
  <si>
    <t>ZUŠ/Z01b</t>
  </si>
  <si>
    <t>ZUŠ/Z05</t>
  </si>
  <si>
    <t>ZUŠ/Z07a</t>
  </si>
  <si>
    <t>ZUŠ/Z07b</t>
  </si>
  <si>
    <t>ZUŠ/Z17</t>
  </si>
  <si>
    <t>ZUŠ/K01a</t>
  </si>
  <si>
    <t>ZUŠ/K01b</t>
  </si>
  <si>
    <t>ZUŠ/K03a</t>
  </si>
  <si>
    <t>ZUŠ/K05a</t>
  </si>
  <si>
    <t>ZUŠ/K05b</t>
  </si>
  <si>
    <t>ZUŠ/Z08</t>
  </si>
  <si>
    <t>ZUŠ/Z09a</t>
  </si>
  <si>
    <t>ZUŠ/Z09b</t>
  </si>
  <si>
    <t>ZUŠ/Z09c</t>
  </si>
  <si>
    <t>ZUŠ/Z09d</t>
  </si>
  <si>
    <t>ZUŠ/Z10a</t>
  </si>
  <si>
    <t>ZUŠ/Z10b</t>
  </si>
  <si>
    <t>ZUŠ/Z10c</t>
  </si>
  <si>
    <t>ZUŠ/Z16</t>
  </si>
  <si>
    <t>ZUŠ/Z14a</t>
  </si>
  <si>
    <t>ZUŠ/Z14b</t>
  </si>
  <si>
    <t>Por. č.</t>
  </si>
  <si>
    <t>Jednotková cena   bez DPH</t>
  </si>
  <si>
    <t xml:space="preserve">Celková cena         s DPH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</si>
  <si>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</si>
  <si>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</si>
  <si>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</si>
  <si>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</si>
  <si>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</si>
  <si>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</si>
  <si>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</si>
  <si>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</si>
  <si>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</si>
  <si>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</si>
  <si>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</si>
  <si>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</si>
  <si>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</si>
  <si>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</si>
  <si>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</si>
  <si>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</si>
  <si>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</si>
  <si>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</si>
  <si>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</si>
  <si>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</si>
  <si>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</si>
  <si>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</si>
  <si>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</si>
  <si>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75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</si>
  <si>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Dátum:</t>
  </si>
  <si>
    <t xml:space="preserve">Množstvo </t>
  </si>
  <si>
    <t xml:space="preserve">Konferenčný stolík </t>
  </si>
  <si>
    <t xml:space="preserve">Pracovný stôl </t>
  </si>
  <si>
    <t xml:space="preserve">Školská katedra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</si>
  <si>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</si>
  <si>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t>Stôl s kontajnerom (tvoriaci set), pričom 1 set = 1 stôl a 1 kontajner</t>
  </si>
  <si>
    <t>Školská dvoj lavica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</si>
</sst>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5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51" xfId="2" applyNumberFormat="1" applyFont="1" applyFill="1" applyBorder="1"/>
    <xf numFmtId="0" fontId="18" fillId="6" borderId="52" xfId="0" applyFont="1" applyFill="1" applyBorder="1" applyAlignment="1">
      <alignment horizontal="left"/>
    </xf>
    <xf numFmtId="0" fontId="18" fillId="0" borderId="53" xfId="2" applyFont="1" applyFill="1" applyBorder="1" applyAlignment="1">
      <alignment horizontal="center" vertical="center"/>
    </xf>
    <xf numFmtId="165" fontId="18" fillId="5" borderId="53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19" fillId="0" borderId="4" xfId="2" applyFont="1" applyFill="1" applyBorder="1" applyAlignment="1"/>
    <xf numFmtId="0" fontId="18" fillId="6" borderId="56" xfId="0" applyFont="1" applyFill="1" applyBorder="1" applyAlignment="1">
      <alignment horizontal="left"/>
    </xf>
    <xf numFmtId="0" fontId="18" fillId="0" borderId="37" xfId="0" applyFont="1" applyBorder="1" applyAlignment="1">
      <alignment horizontal="center"/>
    </xf>
    <xf numFmtId="165" fontId="18" fillId="5" borderId="37" xfId="2" applyNumberFormat="1" applyFont="1" applyFill="1" applyBorder="1" applyAlignment="1">
      <alignment horizontal="center" vertical="center"/>
    </xf>
    <xf numFmtId="166" fontId="18" fillId="0" borderId="37" xfId="2" applyNumberFormat="1" applyFont="1" applyFill="1" applyBorder="1" applyAlignment="1">
      <alignment horizontal="center" vertical="center"/>
    </xf>
    <xf numFmtId="166" fontId="18" fillId="0" borderId="57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62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7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5" xfId="2" applyNumberFormat="1" applyFont="1" applyFill="1" applyBorder="1" applyAlignment="1">
      <alignment vertical="center"/>
    </xf>
    <xf numFmtId="0" fontId="16" fillId="6" borderId="35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6" xfId="2" applyFont="1" applyFill="1" applyBorder="1" applyAlignment="1">
      <alignment horizontal="left" vertical="center" wrapText="1"/>
    </xf>
    <xf numFmtId="0" fontId="3" fillId="6" borderId="43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4" xfId="0" applyFill="1" applyBorder="1" applyAlignment="1">
      <alignment horizontal="center" wrapText="1"/>
    </xf>
    <xf numFmtId="0" fontId="0" fillId="5" borderId="66" xfId="0" applyFill="1" applyBorder="1" applyAlignment="1">
      <alignment horizontal="center" wrapText="1"/>
    </xf>
    <xf numFmtId="0" fontId="10" fillId="5" borderId="47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5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7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5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7" xfId="2" applyFont="1" applyFill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64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left"/>
    </xf>
    <xf numFmtId="0" fontId="18" fillId="0" borderId="6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8" xfId="2" applyFont="1" applyFill="1" applyBorder="1" applyAlignment="1">
      <alignment horizontal="center" wrapText="1"/>
    </xf>
    <xf numFmtId="0" fontId="16" fillId="6" borderId="50" xfId="2" applyFont="1" applyFill="1" applyBorder="1" applyAlignment="1">
      <alignment horizontal="center" wrapText="1"/>
    </xf>
    <xf numFmtId="0" fontId="11" fillId="6" borderId="59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11" fillId="6" borderId="63" xfId="2" applyFont="1" applyFill="1" applyBorder="1" applyAlignment="1">
      <alignment horizontal="center"/>
    </xf>
    <xf numFmtId="0" fontId="23" fillId="7" borderId="35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6" xfId="2" applyFont="1" applyFill="1" applyBorder="1" applyAlignment="1">
      <alignment horizontal="left"/>
    </xf>
    <xf numFmtId="0" fontId="20" fillId="0" borderId="50" xfId="2" applyFont="1" applyFill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63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20" fillId="0" borderId="38" xfId="2" applyFont="1" applyFill="1" applyBorder="1" applyAlignment="1">
      <alignment horizontal="left"/>
    </xf>
    <xf numFmtId="2" fontId="19" fillId="0" borderId="40" xfId="2" applyNumberFormat="1" applyFont="1" applyFill="1" applyBorder="1" applyAlignment="1">
      <alignment horizontal="left"/>
    </xf>
    <xf numFmtId="2" fontId="19" fillId="0" borderId="55" xfId="2" applyNumberFormat="1" applyFont="1" applyFill="1" applyBorder="1" applyAlignment="1">
      <alignment horizontal="left"/>
    </xf>
    <xf numFmtId="2" fontId="19" fillId="0" borderId="27" xfId="2" applyNumberFormat="1" applyFont="1" applyFill="1" applyBorder="1" applyAlignment="1">
      <alignment horizontal="left"/>
    </xf>
    <xf numFmtId="0" fontId="3" fillId="6" borderId="40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3" xfId="2" applyFont="1" applyFill="1" applyBorder="1" applyAlignment="1">
      <alignment horizontal="center" vertical="center" wrapText="1"/>
    </xf>
    <xf numFmtId="0" fontId="10" fillId="5" borderId="34" xfId="2" applyFont="1" applyFill="1" applyBorder="1" applyAlignment="1">
      <alignment horizontal="center" vertical="center" wrapText="1"/>
    </xf>
    <xf numFmtId="0" fontId="3" fillId="5" borderId="41" xfId="2" applyFont="1" applyFill="1" applyBorder="1" applyAlignment="1">
      <alignment horizontal="center" vertical="center" wrapText="1"/>
    </xf>
    <xf numFmtId="0" fontId="3" fillId="5" borderId="42" xfId="2" applyFont="1" applyFill="1" applyBorder="1" applyAlignment="1">
      <alignment horizontal="center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33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19" fillId="0" borderId="29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5" xfId="2" applyFont="1" applyFill="1" applyBorder="1" applyAlignment="1">
      <alignment horizontal="left"/>
    </xf>
    <xf numFmtId="0" fontId="20" fillId="0" borderId="49" xfId="2" applyFont="1" applyFill="1" applyBorder="1" applyAlignment="1">
      <alignment horizontal="left"/>
    </xf>
    <xf numFmtId="0" fontId="20" fillId="0" borderId="48" xfId="2" applyFont="1" applyFill="1" applyBorder="1" applyAlignment="1">
      <alignment horizontal="left"/>
    </xf>
    <xf numFmtId="0" fontId="14" fillId="7" borderId="59" xfId="2" applyFont="1" applyFill="1" applyBorder="1" applyAlignment="1">
      <alignment horizontal="center" vertical="center" wrapText="1"/>
    </xf>
    <xf numFmtId="0" fontId="14" fillId="7" borderId="60" xfId="2" applyFont="1" applyFill="1" applyBorder="1" applyAlignment="1">
      <alignment horizontal="center" vertical="center" wrapText="1"/>
    </xf>
    <xf numFmtId="0" fontId="14" fillId="7" borderId="61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31" xfId="2" applyFont="1" applyFill="1" applyBorder="1" applyAlignment="1">
      <alignment horizontal="left" vertical="center" wrapText="1"/>
    </xf>
    <xf numFmtId="0" fontId="0" fillId="6" borderId="28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20" fillId="0" borderId="58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0" fontId="4" fillId="6" borderId="0" xfId="1" applyFill="1" applyBorder="1" applyAlignment="1">
      <alignment horizontal="center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24" fillId="0" borderId="46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164" fontId="25" fillId="0" borderId="43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412749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412749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412749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412749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1"/>
  <sheetViews>
    <sheetView showGridLines="0" tabSelected="1" zoomScale="70" zoomScaleNormal="70" zoomScaleSheetLayoutView="160" workbookViewId="0">
      <selection activeCell="D40" sqref="D40:E40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8.816406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75" t="s">
        <v>51</v>
      </c>
      <c r="C1" s="75"/>
      <c r="D1" s="75"/>
      <c r="E1" s="75"/>
      <c r="F1" s="75"/>
      <c r="G1" s="75"/>
      <c r="H1" s="75"/>
      <c r="I1" s="75"/>
    </row>
    <row r="2" spans="2:9" ht="25.5" customHeight="1" x14ac:dyDescent="0.45">
      <c r="B2" s="76" t="s">
        <v>46</v>
      </c>
      <c r="C2" s="76"/>
      <c r="D2" s="76"/>
      <c r="E2" s="76"/>
      <c r="F2" s="76"/>
      <c r="G2" s="76"/>
      <c r="H2" s="76"/>
      <c r="I2" s="76"/>
    </row>
    <row r="3" spans="2:9" ht="15" thickBot="1" x14ac:dyDescent="0.4">
      <c r="B3" s="122"/>
      <c r="C3" s="122"/>
      <c r="D3" s="122"/>
      <c r="E3" s="122"/>
      <c r="F3" s="122"/>
    </row>
    <row r="4" spans="2:9" ht="45.75" customHeight="1" thickBot="1" x14ac:dyDescent="0.4">
      <c r="B4" s="65" t="s">
        <v>52</v>
      </c>
      <c r="C4" s="66"/>
      <c r="D4" s="66"/>
      <c r="E4" s="66"/>
      <c r="F4" s="66"/>
      <c r="G4" s="66"/>
      <c r="H4" s="66"/>
      <c r="I4" s="67"/>
    </row>
    <row r="5" spans="2:9" s="14" customFormat="1" ht="15" thickBot="1" x14ac:dyDescent="0.4">
      <c r="B5" s="92"/>
      <c r="C5" s="93"/>
      <c r="D5" s="93"/>
      <c r="E5" s="93"/>
      <c r="F5" s="93"/>
      <c r="G5" s="93"/>
      <c r="H5" s="93"/>
      <c r="I5" s="93"/>
    </row>
    <row r="6" spans="2:9" ht="17.149999999999999" customHeight="1" x14ac:dyDescent="0.35">
      <c r="B6" s="98" t="s">
        <v>0</v>
      </c>
      <c r="C6" s="99"/>
      <c r="D6" s="99"/>
      <c r="E6" s="99"/>
      <c r="F6" s="94"/>
      <c r="G6" s="94"/>
      <c r="H6" s="94"/>
      <c r="I6" s="95"/>
    </row>
    <row r="7" spans="2:9" ht="17.149999999999999" customHeight="1" thickBot="1" x14ac:dyDescent="0.4">
      <c r="B7" s="100" t="s">
        <v>1</v>
      </c>
      <c r="C7" s="101"/>
      <c r="D7" s="101"/>
      <c r="E7" s="101"/>
      <c r="F7" s="102" t="s">
        <v>2</v>
      </c>
      <c r="G7" s="103"/>
      <c r="H7" s="96"/>
      <c r="I7" s="97"/>
    </row>
    <row r="8" spans="2:9" s="14" customFormat="1" ht="15" thickBot="1" x14ac:dyDescent="0.4">
      <c r="B8" s="44"/>
      <c r="C8" s="45"/>
      <c r="D8" s="45"/>
      <c r="E8" s="45"/>
      <c r="F8" s="45"/>
      <c r="G8" s="45"/>
      <c r="H8" s="45"/>
      <c r="I8" s="45"/>
    </row>
    <row r="9" spans="2:9" ht="30" customHeight="1" x14ac:dyDescent="0.35">
      <c r="B9" s="85" t="s">
        <v>3</v>
      </c>
      <c r="C9" s="86"/>
      <c r="D9" s="86"/>
      <c r="E9" s="86"/>
      <c r="F9" s="86"/>
      <c r="G9" s="86"/>
      <c r="H9" s="86"/>
      <c r="I9" s="87"/>
    </row>
    <row r="10" spans="2:9" ht="45" customHeight="1" x14ac:dyDescent="0.35">
      <c r="B10" s="112" t="s">
        <v>41</v>
      </c>
      <c r="C10" s="113"/>
      <c r="D10" s="113"/>
      <c r="E10" s="113"/>
      <c r="F10" s="113"/>
      <c r="G10" s="113"/>
      <c r="H10" s="114"/>
      <c r="I10" s="12"/>
    </row>
    <row r="11" spans="2:9" ht="45" customHeight="1" x14ac:dyDescent="0.35">
      <c r="B11" s="116" t="s">
        <v>4</v>
      </c>
      <c r="C11" s="117"/>
      <c r="D11" s="117"/>
      <c r="E11" s="117"/>
      <c r="F11" s="117"/>
      <c r="G11" s="117"/>
      <c r="H11" s="118"/>
      <c r="I11" s="12"/>
    </row>
    <row r="12" spans="2:9" ht="45" customHeight="1" x14ac:dyDescent="0.35">
      <c r="B12" s="116" t="s">
        <v>47</v>
      </c>
      <c r="C12" s="117"/>
      <c r="D12" s="117"/>
      <c r="E12" s="117"/>
      <c r="F12" s="117"/>
      <c r="G12" s="117"/>
      <c r="H12" s="118"/>
      <c r="I12" s="12"/>
    </row>
    <row r="13" spans="2:9" ht="45" customHeight="1" thickBot="1" x14ac:dyDescent="0.4">
      <c r="B13" s="100" t="s">
        <v>45</v>
      </c>
      <c r="C13" s="101"/>
      <c r="D13" s="101"/>
      <c r="E13" s="101"/>
      <c r="F13" s="101"/>
      <c r="G13" s="101"/>
      <c r="H13" s="115"/>
      <c r="I13" s="13"/>
    </row>
    <row r="14" spans="2:9" s="14" customFormat="1" ht="15" thickBot="1" x14ac:dyDescent="0.4">
      <c r="B14" s="77"/>
      <c r="C14" s="78"/>
      <c r="D14" s="78"/>
      <c r="E14" s="78"/>
      <c r="F14" s="78"/>
      <c r="G14" s="78"/>
      <c r="H14" s="78"/>
      <c r="I14" s="78"/>
    </row>
    <row r="15" spans="2:9" ht="24" customHeight="1" x14ac:dyDescent="0.35">
      <c r="B15" s="109" t="s">
        <v>42</v>
      </c>
      <c r="C15" s="110"/>
      <c r="D15" s="110"/>
      <c r="E15" s="110"/>
      <c r="F15" s="110"/>
      <c r="G15" s="110"/>
      <c r="H15" s="110"/>
      <c r="I15" s="111"/>
    </row>
    <row r="16" spans="2:9" ht="15.5" customHeight="1" x14ac:dyDescent="0.35">
      <c r="B16" s="107" t="s">
        <v>5</v>
      </c>
      <c r="C16" s="108"/>
      <c r="D16" s="88"/>
      <c r="E16" s="35" t="s">
        <v>6</v>
      </c>
      <c r="F16" s="79" t="s">
        <v>7</v>
      </c>
      <c r="G16" s="88"/>
      <c r="H16" s="79" t="s">
        <v>8</v>
      </c>
      <c r="I16" s="80"/>
    </row>
    <row r="17" spans="2:9" ht="20" customHeight="1" thickBot="1" x14ac:dyDescent="0.4">
      <c r="B17" s="104" t="s">
        <v>43</v>
      </c>
      <c r="C17" s="105"/>
      <c r="D17" s="106"/>
      <c r="E17" s="26">
        <v>100</v>
      </c>
      <c r="F17" s="89" t="str">
        <f>IF(E17=100,"neuplatňuje sa","sem doplň minimum")</f>
        <v>neuplatňuje sa</v>
      </c>
      <c r="G17" s="90"/>
      <c r="H17" s="89" t="str">
        <f>IF(E17=100,"neuplatňuje sa","sem doplň maximum")</f>
        <v>neuplatňuje sa</v>
      </c>
      <c r="I17" s="91"/>
    </row>
    <row r="18" spans="2:9" ht="31" customHeight="1" thickBot="1" x14ac:dyDescent="0.4">
      <c r="B18" s="32" t="s">
        <v>86</v>
      </c>
      <c r="C18" s="119" t="s">
        <v>49</v>
      </c>
      <c r="D18" s="120"/>
      <c r="E18" s="121"/>
      <c r="F18" s="33" t="s">
        <v>114</v>
      </c>
      <c r="G18" s="33" t="s">
        <v>87</v>
      </c>
      <c r="H18" s="33" t="s">
        <v>48</v>
      </c>
      <c r="I18" s="34" t="s">
        <v>88</v>
      </c>
    </row>
    <row r="19" spans="2:9" ht="17" customHeight="1" x14ac:dyDescent="0.35">
      <c r="B19" s="27" t="s">
        <v>89</v>
      </c>
      <c r="C19" s="127" t="s">
        <v>64</v>
      </c>
      <c r="D19" s="81" t="s">
        <v>119</v>
      </c>
      <c r="E19" s="82"/>
      <c r="F19" s="28">
        <v>29</v>
      </c>
      <c r="G19" s="29">
        <v>0</v>
      </c>
      <c r="H19" s="30">
        <f>IF(F$7="Som platcom DPH",G19*0.2,0)</f>
        <v>0</v>
      </c>
      <c r="I19" s="31">
        <f>SUM(G19+H19)*F19</f>
        <v>0</v>
      </c>
    </row>
    <row r="20" spans="2:9" ht="17" customHeight="1" x14ac:dyDescent="0.35">
      <c r="B20" s="20" t="s">
        <v>90</v>
      </c>
      <c r="C20" s="128" t="s">
        <v>65</v>
      </c>
      <c r="D20" s="60" t="s">
        <v>117</v>
      </c>
      <c r="E20" s="61"/>
      <c r="F20" s="19">
        <v>2</v>
      </c>
      <c r="G20" s="17">
        <v>0</v>
      </c>
      <c r="H20" s="30">
        <f t="shared" ref="H20:H41" si="0">IF(F$7="Som platcom DPH",G20*0.2,0)</f>
        <v>0</v>
      </c>
      <c r="I20" s="21">
        <f t="shared" ref="I20:I21" si="1">SUM(G20+H20)*F20</f>
        <v>0</v>
      </c>
    </row>
    <row r="21" spans="2:9" ht="17" customHeight="1" x14ac:dyDescent="0.35">
      <c r="B21" s="20" t="s">
        <v>91</v>
      </c>
      <c r="C21" s="128" t="s">
        <v>66</v>
      </c>
      <c r="D21" s="60" t="s">
        <v>115</v>
      </c>
      <c r="E21" s="61"/>
      <c r="F21" s="19">
        <v>24</v>
      </c>
      <c r="G21" s="17">
        <v>0</v>
      </c>
      <c r="H21" s="30">
        <f t="shared" si="0"/>
        <v>0</v>
      </c>
      <c r="I21" s="21">
        <f t="shared" si="1"/>
        <v>0</v>
      </c>
    </row>
    <row r="22" spans="2:9" ht="17" customHeight="1" x14ac:dyDescent="0.35">
      <c r="B22" s="20" t="s">
        <v>92</v>
      </c>
      <c r="C22" s="128" t="s">
        <v>67</v>
      </c>
      <c r="D22" s="60" t="s">
        <v>116</v>
      </c>
      <c r="E22" s="61"/>
      <c r="F22" s="19">
        <v>2</v>
      </c>
      <c r="G22" s="17">
        <v>0</v>
      </c>
      <c r="H22" s="30">
        <f t="shared" si="0"/>
        <v>0</v>
      </c>
      <c r="I22" s="21">
        <f t="shared" ref="I22:I40" si="2">SUM(G22+H22)*F22</f>
        <v>0</v>
      </c>
    </row>
    <row r="23" spans="2:9" ht="17" customHeight="1" x14ac:dyDescent="0.35">
      <c r="B23" s="20" t="s">
        <v>93</v>
      </c>
      <c r="C23" s="128" t="s">
        <v>68</v>
      </c>
      <c r="D23" s="60" t="s">
        <v>54</v>
      </c>
      <c r="E23" s="61"/>
      <c r="F23" s="19">
        <v>1</v>
      </c>
      <c r="G23" s="17">
        <v>0</v>
      </c>
      <c r="H23" s="30">
        <f t="shared" si="0"/>
        <v>0</v>
      </c>
      <c r="I23" s="21">
        <f t="shared" si="2"/>
        <v>0</v>
      </c>
    </row>
    <row r="24" spans="2:9" ht="17" customHeight="1" x14ac:dyDescent="0.35">
      <c r="B24" s="20" t="s">
        <v>94</v>
      </c>
      <c r="C24" s="128" t="s">
        <v>69</v>
      </c>
      <c r="D24" s="60" t="s">
        <v>55</v>
      </c>
      <c r="E24" s="61"/>
      <c r="F24" s="19">
        <v>2</v>
      </c>
      <c r="G24" s="17">
        <v>0</v>
      </c>
      <c r="H24" s="30">
        <f t="shared" si="0"/>
        <v>0</v>
      </c>
      <c r="I24" s="21">
        <f t="shared" si="2"/>
        <v>0</v>
      </c>
    </row>
    <row r="25" spans="2:9" ht="17" customHeight="1" x14ac:dyDescent="0.35">
      <c r="B25" s="20" t="s">
        <v>95</v>
      </c>
      <c r="C25" s="128" t="s">
        <v>70</v>
      </c>
      <c r="D25" s="83" t="s">
        <v>119</v>
      </c>
      <c r="E25" s="84"/>
      <c r="F25" s="19">
        <v>3</v>
      </c>
      <c r="G25" s="17">
        <v>0</v>
      </c>
      <c r="H25" s="30">
        <f t="shared" si="0"/>
        <v>0</v>
      </c>
      <c r="I25" s="21">
        <f t="shared" si="2"/>
        <v>0</v>
      </c>
    </row>
    <row r="26" spans="2:9" ht="17" customHeight="1" x14ac:dyDescent="0.35">
      <c r="B26" s="20" t="s">
        <v>96</v>
      </c>
      <c r="C26" s="128" t="s">
        <v>71</v>
      </c>
      <c r="D26" s="60" t="s">
        <v>54</v>
      </c>
      <c r="E26" s="61"/>
      <c r="F26" s="19">
        <v>7</v>
      </c>
      <c r="G26" s="17">
        <v>0</v>
      </c>
      <c r="H26" s="30">
        <f t="shared" si="0"/>
        <v>0</v>
      </c>
      <c r="I26" s="21">
        <f t="shared" si="2"/>
        <v>0</v>
      </c>
    </row>
    <row r="27" spans="2:9" ht="17" customHeight="1" x14ac:dyDescent="0.35">
      <c r="B27" s="20" t="s">
        <v>97</v>
      </c>
      <c r="C27" s="128" t="s">
        <v>72</v>
      </c>
      <c r="D27" s="60" t="s">
        <v>56</v>
      </c>
      <c r="E27" s="61"/>
      <c r="F27" s="19">
        <v>1</v>
      </c>
      <c r="G27" s="17">
        <v>0</v>
      </c>
      <c r="H27" s="30">
        <f t="shared" si="0"/>
        <v>0</v>
      </c>
      <c r="I27" s="21">
        <f t="shared" si="2"/>
        <v>0</v>
      </c>
    </row>
    <row r="28" spans="2:9" ht="17" customHeight="1" x14ac:dyDescent="0.35">
      <c r="B28" s="20" t="s">
        <v>98</v>
      </c>
      <c r="C28" s="128" t="s">
        <v>73</v>
      </c>
      <c r="D28" s="60" t="s">
        <v>53</v>
      </c>
      <c r="E28" s="61"/>
      <c r="F28" s="19">
        <v>2</v>
      </c>
      <c r="G28" s="17">
        <v>0</v>
      </c>
      <c r="H28" s="30">
        <f t="shared" si="0"/>
        <v>0</v>
      </c>
      <c r="I28" s="21">
        <f t="shared" si="2"/>
        <v>0</v>
      </c>
    </row>
    <row r="29" spans="2:9" ht="17" customHeight="1" x14ac:dyDescent="0.35">
      <c r="B29" s="20" t="s">
        <v>99</v>
      </c>
      <c r="C29" s="128" t="s">
        <v>74</v>
      </c>
      <c r="D29" s="60" t="s">
        <v>53</v>
      </c>
      <c r="E29" s="61"/>
      <c r="F29" s="19">
        <v>1</v>
      </c>
      <c r="G29" s="17">
        <v>0</v>
      </c>
      <c r="H29" s="30">
        <f t="shared" si="0"/>
        <v>0</v>
      </c>
      <c r="I29" s="21">
        <f t="shared" si="2"/>
        <v>0</v>
      </c>
    </row>
    <row r="30" spans="2:9" ht="17" customHeight="1" x14ac:dyDescent="0.35">
      <c r="B30" s="20" t="s">
        <v>100</v>
      </c>
      <c r="C30" s="128" t="s">
        <v>75</v>
      </c>
      <c r="D30" s="60" t="s">
        <v>57</v>
      </c>
      <c r="E30" s="61"/>
      <c r="F30" s="19">
        <v>3</v>
      </c>
      <c r="G30" s="17">
        <v>0</v>
      </c>
      <c r="H30" s="30">
        <f t="shared" si="0"/>
        <v>0</v>
      </c>
      <c r="I30" s="21">
        <f t="shared" si="2"/>
        <v>0</v>
      </c>
    </row>
    <row r="31" spans="2:9" ht="17" customHeight="1" x14ac:dyDescent="0.35">
      <c r="B31" s="20" t="s">
        <v>101</v>
      </c>
      <c r="C31" s="128" t="s">
        <v>76</v>
      </c>
      <c r="D31" s="60" t="s">
        <v>58</v>
      </c>
      <c r="E31" s="61"/>
      <c r="F31" s="19">
        <v>28</v>
      </c>
      <c r="G31" s="17">
        <v>0</v>
      </c>
      <c r="H31" s="30">
        <f t="shared" si="0"/>
        <v>0</v>
      </c>
      <c r="I31" s="21">
        <f t="shared" si="2"/>
        <v>0</v>
      </c>
    </row>
    <row r="32" spans="2:9" ht="17" customHeight="1" x14ac:dyDescent="0.35">
      <c r="B32" s="20" t="s">
        <v>102</v>
      </c>
      <c r="C32" s="128" t="s">
        <v>77</v>
      </c>
      <c r="D32" s="60" t="s">
        <v>59</v>
      </c>
      <c r="E32" s="61"/>
      <c r="F32" s="19">
        <v>7</v>
      </c>
      <c r="G32" s="17">
        <v>0</v>
      </c>
      <c r="H32" s="30">
        <f t="shared" si="0"/>
        <v>0</v>
      </c>
      <c r="I32" s="21">
        <f t="shared" si="2"/>
        <v>0</v>
      </c>
    </row>
    <row r="33" spans="2:9" ht="17" customHeight="1" x14ac:dyDescent="0.35">
      <c r="B33" s="20" t="s">
        <v>103</v>
      </c>
      <c r="C33" s="128" t="s">
        <v>78</v>
      </c>
      <c r="D33" s="60" t="s">
        <v>60</v>
      </c>
      <c r="E33" s="61"/>
      <c r="F33" s="19">
        <v>2</v>
      </c>
      <c r="G33" s="17">
        <v>0</v>
      </c>
      <c r="H33" s="30">
        <f t="shared" si="0"/>
        <v>0</v>
      </c>
      <c r="I33" s="21">
        <f t="shared" si="2"/>
        <v>0</v>
      </c>
    </row>
    <row r="34" spans="2:9" ht="17" customHeight="1" x14ac:dyDescent="0.35">
      <c r="B34" s="20" t="s">
        <v>104</v>
      </c>
      <c r="C34" s="128" t="s">
        <v>79</v>
      </c>
      <c r="D34" s="60" t="s">
        <v>58</v>
      </c>
      <c r="E34" s="61"/>
      <c r="F34" s="19">
        <v>2</v>
      </c>
      <c r="G34" s="17">
        <v>0</v>
      </c>
      <c r="H34" s="30">
        <f t="shared" si="0"/>
        <v>0</v>
      </c>
      <c r="I34" s="21">
        <f t="shared" si="2"/>
        <v>0</v>
      </c>
    </row>
    <row r="35" spans="2:9" ht="17" customHeight="1" x14ac:dyDescent="0.35">
      <c r="B35" s="20" t="s">
        <v>105</v>
      </c>
      <c r="C35" s="128" t="s">
        <v>80</v>
      </c>
      <c r="D35" s="60" t="s">
        <v>61</v>
      </c>
      <c r="E35" s="61"/>
      <c r="F35" s="19">
        <v>44</v>
      </c>
      <c r="G35" s="17">
        <v>0</v>
      </c>
      <c r="H35" s="30">
        <f t="shared" si="0"/>
        <v>0</v>
      </c>
      <c r="I35" s="21">
        <f t="shared" si="2"/>
        <v>0</v>
      </c>
    </row>
    <row r="36" spans="2:9" ht="17" customHeight="1" x14ac:dyDescent="0.35">
      <c r="B36" s="20" t="s">
        <v>106</v>
      </c>
      <c r="C36" s="128" t="s">
        <v>81</v>
      </c>
      <c r="D36" s="60" t="s">
        <v>62</v>
      </c>
      <c r="E36" s="61"/>
      <c r="F36" s="19">
        <v>8</v>
      </c>
      <c r="G36" s="17">
        <v>0</v>
      </c>
      <c r="H36" s="30">
        <f t="shared" si="0"/>
        <v>0</v>
      </c>
      <c r="I36" s="21">
        <f t="shared" si="2"/>
        <v>0</v>
      </c>
    </row>
    <row r="37" spans="2:9" ht="17" customHeight="1" x14ac:dyDescent="0.35">
      <c r="B37" s="20" t="s">
        <v>107</v>
      </c>
      <c r="C37" s="128" t="s">
        <v>82</v>
      </c>
      <c r="D37" s="60" t="s">
        <v>62</v>
      </c>
      <c r="E37" s="61"/>
      <c r="F37" s="19">
        <v>2</v>
      </c>
      <c r="G37" s="17">
        <v>0</v>
      </c>
      <c r="H37" s="30">
        <f t="shared" si="0"/>
        <v>0</v>
      </c>
      <c r="I37" s="21">
        <f t="shared" si="2"/>
        <v>0</v>
      </c>
    </row>
    <row r="38" spans="2:9" ht="17" customHeight="1" x14ac:dyDescent="0.35">
      <c r="B38" s="20" t="s">
        <v>108</v>
      </c>
      <c r="C38" s="128" t="s">
        <v>83</v>
      </c>
      <c r="D38" s="60" t="s">
        <v>63</v>
      </c>
      <c r="E38" s="61"/>
      <c r="F38" s="19">
        <v>4</v>
      </c>
      <c r="G38" s="17">
        <v>0</v>
      </c>
      <c r="H38" s="30">
        <f t="shared" si="0"/>
        <v>0</v>
      </c>
      <c r="I38" s="21">
        <f t="shared" si="2"/>
        <v>0</v>
      </c>
    </row>
    <row r="39" spans="2:9" ht="17" customHeight="1" x14ac:dyDescent="0.35">
      <c r="B39" s="20" t="s">
        <v>109</v>
      </c>
      <c r="C39" s="128" t="s">
        <v>84</v>
      </c>
      <c r="D39" s="60" t="s">
        <v>120</v>
      </c>
      <c r="E39" s="61"/>
      <c r="F39" s="19">
        <v>9</v>
      </c>
      <c r="G39" s="17">
        <v>0</v>
      </c>
      <c r="H39" s="30">
        <f t="shared" si="0"/>
        <v>0</v>
      </c>
      <c r="I39" s="21">
        <f t="shared" si="2"/>
        <v>0</v>
      </c>
    </row>
    <row r="40" spans="2:9" ht="17" customHeight="1" x14ac:dyDescent="0.35">
      <c r="B40" s="20" t="s">
        <v>110</v>
      </c>
      <c r="C40" s="128" t="s">
        <v>85</v>
      </c>
      <c r="D40" s="60" t="s">
        <v>120</v>
      </c>
      <c r="E40" s="61"/>
      <c r="F40" s="19">
        <v>9</v>
      </c>
      <c r="G40" s="17">
        <v>0</v>
      </c>
      <c r="H40" s="30">
        <f t="shared" si="0"/>
        <v>0</v>
      </c>
      <c r="I40" s="21">
        <f t="shared" si="2"/>
        <v>0</v>
      </c>
    </row>
    <row r="41" spans="2:9" ht="19" customHeight="1" thickBot="1" x14ac:dyDescent="0.4">
      <c r="B41" s="22" t="s">
        <v>111</v>
      </c>
      <c r="C41" s="62" t="s">
        <v>118</v>
      </c>
      <c r="D41" s="63"/>
      <c r="E41" s="64"/>
      <c r="F41" s="23">
        <v>1</v>
      </c>
      <c r="G41" s="24">
        <v>0</v>
      </c>
      <c r="H41" s="18">
        <f t="shared" si="0"/>
        <v>0</v>
      </c>
      <c r="I41" s="25">
        <f t="shared" ref="I41" si="3">SUM(G41+H41)*F41</f>
        <v>0</v>
      </c>
    </row>
    <row r="42" spans="2:9" ht="31" customHeight="1" thickBot="1" x14ac:dyDescent="0.4">
      <c r="B42" s="73" t="s">
        <v>50</v>
      </c>
      <c r="C42" s="74"/>
      <c r="D42" s="74"/>
      <c r="E42" s="74"/>
      <c r="F42" s="74"/>
      <c r="G42" s="74"/>
      <c r="H42" s="74"/>
      <c r="I42" s="40">
        <f>SUM(H19:H41)</f>
        <v>0</v>
      </c>
    </row>
    <row r="43" spans="2:9" ht="16" customHeight="1" thickBot="1" x14ac:dyDescent="0.4">
      <c r="B43" s="36" t="s">
        <v>10</v>
      </c>
      <c r="C43" s="37"/>
      <c r="D43" s="37"/>
      <c r="E43" s="37"/>
      <c r="F43" s="129" t="str">
        <f>IF(E17=100,"Toto je jediné kritérium a prepočet na body sa preto neuplatňuje",IF(B17="čím menej, tým lepšie",(E17*(H17-I42)/(H17-F17)),(E17*(I42-F17)/(H17-F17))))</f>
        <v>Toto je jediné kritérium a prepočet na body sa preto neuplatňuje</v>
      </c>
      <c r="G43" s="130"/>
      <c r="H43" s="130"/>
      <c r="I43" s="131"/>
    </row>
    <row r="44" spans="2:9" ht="15" customHeight="1" thickBot="1" x14ac:dyDescent="0.4">
      <c r="B44" s="44"/>
      <c r="C44" s="45"/>
      <c r="D44" s="45"/>
      <c r="E44" s="45"/>
      <c r="F44" s="45"/>
      <c r="G44" s="45"/>
      <c r="H44" s="45"/>
      <c r="I44" s="45"/>
    </row>
    <row r="45" spans="2:9" ht="23.15" customHeight="1" thickBot="1" x14ac:dyDescent="0.4">
      <c r="B45" s="65" t="s">
        <v>40</v>
      </c>
      <c r="C45" s="66"/>
      <c r="D45" s="66"/>
      <c r="E45" s="66"/>
      <c r="F45" s="66"/>
      <c r="G45" s="66"/>
      <c r="H45" s="66"/>
      <c r="I45" s="67"/>
    </row>
    <row r="46" spans="2:9" ht="20.5" customHeight="1" x14ac:dyDescent="0.35">
      <c r="B46" s="70"/>
      <c r="C46" s="71"/>
      <c r="D46" s="71"/>
      <c r="E46" s="71"/>
      <c r="F46" s="71"/>
      <c r="G46" s="72"/>
      <c r="H46" s="68" t="s">
        <v>9</v>
      </c>
      <c r="I46" s="69"/>
    </row>
    <row r="47" spans="2:9" s="16" customFormat="1" ht="26.25" customHeight="1" thickBot="1" x14ac:dyDescent="0.4">
      <c r="B47" s="41" t="s">
        <v>44</v>
      </c>
      <c r="C47" s="42"/>
      <c r="D47" s="42"/>
      <c r="E47" s="42"/>
      <c r="F47" s="42"/>
      <c r="G47" s="43"/>
      <c r="H47" s="46"/>
      <c r="I47" s="47"/>
    </row>
    <row r="48" spans="2:9" s="16" customFormat="1" ht="17" customHeight="1" x14ac:dyDescent="0.35">
      <c r="B48" s="39" t="s">
        <v>112</v>
      </c>
      <c r="C48" s="39"/>
      <c r="D48" s="39"/>
      <c r="E48" s="39"/>
      <c r="F48" s="39"/>
      <c r="G48" s="38"/>
      <c r="H48" s="38"/>
      <c r="I48" s="38"/>
    </row>
    <row r="49" spans="2:9" ht="15" customHeight="1" thickBot="1" x14ac:dyDescent="0.4">
      <c r="B49" s="15"/>
      <c r="C49" s="15"/>
      <c r="D49" s="15"/>
      <c r="E49" s="15"/>
      <c r="F49" s="15"/>
    </row>
    <row r="50" spans="2:9" ht="15.5" customHeight="1" x14ac:dyDescent="0.35">
      <c r="B50" s="54" t="s">
        <v>11</v>
      </c>
      <c r="C50" s="55"/>
      <c r="D50" s="56"/>
      <c r="E50" s="123" t="s">
        <v>113</v>
      </c>
      <c r="F50" s="124"/>
      <c r="G50" s="48" t="s">
        <v>12</v>
      </c>
      <c r="H50" s="49"/>
      <c r="I50" s="50"/>
    </row>
    <row r="51" spans="2:9" ht="11.5" customHeight="1" thickBot="1" x14ac:dyDescent="0.4">
      <c r="B51" s="57"/>
      <c r="C51" s="58"/>
      <c r="D51" s="59"/>
      <c r="E51" s="125"/>
      <c r="F51" s="126"/>
      <c r="G51" s="51"/>
      <c r="H51" s="52"/>
      <c r="I51" s="53"/>
    </row>
  </sheetData>
  <mergeCells count="59"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5:E25"/>
    <mergeCell ref="D26:E26"/>
    <mergeCell ref="D27:E27"/>
    <mergeCell ref="D28:E28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0:E20"/>
    <mergeCell ref="D21:E21"/>
    <mergeCell ref="D22:E22"/>
    <mergeCell ref="D23:E23"/>
    <mergeCell ref="D24:E24"/>
    <mergeCell ref="B1:I1"/>
    <mergeCell ref="B2:I2"/>
    <mergeCell ref="B14:I14"/>
    <mergeCell ref="H16:I16"/>
    <mergeCell ref="D19:E19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39:E39"/>
    <mergeCell ref="D40:E40"/>
    <mergeCell ref="C41:E41"/>
    <mergeCell ref="B45:I45"/>
    <mergeCell ref="H46:I46"/>
    <mergeCell ref="B46:G46"/>
    <mergeCell ref="B42:H42"/>
    <mergeCell ref="F43:I43"/>
    <mergeCell ref="B47:G47"/>
    <mergeCell ref="B44:I44"/>
    <mergeCell ref="H47:I47"/>
    <mergeCell ref="G50:I51"/>
    <mergeCell ref="B50:D51"/>
    <mergeCell ref="E50:F51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2024-04-12T23:53:58Z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