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chta\Documents\Nadlimitné zákazky\Upratovacie a čistiace služby\Príprava VO\"/>
    </mc:Choice>
  </mc:AlternateContent>
  <bookViews>
    <workbookView xWindow="0" yWindow="0" windowWidth="28800" windowHeight="12300"/>
  </bookViews>
  <sheets>
    <sheet name="Bratislavský kraj" sheetId="1" r:id="rId1"/>
    <sheet name="Trnavský kraj" sheetId="2" r:id="rId2"/>
    <sheet name="Nitriansky kraj" sheetId="3" r:id="rId3"/>
    <sheet name="Trenčiansky kraj" sheetId="4" r:id="rId4"/>
    <sheet name="Žilinský kraj" sheetId="5" r:id="rId5"/>
    <sheet name="Banskobystrický kraj" sheetId="6" r:id="rId6"/>
    <sheet name="Prešovský kraj" sheetId="7" r:id="rId7"/>
    <sheet name="Košický kraj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8" l="1"/>
  <c r="K8" i="8"/>
  <c r="K7" i="8"/>
  <c r="K6" i="8"/>
  <c r="J14" i="8"/>
  <c r="I14" i="8"/>
  <c r="G14" i="8"/>
  <c r="E14" i="8"/>
  <c r="C14" i="8"/>
  <c r="K11" i="8"/>
  <c r="K10" i="8"/>
  <c r="K14" i="8" l="1"/>
  <c r="K19" i="7" l="1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J20" i="7"/>
  <c r="I20" i="7"/>
  <c r="G20" i="7"/>
  <c r="E20" i="7"/>
  <c r="C20" i="7"/>
  <c r="K17" i="6" l="1"/>
  <c r="K16" i="6"/>
  <c r="K15" i="6"/>
  <c r="K14" i="6"/>
  <c r="K12" i="6"/>
  <c r="K10" i="6"/>
  <c r="K8" i="6"/>
  <c r="J18" i="6"/>
  <c r="I18" i="6"/>
  <c r="G18" i="6"/>
  <c r="E18" i="6"/>
  <c r="C18" i="6"/>
  <c r="K6" i="6"/>
  <c r="K18" i="6" l="1"/>
  <c r="C17" i="5"/>
  <c r="E17" i="5"/>
  <c r="G17" i="5"/>
  <c r="I17" i="5"/>
  <c r="J17" i="5"/>
  <c r="K17" i="5"/>
  <c r="K16" i="5"/>
  <c r="K15" i="5"/>
  <c r="K14" i="5"/>
  <c r="K13" i="5"/>
  <c r="K12" i="5"/>
  <c r="K11" i="5"/>
  <c r="K10" i="5"/>
  <c r="K9" i="5"/>
  <c r="K8" i="5"/>
  <c r="K7" i="5"/>
  <c r="K6" i="5"/>
  <c r="K15" i="4" l="1"/>
  <c r="K13" i="4"/>
  <c r="K12" i="4"/>
  <c r="K10" i="4"/>
  <c r="K9" i="4"/>
  <c r="K7" i="4"/>
  <c r="K6" i="4"/>
  <c r="J17" i="4"/>
  <c r="I17" i="4"/>
  <c r="G17" i="4"/>
  <c r="E17" i="4"/>
  <c r="C17" i="4"/>
  <c r="K17" i="4" l="1"/>
  <c r="K13" i="2" l="1"/>
  <c r="J13" i="2"/>
  <c r="I13" i="2"/>
  <c r="G13" i="2"/>
  <c r="E13" i="2"/>
  <c r="C13" i="2"/>
  <c r="J14" i="3" l="1"/>
  <c r="I14" i="3"/>
  <c r="G14" i="3"/>
  <c r="E14" i="3"/>
  <c r="C14" i="3"/>
  <c r="K13" i="3"/>
  <c r="K11" i="3"/>
  <c r="K10" i="3"/>
  <c r="K8" i="3"/>
  <c r="K7" i="3"/>
  <c r="K6" i="3"/>
  <c r="K14" i="3" s="1"/>
  <c r="K17" i="1" l="1"/>
  <c r="K16" i="1"/>
  <c r="K14" i="1"/>
  <c r="K13" i="1"/>
  <c r="K12" i="1"/>
  <c r="K10" i="1"/>
  <c r="K9" i="1"/>
  <c r="K8" i="1"/>
  <c r="K7" i="1"/>
  <c r="K6" i="1"/>
  <c r="J17" i="1" l="1"/>
  <c r="I17" i="1"/>
  <c r="G17" i="1"/>
  <c r="E17" i="1"/>
  <c r="C17" i="1"/>
  <c r="K11" i="1"/>
</calcChain>
</file>

<file path=xl/sharedStrings.xml><?xml version="1.0" encoding="utf-8"?>
<sst xmlns="http://schemas.openxmlformats.org/spreadsheetml/2006/main" count="402" uniqueCount="111">
  <si>
    <t>Príloha č. 4</t>
  </si>
  <si>
    <t xml:space="preserve">Podlahové plochy objektov </t>
  </si>
  <si>
    <t>OBJEKTY VšZP</t>
  </si>
  <si>
    <t>Kancelárske priestory</t>
  </si>
  <si>
    <t>Komunikácie</t>
  </si>
  <si>
    <t>Sklady, archív a pod.</t>
  </si>
  <si>
    <t xml:space="preserve">                       WC, kuchynky, sprchy</t>
  </si>
  <si>
    <t>Garáže, kotolne,...</t>
  </si>
  <si>
    <t>SPOLU</t>
  </si>
  <si>
    <t>m2</t>
  </si>
  <si>
    <t>prevažujúci druh krytiny</t>
  </si>
  <si>
    <t>koberec</t>
  </si>
  <si>
    <t>dlažba</t>
  </si>
  <si>
    <t>laminát</t>
  </si>
  <si>
    <t>KP Ondavská 3 BA</t>
  </si>
  <si>
    <t>PVC</t>
  </si>
  <si>
    <t>KP Ružová dolina 10 BA</t>
  </si>
  <si>
    <t>EX. Kutlíkova 17 BA</t>
  </si>
  <si>
    <t>EX Moyzesova 2, Pezinok</t>
  </si>
  <si>
    <t>EX Bernolákova 1/A,  Malacky</t>
  </si>
  <si>
    <t>EX Brezova  2, Senec</t>
  </si>
  <si>
    <t>RS Viedenská cesta 3,  Bratislava</t>
  </si>
  <si>
    <t xml:space="preserve">EX Lamačská cesta 1/C Tesco Lamač </t>
  </si>
  <si>
    <t>BRATISLAVSKÝ KRAJ</t>
  </si>
  <si>
    <t>KP Halenárska 22 Trnava</t>
  </si>
  <si>
    <t>EX SNP č.10, Hlohovec</t>
  </si>
  <si>
    <t>EX Krajinská cesta 2929/9, Piešťany</t>
  </si>
  <si>
    <t>Hlavná 32 Dunajská Streda</t>
  </si>
  <si>
    <t>PVC krytina</t>
  </si>
  <si>
    <t>kpt. Nálepku 727/13, Galanta</t>
  </si>
  <si>
    <t>Štefánikova 698/7 Senica</t>
  </si>
  <si>
    <t>EX Mazúrova 2, Skalica</t>
  </si>
  <si>
    <t>TRNAVSKÝ KRAJ</t>
  </si>
  <si>
    <t>KP Mostná 58 Nitra</t>
  </si>
  <si>
    <t>EX Bernolákova37, Zlaté Moravce</t>
  </si>
  <si>
    <t>Malá Jarková 18 Komárno</t>
  </si>
  <si>
    <t>laminát/koberce</t>
  </si>
  <si>
    <t>dlažba,koberec</t>
  </si>
  <si>
    <t>EX Brnenské nám. 4, Kolárovo</t>
  </si>
  <si>
    <t>Sládkovičova 3 Levice</t>
  </si>
  <si>
    <t>betón</t>
  </si>
  <si>
    <t>Kapisztóryho 5 Nové Zámky</t>
  </si>
  <si>
    <t>EX Hlavná 39, Šaľa</t>
  </si>
  <si>
    <t>Pribinova 2712 Topoľčany</t>
  </si>
  <si>
    <t>NITRIANSKY KRAJ</t>
  </si>
  <si>
    <t>KP Partizánska 2315 Trenčín</t>
  </si>
  <si>
    <t>Štefánikova 46 Trenčín</t>
  </si>
  <si>
    <t>EX Hviezdoslavova23/3 Bánovce/ Bebravou</t>
  </si>
  <si>
    <t>EX Partizánska 17, Myjava</t>
  </si>
  <si>
    <t>EX Čsl armády 4, Nové Mesto/ Váhom</t>
  </si>
  <si>
    <t>M.R.Štefánika165 Považská Bystrica</t>
  </si>
  <si>
    <t xml:space="preserve">  koberec</t>
  </si>
  <si>
    <t>Včelárska 1 Prievidza</t>
  </si>
  <si>
    <t>dlažba/PVC</t>
  </si>
  <si>
    <t>TRENČIANSKY KRAJ</t>
  </si>
  <si>
    <t>KP P.O.Hviezdoslava 26 Žilina</t>
  </si>
  <si>
    <t>KP ul. 1.mája 34  Žilina</t>
  </si>
  <si>
    <t>Palárikova 21 Čadca</t>
  </si>
  <si>
    <t>EX Belanského 1345, Kysucké Nové Mesto</t>
  </si>
  <si>
    <t>J. Ťatliaka 2052/4 Dolný Kubín</t>
  </si>
  <si>
    <t>EX Hviezdoslavovo nám.213, Námestovo</t>
  </si>
  <si>
    <t>EX Trojičné nám.191, Tvrdošín</t>
  </si>
  <si>
    <t>P. Mudroňa 33 Martin</t>
  </si>
  <si>
    <t>EX Turčianske Teplice, Horné Rakovce č. 43</t>
  </si>
  <si>
    <t>Štúrova 34 Liptovský Mikuláš</t>
  </si>
  <si>
    <t>PVC, lamino</t>
  </si>
  <si>
    <t>Štiavnická 3  Ružomberok</t>
  </si>
  <si>
    <t>ŽILINSKÝ KRAJ</t>
  </si>
  <si>
    <t>KP Skuteckého 20 B. Bystrica</t>
  </si>
  <si>
    <t>KP Horná 26 B. Bystrica</t>
  </si>
  <si>
    <t>Nám. Artézkych prameňov 16 Lučenec</t>
  </si>
  <si>
    <t>EX Nemocničná 1, Veľký Krtíš</t>
  </si>
  <si>
    <t>pláv.podlaha</t>
  </si>
  <si>
    <t>Francisciho 11 Rimavská Sobota</t>
  </si>
  <si>
    <t>Medveckého 4 Zvolen</t>
  </si>
  <si>
    <t>EX Záhradná 5, Detva</t>
  </si>
  <si>
    <t>EX Svätotrojičné nám.4/4, Krupina</t>
  </si>
  <si>
    <t>EX Bystricá 53, Žarnovica</t>
  </si>
  <si>
    <t>BANSKOBYSTRICKÝ KRAJ</t>
  </si>
  <si>
    <t>Podlahové plochy objektov</t>
  </si>
  <si>
    <t>M2</t>
  </si>
  <si>
    <t>KP Kúpeľná 5 Prešov</t>
  </si>
  <si>
    <t>laminát/betón</t>
  </si>
  <si>
    <t>Strojnícka 9 Prešov</t>
  </si>
  <si>
    <t>Tačevská 43 Bardejov</t>
  </si>
  <si>
    <t>Mierová 13 Humenné</t>
  </si>
  <si>
    <t>EX  Partizánska 1057 Snina</t>
  </si>
  <si>
    <t>EX Mierová 326/4, Medzilaborce</t>
  </si>
  <si>
    <t>Tolstého 3631/1 Poprad</t>
  </si>
  <si>
    <t>EX MUDr.Alexandra 5, Kežmarok</t>
  </si>
  <si>
    <t>EX Nám. Majistra Pavla 47, Levoča</t>
  </si>
  <si>
    <t>EX Murgašova 1, Sabinov</t>
  </si>
  <si>
    <t>Sov. Hrdinov 639/115 Svidník</t>
  </si>
  <si>
    <t>EX Hviezdoslavova 3, Giraltovce</t>
  </si>
  <si>
    <t>Hronského 1166 Vranov nad Topľou</t>
  </si>
  <si>
    <t>PVC/dlažba</t>
  </si>
  <si>
    <t>EX Hlavná 38, Stropkov</t>
  </si>
  <si>
    <t>PREŠOVSKÝ KRAJ</t>
  </si>
  <si>
    <t>KP Senný trh 1 Košice</t>
  </si>
  <si>
    <t>KP Štúrova 21, Košice</t>
  </si>
  <si>
    <t>Nám. Slobody 17 Michalovce</t>
  </si>
  <si>
    <t>EX ul. 1.Mája, Sobrance</t>
  </si>
  <si>
    <t>Janka Kráľa 3 Rožňava</t>
  </si>
  <si>
    <t>Štefánikovo nám 1 Spišská N Ves</t>
  </si>
  <si>
    <t>EX Hlavná 2, Gelnica</t>
  </si>
  <si>
    <t>Komenského 1960/4 Trebišov</t>
  </si>
  <si>
    <t>dlažba/betón</t>
  </si>
  <si>
    <t>KOŠICKÝ KRAJ</t>
  </si>
  <si>
    <t>Panónska cesta 2 BA</t>
  </si>
  <si>
    <t>Mamateyova 17 BA</t>
  </si>
  <si>
    <t>Ferienčíkova 20 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</si>
</sst>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trike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4" fillId="0" borderId="10" xfId="0" applyFont="1" applyBorder="1" applyAlignment="1">
      <alignment horizontal="left"/>
    </xf>
    <xf numFmtId="3" fontId="4" fillId="0" borderId="11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3" fontId="4" fillId="0" borderId="12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3" fontId="4" fillId="0" borderId="14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3" fontId="4" fillId="0" borderId="15" xfId="0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3" fontId="4" fillId="0" borderId="18" xfId="0" applyNumberFormat="1" applyFont="1" applyBorder="1" applyAlignment="1">
      <alignment horizontal="center"/>
    </xf>
    <xf numFmtId="0" fontId="5" fillId="3" borderId="19" xfId="0" applyFont="1" applyFill="1" applyBorder="1" applyAlignment="1">
      <alignment horizontal="left"/>
    </xf>
    <xf numFmtId="3" fontId="5" fillId="3" borderId="20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3" fontId="5" fillId="3" borderId="21" xfId="0" applyNumberFormat="1" applyFont="1" applyFill="1" applyBorder="1" applyAlignment="1">
      <alignment horizontal="center"/>
    </xf>
    <xf numFmtId="3" fontId="0" fillId="0" borderId="0" xfId="0" applyNumberFormat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left"/>
    </xf>
    <xf numFmtId="0" fontId="4" fillId="0" borderId="2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wrapText="1"/>
    </xf>
    <xf numFmtId="3" fontId="4" fillId="0" borderId="12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6" fillId="0" borderId="0" xfId="0" applyFont="1"/>
    <xf numFmtId="0" fontId="1" fillId="0" borderId="0" xfId="0" applyFont="1" applyBorder="1" applyAlignment="1">
      <alignment horizontal="left"/>
    </xf>
    <xf numFmtId="0" fontId="1" fillId="2" borderId="14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0" fontId="7" fillId="0" borderId="26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0" fontId="3" fillId="0" borderId="13" xfId="0" applyFont="1" applyFill="1" applyBorder="1" applyAlignment="1">
      <alignment horizontal="left"/>
    </xf>
    <xf numFmtId="3" fontId="5" fillId="3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3" fontId="4" fillId="0" borderId="25" xfId="0" applyNumberFormat="1" applyFont="1" applyFill="1" applyBorder="1" applyAlignment="1">
      <alignment horizontal="center" vertical="center"/>
    </xf>
    <xf numFmtId="3" fontId="4" fillId="0" borderId="30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top"/>
    </xf>
    <xf numFmtId="0" fontId="4" fillId="0" borderId="23" xfId="0" applyFont="1" applyFill="1" applyBorder="1" applyAlignment="1">
      <alignment horizontal="left" vertical="top"/>
    </xf>
    <xf numFmtId="0" fontId="4" fillId="0" borderId="24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3" fontId="4" fillId="0" borderId="27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 vertical="top"/>
    </xf>
    <xf numFmtId="3" fontId="4" fillId="0" borderId="14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8"/>
  <sheetViews>
    <sheetView tabSelected="1" workbookViewId="0">
      <selection activeCell="K18" sqref="K18"/>
    </sheetView>
  </sheetViews>
  <sheetFormatPr defaultRowHeight="15" x14ac:dyDescent="0.25"/>
  <cols>
    <col min="2" max="2" width="36.7109375" customWidth="1"/>
    <col min="3" max="3" width="12.140625" customWidth="1"/>
    <col min="4" max="4" width="11" customWidth="1"/>
    <col min="6" max="6" width="11.28515625" customWidth="1"/>
    <col min="8" max="8" width="11.85546875" customWidth="1"/>
    <col min="9" max="9" width="12.42578125" customWidth="1"/>
    <col min="10" max="10" width="11.5703125" customWidth="1"/>
    <col min="11" max="11" width="13.28515625" customWidth="1"/>
  </cols>
  <sheetData>
    <row r="2" spans="2:11" x14ac:dyDescent="0.25">
      <c r="B2" s="1" t="s">
        <v>0</v>
      </c>
      <c r="C2" s="2"/>
      <c r="D2" s="2"/>
      <c r="E2" s="2"/>
      <c r="F2" s="2"/>
    </row>
    <row r="3" spans="2:11" ht="15.75" thickBot="1" x14ac:dyDescent="0.3">
      <c r="B3" s="3" t="s">
        <v>1</v>
      </c>
      <c r="C3" s="4"/>
      <c r="D3" s="5"/>
      <c r="E3" s="4"/>
      <c r="F3" s="6"/>
      <c r="G3" s="7"/>
      <c r="H3" s="6"/>
      <c r="I3" s="7"/>
      <c r="J3" s="7"/>
      <c r="K3" s="7"/>
    </row>
    <row r="4" spans="2:11" ht="52.5" thickBot="1" x14ac:dyDescent="0.3">
      <c r="B4" s="8" t="s">
        <v>2</v>
      </c>
      <c r="C4" s="68" t="s">
        <v>3</v>
      </c>
      <c r="D4" s="69"/>
      <c r="E4" s="70" t="s">
        <v>4</v>
      </c>
      <c r="F4" s="69"/>
      <c r="G4" s="70" t="s">
        <v>5</v>
      </c>
      <c r="H4" s="71"/>
      <c r="I4" s="8" t="s">
        <v>6</v>
      </c>
      <c r="J4" s="9" t="s">
        <v>7</v>
      </c>
      <c r="K4" s="10" t="s">
        <v>8</v>
      </c>
    </row>
    <row r="5" spans="2:11" ht="39.75" thickBot="1" x14ac:dyDescent="0.3">
      <c r="B5" s="11"/>
      <c r="C5" s="12" t="s">
        <v>9</v>
      </c>
      <c r="D5" s="13" t="s">
        <v>10</v>
      </c>
      <c r="E5" s="14" t="s">
        <v>9</v>
      </c>
      <c r="F5" s="13" t="s">
        <v>10</v>
      </c>
      <c r="G5" s="14" t="s">
        <v>9</v>
      </c>
      <c r="H5" s="13" t="s">
        <v>10</v>
      </c>
      <c r="I5" s="14" t="s">
        <v>9</v>
      </c>
      <c r="J5" s="14" t="s">
        <v>9</v>
      </c>
      <c r="K5" s="14" t="s">
        <v>9</v>
      </c>
    </row>
    <row r="6" spans="2:11" x14ac:dyDescent="0.25">
      <c r="B6" s="15" t="s">
        <v>108</v>
      </c>
      <c r="C6" s="16">
        <v>4564</v>
      </c>
      <c r="D6" s="17" t="s">
        <v>11</v>
      </c>
      <c r="E6" s="17">
        <v>1135</v>
      </c>
      <c r="F6" s="17" t="s">
        <v>12</v>
      </c>
      <c r="G6" s="17">
        <v>122</v>
      </c>
      <c r="H6" s="17" t="s">
        <v>12</v>
      </c>
      <c r="I6" s="17">
        <v>332</v>
      </c>
      <c r="J6" s="17">
        <v>173</v>
      </c>
      <c r="K6" s="18">
        <f>C6+E6+G6+I6+J6</f>
        <v>6326</v>
      </c>
    </row>
    <row r="7" spans="2:11" x14ac:dyDescent="0.25">
      <c r="B7" s="19" t="s">
        <v>109</v>
      </c>
      <c r="C7" s="20">
        <v>2107</v>
      </c>
      <c r="D7" s="21" t="s">
        <v>13</v>
      </c>
      <c r="E7" s="21">
        <v>984</v>
      </c>
      <c r="F7" s="21" t="s">
        <v>12</v>
      </c>
      <c r="G7" s="21">
        <v>226</v>
      </c>
      <c r="H7" s="21" t="s">
        <v>13</v>
      </c>
      <c r="I7" s="21">
        <v>236</v>
      </c>
      <c r="J7" s="21">
        <v>488</v>
      </c>
      <c r="K7" s="22">
        <f>C7+E7+G7+I7+J7</f>
        <v>4041</v>
      </c>
    </row>
    <row r="8" spans="2:11" x14ac:dyDescent="0.25">
      <c r="B8" s="23" t="s">
        <v>110</v>
      </c>
      <c r="C8" s="24">
        <v>1251</v>
      </c>
      <c r="D8" s="25" t="s">
        <v>11</v>
      </c>
      <c r="E8" s="24">
        <v>221</v>
      </c>
      <c r="F8" s="25" t="s">
        <v>12</v>
      </c>
      <c r="G8" s="25">
        <v>95</v>
      </c>
      <c r="H8" s="25" t="s">
        <v>11</v>
      </c>
      <c r="I8" s="25">
        <v>192</v>
      </c>
      <c r="J8" s="25">
        <v>219</v>
      </c>
      <c r="K8" s="26">
        <f>J8+I8+G8+E8+C8</f>
        <v>1978</v>
      </c>
    </row>
    <row r="9" spans="2:11" x14ac:dyDescent="0.25">
      <c r="B9" s="19" t="s">
        <v>14</v>
      </c>
      <c r="C9" s="20">
        <v>2164</v>
      </c>
      <c r="D9" s="21" t="s">
        <v>11</v>
      </c>
      <c r="E9" s="20">
        <v>1020</v>
      </c>
      <c r="F9" s="21" t="s">
        <v>12</v>
      </c>
      <c r="G9" s="21">
        <v>237</v>
      </c>
      <c r="H9" s="21" t="s">
        <v>15</v>
      </c>
      <c r="I9" s="21">
        <v>303</v>
      </c>
      <c r="J9" s="21">
        <v>50</v>
      </c>
      <c r="K9" s="22">
        <f>J9+I9+G9+E9+C9</f>
        <v>3774</v>
      </c>
    </row>
    <row r="10" spans="2:11" x14ac:dyDescent="0.25">
      <c r="B10" s="19" t="s">
        <v>16</v>
      </c>
      <c r="C10" s="20">
        <v>301.01</v>
      </c>
      <c r="D10" s="21" t="s">
        <v>11</v>
      </c>
      <c r="E10" s="21">
        <v>149.09</v>
      </c>
      <c r="F10" s="21" t="s">
        <v>12</v>
      </c>
      <c r="G10" s="21">
        <v>7.81</v>
      </c>
      <c r="H10" s="21" t="s">
        <v>12</v>
      </c>
      <c r="I10" s="21">
        <v>39.82</v>
      </c>
      <c r="J10" s="21">
        <v>0</v>
      </c>
      <c r="K10" s="22">
        <f>I10+G10+E10+C10</f>
        <v>497.73</v>
      </c>
    </row>
    <row r="11" spans="2:11" x14ac:dyDescent="0.25">
      <c r="B11" s="19" t="s">
        <v>17</v>
      </c>
      <c r="C11" s="21">
        <v>121</v>
      </c>
      <c r="D11" s="21" t="s">
        <v>11</v>
      </c>
      <c r="E11" s="21"/>
      <c r="F11" s="21"/>
      <c r="G11" s="21"/>
      <c r="H11" s="21"/>
      <c r="I11" s="21"/>
      <c r="J11" s="21"/>
      <c r="K11" s="27">
        <f>SUM(C11+E11+G11+I11)</f>
        <v>121</v>
      </c>
    </row>
    <row r="12" spans="2:11" x14ac:dyDescent="0.25">
      <c r="B12" s="23" t="s">
        <v>18</v>
      </c>
      <c r="C12" s="25">
        <v>57</v>
      </c>
      <c r="D12" s="25" t="s">
        <v>11</v>
      </c>
      <c r="E12" s="25"/>
      <c r="F12" s="25"/>
      <c r="G12" s="25"/>
      <c r="H12" s="25"/>
      <c r="I12" s="25"/>
      <c r="J12" s="25"/>
      <c r="K12" s="28">
        <f>C12</f>
        <v>57</v>
      </c>
    </row>
    <row r="13" spans="2:11" x14ac:dyDescent="0.25">
      <c r="B13" s="23" t="s">
        <v>19</v>
      </c>
      <c r="C13" s="25">
        <v>64</v>
      </c>
      <c r="D13" s="25" t="s">
        <v>12</v>
      </c>
      <c r="E13" s="25">
        <v>10</v>
      </c>
      <c r="F13" s="25" t="s">
        <v>12</v>
      </c>
      <c r="G13" s="25"/>
      <c r="H13" s="25"/>
      <c r="I13" s="25"/>
      <c r="J13" s="25"/>
      <c r="K13" s="28">
        <f>E13+C13</f>
        <v>74</v>
      </c>
    </row>
    <row r="14" spans="2:11" x14ac:dyDescent="0.25">
      <c r="B14" s="23" t="s">
        <v>20</v>
      </c>
      <c r="C14" s="25">
        <v>100</v>
      </c>
      <c r="D14" s="25" t="s">
        <v>12</v>
      </c>
      <c r="E14" s="25"/>
      <c r="F14" s="25"/>
      <c r="G14" s="25"/>
      <c r="H14" s="25"/>
      <c r="I14" s="25">
        <v>6</v>
      </c>
      <c r="J14" s="25"/>
      <c r="K14" s="28">
        <f>I14+C14</f>
        <v>106</v>
      </c>
    </row>
    <row r="15" spans="2:11" x14ac:dyDescent="0.25">
      <c r="B15" s="19" t="s">
        <v>21</v>
      </c>
      <c r="C15" s="21"/>
      <c r="D15" s="21"/>
      <c r="E15" s="21"/>
      <c r="F15" s="21"/>
      <c r="G15" s="21"/>
      <c r="H15" s="21"/>
      <c r="I15" s="21"/>
      <c r="J15" s="21"/>
      <c r="K15" s="27">
        <v>0</v>
      </c>
    </row>
    <row r="16" spans="2:11" ht="15.75" thickBot="1" x14ac:dyDescent="0.3">
      <c r="B16" s="29" t="s">
        <v>22</v>
      </c>
      <c r="C16" s="30">
        <v>55</v>
      </c>
      <c r="D16" s="30" t="s">
        <v>13</v>
      </c>
      <c r="E16" s="30"/>
      <c r="F16" s="30"/>
      <c r="G16" s="30">
        <v>15</v>
      </c>
      <c r="H16" s="30" t="s">
        <v>15</v>
      </c>
      <c r="I16" s="30">
        <v>2</v>
      </c>
      <c r="J16" s="30"/>
      <c r="K16" s="31">
        <f>I16+G16+C16</f>
        <v>72</v>
      </c>
    </row>
    <row r="17" spans="2:11" ht="15.75" thickBot="1" x14ac:dyDescent="0.3">
      <c r="B17" s="32" t="s">
        <v>23</v>
      </c>
      <c r="C17" s="33">
        <f>SUM(C6:C16)</f>
        <v>10784.01</v>
      </c>
      <c r="D17" s="34"/>
      <c r="E17" s="35">
        <f>SUM(E6:E16)</f>
        <v>3519.09</v>
      </c>
      <c r="F17" s="36"/>
      <c r="G17" s="36">
        <f>SUM(G6:G16)</f>
        <v>702.81</v>
      </c>
      <c r="H17" s="36"/>
      <c r="I17" s="36">
        <f>SUM(I6:I16)</f>
        <v>1110.82</v>
      </c>
      <c r="J17" s="36">
        <f>SUM(J6:J16)</f>
        <v>930</v>
      </c>
      <c r="K17" s="37">
        <f>SUM(K6:K16)</f>
        <v>17046.73</v>
      </c>
    </row>
    <row r="18" spans="2:11" x14ac:dyDescent="0.25">
      <c r="K18" s="38"/>
    </row>
  </sheetData>
  <mergeCells count="3">
    <mergeCell ref="C4:D4"/>
    <mergeCell ref="E4:F4"/>
    <mergeCell ref="G4:H4"/>
  </mergeCells>
  <pageMargins left="0.7" right="0.7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3"/>
  <sheetViews>
    <sheetView workbookViewId="0">
      <selection activeCell="M18" sqref="M18"/>
    </sheetView>
  </sheetViews>
  <sheetFormatPr defaultRowHeight="15" x14ac:dyDescent="0.25"/>
  <cols>
    <col min="2" max="2" width="36.7109375" customWidth="1"/>
    <col min="3" max="3" width="12.140625" customWidth="1"/>
    <col min="4" max="4" width="13.140625" customWidth="1"/>
    <col min="6" max="6" width="12.140625" customWidth="1"/>
    <col min="8" max="8" width="14.140625" customWidth="1"/>
    <col min="9" max="9" width="12.42578125" customWidth="1"/>
    <col min="10" max="10" width="11.5703125" customWidth="1"/>
    <col min="11" max="11" width="13.28515625" customWidth="1"/>
  </cols>
  <sheetData>
    <row r="2" spans="2:11" x14ac:dyDescent="0.25">
      <c r="B2" s="1" t="s">
        <v>0</v>
      </c>
      <c r="C2" s="2"/>
      <c r="D2" s="2"/>
      <c r="E2" s="2"/>
      <c r="F2" s="2"/>
    </row>
    <row r="3" spans="2:11" ht="15.75" thickBot="1" x14ac:dyDescent="0.3">
      <c r="B3" s="3" t="s">
        <v>1</v>
      </c>
      <c r="C3" s="4"/>
      <c r="D3" s="5"/>
      <c r="E3" s="4"/>
      <c r="F3" s="6"/>
      <c r="G3" s="7"/>
      <c r="H3" s="6"/>
      <c r="I3" s="7"/>
      <c r="J3" s="7"/>
      <c r="K3" s="7"/>
    </row>
    <row r="4" spans="2:11" ht="52.5" thickBot="1" x14ac:dyDescent="0.3">
      <c r="B4" s="9" t="s">
        <v>2</v>
      </c>
      <c r="C4" s="72" t="s">
        <v>3</v>
      </c>
      <c r="D4" s="72"/>
      <c r="E4" s="72" t="s">
        <v>4</v>
      </c>
      <c r="F4" s="72"/>
      <c r="G4" s="72" t="s">
        <v>5</v>
      </c>
      <c r="H4" s="72"/>
      <c r="I4" s="9" t="s">
        <v>6</v>
      </c>
      <c r="J4" s="9" t="s">
        <v>7</v>
      </c>
      <c r="K4" s="39" t="s">
        <v>8</v>
      </c>
    </row>
    <row r="5" spans="2:11" ht="39.75" customHeight="1" thickBot="1" x14ac:dyDescent="0.3">
      <c r="B5" s="9"/>
      <c r="C5" s="39" t="s">
        <v>9</v>
      </c>
      <c r="D5" s="40" t="s">
        <v>10</v>
      </c>
      <c r="E5" s="39" t="s">
        <v>9</v>
      </c>
      <c r="F5" s="40" t="s">
        <v>10</v>
      </c>
      <c r="G5" s="39" t="s">
        <v>9</v>
      </c>
      <c r="H5" s="40" t="s">
        <v>10</v>
      </c>
      <c r="I5" s="39" t="s">
        <v>9</v>
      </c>
      <c r="J5" s="39" t="s">
        <v>9</v>
      </c>
      <c r="K5" s="39" t="s">
        <v>9</v>
      </c>
    </row>
    <row r="6" spans="2:11" x14ac:dyDescent="0.25">
      <c r="B6" s="41" t="s">
        <v>24</v>
      </c>
      <c r="C6" s="16">
        <v>1191</v>
      </c>
      <c r="D6" s="17" t="s">
        <v>15</v>
      </c>
      <c r="E6" s="17">
        <v>467</v>
      </c>
      <c r="F6" s="17" t="s">
        <v>12</v>
      </c>
      <c r="G6" s="17">
        <v>163</v>
      </c>
      <c r="H6" s="17" t="s">
        <v>15</v>
      </c>
      <c r="I6" s="17">
        <v>101</v>
      </c>
      <c r="J6" s="17">
        <v>139</v>
      </c>
      <c r="K6" s="18">
        <v>2061</v>
      </c>
    </row>
    <row r="7" spans="2:11" x14ac:dyDescent="0.25">
      <c r="B7" s="23" t="s">
        <v>25</v>
      </c>
      <c r="C7" s="25">
        <v>42</v>
      </c>
      <c r="D7" s="25" t="s">
        <v>12</v>
      </c>
      <c r="E7" s="25"/>
      <c r="F7" s="25"/>
      <c r="G7" s="25"/>
      <c r="H7" s="25"/>
      <c r="I7" s="25"/>
      <c r="J7" s="25"/>
      <c r="K7" s="28">
        <v>42</v>
      </c>
    </row>
    <row r="8" spans="2:11" x14ac:dyDescent="0.25">
      <c r="B8" s="23" t="s">
        <v>26</v>
      </c>
      <c r="C8" s="25">
        <v>80</v>
      </c>
      <c r="D8" s="25" t="s">
        <v>11</v>
      </c>
      <c r="E8" s="25"/>
      <c r="F8" s="25"/>
      <c r="G8" s="25"/>
      <c r="H8" s="25"/>
      <c r="I8" s="25"/>
      <c r="J8" s="25"/>
      <c r="K8" s="28">
        <v>80</v>
      </c>
    </row>
    <row r="9" spans="2:11" x14ac:dyDescent="0.25">
      <c r="B9" s="23" t="s">
        <v>27</v>
      </c>
      <c r="C9" s="25">
        <v>286</v>
      </c>
      <c r="D9" s="25" t="s">
        <v>28</v>
      </c>
      <c r="E9" s="25">
        <v>190</v>
      </c>
      <c r="F9" s="25" t="s">
        <v>12</v>
      </c>
      <c r="G9" s="25">
        <v>201</v>
      </c>
      <c r="H9" s="25" t="s">
        <v>15</v>
      </c>
      <c r="I9" s="25">
        <v>69</v>
      </c>
      <c r="J9" s="25"/>
      <c r="K9" s="26">
        <v>746</v>
      </c>
    </row>
    <row r="10" spans="2:11" x14ac:dyDescent="0.25">
      <c r="B10" s="23" t="s">
        <v>29</v>
      </c>
      <c r="C10" s="25">
        <v>313</v>
      </c>
      <c r="D10" s="25" t="s">
        <v>12</v>
      </c>
      <c r="E10" s="25">
        <v>123</v>
      </c>
      <c r="F10" s="25" t="s">
        <v>12</v>
      </c>
      <c r="G10" s="25">
        <v>155</v>
      </c>
      <c r="H10" s="25" t="s">
        <v>12</v>
      </c>
      <c r="I10" s="25">
        <v>42</v>
      </c>
      <c r="J10" s="25">
        <v>3</v>
      </c>
      <c r="K10" s="28">
        <v>636</v>
      </c>
    </row>
    <row r="11" spans="2:11" x14ac:dyDescent="0.25">
      <c r="B11" s="23" t="s">
        <v>30</v>
      </c>
      <c r="C11" s="25">
        <v>321</v>
      </c>
      <c r="D11" s="25" t="s">
        <v>11</v>
      </c>
      <c r="E11" s="25">
        <v>75</v>
      </c>
      <c r="F11" s="25" t="s">
        <v>12</v>
      </c>
      <c r="G11" s="25">
        <v>0</v>
      </c>
      <c r="H11" s="25"/>
      <c r="I11" s="25">
        <v>54</v>
      </c>
      <c r="J11" s="25">
        <v>34</v>
      </c>
      <c r="K11" s="28">
        <v>484</v>
      </c>
    </row>
    <row r="12" spans="2:11" ht="15.75" thickBot="1" x14ac:dyDescent="0.3">
      <c r="B12" s="42" t="s">
        <v>31</v>
      </c>
      <c r="C12" s="43">
        <v>45</v>
      </c>
      <c r="D12" s="25" t="s">
        <v>12</v>
      </c>
      <c r="E12" s="43"/>
      <c r="F12" s="43"/>
      <c r="G12" s="43"/>
      <c r="H12" s="43"/>
      <c r="I12" s="43"/>
      <c r="J12" s="43"/>
      <c r="K12" s="44">
        <v>45</v>
      </c>
    </row>
    <row r="13" spans="2:11" ht="15.75" thickBot="1" x14ac:dyDescent="0.3">
      <c r="B13" s="32" t="s">
        <v>32</v>
      </c>
      <c r="C13" s="33">
        <f>SUM(C6:C12)</f>
        <v>2278</v>
      </c>
      <c r="D13" s="34"/>
      <c r="E13" s="35">
        <f>SUM(E6:E12)</f>
        <v>855</v>
      </c>
      <c r="F13" s="36"/>
      <c r="G13" s="36">
        <f>SUM(G6:G12)</f>
        <v>519</v>
      </c>
      <c r="H13" s="36"/>
      <c r="I13" s="36">
        <f>SUM(I6:I12)</f>
        <v>266</v>
      </c>
      <c r="J13" s="36">
        <f>SUM(J6:J12)</f>
        <v>176</v>
      </c>
      <c r="K13" s="37">
        <f>SUM(K6:K12)</f>
        <v>4094</v>
      </c>
    </row>
  </sheetData>
  <mergeCells count="3">
    <mergeCell ref="C4:D4"/>
    <mergeCell ref="E4:F4"/>
    <mergeCell ref="G4:H4"/>
  </mergeCells>
  <pageMargins left="0.25" right="0.25" top="0.75" bottom="0.75" header="0.3" footer="0.3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4"/>
  <sheetViews>
    <sheetView workbookViewId="0">
      <selection activeCell="F32" sqref="F32"/>
    </sheetView>
  </sheetViews>
  <sheetFormatPr defaultRowHeight="15" x14ac:dyDescent="0.25"/>
  <cols>
    <col min="2" max="2" width="36.7109375" customWidth="1"/>
    <col min="3" max="3" width="12.140625" customWidth="1"/>
    <col min="4" max="4" width="13.140625" customWidth="1"/>
    <col min="6" max="6" width="12.140625" customWidth="1"/>
    <col min="8" max="8" width="14.140625" customWidth="1"/>
    <col min="9" max="9" width="12.42578125" customWidth="1"/>
    <col min="10" max="10" width="11.5703125" customWidth="1"/>
    <col min="11" max="11" width="13.28515625" customWidth="1"/>
  </cols>
  <sheetData>
    <row r="2" spans="2:11" x14ac:dyDescent="0.25">
      <c r="B2" s="1" t="s">
        <v>0</v>
      </c>
      <c r="C2" s="2"/>
      <c r="D2" s="2"/>
      <c r="E2" s="2"/>
      <c r="F2" s="2"/>
    </row>
    <row r="3" spans="2:11" ht="15.75" thickBot="1" x14ac:dyDescent="0.3">
      <c r="B3" s="3" t="s">
        <v>1</v>
      </c>
      <c r="C3" s="4"/>
      <c r="D3" s="5"/>
      <c r="E3" s="4"/>
      <c r="F3" s="6"/>
      <c r="G3" s="7"/>
      <c r="H3" s="6"/>
      <c r="I3" s="7"/>
      <c r="J3" s="7"/>
      <c r="K3" s="7"/>
    </row>
    <row r="4" spans="2:11" ht="52.5" thickBot="1" x14ac:dyDescent="0.3">
      <c r="B4" s="9" t="s">
        <v>2</v>
      </c>
      <c r="C4" s="72" t="s">
        <v>3</v>
      </c>
      <c r="D4" s="72"/>
      <c r="E4" s="72" t="s">
        <v>4</v>
      </c>
      <c r="F4" s="72"/>
      <c r="G4" s="72" t="s">
        <v>5</v>
      </c>
      <c r="H4" s="72"/>
      <c r="I4" s="9" t="s">
        <v>6</v>
      </c>
      <c r="J4" s="9" t="s">
        <v>7</v>
      </c>
      <c r="K4" s="39" t="s">
        <v>8</v>
      </c>
    </row>
    <row r="5" spans="2:11" ht="27" thickBot="1" x14ac:dyDescent="0.3">
      <c r="B5" s="9"/>
      <c r="C5" s="39" t="s">
        <v>9</v>
      </c>
      <c r="D5" s="40" t="s">
        <v>10</v>
      </c>
      <c r="E5" s="39" t="s">
        <v>9</v>
      </c>
      <c r="F5" s="40" t="s">
        <v>10</v>
      </c>
      <c r="G5" s="39" t="s">
        <v>9</v>
      </c>
      <c r="H5" s="40" t="s">
        <v>10</v>
      </c>
      <c r="I5" s="39" t="s">
        <v>9</v>
      </c>
      <c r="J5" s="39" t="s">
        <v>9</v>
      </c>
      <c r="K5" s="39" t="s">
        <v>9</v>
      </c>
    </row>
    <row r="6" spans="2:11" x14ac:dyDescent="0.25">
      <c r="B6" s="41" t="s">
        <v>33</v>
      </c>
      <c r="C6" s="45">
        <v>1483</v>
      </c>
      <c r="D6" s="45" t="s">
        <v>13</v>
      </c>
      <c r="E6" s="45">
        <v>370</v>
      </c>
      <c r="F6" s="45" t="s">
        <v>12</v>
      </c>
      <c r="G6" s="45">
        <v>408</v>
      </c>
      <c r="H6" s="45" t="s">
        <v>12</v>
      </c>
      <c r="I6" s="45">
        <v>134</v>
      </c>
      <c r="J6" s="45"/>
      <c r="K6" s="46">
        <f>I6+G6+E6+C6</f>
        <v>2395</v>
      </c>
    </row>
    <row r="7" spans="2:11" x14ac:dyDescent="0.25">
      <c r="B7" s="23" t="s">
        <v>34</v>
      </c>
      <c r="C7" s="25">
        <v>26</v>
      </c>
      <c r="D7" s="25" t="s">
        <v>12</v>
      </c>
      <c r="E7" s="25">
        <v>25</v>
      </c>
      <c r="F7" s="25" t="s">
        <v>12</v>
      </c>
      <c r="G7" s="25">
        <v>8</v>
      </c>
      <c r="H7" s="25" t="s">
        <v>12</v>
      </c>
      <c r="I7" s="25">
        <v>20</v>
      </c>
      <c r="J7" s="25"/>
      <c r="K7" s="28">
        <f>I7+G7+E7+C7</f>
        <v>79</v>
      </c>
    </row>
    <row r="8" spans="2:11" x14ac:dyDescent="0.25">
      <c r="B8" s="23" t="s">
        <v>35</v>
      </c>
      <c r="C8" s="25">
        <v>303</v>
      </c>
      <c r="D8" s="25" t="s">
        <v>36</v>
      </c>
      <c r="E8" s="25">
        <v>101</v>
      </c>
      <c r="F8" s="25" t="s">
        <v>12</v>
      </c>
      <c r="G8" s="25">
        <v>66</v>
      </c>
      <c r="H8" s="25" t="s">
        <v>37</v>
      </c>
      <c r="I8" s="25">
        <v>50</v>
      </c>
      <c r="J8" s="25">
        <v>42</v>
      </c>
      <c r="K8" s="28">
        <f>J8+I8+G8+E8+C8</f>
        <v>562</v>
      </c>
    </row>
    <row r="9" spans="2:11" x14ac:dyDescent="0.25">
      <c r="B9" s="23" t="s">
        <v>38</v>
      </c>
      <c r="C9" s="25">
        <v>17</v>
      </c>
      <c r="D9" s="25" t="s">
        <v>15</v>
      </c>
      <c r="E9" s="25"/>
      <c r="F9" s="25"/>
      <c r="G9" s="25"/>
      <c r="H9" s="25"/>
      <c r="I9" s="25"/>
      <c r="J9" s="25"/>
      <c r="K9" s="28">
        <v>17</v>
      </c>
    </row>
    <row r="10" spans="2:11" x14ac:dyDescent="0.25">
      <c r="B10" s="19" t="s">
        <v>39</v>
      </c>
      <c r="C10" s="21">
        <v>388</v>
      </c>
      <c r="D10" s="21" t="s">
        <v>36</v>
      </c>
      <c r="E10" s="21">
        <v>190</v>
      </c>
      <c r="F10" s="21" t="s">
        <v>12</v>
      </c>
      <c r="G10" s="21">
        <v>167</v>
      </c>
      <c r="H10" s="21" t="s">
        <v>40</v>
      </c>
      <c r="I10" s="21">
        <v>33</v>
      </c>
      <c r="J10" s="21">
        <v>17</v>
      </c>
      <c r="K10" s="27">
        <f>J10+I10+G10+E10+C10</f>
        <v>795</v>
      </c>
    </row>
    <row r="11" spans="2:11" x14ac:dyDescent="0.25">
      <c r="B11" s="19" t="s">
        <v>41</v>
      </c>
      <c r="C11" s="21">
        <v>388</v>
      </c>
      <c r="D11" s="21" t="s">
        <v>11</v>
      </c>
      <c r="E11" s="21">
        <v>349</v>
      </c>
      <c r="F11" s="21" t="s">
        <v>15</v>
      </c>
      <c r="G11" s="21">
        <v>169</v>
      </c>
      <c r="H11" s="21" t="s">
        <v>15</v>
      </c>
      <c r="I11" s="21">
        <v>111</v>
      </c>
      <c r="J11" s="21">
        <v>12</v>
      </c>
      <c r="K11" s="22">
        <f>J11+I11+G11+E11+C11</f>
        <v>1029</v>
      </c>
    </row>
    <row r="12" spans="2:11" x14ac:dyDescent="0.25">
      <c r="B12" s="23" t="s">
        <v>42</v>
      </c>
      <c r="C12" s="25">
        <v>33</v>
      </c>
      <c r="D12" s="25" t="s">
        <v>11</v>
      </c>
      <c r="E12" s="25"/>
      <c r="F12" s="25"/>
      <c r="G12" s="25"/>
      <c r="H12" s="25"/>
      <c r="I12" s="25"/>
      <c r="J12" s="25"/>
      <c r="K12" s="26">
        <v>33</v>
      </c>
    </row>
    <row r="13" spans="2:11" ht="15.75" thickBot="1" x14ac:dyDescent="0.3">
      <c r="B13" s="29" t="s">
        <v>43</v>
      </c>
      <c r="C13" s="30">
        <v>462</v>
      </c>
      <c r="D13" s="30" t="s">
        <v>15</v>
      </c>
      <c r="E13" s="30">
        <v>251</v>
      </c>
      <c r="F13" s="30" t="s">
        <v>12</v>
      </c>
      <c r="G13" s="30">
        <v>178</v>
      </c>
      <c r="H13" s="30" t="s">
        <v>15</v>
      </c>
      <c r="I13" s="30">
        <v>66</v>
      </c>
      <c r="J13" s="30">
        <v>51</v>
      </c>
      <c r="K13" s="31">
        <f>J13+I13+G13+E13+C13</f>
        <v>1008</v>
      </c>
    </row>
    <row r="14" spans="2:11" ht="15.75" thickBot="1" x14ac:dyDescent="0.3">
      <c r="B14" s="32" t="s">
        <v>44</v>
      </c>
      <c r="C14" s="35">
        <f>SUM(C6:C13)</f>
        <v>3100</v>
      </c>
      <c r="D14" s="34"/>
      <c r="E14" s="35">
        <f>SUM(E6:E13)</f>
        <v>1286</v>
      </c>
      <c r="F14" s="36"/>
      <c r="G14" s="36">
        <f>SUM(G6:G13)</f>
        <v>996</v>
      </c>
      <c r="H14" s="36"/>
      <c r="I14" s="36">
        <f>SUM(I6:I13)</f>
        <v>414</v>
      </c>
      <c r="J14" s="36">
        <f>SUM(J6:J13)</f>
        <v>122</v>
      </c>
      <c r="K14" s="37">
        <f>SUM(K6:K13)</f>
        <v>5918</v>
      </c>
    </row>
  </sheetData>
  <mergeCells count="3">
    <mergeCell ref="C4:D4"/>
    <mergeCell ref="E4:F4"/>
    <mergeCell ref="G4:H4"/>
  </mergeCells>
  <pageMargins left="0.25" right="0.25" top="0.75" bottom="0.75" header="0.3" footer="0.3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7"/>
  <sheetViews>
    <sheetView workbookViewId="0">
      <selection activeCell="K19" sqref="K19"/>
    </sheetView>
  </sheetViews>
  <sheetFormatPr defaultRowHeight="15" x14ac:dyDescent="0.25"/>
  <cols>
    <col min="2" max="2" width="36.7109375" customWidth="1"/>
    <col min="3" max="3" width="12.140625" customWidth="1"/>
    <col min="4" max="4" width="11" customWidth="1"/>
    <col min="6" max="6" width="11.7109375" customWidth="1"/>
    <col min="8" max="8" width="11.85546875" customWidth="1"/>
    <col min="9" max="9" width="12.42578125" customWidth="1"/>
    <col min="10" max="10" width="11.5703125" customWidth="1"/>
    <col min="11" max="11" width="13.28515625" customWidth="1"/>
  </cols>
  <sheetData>
    <row r="2" spans="2:11" x14ac:dyDescent="0.25">
      <c r="B2" s="1" t="s">
        <v>0</v>
      </c>
      <c r="C2" s="2"/>
      <c r="D2" s="2"/>
      <c r="E2" s="2"/>
      <c r="F2" s="2"/>
    </row>
    <row r="3" spans="2:11" ht="15.75" thickBot="1" x14ac:dyDescent="0.3">
      <c r="B3" s="3" t="s">
        <v>1</v>
      </c>
      <c r="C3" s="4"/>
      <c r="D3" s="5"/>
      <c r="E3" s="4"/>
      <c r="F3" s="6"/>
      <c r="G3" s="7"/>
      <c r="H3" s="6"/>
      <c r="I3" s="7"/>
      <c r="J3" s="7"/>
      <c r="K3" s="7"/>
    </row>
    <row r="4" spans="2:11" ht="52.5" thickBot="1" x14ac:dyDescent="0.3">
      <c r="B4" s="9" t="s">
        <v>2</v>
      </c>
      <c r="C4" s="72" t="s">
        <v>3</v>
      </c>
      <c r="D4" s="72"/>
      <c r="E4" s="72" t="s">
        <v>4</v>
      </c>
      <c r="F4" s="72"/>
      <c r="G4" s="72" t="s">
        <v>5</v>
      </c>
      <c r="H4" s="72"/>
      <c r="I4" s="9" t="s">
        <v>6</v>
      </c>
      <c r="J4" s="9" t="s">
        <v>7</v>
      </c>
      <c r="K4" s="39" t="s">
        <v>8</v>
      </c>
    </row>
    <row r="5" spans="2:11" ht="39.75" thickBot="1" x14ac:dyDescent="0.3">
      <c r="B5" s="9"/>
      <c r="C5" s="39" t="s">
        <v>9</v>
      </c>
      <c r="D5" s="40" t="s">
        <v>10</v>
      </c>
      <c r="E5" s="39" t="s">
        <v>9</v>
      </c>
      <c r="F5" s="40" t="s">
        <v>10</v>
      </c>
      <c r="G5" s="39" t="s">
        <v>9</v>
      </c>
      <c r="H5" s="40" t="s">
        <v>10</v>
      </c>
      <c r="I5" s="39" t="s">
        <v>9</v>
      </c>
      <c r="J5" s="39" t="s">
        <v>9</v>
      </c>
      <c r="K5" s="39" t="s">
        <v>9</v>
      </c>
    </row>
    <row r="6" spans="2:11" x14ac:dyDescent="0.25">
      <c r="B6" s="41" t="s">
        <v>45</v>
      </c>
      <c r="C6" s="17">
        <v>650</v>
      </c>
      <c r="D6" s="17" t="s">
        <v>13</v>
      </c>
      <c r="E6" s="17">
        <v>376</v>
      </c>
      <c r="F6" s="17" t="s">
        <v>12</v>
      </c>
      <c r="G6" s="17">
        <v>129</v>
      </c>
      <c r="H6" s="17" t="s">
        <v>13</v>
      </c>
      <c r="I6" s="17">
        <v>76</v>
      </c>
      <c r="J6" s="17">
        <v>336</v>
      </c>
      <c r="K6" s="18">
        <f>J6+I6+G6+E6+C6</f>
        <v>1567</v>
      </c>
    </row>
    <row r="7" spans="2:11" x14ac:dyDescent="0.25">
      <c r="B7" s="75" t="s">
        <v>46</v>
      </c>
      <c r="C7" s="25">
        <v>134</v>
      </c>
      <c r="D7" s="25" t="s">
        <v>13</v>
      </c>
      <c r="E7" s="25">
        <v>264</v>
      </c>
      <c r="F7" s="25" t="s">
        <v>12</v>
      </c>
      <c r="G7" s="25">
        <v>136</v>
      </c>
      <c r="H7" s="25" t="s">
        <v>13</v>
      </c>
      <c r="I7" s="25">
        <v>43</v>
      </c>
      <c r="J7" s="25">
        <v>5</v>
      </c>
      <c r="K7" s="80">
        <f>J7+I7+G7+E7+C7+C8</f>
        <v>735</v>
      </c>
    </row>
    <row r="8" spans="2:11" x14ac:dyDescent="0.25">
      <c r="B8" s="76"/>
      <c r="C8" s="25">
        <v>153</v>
      </c>
      <c r="D8" s="25" t="s">
        <v>11</v>
      </c>
      <c r="E8" s="25"/>
      <c r="F8" s="25"/>
      <c r="G8" s="25"/>
      <c r="H8" s="25"/>
      <c r="I8" s="25"/>
      <c r="J8" s="25"/>
      <c r="K8" s="81"/>
    </row>
    <row r="9" spans="2:11" x14ac:dyDescent="0.25">
      <c r="B9" s="23" t="s">
        <v>47</v>
      </c>
      <c r="C9" s="25">
        <v>38</v>
      </c>
      <c r="D9" s="25" t="s">
        <v>12</v>
      </c>
      <c r="E9" s="25"/>
      <c r="F9" s="25"/>
      <c r="G9" s="25"/>
      <c r="H9" s="25"/>
      <c r="I9" s="25">
        <v>4</v>
      </c>
      <c r="J9" s="25"/>
      <c r="K9" s="28">
        <f>I9+C9</f>
        <v>42</v>
      </c>
    </row>
    <row r="10" spans="2:11" x14ac:dyDescent="0.25">
      <c r="B10" s="75" t="s">
        <v>48</v>
      </c>
      <c r="C10" s="25">
        <v>22</v>
      </c>
      <c r="D10" s="25" t="s">
        <v>15</v>
      </c>
      <c r="E10" s="25">
        <v>14</v>
      </c>
      <c r="F10" s="25" t="s">
        <v>12</v>
      </c>
      <c r="G10" s="25">
        <v>20</v>
      </c>
      <c r="H10" s="25" t="s">
        <v>12</v>
      </c>
      <c r="I10" s="25">
        <v>8</v>
      </c>
      <c r="J10" s="25"/>
      <c r="K10" s="80">
        <f>I10+G10+E10+C10+C11</f>
        <v>78</v>
      </c>
    </row>
    <row r="11" spans="2:11" x14ac:dyDescent="0.25">
      <c r="B11" s="76"/>
      <c r="C11" s="25">
        <v>14</v>
      </c>
      <c r="D11" s="25" t="s">
        <v>11</v>
      </c>
      <c r="E11" s="25"/>
      <c r="F11" s="25"/>
      <c r="G11" s="25"/>
      <c r="H11" s="25"/>
      <c r="I11" s="25"/>
      <c r="J11" s="25"/>
      <c r="K11" s="81"/>
    </row>
    <row r="12" spans="2:11" x14ac:dyDescent="0.25">
      <c r="B12" s="23" t="s">
        <v>49</v>
      </c>
      <c r="C12" s="25">
        <v>63</v>
      </c>
      <c r="D12" s="25" t="s">
        <v>13</v>
      </c>
      <c r="E12" s="25">
        <v>10</v>
      </c>
      <c r="F12" s="25" t="s">
        <v>12</v>
      </c>
      <c r="G12" s="25">
        <v>21</v>
      </c>
      <c r="H12" s="25" t="s">
        <v>12</v>
      </c>
      <c r="I12" s="25"/>
      <c r="J12" s="25"/>
      <c r="K12" s="28">
        <f>G12+E12+C12</f>
        <v>94</v>
      </c>
    </row>
    <row r="13" spans="2:11" x14ac:dyDescent="0.25">
      <c r="B13" s="75" t="s">
        <v>50</v>
      </c>
      <c r="C13" s="25">
        <v>510</v>
      </c>
      <c r="D13" s="25" t="s">
        <v>13</v>
      </c>
      <c r="E13" s="77">
        <v>625</v>
      </c>
      <c r="F13" s="77" t="s">
        <v>12</v>
      </c>
      <c r="G13" s="77">
        <v>85</v>
      </c>
      <c r="H13" s="77" t="s">
        <v>12</v>
      </c>
      <c r="I13" s="77">
        <v>125</v>
      </c>
      <c r="J13" s="77">
        <v>44</v>
      </c>
      <c r="K13" s="73">
        <f>J13+I13+G13+E13+C13+C14</f>
        <v>1458</v>
      </c>
    </row>
    <row r="14" spans="2:11" x14ac:dyDescent="0.25">
      <c r="B14" s="76"/>
      <c r="C14" s="25">
        <v>69</v>
      </c>
      <c r="D14" s="51" t="s">
        <v>51</v>
      </c>
      <c r="E14" s="78"/>
      <c r="F14" s="78"/>
      <c r="G14" s="78"/>
      <c r="H14" s="78"/>
      <c r="I14" s="78"/>
      <c r="J14" s="78"/>
      <c r="K14" s="79"/>
    </row>
    <row r="15" spans="2:11" x14ac:dyDescent="0.25">
      <c r="B15" s="23" t="s">
        <v>52</v>
      </c>
      <c r="C15" s="25">
        <v>702</v>
      </c>
      <c r="D15" s="25" t="s">
        <v>13</v>
      </c>
      <c r="E15" s="25">
        <v>953</v>
      </c>
      <c r="F15" s="25" t="s">
        <v>53</v>
      </c>
      <c r="G15" s="25">
        <v>451</v>
      </c>
      <c r="H15" s="25" t="s">
        <v>13</v>
      </c>
      <c r="I15" s="25">
        <v>139</v>
      </c>
      <c r="J15" s="25">
        <v>61</v>
      </c>
      <c r="K15" s="73">
        <f>J15+I15+G15+E15+C15+C16</f>
        <v>2603</v>
      </c>
    </row>
    <row r="16" spans="2:11" ht="15.75" thickBot="1" x14ac:dyDescent="0.3">
      <c r="B16" s="47"/>
      <c r="C16" s="48">
        <v>297</v>
      </c>
      <c r="D16" s="48" t="s">
        <v>11</v>
      </c>
      <c r="E16" s="48"/>
      <c r="F16" s="48"/>
      <c r="G16" s="48"/>
      <c r="H16" s="48"/>
      <c r="I16" s="48"/>
      <c r="J16" s="48"/>
      <c r="K16" s="74"/>
    </row>
    <row r="17" spans="2:11" ht="15.75" thickBot="1" x14ac:dyDescent="0.3">
      <c r="B17" s="32" t="s">
        <v>54</v>
      </c>
      <c r="C17" s="35">
        <f>SUM(C6:C16)</f>
        <v>2652</v>
      </c>
      <c r="D17" s="34"/>
      <c r="E17" s="35">
        <f>SUM(E6:E16)</f>
        <v>2242</v>
      </c>
      <c r="F17" s="36"/>
      <c r="G17" s="36">
        <f>SUM(G6:G16)</f>
        <v>842</v>
      </c>
      <c r="H17" s="34"/>
      <c r="I17" s="49">
        <f>SUM(I6:I16)</f>
        <v>395</v>
      </c>
      <c r="J17" s="36">
        <f>SUM(J6:J16)</f>
        <v>446</v>
      </c>
      <c r="K17" s="37">
        <f>SUM(K6:K16)</f>
        <v>6577</v>
      </c>
    </row>
  </sheetData>
  <mergeCells count="16">
    <mergeCell ref="K15:K16"/>
    <mergeCell ref="C4:D4"/>
    <mergeCell ref="E4:F4"/>
    <mergeCell ref="G4:H4"/>
    <mergeCell ref="B7:B8"/>
    <mergeCell ref="B10:B11"/>
    <mergeCell ref="B13:B14"/>
    <mergeCell ref="E13:E14"/>
    <mergeCell ref="F13:F14"/>
    <mergeCell ref="G13:G14"/>
    <mergeCell ref="H13:H14"/>
    <mergeCell ref="I13:I14"/>
    <mergeCell ref="J13:J14"/>
    <mergeCell ref="K13:K14"/>
    <mergeCell ref="K7:K8"/>
    <mergeCell ref="K10:K11"/>
  </mergeCells>
  <pageMargins left="0.25" right="0.25" top="0.75" bottom="0.75" header="0.3" footer="0.3"/>
  <pageSetup paperSize="9"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7"/>
  <sheetViews>
    <sheetView workbookViewId="0">
      <selection activeCell="K18" sqref="K18"/>
    </sheetView>
  </sheetViews>
  <sheetFormatPr defaultRowHeight="15" x14ac:dyDescent="0.25"/>
  <cols>
    <col min="2" max="2" width="36.7109375" customWidth="1"/>
    <col min="3" max="3" width="12.140625" customWidth="1"/>
    <col min="4" max="4" width="11" customWidth="1"/>
    <col min="6" max="6" width="11.5703125" customWidth="1"/>
    <col min="8" max="8" width="11.85546875" customWidth="1"/>
    <col min="9" max="9" width="12.42578125" customWidth="1"/>
    <col min="10" max="10" width="11.5703125" customWidth="1"/>
    <col min="11" max="11" width="13.28515625" customWidth="1"/>
  </cols>
  <sheetData>
    <row r="2" spans="2:11" x14ac:dyDescent="0.25">
      <c r="B2" s="1" t="s">
        <v>0</v>
      </c>
      <c r="C2" s="2"/>
      <c r="D2" s="2"/>
      <c r="E2" s="2"/>
      <c r="F2" s="2"/>
    </row>
    <row r="3" spans="2:11" ht="15.75" thickBot="1" x14ac:dyDescent="0.3">
      <c r="B3" s="3" t="s">
        <v>1</v>
      </c>
      <c r="C3" s="4"/>
      <c r="D3" s="5"/>
      <c r="E3" s="4"/>
      <c r="F3" s="6"/>
      <c r="G3" s="7"/>
      <c r="H3" s="6"/>
      <c r="I3" s="7"/>
      <c r="J3" s="7"/>
      <c r="K3" s="7"/>
    </row>
    <row r="4" spans="2:11" ht="52.5" thickBot="1" x14ac:dyDescent="0.3">
      <c r="B4" s="9" t="s">
        <v>2</v>
      </c>
      <c r="C4" s="72" t="s">
        <v>3</v>
      </c>
      <c r="D4" s="72"/>
      <c r="E4" s="72" t="s">
        <v>4</v>
      </c>
      <c r="F4" s="72"/>
      <c r="G4" s="72" t="s">
        <v>5</v>
      </c>
      <c r="H4" s="72"/>
      <c r="I4" s="9" t="s">
        <v>6</v>
      </c>
      <c r="J4" s="9" t="s">
        <v>7</v>
      </c>
      <c r="K4" s="39" t="s">
        <v>8</v>
      </c>
    </row>
    <row r="5" spans="2:11" ht="39.75" thickBot="1" x14ac:dyDescent="0.3">
      <c r="B5" s="9"/>
      <c r="C5" s="39" t="s">
        <v>9</v>
      </c>
      <c r="D5" s="40" t="s">
        <v>10</v>
      </c>
      <c r="E5" s="39" t="s">
        <v>9</v>
      </c>
      <c r="F5" s="40" t="s">
        <v>10</v>
      </c>
      <c r="G5" s="39" t="s">
        <v>9</v>
      </c>
      <c r="H5" s="40" t="s">
        <v>10</v>
      </c>
      <c r="I5" s="39" t="s">
        <v>9</v>
      </c>
      <c r="J5" s="39" t="s">
        <v>9</v>
      </c>
      <c r="K5" s="39" t="s">
        <v>9</v>
      </c>
    </row>
    <row r="6" spans="2:11" x14ac:dyDescent="0.25">
      <c r="B6" s="15" t="s">
        <v>55</v>
      </c>
      <c r="C6" s="45">
        <v>970</v>
      </c>
      <c r="D6" s="45" t="s">
        <v>11</v>
      </c>
      <c r="E6" s="45">
        <v>891</v>
      </c>
      <c r="F6" s="45" t="s">
        <v>12</v>
      </c>
      <c r="G6" s="45">
        <v>473</v>
      </c>
      <c r="H6" s="45"/>
      <c r="I6" s="45">
        <v>71</v>
      </c>
      <c r="J6" s="45">
        <v>49</v>
      </c>
      <c r="K6" s="52">
        <f>J6+I6+G6+E6+C6</f>
        <v>2454</v>
      </c>
    </row>
    <row r="7" spans="2:11" x14ac:dyDescent="0.25">
      <c r="B7" s="19" t="s">
        <v>56</v>
      </c>
      <c r="C7" s="21">
        <v>760</v>
      </c>
      <c r="D7" s="21" t="s">
        <v>13</v>
      </c>
      <c r="E7" s="21">
        <v>276</v>
      </c>
      <c r="F7" s="21" t="s">
        <v>12</v>
      </c>
      <c r="G7" s="21"/>
      <c r="H7" s="21"/>
      <c r="I7" s="21">
        <v>176</v>
      </c>
      <c r="J7" s="21"/>
      <c r="K7" s="22">
        <f>I7+E7+C7</f>
        <v>1212</v>
      </c>
    </row>
    <row r="8" spans="2:11" x14ac:dyDescent="0.25">
      <c r="B8" s="19" t="s">
        <v>57</v>
      </c>
      <c r="C8" s="21">
        <v>903</v>
      </c>
      <c r="D8" s="21" t="s">
        <v>11</v>
      </c>
      <c r="E8" s="21">
        <v>670</v>
      </c>
      <c r="F8" s="21" t="s">
        <v>12</v>
      </c>
      <c r="G8" s="21">
        <v>123</v>
      </c>
      <c r="H8" s="21" t="s">
        <v>12</v>
      </c>
      <c r="I8" s="21">
        <v>110</v>
      </c>
      <c r="J8" s="21">
        <v>508</v>
      </c>
      <c r="K8" s="22">
        <f>J8+I8+G8+E8+C8</f>
        <v>2314</v>
      </c>
    </row>
    <row r="9" spans="2:11" x14ac:dyDescent="0.25">
      <c r="B9" s="23" t="s">
        <v>58</v>
      </c>
      <c r="C9" s="25">
        <v>62</v>
      </c>
      <c r="D9" s="25" t="s">
        <v>12</v>
      </c>
      <c r="E9" s="25"/>
      <c r="F9" s="25"/>
      <c r="G9" s="25"/>
      <c r="H9" s="25"/>
      <c r="I9" s="25"/>
      <c r="J9" s="25"/>
      <c r="K9" s="26">
        <f>C9</f>
        <v>62</v>
      </c>
    </row>
    <row r="10" spans="2:11" x14ac:dyDescent="0.25">
      <c r="B10" s="23" t="s">
        <v>59</v>
      </c>
      <c r="C10" s="25">
        <v>485</v>
      </c>
      <c r="D10" s="25" t="s">
        <v>15</v>
      </c>
      <c r="E10" s="25">
        <v>213</v>
      </c>
      <c r="F10" s="25" t="s">
        <v>12</v>
      </c>
      <c r="G10" s="25">
        <v>185</v>
      </c>
      <c r="H10" s="25" t="s">
        <v>15</v>
      </c>
      <c r="I10" s="25">
        <v>60</v>
      </c>
      <c r="J10" s="25">
        <v>55</v>
      </c>
      <c r="K10" s="28">
        <f>J10+I10+G10+E10+C10</f>
        <v>998</v>
      </c>
    </row>
    <row r="11" spans="2:11" x14ac:dyDescent="0.25">
      <c r="B11" s="23" t="s">
        <v>60</v>
      </c>
      <c r="C11" s="25">
        <v>140</v>
      </c>
      <c r="D11" s="25" t="s">
        <v>15</v>
      </c>
      <c r="E11" s="25"/>
      <c r="F11" s="25"/>
      <c r="G11" s="25"/>
      <c r="H11" s="25"/>
      <c r="I11" s="25">
        <v>9</v>
      </c>
      <c r="J11" s="25"/>
      <c r="K11" s="28">
        <f>C11+I11</f>
        <v>149</v>
      </c>
    </row>
    <row r="12" spans="2:11" x14ac:dyDescent="0.25">
      <c r="B12" s="23" t="s">
        <v>61</v>
      </c>
      <c r="C12" s="25">
        <v>116</v>
      </c>
      <c r="D12" s="25" t="s">
        <v>12</v>
      </c>
      <c r="E12" s="25"/>
      <c r="F12" s="25"/>
      <c r="G12" s="25"/>
      <c r="H12" s="25"/>
      <c r="I12" s="25">
        <v>5</v>
      </c>
      <c r="J12" s="25"/>
      <c r="K12" s="28">
        <f>I12+C12</f>
        <v>121</v>
      </c>
    </row>
    <row r="13" spans="2:11" x14ac:dyDescent="0.25">
      <c r="B13" s="19" t="s">
        <v>62</v>
      </c>
      <c r="C13" s="21">
        <v>650</v>
      </c>
      <c r="D13" s="21" t="s">
        <v>15</v>
      </c>
      <c r="E13" s="21">
        <v>359</v>
      </c>
      <c r="F13" s="21" t="s">
        <v>12</v>
      </c>
      <c r="G13" s="21">
        <v>25</v>
      </c>
      <c r="H13" s="21" t="s">
        <v>15</v>
      </c>
      <c r="I13" s="21">
        <v>145</v>
      </c>
      <c r="J13" s="21">
        <v>85</v>
      </c>
      <c r="K13" s="22">
        <f>J13+I13+G13+E13+C13</f>
        <v>1264</v>
      </c>
    </row>
    <row r="14" spans="2:11" x14ac:dyDescent="0.25">
      <c r="B14" s="19" t="s">
        <v>63</v>
      </c>
      <c r="C14" s="21">
        <v>40</v>
      </c>
      <c r="D14" s="21" t="s">
        <v>12</v>
      </c>
      <c r="E14" s="21"/>
      <c r="F14" s="21"/>
      <c r="G14" s="21"/>
      <c r="H14" s="21"/>
      <c r="I14" s="21"/>
      <c r="J14" s="21"/>
      <c r="K14" s="22">
        <f>C14</f>
        <v>40</v>
      </c>
    </row>
    <row r="15" spans="2:11" x14ac:dyDescent="0.25">
      <c r="B15" s="19" t="s">
        <v>64</v>
      </c>
      <c r="C15" s="21">
        <v>346</v>
      </c>
      <c r="D15" s="21" t="s">
        <v>11</v>
      </c>
      <c r="E15" s="21">
        <v>124</v>
      </c>
      <c r="F15" s="21" t="s">
        <v>12</v>
      </c>
      <c r="G15" s="21">
        <v>184</v>
      </c>
      <c r="H15" s="21" t="s">
        <v>65</v>
      </c>
      <c r="I15" s="21">
        <v>32</v>
      </c>
      <c r="J15" s="21"/>
      <c r="K15" s="22">
        <f>I15+G15+E15+C15</f>
        <v>686</v>
      </c>
    </row>
    <row r="16" spans="2:11" ht="15.75" thickBot="1" x14ac:dyDescent="0.3">
      <c r="B16" s="29" t="s">
        <v>66</v>
      </c>
      <c r="C16" s="30">
        <v>320</v>
      </c>
      <c r="D16" s="30" t="s">
        <v>13</v>
      </c>
      <c r="E16" s="30">
        <v>176</v>
      </c>
      <c r="F16" s="30" t="s">
        <v>12</v>
      </c>
      <c r="G16" s="30">
        <v>288</v>
      </c>
      <c r="H16" s="30" t="s">
        <v>13</v>
      </c>
      <c r="I16" s="30">
        <v>111</v>
      </c>
      <c r="J16" s="30">
        <v>22</v>
      </c>
      <c r="K16" s="54">
        <f>J16+I16+G16+E16+C16</f>
        <v>917</v>
      </c>
    </row>
    <row r="17" spans="2:11" ht="15.75" thickBot="1" x14ac:dyDescent="0.3">
      <c r="B17" s="32" t="s">
        <v>67</v>
      </c>
      <c r="C17" s="35">
        <f>SUM(C6:C16)</f>
        <v>4792</v>
      </c>
      <c r="D17" s="53"/>
      <c r="E17" s="35">
        <f>SUM(E6:E16)</f>
        <v>2709</v>
      </c>
      <c r="F17" s="36"/>
      <c r="G17" s="36">
        <f>SUM(G6:G16)</f>
        <v>1278</v>
      </c>
      <c r="H17" s="53"/>
      <c r="I17" s="49">
        <f>SUM(I6:I16)</f>
        <v>719</v>
      </c>
      <c r="J17" s="36">
        <f>SUM(J6:J16)</f>
        <v>719</v>
      </c>
      <c r="K17" s="37">
        <f>SUM(K6:K16)</f>
        <v>10217</v>
      </c>
    </row>
  </sheetData>
  <mergeCells count="3">
    <mergeCell ref="C4:D4"/>
    <mergeCell ref="E4:F4"/>
    <mergeCell ref="G4:H4"/>
  </mergeCells>
  <pageMargins left="0.25" right="0.25" top="0.75" bottom="0.75" header="0.3" footer="0.3"/>
  <pageSetup paperSize="9"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8"/>
  <sheetViews>
    <sheetView workbookViewId="0">
      <selection activeCell="C18" sqref="C18"/>
    </sheetView>
  </sheetViews>
  <sheetFormatPr defaultRowHeight="15" x14ac:dyDescent="0.25"/>
  <cols>
    <col min="2" max="2" width="36.7109375" customWidth="1"/>
    <col min="3" max="3" width="12.140625" customWidth="1"/>
    <col min="4" max="4" width="11" customWidth="1"/>
    <col min="6" max="6" width="11.5703125" customWidth="1"/>
    <col min="8" max="8" width="11.85546875" customWidth="1"/>
    <col min="9" max="9" width="12.42578125" customWidth="1"/>
    <col min="10" max="10" width="11.5703125" customWidth="1"/>
    <col min="11" max="11" width="13.28515625" customWidth="1"/>
  </cols>
  <sheetData>
    <row r="2" spans="2:11" x14ac:dyDescent="0.25">
      <c r="B2" s="1" t="s">
        <v>0</v>
      </c>
      <c r="C2" s="55"/>
      <c r="D2" s="2"/>
      <c r="E2" s="2"/>
      <c r="F2" s="2"/>
    </row>
    <row r="3" spans="2:11" x14ac:dyDescent="0.25">
      <c r="B3" s="56" t="s">
        <v>1</v>
      </c>
      <c r="C3" s="4"/>
      <c r="D3" s="5"/>
      <c r="E3" s="4"/>
      <c r="F3" s="6"/>
      <c r="G3" s="7"/>
      <c r="H3" s="6"/>
      <c r="I3" s="7"/>
      <c r="J3" s="7"/>
      <c r="K3" s="7"/>
    </row>
    <row r="4" spans="2:11" ht="51.75" x14ac:dyDescent="0.25">
      <c r="B4" s="57" t="s">
        <v>2</v>
      </c>
      <c r="C4" s="82" t="s">
        <v>3</v>
      </c>
      <c r="D4" s="82"/>
      <c r="E4" s="82" t="s">
        <v>4</v>
      </c>
      <c r="F4" s="82"/>
      <c r="G4" s="82" t="s">
        <v>5</v>
      </c>
      <c r="H4" s="82"/>
      <c r="I4" s="57" t="s">
        <v>6</v>
      </c>
      <c r="J4" s="57" t="s">
        <v>7</v>
      </c>
      <c r="K4" s="58" t="s">
        <v>8</v>
      </c>
    </row>
    <row r="5" spans="2:11" ht="39" x14ac:dyDescent="0.25">
      <c r="B5" s="57"/>
      <c r="C5" s="58" t="s">
        <v>9</v>
      </c>
      <c r="D5" s="59" t="s">
        <v>10</v>
      </c>
      <c r="E5" s="58" t="s">
        <v>9</v>
      </c>
      <c r="F5" s="59" t="s">
        <v>10</v>
      </c>
      <c r="G5" s="58" t="s">
        <v>9</v>
      </c>
      <c r="H5" s="59" t="s">
        <v>10</v>
      </c>
      <c r="I5" s="58" t="s">
        <v>9</v>
      </c>
      <c r="J5" s="58" t="s">
        <v>9</v>
      </c>
      <c r="K5" s="58" t="s">
        <v>9</v>
      </c>
    </row>
    <row r="6" spans="2:11" x14ac:dyDescent="0.25">
      <c r="B6" s="60" t="s">
        <v>68</v>
      </c>
      <c r="C6" s="25">
        <v>968</v>
      </c>
      <c r="D6" s="25" t="s">
        <v>11</v>
      </c>
      <c r="E6" s="25">
        <v>860</v>
      </c>
      <c r="F6" s="25" t="s">
        <v>15</v>
      </c>
      <c r="G6" s="25">
        <v>111</v>
      </c>
      <c r="H6" s="25" t="s">
        <v>40</v>
      </c>
      <c r="I6" s="25">
        <v>149</v>
      </c>
      <c r="J6" s="25">
        <v>0</v>
      </c>
      <c r="K6" s="24">
        <f>SUM(C6+E6+G6+I6)</f>
        <v>2088</v>
      </c>
    </row>
    <row r="7" spans="2:11" x14ac:dyDescent="0.25">
      <c r="B7" s="60" t="s">
        <v>69</v>
      </c>
      <c r="C7" s="25"/>
      <c r="D7" s="25"/>
      <c r="E7" s="25"/>
      <c r="F7" s="25"/>
      <c r="G7" s="25"/>
      <c r="H7" s="25"/>
      <c r="I7" s="25"/>
      <c r="J7" s="25"/>
      <c r="K7" s="24">
        <v>0</v>
      </c>
    </row>
    <row r="8" spans="2:11" x14ac:dyDescent="0.25">
      <c r="B8" s="83" t="s">
        <v>70</v>
      </c>
      <c r="C8" s="25">
        <v>336</v>
      </c>
      <c r="D8" s="25" t="s">
        <v>11</v>
      </c>
      <c r="E8" s="84">
        <v>338</v>
      </c>
      <c r="F8" s="84" t="s">
        <v>12</v>
      </c>
      <c r="G8" s="84">
        <v>104</v>
      </c>
      <c r="H8" s="84" t="s">
        <v>40</v>
      </c>
      <c r="I8" s="84">
        <v>22</v>
      </c>
      <c r="J8" s="84">
        <v>63</v>
      </c>
      <c r="K8" s="84">
        <f>J8+I8+G8+E8+C8+C9</f>
        <v>998</v>
      </c>
    </row>
    <row r="9" spans="2:11" x14ac:dyDescent="0.25">
      <c r="B9" s="83"/>
      <c r="C9" s="25">
        <v>135</v>
      </c>
      <c r="D9" s="25" t="s">
        <v>12</v>
      </c>
      <c r="E9" s="84"/>
      <c r="F9" s="84"/>
      <c r="G9" s="84"/>
      <c r="H9" s="84"/>
      <c r="I9" s="84"/>
      <c r="J9" s="84"/>
      <c r="K9" s="84"/>
    </row>
    <row r="10" spans="2:11" x14ac:dyDescent="0.25">
      <c r="B10" s="85" t="s">
        <v>71</v>
      </c>
      <c r="C10" s="25">
        <v>14</v>
      </c>
      <c r="D10" s="25" t="s">
        <v>11</v>
      </c>
      <c r="E10" s="84">
        <v>34</v>
      </c>
      <c r="F10" s="84" t="s">
        <v>15</v>
      </c>
      <c r="G10" s="84">
        <v>40</v>
      </c>
      <c r="H10" s="84" t="s">
        <v>15</v>
      </c>
      <c r="I10" s="84">
        <v>3</v>
      </c>
      <c r="J10" s="84"/>
      <c r="K10" s="84">
        <f>I10+G10+E10+C10+C11</f>
        <v>134</v>
      </c>
    </row>
    <row r="11" spans="2:11" x14ac:dyDescent="0.25">
      <c r="B11" s="85"/>
      <c r="C11" s="25">
        <v>43</v>
      </c>
      <c r="D11" s="51" t="s">
        <v>72</v>
      </c>
      <c r="E11" s="84"/>
      <c r="F11" s="84"/>
      <c r="G11" s="84"/>
      <c r="H11" s="84"/>
      <c r="I11" s="84"/>
      <c r="J11" s="84"/>
      <c r="K11" s="84"/>
    </row>
    <row r="12" spans="2:11" x14ac:dyDescent="0.25">
      <c r="B12" s="86" t="s">
        <v>73</v>
      </c>
      <c r="C12" s="25">
        <v>64</v>
      </c>
      <c r="D12" s="25" t="s">
        <v>11</v>
      </c>
      <c r="E12" s="84">
        <v>282</v>
      </c>
      <c r="F12" s="84" t="s">
        <v>12</v>
      </c>
      <c r="G12" s="84">
        <v>125</v>
      </c>
      <c r="H12" s="84" t="s">
        <v>15</v>
      </c>
      <c r="I12" s="84">
        <v>63</v>
      </c>
      <c r="J12" s="84">
        <v>56</v>
      </c>
      <c r="K12" s="87">
        <f>J12+I12+G12+E12+C12+C13</f>
        <v>1013</v>
      </c>
    </row>
    <row r="13" spans="2:11" x14ac:dyDescent="0.25">
      <c r="B13" s="86"/>
      <c r="C13" s="25">
        <v>423</v>
      </c>
      <c r="D13" s="25" t="s">
        <v>72</v>
      </c>
      <c r="E13" s="84"/>
      <c r="F13" s="84"/>
      <c r="G13" s="84"/>
      <c r="H13" s="84"/>
      <c r="I13" s="84"/>
      <c r="J13" s="84"/>
      <c r="K13" s="87"/>
    </row>
    <row r="14" spans="2:11" x14ac:dyDescent="0.25">
      <c r="B14" s="60" t="s">
        <v>74</v>
      </c>
      <c r="C14" s="25">
        <v>468</v>
      </c>
      <c r="D14" s="25" t="s">
        <v>13</v>
      </c>
      <c r="E14" s="25">
        <v>377</v>
      </c>
      <c r="F14" s="25" t="s">
        <v>12</v>
      </c>
      <c r="G14" s="25">
        <v>164</v>
      </c>
      <c r="H14" s="25" t="s">
        <v>12</v>
      </c>
      <c r="I14" s="25">
        <v>64</v>
      </c>
      <c r="J14" s="25">
        <v>22</v>
      </c>
      <c r="K14" s="24">
        <f>J14+I14+G14+E14+C14</f>
        <v>1095</v>
      </c>
    </row>
    <row r="15" spans="2:11" x14ac:dyDescent="0.25">
      <c r="B15" s="60" t="s">
        <v>75</v>
      </c>
      <c r="C15" s="25">
        <v>47</v>
      </c>
      <c r="D15" s="25" t="s">
        <v>12</v>
      </c>
      <c r="E15" s="25"/>
      <c r="F15" s="25"/>
      <c r="G15" s="25"/>
      <c r="H15" s="25"/>
      <c r="I15" s="25"/>
      <c r="J15" s="25"/>
      <c r="K15" s="24">
        <f>C15</f>
        <v>47</v>
      </c>
    </row>
    <row r="16" spans="2:11" x14ac:dyDescent="0.25">
      <c r="B16" s="60" t="s">
        <v>76</v>
      </c>
      <c r="C16" s="25">
        <v>11</v>
      </c>
      <c r="D16" s="25" t="s">
        <v>12</v>
      </c>
      <c r="E16" s="25">
        <v>21</v>
      </c>
      <c r="F16" s="25" t="s">
        <v>12</v>
      </c>
      <c r="G16" s="25"/>
      <c r="H16" s="25"/>
      <c r="I16" s="25">
        <v>3</v>
      </c>
      <c r="J16" s="25"/>
      <c r="K16" s="24">
        <f>I16+E16+C16</f>
        <v>35</v>
      </c>
    </row>
    <row r="17" spans="2:11" x14ac:dyDescent="0.25">
      <c r="B17" s="60" t="s">
        <v>77</v>
      </c>
      <c r="C17" s="25">
        <v>27</v>
      </c>
      <c r="D17" s="25" t="s">
        <v>12</v>
      </c>
      <c r="E17" s="25"/>
      <c r="F17" s="25"/>
      <c r="G17" s="25"/>
      <c r="H17" s="25"/>
      <c r="I17" s="25"/>
      <c r="J17" s="25"/>
      <c r="K17" s="24">
        <f>C17</f>
        <v>27</v>
      </c>
    </row>
    <row r="18" spans="2:11" ht="15.75" thickBot="1" x14ac:dyDescent="0.3">
      <c r="B18" s="32" t="s">
        <v>78</v>
      </c>
      <c r="C18" s="35">
        <f>SUM(C6:C17)</f>
        <v>2536</v>
      </c>
      <c r="D18" s="34"/>
      <c r="E18" s="35">
        <f>SUM(E6:E17)</f>
        <v>1912</v>
      </c>
      <c r="F18" s="36"/>
      <c r="G18" s="36">
        <f>SUM(G6:G17)</f>
        <v>544</v>
      </c>
      <c r="H18" s="36"/>
      <c r="I18" s="36">
        <f>SUM(I6:I17)</f>
        <v>304</v>
      </c>
      <c r="J18" s="36">
        <f>SUM(J6:J17)</f>
        <v>141</v>
      </c>
      <c r="K18" s="37">
        <f>SUM(K6:K17)</f>
        <v>5437</v>
      </c>
    </row>
  </sheetData>
  <mergeCells count="27">
    <mergeCell ref="I12:I13"/>
    <mergeCell ref="J12:J13"/>
    <mergeCell ref="K12:K13"/>
    <mergeCell ref="B12:B13"/>
    <mergeCell ref="E12:E13"/>
    <mergeCell ref="F12:F13"/>
    <mergeCell ref="G12:G13"/>
    <mergeCell ref="H12:H13"/>
    <mergeCell ref="I8:I9"/>
    <mergeCell ref="J8:J9"/>
    <mergeCell ref="K8:K9"/>
    <mergeCell ref="B10:B11"/>
    <mergeCell ref="E10:E11"/>
    <mergeCell ref="F10:F11"/>
    <mergeCell ref="G10:G11"/>
    <mergeCell ref="H10:H11"/>
    <mergeCell ref="I10:I11"/>
    <mergeCell ref="J10:J11"/>
    <mergeCell ref="K10:K11"/>
    <mergeCell ref="C4:D4"/>
    <mergeCell ref="E4:F4"/>
    <mergeCell ref="G4:H4"/>
    <mergeCell ref="B8:B9"/>
    <mergeCell ref="E8:E9"/>
    <mergeCell ref="F8:F9"/>
    <mergeCell ref="G8:G9"/>
    <mergeCell ref="H8:H9"/>
  </mergeCells>
  <pageMargins left="0.25" right="0.25" top="0.75" bottom="0.75" header="0.3" footer="0.3"/>
  <pageSetup paperSize="9" scale="9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0"/>
  <sheetViews>
    <sheetView workbookViewId="0">
      <selection activeCell="K20" sqref="K20"/>
    </sheetView>
  </sheetViews>
  <sheetFormatPr defaultRowHeight="15" x14ac:dyDescent="0.25"/>
  <cols>
    <col min="2" max="2" width="36.7109375" customWidth="1"/>
    <col min="3" max="3" width="12.140625" customWidth="1"/>
    <col min="4" max="4" width="11" customWidth="1"/>
    <col min="6" max="6" width="11.85546875" customWidth="1"/>
    <col min="8" max="8" width="11.85546875" customWidth="1"/>
    <col min="9" max="9" width="12.42578125" customWidth="1"/>
    <col min="10" max="10" width="11.5703125" customWidth="1"/>
    <col min="11" max="11" width="13.28515625" customWidth="1"/>
  </cols>
  <sheetData>
    <row r="2" spans="2:11" x14ac:dyDescent="0.25">
      <c r="B2" s="1" t="s">
        <v>0</v>
      </c>
      <c r="C2" s="2"/>
      <c r="D2" s="2"/>
      <c r="E2" s="2"/>
      <c r="F2" s="2"/>
    </row>
    <row r="3" spans="2:11" ht="15.75" thickBot="1" x14ac:dyDescent="0.3">
      <c r="B3" s="3" t="s">
        <v>79</v>
      </c>
      <c r="C3" s="4"/>
      <c r="D3" s="5"/>
      <c r="E3" s="4"/>
      <c r="F3" s="6"/>
      <c r="G3" s="7"/>
      <c r="H3" s="6"/>
      <c r="I3" s="7"/>
      <c r="J3" s="7"/>
      <c r="K3" s="7"/>
    </row>
    <row r="4" spans="2:11" ht="52.5" thickBot="1" x14ac:dyDescent="0.3">
      <c r="B4" s="9" t="s">
        <v>2</v>
      </c>
      <c r="C4" s="72" t="s">
        <v>3</v>
      </c>
      <c r="D4" s="72"/>
      <c r="E4" s="72" t="s">
        <v>4</v>
      </c>
      <c r="F4" s="72"/>
      <c r="G4" s="72" t="s">
        <v>5</v>
      </c>
      <c r="H4" s="72"/>
      <c r="I4" s="9" t="s">
        <v>6</v>
      </c>
      <c r="J4" s="9" t="s">
        <v>7</v>
      </c>
      <c r="K4" s="39" t="s">
        <v>8</v>
      </c>
    </row>
    <row r="5" spans="2:11" ht="39.75" thickBot="1" x14ac:dyDescent="0.3">
      <c r="B5" s="9"/>
      <c r="C5" s="39" t="s">
        <v>9</v>
      </c>
      <c r="D5" s="40" t="s">
        <v>10</v>
      </c>
      <c r="E5" s="39" t="s">
        <v>9</v>
      </c>
      <c r="F5" s="40" t="s">
        <v>10</v>
      </c>
      <c r="G5" s="39" t="s">
        <v>9</v>
      </c>
      <c r="H5" s="40" t="s">
        <v>10</v>
      </c>
      <c r="I5" s="39" t="s">
        <v>9</v>
      </c>
      <c r="J5" s="39" t="s">
        <v>80</v>
      </c>
      <c r="K5" s="39" t="s">
        <v>9</v>
      </c>
    </row>
    <row r="6" spans="2:11" x14ac:dyDescent="0.25">
      <c r="B6" s="41" t="s">
        <v>81</v>
      </c>
      <c r="C6" s="17">
        <v>1148</v>
      </c>
      <c r="D6" s="17" t="s">
        <v>13</v>
      </c>
      <c r="E6" s="17">
        <v>683</v>
      </c>
      <c r="F6" s="17" t="s">
        <v>12</v>
      </c>
      <c r="G6" s="17">
        <v>355</v>
      </c>
      <c r="H6" s="17" t="s">
        <v>82</v>
      </c>
      <c r="I6" s="17">
        <v>117</v>
      </c>
      <c r="J6" s="17">
        <v>67</v>
      </c>
      <c r="K6" s="18">
        <f>J6+I6+G6+E6+C6</f>
        <v>2370</v>
      </c>
    </row>
    <row r="7" spans="2:11" x14ac:dyDescent="0.25">
      <c r="B7" s="23" t="s">
        <v>83</v>
      </c>
      <c r="C7" s="25">
        <v>102</v>
      </c>
      <c r="D7" s="25" t="s">
        <v>13</v>
      </c>
      <c r="E7" s="25">
        <v>81</v>
      </c>
      <c r="F7" s="25" t="s">
        <v>12</v>
      </c>
      <c r="G7" s="25">
        <v>463</v>
      </c>
      <c r="H7" s="25" t="s">
        <v>13</v>
      </c>
      <c r="I7" s="25">
        <v>12</v>
      </c>
      <c r="J7" s="25">
        <v>18</v>
      </c>
      <c r="K7" s="28">
        <f>J7+I7+G7+E7+C7</f>
        <v>676</v>
      </c>
    </row>
    <row r="8" spans="2:11" x14ac:dyDescent="0.25">
      <c r="B8" s="23" t="s">
        <v>84</v>
      </c>
      <c r="C8" s="25">
        <v>210</v>
      </c>
      <c r="D8" s="25" t="s">
        <v>13</v>
      </c>
      <c r="E8" s="25">
        <v>78</v>
      </c>
      <c r="F8" s="25" t="s">
        <v>12</v>
      </c>
      <c r="G8" s="25">
        <v>78</v>
      </c>
      <c r="H8" s="25" t="s">
        <v>15</v>
      </c>
      <c r="I8" s="25">
        <v>26</v>
      </c>
      <c r="J8" s="25"/>
      <c r="K8" s="28">
        <f>I8+G8+E8+C8</f>
        <v>392</v>
      </c>
    </row>
    <row r="9" spans="2:11" x14ac:dyDescent="0.25">
      <c r="B9" s="61" t="s">
        <v>85</v>
      </c>
      <c r="C9" s="62"/>
      <c r="D9" s="50"/>
      <c r="E9" s="50">
        <v>435</v>
      </c>
      <c r="F9" s="50" t="s">
        <v>12</v>
      </c>
      <c r="G9" s="62"/>
      <c r="H9" s="50"/>
      <c r="I9" s="50">
        <v>50</v>
      </c>
      <c r="J9" s="50">
        <v>15</v>
      </c>
      <c r="K9" s="63">
        <f>J9+I9+E9</f>
        <v>500</v>
      </c>
    </row>
    <row r="10" spans="2:11" x14ac:dyDescent="0.25">
      <c r="B10" s="23" t="s">
        <v>86</v>
      </c>
      <c r="C10" s="25">
        <v>17</v>
      </c>
      <c r="D10" s="25" t="s">
        <v>15</v>
      </c>
      <c r="E10" s="25"/>
      <c r="F10" s="25"/>
      <c r="G10" s="25"/>
      <c r="H10" s="25"/>
      <c r="I10" s="25"/>
      <c r="J10" s="25"/>
      <c r="K10" s="28">
        <f>C10</f>
        <v>17</v>
      </c>
    </row>
    <row r="11" spans="2:11" x14ac:dyDescent="0.25">
      <c r="B11" s="23" t="s">
        <v>87</v>
      </c>
      <c r="C11" s="25">
        <v>23</v>
      </c>
      <c r="D11" s="25" t="s">
        <v>13</v>
      </c>
      <c r="E11" s="25">
        <v>8</v>
      </c>
      <c r="F11" s="25" t="s">
        <v>12</v>
      </c>
      <c r="G11" s="25"/>
      <c r="H11" s="25"/>
      <c r="I11" s="25"/>
      <c r="J11" s="25"/>
      <c r="K11" s="28">
        <f>E11+C11</f>
        <v>31</v>
      </c>
    </row>
    <row r="12" spans="2:11" x14ac:dyDescent="0.25">
      <c r="B12" s="23" t="s">
        <v>88</v>
      </c>
      <c r="C12" s="25">
        <v>847</v>
      </c>
      <c r="D12" s="25" t="s">
        <v>11</v>
      </c>
      <c r="E12" s="25">
        <v>436</v>
      </c>
      <c r="F12" s="25" t="s">
        <v>12</v>
      </c>
      <c r="G12" s="25">
        <v>148</v>
      </c>
      <c r="H12" s="25" t="s">
        <v>13</v>
      </c>
      <c r="I12" s="25">
        <v>52</v>
      </c>
      <c r="J12" s="25">
        <v>244</v>
      </c>
      <c r="K12" s="26">
        <f>J12+I12+G12+E12+C12</f>
        <v>1727</v>
      </c>
    </row>
    <row r="13" spans="2:11" x14ac:dyDescent="0.25">
      <c r="B13" s="23" t="s">
        <v>89</v>
      </c>
      <c r="C13" s="25">
        <v>89</v>
      </c>
      <c r="D13" s="25" t="s">
        <v>12</v>
      </c>
      <c r="E13" s="25">
        <v>45</v>
      </c>
      <c r="F13" s="25" t="s">
        <v>12</v>
      </c>
      <c r="G13" s="25">
        <v>8</v>
      </c>
      <c r="H13" s="25" t="s">
        <v>12</v>
      </c>
      <c r="I13" s="25">
        <v>10</v>
      </c>
      <c r="J13" s="25"/>
      <c r="K13" s="26">
        <f>I13+G13+E13+C13</f>
        <v>152</v>
      </c>
    </row>
    <row r="14" spans="2:11" x14ac:dyDescent="0.25">
      <c r="B14" s="23" t="s">
        <v>90</v>
      </c>
      <c r="C14" s="25">
        <v>55</v>
      </c>
      <c r="D14" s="25" t="s">
        <v>12</v>
      </c>
      <c r="E14" s="25">
        <v>16</v>
      </c>
      <c r="F14" s="25" t="s">
        <v>12</v>
      </c>
      <c r="G14" s="25"/>
      <c r="H14" s="25"/>
      <c r="I14" s="25">
        <v>7</v>
      </c>
      <c r="J14" s="25"/>
      <c r="K14" s="26">
        <f>I14+E14+C14</f>
        <v>78</v>
      </c>
    </row>
    <row r="15" spans="2:11" x14ac:dyDescent="0.25">
      <c r="B15" s="23" t="s">
        <v>91</v>
      </c>
      <c r="C15" s="25">
        <v>32</v>
      </c>
      <c r="D15" s="25" t="s">
        <v>12</v>
      </c>
      <c r="E15" s="25"/>
      <c r="F15" s="25"/>
      <c r="G15" s="25"/>
      <c r="H15" s="25"/>
      <c r="I15" s="25"/>
      <c r="J15" s="25"/>
      <c r="K15" s="26">
        <f>C15</f>
        <v>32</v>
      </c>
    </row>
    <row r="16" spans="2:11" x14ac:dyDescent="0.25">
      <c r="B16" s="23" t="s">
        <v>92</v>
      </c>
      <c r="C16" s="25">
        <v>191</v>
      </c>
      <c r="D16" s="25" t="s">
        <v>15</v>
      </c>
      <c r="E16" s="25">
        <v>94</v>
      </c>
      <c r="F16" s="25" t="s">
        <v>12</v>
      </c>
      <c r="G16" s="25">
        <v>43</v>
      </c>
      <c r="H16" s="25" t="s">
        <v>11</v>
      </c>
      <c r="I16" s="25">
        <v>0</v>
      </c>
      <c r="J16" s="25">
        <v>7</v>
      </c>
      <c r="K16" s="28">
        <f>J16+I16+G16+E16+C16</f>
        <v>335</v>
      </c>
    </row>
    <row r="17" spans="2:11" x14ac:dyDescent="0.25">
      <c r="B17" s="23" t="s">
        <v>93</v>
      </c>
      <c r="C17" s="25">
        <v>12</v>
      </c>
      <c r="D17" s="25"/>
      <c r="E17" s="25"/>
      <c r="F17" s="25"/>
      <c r="G17" s="25"/>
      <c r="H17" s="25"/>
      <c r="I17" s="25"/>
      <c r="J17" s="25"/>
      <c r="K17" s="28">
        <f>C17</f>
        <v>12</v>
      </c>
    </row>
    <row r="18" spans="2:11" x14ac:dyDescent="0.25">
      <c r="B18" s="23" t="s">
        <v>94</v>
      </c>
      <c r="C18" s="25">
        <v>291</v>
      </c>
      <c r="D18" s="25" t="s">
        <v>11</v>
      </c>
      <c r="E18" s="25">
        <v>59</v>
      </c>
      <c r="F18" s="25" t="s">
        <v>12</v>
      </c>
      <c r="G18" s="25">
        <v>62</v>
      </c>
      <c r="H18" s="25" t="s">
        <v>95</v>
      </c>
      <c r="I18" s="25">
        <v>39</v>
      </c>
      <c r="J18" s="25">
        <v>8</v>
      </c>
      <c r="K18" s="28">
        <f>J18+I18+G18+E18+C18</f>
        <v>459</v>
      </c>
    </row>
    <row r="19" spans="2:11" ht="15.75" thickBot="1" x14ac:dyDescent="0.3">
      <c r="B19" s="42" t="s">
        <v>96</v>
      </c>
      <c r="C19" s="43">
        <v>39</v>
      </c>
      <c r="D19" s="43" t="s">
        <v>12</v>
      </c>
      <c r="E19" s="43"/>
      <c r="F19" s="43"/>
      <c r="G19" s="43"/>
      <c r="H19" s="43"/>
      <c r="I19" s="43"/>
      <c r="J19" s="43"/>
      <c r="K19" s="44">
        <f>C19</f>
        <v>39</v>
      </c>
    </row>
    <row r="20" spans="2:11" ht="15.75" thickBot="1" x14ac:dyDescent="0.3">
      <c r="B20" s="32" t="s">
        <v>97</v>
      </c>
      <c r="C20" s="35">
        <f>SUM(C6:C19)</f>
        <v>3056</v>
      </c>
      <c r="D20" s="53"/>
      <c r="E20" s="35">
        <f>SUM(E6:E18)</f>
        <v>1935</v>
      </c>
      <c r="F20" s="64"/>
      <c r="G20" s="36">
        <f>SUM(G6:G18)</f>
        <v>1157</v>
      </c>
      <c r="H20" s="64"/>
      <c r="I20" s="36">
        <f>SUM(I6:I18)</f>
        <v>313</v>
      </c>
      <c r="J20" s="36">
        <f>SUM(J6:J18)</f>
        <v>359</v>
      </c>
      <c r="K20" s="37">
        <v>6820</v>
      </c>
    </row>
  </sheetData>
  <mergeCells count="3">
    <mergeCell ref="C4:D4"/>
    <mergeCell ref="E4:F4"/>
    <mergeCell ref="G4:H4"/>
  </mergeCells>
  <pageMargins left="0.25" right="0.25" top="0.75" bottom="0.75" header="0.3" footer="0.3"/>
  <pageSetup paperSize="9" scale="9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4"/>
  <sheetViews>
    <sheetView workbookViewId="0">
      <selection activeCell="C14" sqref="C14"/>
    </sheetView>
  </sheetViews>
  <sheetFormatPr defaultRowHeight="15" x14ac:dyDescent="0.25"/>
  <cols>
    <col min="2" max="2" width="36.7109375" customWidth="1"/>
    <col min="3" max="3" width="12.140625" customWidth="1"/>
    <col min="4" max="4" width="11" customWidth="1"/>
    <col min="6" max="6" width="12" customWidth="1"/>
    <col min="8" max="8" width="11.85546875" customWidth="1"/>
    <col min="9" max="9" width="12.42578125" customWidth="1"/>
    <col min="10" max="10" width="11.5703125" customWidth="1"/>
    <col min="11" max="11" width="13.28515625" customWidth="1"/>
  </cols>
  <sheetData>
    <row r="2" spans="2:11" x14ac:dyDescent="0.25">
      <c r="B2" s="1" t="s">
        <v>0</v>
      </c>
      <c r="C2" s="2"/>
      <c r="D2" s="2"/>
      <c r="E2" s="2"/>
      <c r="F2" s="2"/>
    </row>
    <row r="3" spans="2:11" ht="15.75" thickBot="1" x14ac:dyDescent="0.3">
      <c r="B3" s="3" t="s">
        <v>1</v>
      </c>
      <c r="C3" s="4"/>
      <c r="D3" s="5"/>
      <c r="E3" s="4"/>
      <c r="F3" s="6"/>
      <c r="G3" s="7"/>
      <c r="H3" s="6"/>
      <c r="I3" s="7"/>
      <c r="J3" s="7"/>
      <c r="K3" s="7"/>
    </row>
    <row r="4" spans="2:11" ht="52.5" thickBot="1" x14ac:dyDescent="0.3">
      <c r="B4" s="9" t="s">
        <v>2</v>
      </c>
      <c r="C4" s="72" t="s">
        <v>3</v>
      </c>
      <c r="D4" s="72"/>
      <c r="E4" s="72" t="s">
        <v>4</v>
      </c>
      <c r="F4" s="72"/>
      <c r="G4" s="72" t="s">
        <v>5</v>
      </c>
      <c r="H4" s="72"/>
      <c r="I4" s="9" t="s">
        <v>6</v>
      </c>
      <c r="J4" s="9" t="s">
        <v>7</v>
      </c>
      <c r="K4" s="39" t="s">
        <v>8</v>
      </c>
    </row>
    <row r="5" spans="2:11" ht="39.75" thickBot="1" x14ac:dyDescent="0.3">
      <c r="B5" s="9"/>
      <c r="C5" s="39" t="s">
        <v>9</v>
      </c>
      <c r="D5" s="40" t="s">
        <v>10</v>
      </c>
      <c r="E5" s="39" t="s">
        <v>9</v>
      </c>
      <c r="F5" s="40" t="s">
        <v>10</v>
      </c>
      <c r="G5" s="39" t="s">
        <v>9</v>
      </c>
      <c r="H5" s="40" t="s">
        <v>10</v>
      </c>
      <c r="I5" s="39" t="s">
        <v>9</v>
      </c>
      <c r="J5" s="39" t="s">
        <v>9</v>
      </c>
      <c r="K5" s="39" t="s">
        <v>9</v>
      </c>
    </row>
    <row r="6" spans="2:11" x14ac:dyDescent="0.25">
      <c r="B6" s="15" t="s">
        <v>98</v>
      </c>
      <c r="C6" s="65">
        <v>1799</v>
      </c>
      <c r="D6" s="45" t="s">
        <v>11</v>
      </c>
      <c r="E6" s="45">
        <v>863</v>
      </c>
      <c r="F6" s="45" t="s">
        <v>12</v>
      </c>
      <c r="G6" s="45">
        <v>690</v>
      </c>
      <c r="H6" s="45" t="s">
        <v>12</v>
      </c>
      <c r="I6" s="45">
        <v>261</v>
      </c>
      <c r="J6" s="45">
        <v>132</v>
      </c>
      <c r="K6" s="52">
        <f>J6+I6+G6+E6+C6</f>
        <v>3745</v>
      </c>
    </row>
    <row r="7" spans="2:11" x14ac:dyDescent="0.25">
      <c r="B7" s="23" t="s">
        <v>99</v>
      </c>
      <c r="C7" s="24">
        <v>950</v>
      </c>
      <c r="D7" s="25" t="s">
        <v>11</v>
      </c>
      <c r="E7" s="25">
        <v>481</v>
      </c>
      <c r="F7" s="25" t="s">
        <v>12</v>
      </c>
      <c r="G7" s="25">
        <v>298</v>
      </c>
      <c r="H7" s="25" t="s">
        <v>15</v>
      </c>
      <c r="I7" s="25">
        <v>139</v>
      </c>
      <c r="J7" s="25"/>
      <c r="K7" s="26">
        <f>J7+I7+G7+E7+C7</f>
        <v>1868</v>
      </c>
    </row>
    <row r="8" spans="2:11" x14ac:dyDescent="0.25">
      <c r="B8" s="19" t="s">
        <v>100</v>
      </c>
      <c r="C8" s="21">
        <v>392</v>
      </c>
      <c r="D8" s="21" t="s">
        <v>11</v>
      </c>
      <c r="E8" s="21">
        <v>256</v>
      </c>
      <c r="F8" s="21" t="s">
        <v>12</v>
      </c>
      <c r="G8" s="21">
        <v>110</v>
      </c>
      <c r="H8" s="21" t="s">
        <v>15</v>
      </c>
      <c r="I8" s="21">
        <v>82</v>
      </c>
      <c r="J8" s="21">
        <v>77</v>
      </c>
      <c r="K8" s="27">
        <f>J8+I8+G8+E8+C8</f>
        <v>917</v>
      </c>
    </row>
    <row r="9" spans="2:11" x14ac:dyDescent="0.25">
      <c r="B9" s="23" t="s">
        <v>101</v>
      </c>
      <c r="C9" s="25">
        <v>38</v>
      </c>
      <c r="D9" s="25" t="s">
        <v>15</v>
      </c>
      <c r="E9" s="25">
        <v>12</v>
      </c>
      <c r="F9" s="25" t="s">
        <v>15</v>
      </c>
      <c r="G9" s="25"/>
      <c r="H9" s="25"/>
      <c r="I9" s="25">
        <v>5</v>
      </c>
      <c r="J9" s="25"/>
      <c r="K9" s="28">
        <f>I9+E9+C9</f>
        <v>55</v>
      </c>
    </row>
    <row r="10" spans="2:11" x14ac:dyDescent="0.25">
      <c r="B10" s="23" t="s">
        <v>102</v>
      </c>
      <c r="C10" s="25">
        <v>264</v>
      </c>
      <c r="D10" s="25" t="s">
        <v>11</v>
      </c>
      <c r="E10" s="25">
        <v>118</v>
      </c>
      <c r="F10" s="25" t="s">
        <v>12</v>
      </c>
      <c r="G10" s="25">
        <v>73</v>
      </c>
      <c r="H10" s="25" t="s">
        <v>12</v>
      </c>
      <c r="I10" s="25">
        <v>37</v>
      </c>
      <c r="J10" s="25">
        <v>23</v>
      </c>
      <c r="K10" s="28">
        <f>C10+E10+G10+I10+J10</f>
        <v>515</v>
      </c>
    </row>
    <row r="11" spans="2:11" x14ac:dyDescent="0.25">
      <c r="B11" s="23" t="s">
        <v>103</v>
      </c>
      <c r="C11" s="25">
        <v>286</v>
      </c>
      <c r="D11" s="25" t="s">
        <v>13</v>
      </c>
      <c r="E11" s="25">
        <v>177</v>
      </c>
      <c r="F11" s="25" t="s">
        <v>12</v>
      </c>
      <c r="G11" s="25">
        <v>210</v>
      </c>
      <c r="H11" s="25" t="s">
        <v>40</v>
      </c>
      <c r="I11" s="25">
        <v>43</v>
      </c>
      <c r="J11" s="25"/>
      <c r="K11" s="28">
        <f>C11+E11+G11+I11</f>
        <v>716</v>
      </c>
    </row>
    <row r="12" spans="2:11" x14ac:dyDescent="0.25">
      <c r="B12" s="66" t="s">
        <v>104</v>
      </c>
      <c r="C12" s="25">
        <v>42</v>
      </c>
      <c r="D12" s="25" t="s">
        <v>11</v>
      </c>
      <c r="E12" s="25">
        <v>21</v>
      </c>
      <c r="F12" s="25" t="s">
        <v>12</v>
      </c>
      <c r="G12" s="25"/>
      <c r="H12" s="25"/>
      <c r="I12" s="25"/>
      <c r="J12" s="25"/>
      <c r="K12" s="28">
        <v>63</v>
      </c>
    </row>
    <row r="13" spans="2:11" ht="15.75" thickBot="1" x14ac:dyDescent="0.3">
      <c r="B13" s="29" t="s">
        <v>105</v>
      </c>
      <c r="C13" s="30">
        <v>766</v>
      </c>
      <c r="D13" s="30" t="s">
        <v>11</v>
      </c>
      <c r="E13" s="30">
        <v>645</v>
      </c>
      <c r="F13" s="30" t="s">
        <v>12</v>
      </c>
      <c r="G13" s="30">
        <v>112</v>
      </c>
      <c r="H13" s="30" t="s">
        <v>106</v>
      </c>
      <c r="I13" s="30">
        <v>233</v>
      </c>
      <c r="J13" s="30">
        <v>71</v>
      </c>
      <c r="K13" s="31">
        <v>1827</v>
      </c>
    </row>
    <row r="14" spans="2:11" ht="15.75" thickBot="1" x14ac:dyDescent="0.3">
      <c r="B14" s="32" t="s">
        <v>107</v>
      </c>
      <c r="C14" s="67">
        <f>SUM(C6:C13)</f>
        <v>4537</v>
      </c>
      <c r="D14" s="34"/>
      <c r="E14" s="49">
        <f>SUM(E6:E13)</f>
        <v>2573</v>
      </c>
      <c r="F14" s="36"/>
      <c r="G14" s="36">
        <f>SUM(G6:G13)</f>
        <v>1493</v>
      </c>
      <c r="H14" s="36"/>
      <c r="I14" s="36">
        <f>SUM(I6:I13)</f>
        <v>800</v>
      </c>
      <c r="J14" s="49">
        <f>SUM(J6:J13)</f>
        <v>303</v>
      </c>
      <c r="K14" s="37">
        <f>SUM(K6:K13)</f>
        <v>9706</v>
      </c>
    </row>
  </sheetData>
  <mergeCells count="3">
    <mergeCell ref="C4:D4"/>
    <mergeCell ref="E4:F4"/>
    <mergeCell ref="G4:H4"/>
  </mergeCells>
  <pageMargins left="0.25" right="0.25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Bratislavský kraj</vt:lpstr>
      <vt:lpstr>Trnavský kraj</vt:lpstr>
      <vt:lpstr>Nitriansky kraj</vt:lpstr>
      <vt:lpstr>Trenčiansky kraj</vt:lpstr>
      <vt:lpstr>Žilinský kraj</vt:lpstr>
      <vt:lpstr>Banskobystrický kraj</vt:lpstr>
      <vt:lpstr>Prešovský kraj</vt:lpstr>
      <vt:lpstr>Košický kraj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Šlachta Tomáš, Mgr.</cp:lastModifiedBy>
  <cp:lastPrinted>2019-10-30T09:12:07Z</cp:lastPrinted>
  <dcterms:created xsi:type="dcterms:W3CDTF">2019-10-03T08:44:00Z</dcterms:created>
  <dcterms:modified xsi:type="dcterms:W3CDTF">2019-11-19T09:04:46Z</dcterms:modified>
</cp:coreProperties>
</file>