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11436" tabRatio="500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'Zadanie'!$A:$AH</definedName>
  </definedNames>
  <calcPr fullCalcOnLoad="1"/>
</workbook>
</file>

<file path=xl/sharedStrings.xml><?xml version="1.0" encoding="utf-8"?>
<sst xmlns="http://schemas.openxmlformats.org/spreadsheetml/2006/main" count="1598" uniqueCount="579">
  <si>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</si>
  <si>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</si>
  <si>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</si>
  <si>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</si>
  <si>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</si>
  <si>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</si>
  <si>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</si>
  <si>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</si>
  <si>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</si>
  <si>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</si>
  <si>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</si>
  <si>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</si>
  <si>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</si>
  <si>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</si>
  <si>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</si>
  <si>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</si>
  <si>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</si>
  <si>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</si>
  <si>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</si>
  <si>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</si>
  <si>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</si>
  <si>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</si>
  <si>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</si>
  <si>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</si>
  <si>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</si>
  <si>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</si>
  <si>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</si>
  <si>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</si>
  <si>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</si>
  <si>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</si>
  <si>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</si>
  <si>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</si>
  <si>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</si>
  <si>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</si>
  <si>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</si>
  <si>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</si>
  <si>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</si>
  <si>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</si>
  <si>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</si>
  <si>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</si>
  <si>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</si>
  <si>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</si>
  <si>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</si>
  <si>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</si>
  <si>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</si>
  <si>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</si>
  <si>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</si>
  <si>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</si>
  <si>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</si>
  <si>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</si>
  <si>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</si>
  <si>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</si>
  <si>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</si>
  <si>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</si>
  <si>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</si>
  <si>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</si>
  <si>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</si>
  <si>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</si>
  <si>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</si>
  <si>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</si>
  <si>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</si>
  <si>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</si>
  <si>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</si>
  <si>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</si>
  <si>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Odberateľ: Mesto Trenčín </t>
  </si>
  <si>
    <t>Stavba :Riešenie cyklodopravy, ul. Na Kamenci, Trenčín, od ul. Na vinohrady po Kasárenskú</t>
  </si>
  <si>
    <t>Objekt :1.1 Rekonštrukcia cesty a cyklotrasa</t>
  </si>
  <si>
    <t>STROP - Ing. Ďurech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</si>
  <si>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</si>
  <si>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</si>
  <si>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</si>
  <si>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</si>
  <si>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</si>
  <si>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</si>
  <si>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</si>
  <si>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113106121</t>
  </si>
  <si>
    <t>Rozobratie dlažby pre chodcov a parkoviska z betón. dlaždíc alebo tvárnic</t>
  </si>
  <si>
    <t>m2</t>
  </si>
  <si>
    <t xml:space="preserve">                    </t>
  </si>
  <si>
    <t>11310-6121</t>
  </si>
  <si>
    <t>45.11.11</t>
  </si>
  <si>
    <t>EK</t>
  </si>
  <si>
    <t>S</t>
  </si>
  <si>
    <t>"Vybúr. jestv. park., rozšír. komun.-vetva A"  703,0+56,0 =   759,000</t>
  </si>
  <si>
    <t>221</t>
  </si>
  <si>
    <t>113106122</t>
  </si>
  <si>
    <t>Rozobratie dlažby pre chodcov z betónových dlaždíc v miestach priechodu pre chodcov, chodník</t>
  </si>
  <si>
    <t>11310-6122</t>
  </si>
  <si>
    <t>"Priechody, chodník - zastávka - vetva A"  31,5+36,0 =   67,500</t>
  </si>
  <si>
    <t>113107112</t>
  </si>
  <si>
    <t>Odstránenie podkladov alebo krytov z kameniva ťaž. hr. 100-200 mm, do 200 m2</t>
  </si>
  <si>
    <t>11310-7112</t>
  </si>
  <si>
    <t>113107131</t>
  </si>
  <si>
    <t>Odstránenie podkladov alebo krytov z betónu prost. hr. do 150 mm, do 200 m2</t>
  </si>
  <si>
    <t>11310-7131</t>
  </si>
  <si>
    <t>"vetva A - km 0,080 00"  87,2*1 =   87,200</t>
  </si>
  <si>
    <t>.</t>
  </si>
  <si>
    <t>113107132</t>
  </si>
  <si>
    <t>Odstránenie podkladov alebo krytov z betónu prost. hr. 150-300 mm, do 200 m2</t>
  </si>
  <si>
    <t>11310-7132</t>
  </si>
  <si>
    <t>"vetva B - autobus. zastávka"  30,0*1 =   30,000</t>
  </si>
  <si>
    <t>113107225</t>
  </si>
  <si>
    <t>Odstránenie podkladov alebo krytov z kameniva drv. hr. 400-500 mm, nad 200 m2</t>
  </si>
  <si>
    <t>11310-7225</t>
  </si>
  <si>
    <t>"Vetva A"  5040,0*1 =   5040,000</t>
  </si>
  <si>
    <t>"Vetva B"  110,0*1 =   110,000</t>
  </si>
  <si>
    <t>113107242</t>
  </si>
  <si>
    <t>Odstránenie podkladov alebo krytov živičných hr. 50-100 mm, nad 200 m2</t>
  </si>
  <si>
    <t>11310-7242</t>
  </si>
  <si>
    <t>"Ul. Na kamenci - vetva A"  5040,0*1 =   5040,000</t>
  </si>
  <si>
    <t>113151412</t>
  </si>
  <si>
    <t>Frézovanie živ. krytu hr. do 0-4 cm</t>
  </si>
  <si>
    <t>11315-1412</t>
  </si>
  <si>
    <t>"Rozšírenie komun. - vetva B"  164,0*1 =   164,000</t>
  </si>
  <si>
    <t>113201112</t>
  </si>
  <si>
    <t>Vytrhanie obrubníkov cestných v miestach priechodu pre chodcov a autobus. zastávky</t>
  </si>
  <si>
    <t>m</t>
  </si>
  <si>
    <t>11320-1111</t>
  </si>
  <si>
    <t>"Vetva A"  31,0+18,0+35,0 =   84,000</t>
  </si>
  <si>
    <t>113202111</t>
  </si>
  <si>
    <t>Vytrhanie krajníkov alebo obrubníkov stojatých</t>
  </si>
  <si>
    <t>11320-2111</t>
  </si>
  <si>
    <t>"vytrhanie cest. obrub parkoviska - vetva A"  144,0*1 =   144,000</t>
  </si>
  <si>
    <t>"Rozšír. komun - vetva B"  89,0*1 =   89,000</t>
  </si>
  <si>
    <t>113204111</t>
  </si>
  <si>
    <t>Vytrhanie obrubníkov záhonových</t>
  </si>
  <si>
    <t>11320-4111</t>
  </si>
  <si>
    <t>"Vetva A"  35,0*1 =   35,000</t>
  </si>
  <si>
    <t>001</t>
  </si>
  <si>
    <t>122202203</t>
  </si>
  <si>
    <t>Odkopávky pre cesty v horn. tr. 3 nad 1 000 do 10 000 m3</t>
  </si>
  <si>
    <t>m3</t>
  </si>
  <si>
    <t>12220-2203</t>
  </si>
  <si>
    <t>45.11.24</t>
  </si>
  <si>
    <t>"Vetva A - rozšír. komun, chodníky"  1127,0*1 =   1127,000</t>
  </si>
  <si>
    <t>"Vetva B - rozšírenie komunikácie"  112,0*0,57 =   63,840</t>
  </si>
  <si>
    <t>122202209</t>
  </si>
  <si>
    <t>Príplatok za lepivosť  horn. tr. 3 pre cesty</t>
  </si>
  <si>
    <t>12220-2209</t>
  </si>
  <si>
    <t>132201101</t>
  </si>
  <si>
    <t>Hĺbenie rýh šírka do 60 cm v horn. tr. 3 do 100 m3</t>
  </si>
  <si>
    <t>13220-1101</t>
  </si>
  <si>
    <t>45.11.21</t>
  </si>
  <si>
    <t>17,0*0,8*0,9 =   12,240</t>
  </si>
  <si>
    <t>1426,0*0,4*0,5 =   285,200</t>
  </si>
  <si>
    <t>132201109</t>
  </si>
  <si>
    <t>Príplatok za lepivosť horniny tr. 3 v rýhach š. do 60 cm</t>
  </si>
  <si>
    <t>13220-1109</t>
  </si>
  <si>
    <t>161101101</t>
  </si>
  <si>
    <t>Zvislé premiestnenie výkopu horn. tr. 1-4 nad 1 m do 2,5 m</t>
  </si>
  <si>
    <t>16110-1101</t>
  </si>
  <si>
    <t>162301102</t>
  </si>
  <si>
    <t>Vodorovné premiestnenie výkopu do 1000 m horn. tr. 1-4</t>
  </si>
  <si>
    <t>16230-1102</t>
  </si>
  <si>
    <t>1190,84+297,44 =   1488,280</t>
  </si>
  <si>
    <t>162701105</t>
  </si>
  <si>
    <t>Vodorovné premiestnenie výkopu do 10000 m horn. tr. 1-4</t>
  </si>
  <si>
    <t>16270-1105</t>
  </si>
  <si>
    <t>1488,28-173,0 =   1315,280</t>
  </si>
  <si>
    <t>162701109</t>
  </si>
  <si>
    <t>Príplatok za každých ďalších 1000 m nad 10000 m horn. tr. 1-4</t>
  </si>
  <si>
    <t>16270-1109</t>
  </si>
  <si>
    <t>10*1315,28 =   13152,800</t>
  </si>
  <si>
    <t>167101102</t>
  </si>
  <si>
    <t>Nakladanie výkopku nad 100 m3 v horn. tr. 1-4</t>
  </si>
  <si>
    <t>16710-1102</t>
  </si>
  <si>
    <t>171101104</t>
  </si>
  <si>
    <t>Násypy z hornín súdržných zhutnených do 102% PS</t>
  </si>
  <si>
    <t>17110-1104</t>
  </si>
  <si>
    <t>"Vetva A - násyp pod chodník"  161,0*1 =   161,000</t>
  </si>
  <si>
    <t>"Vetva B - zastávka"  12,0*1 =   12,000</t>
  </si>
  <si>
    <t>171201201</t>
  </si>
  <si>
    <t>Uloženie sypaniny na skládku</t>
  </si>
  <si>
    <t>17120-1201</t>
  </si>
  <si>
    <t>180402111</t>
  </si>
  <si>
    <t>Založenie parkového trávnika výsevom v rovine</t>
  </si>
  <si>
    <t>18040-2111</t>
  </si>
  <si>
    <t>"Vetva A - úprava okolo park. obrubníkov"  336,0*1 =   336,000</t>
  </si>
  <si>
    <t>MAT</t>
  </si>
  <si>
    <t>005724200</t>
  </si>
  <si>
    <t>Zmes trávna parková okrasná</t>
  </si>
  <si>
    <t>kg</t>
  </si>
  <si>
    <t>01.11.92</t>
  </si>
  <si>
    <t>EZ</t>
  </si>
  <si>
    <t>336,0*1,05*0,06 =   21,168</t>
  </si>
  <si>
    <t>181201105</t>
  </si>
  <si>
    <t>Úprava pôvodného terénu HUT v horn. tr. 1-4 so zhutnením na Edef = 45 MPa</t>
  </si>
  <si>
    <t>18120-1102</t>
  </si>
  <si>
    <t>"Skladba B1"  925,0+30,0 =   955,000</t>
  </si>
  <si>
    <t>181201106</t>
  </si>
  <si>
    <t>Úprava pôvodného terénu HUT v horn. tr. 1-4 so zhutnením na Edef = 60 MPa</t>
  </si>
  <si>
    <t>"Vozovka vetva A + B"  7010,0+208,0 =   7218,000</t>
  </si>
  <si>
    <t>181301111</t>
  </si>
  <si>
    <t>Rozprestretie ornice v rovine nad 500 m2 hr. do 10 cm</t>
  </si>
  <si>
    <t>18130-1111</t>
  </si>
  <si>
    <t>5812A0101</t>
  </si>
  <si>
    <t>Zemina kompost (humus)</t>
  </si>
  <si>
    <t xml:space="preserve">  .  .  </t>
  </si>
  <si>
    <t>336,0*0,05 =   16,800</t>
  </si>
  <si>
    <t>5812A0104</t>
  </si>
  <si>
    <t>Zemina čierna (ornica)</t>
  </si>
  <si>
    <t>231</t>
  </si>
  <si>
    <t>182001111</t>
  </si>
  <si>
    <t>Plošná úprava terénu, nerovnosti do +-100 mm v rovine</t>
  </si>
  <si>
    <t>18200-1111</t>
  </si>
  <si>
    <t xml:space="preserve">1 - ZEMNE PRÁCE  spolu: </t>
  </si>
  <si>
    <t>2 - ZÁKLADY</t>
  </si>
  <si>
    <t>002</t>
  </si>
  <si>
    <t>212571111</t>
  </si>
  <si>
    <t>Výplň trativodov štrkopieskom triedeným</t>
  </si>
  <si>
    <t>21257-1111</t>
  </si>
  <si>
    <t>"Vetva B"  17,0*1,5*0,75 =   19,125</t>
  </si>
  <si>
    <t>"Vetva A"  1426,0*(0,3+0,5)/2*0,4 =   228,160</t>
  </si>
  <si>
    <t>212572121</t>
  </si>
  <si>
    <t>Lôžko pre trativod z kameniva drobného ťaženého</t>
  </si>
  <si>
    <t>21257-2121</t>
  </si>
  <si>
    <t>"B"  17,0*1,5*0,15 =   3,825</t>
  </si>
  <si>
    <t>"A"  1426,0*0,4*0,1 =   57,040</t>
  </si>
  <si>
    <t>271</t>
  </si>
  <si>
    <t>212752122</t>
  </si>
  <si>
    <t>Trativody z flexibilného potrubia DN 100 so štrkopieskovým lôžkom a obsypom</t>
  </si>
  <si>
    <t>21275-2122</t>
  </si>
  <si>
    <t>45.25.21</t>
  </si>
  <si>
    <t>"Trativod pozdĺž OM - vetva B"  17,0*1 =   17,000</t>
  </si>
  <si>
    <t>"Trativod - vetva A"  713,0*2 =   1426,000</t>
  </si>
  <si>
    <t>211</t>
  </si>
  <si>
    <t>212972112</t>
  </si>
  <si>
    <t>Opláštenie filtračnou textíliou drenážnych rúr DN 100</t>
  </si>
  <si>
    <t>21297-2112</t>
  </si>
  <si>
    <t>45.21.21</t>
  </si>
  <si>
    <t>011</t>
  </si>
  <si>
    <t>274313611</t>
  </si>
  <si>
    <t>Základové pásy z betónu prostého tr. C16/20-X0(SK)-CI0,4-Dmax 32-S2</t>
  </si>
  <si>
    <t>27431-3611</t>
  </si>
  <si>
    <t>45.25.32</t>
  </si>
  <si>
    <t>15,0*0,8*0,65 =   7,800</t>
  </si>
  <si>
    <t>275313611</t>
  </si>
  <si>
    <t>Základové pätky z betónu prostého tr. C16/20, vr. zemných prác</t>
  </si>
  <si>
    <t>27531-3611</t>
  </si>
  <si>
    <t>"Základ.pätky prístrešku zastávky"  2*1,362 =   2,724</t>
  </si>
  <si>
    <t>289970111</t>
  </si>
  <si>
    <t>Vrstva z geotextílie PP 300g/m2 prisypaním</t>
  </si>
  <si>
    <t>28997-0111</t>
  </si>
  <si>
    <t>17,0*1,55 =   26,350</t>
  </si>
  <si>
    <t>693D00108</t>
  </si>
  <si>
    <t>Geotextília - 300 g/m2</t>
  </si>
  <si>
    <t>17.20.10</t>
  </si>
  <si>
    <t xml:space="preserve">101552              </t>
  </si>
  <si>
    <t>26,35*1,05 =   27,668</t>
  </si>
  <si>
    <t xml:space="preserve">2 - ZÁKLADY  spolu: </t>
  </si>
  <si>
    <t>3 - ZVISLÉ A KOMPLETNÉ KONŠTRUKCIE</t>
  </si>
  <si>
    <t>311364102</t>
  </si>
  <si>
    <t>Výstuž pre murovací systém PREMAC DT 30, tr. ocele 10505</t>
  </si>
  <si>
    <t>t</t>
  </si>
  <si>
    <t>31136-4101</t>
  </si>
  <si>
    <t>"Výkaz ocele - výkres č.08"</t>
  </si>
  <si>
    <t>"R8"  165,0*0,395*0,001 =   0,065</t>
  </si>
  <si>
    <t>"R10"  270,0*0,617*0,001 =   0,167</t>
  </si>
  <si>
    <t>312272203</t>
  </si>
  <si>
    <t>Múrik z betónových tvárnic PREMAC DT 30 hr. 300mm s výplňou C16/20</t>
  </si>
  <si>
    <t>31227-2203</t>
  </si>
  <si>
    <t>45.25.50</t>
  </si>
  <si>
    <t>"Rez PR 16 - km 0,080 00"</t>
  </si>
  <si>
    <t>15,0*0,75*0,3 =   3,375</t>
  </si>
  <si>
    <t>348171111</t>
  </si>
  <si>
    <t>Osadenie zábradlia oceľového do 100 kg/m</t>
  </si>
  <si>
    <t>34817-1111</t>
  </si>
  <si>
    <t>45.23.12</t>
  </si>
  <si>
    <t>"Vetva B km 0,080 00"  13,84*1 =   13,840</t>
  </si>
  <si>
    <t>553001121</t>
  </si>
  <si>
    <t>OK - oceľ. zábradlie oceľ S 235 (11 375), TR 38x2,9, TR 44,5x3</t>
  </si>
  <si>
    <t>553001000</t>
  </si>
  <si>
    <t>28.11.23</t>
  </si>
  <si>
    <t>"Výkaz ocele zábradlia - výkres č.08"</t>
  </si>
  <si>
    <t>"1-2 Trubka TR 44,5x3"  22,84*3,07 =   70,119</t>
  </si>
  <si>
    <t>"3-Trubka 38x2,9"  27,68*2,51 =   69,477</t>
  </si>
  <si>
    <t>"4-kot. platňa 100x10"  9*0,2*7,85 =   14,130</t>
  </si>
  <si>
    <t>"zvary 3%"  153,725*0,03 =   4,612</t>
  </si>
  <si>
    <t>012</t>
  </si>
  <si>
    <t>38118112R</t>
  </si>
  <si>
    <t>Montáž autobus. typ. prístrešok 3,0x1,8 m</t>
  </si>
  <si>
    <t>kus</t>
  </si>
  <si>
    <t>38118-1001</t>
  </si>
  <si>
    <t>45.21.71</t>
  </si>
  <si>
    <t>5530M0433</t>
  </si>
  <si>
    <t>Prístrešok zastávkový AUREO 3,0x1,8m, AE210a-LS</t>
  </si>
  <si>
    <t xml:space="preserve">3 - ZVISLÉ A KOMPLETNÉ KONŠTRUKCIE  spolu: </t>
  </si>
  <si>
    <t>4 - VODOROVNÉ KONŠTRUKCIE</t>
  </si>
  <si>
    <t>311</t>
  </si>
  <si>
    <t>451504111</t>
  </si>
  <si>
    <t>Zhotovenie podkladnej vrstvy z kameniva hr. do 100 mm pod dlažbu</t>
  </si>
  <si>
    <t>45150-4111</t>
  </si>
  <si>
    <t>"Skladba B1 - chodník pre peších"  840,0+30,0 =   870,000</t>
  </si>
  <si>
    <t>"Dlažba prechody pre nevidiacich"  85,0*1 =   85,000</t>
  </si>
  <si>
    <t>583413410</t>
  </si>
  <si>
    <t>Kamenivo drtené drobné 0-4</t>
  </si>
  <si>
    <t>14.21.12</t>
  </si>
  <si>
    <t>955,0*0,04*1,837 =   70,173</t>
  </si>
  <si>
    <t xml:space="preserve">4 - VODOROVNÉ KONŠTRUKCIE  spolu: </t>
  </si>
  <si>
    <t>5 - KOMUNIKÁCIE</t>
  </si>
  <si>
    <t>564861112</t>
  </si>
  <si>
    <t>Podklad zo štrkodrte ŠD 0-32 zhutn. hr. 210 mm</t>
  </si>
  <si>
    <t>56486-1112</t>
  </si>
  <si>
    <t>45.23.11</t>
  </si>
  <si>
    <t>"Chodník pre peších - skladba B1"  840,0+30,0+85,0 =   955,000</t>
  </si>
  <si>
    <t>564861114</t>
  </si>
  <si>
    <t>Podklad zo štrkodrte ŠD 0-32 zhutn. na Edef = 90 MPa, hr. 230 mm</t>
  </si>
  <si>
    <t>56486-1114</t>
  </si>
  <si>
    <t>"Vetva B - skladba A1"  208,0*1 =   208,000</t>
  </si>
  <si>
    <t>564871111</t>
  </si>
  <si>
    <t>Podklad zo štrkodrte ŠD 0-32 zhutn. na Edef = 90 MPa, hr. 230-260 mm</t>
  </si>
  <si>
    <t>56487-1111</t>
  </si>
  <si>
    <t>"Vozovka vetva A - skladba A1"  7010,0*1 =   7010,000</t>
  </si>
  <si>
    <t>567133115</t>
  </si>
  <si>
    <t>Podklad z kameniva spevn. cementom - cementom stmelená zmes CBGM C8/10, hr. 200 mm</t>
  </si>
  <si>
    <t>56713-3115</t>
  </si>
  <si>
    <t>"Vozovka Vetva A - skladba A1"  7010,0*1 =   7010,000</t>
  </si>
  <si>
    <t>"Vozovka vetva B - skladba A1"  208,0*1 =   208,000</t>
  </si>
  <si>
    <t>573211111</t>
  </si>
  <si>
    <t>Postrek živičný spojovací z cestného asfaltu C50BP4, 0,5-0,7 kg/m2</t>
  </si>
  <si>
    <t>57321-1111</t>
  </si>
  <si>
    <t>2*(7010,0+208,0+93,0+84,0) =   14790,000</t>
  </si>
  <si>
    <t>577141112</t>
  </si>
  <si>
    <t>Betón asfaltový ACo 11-I (ABS) PmB 45/80-75, hr.50 mm</t>
  </si>
  <si>
    <t>57714-1112</t>
  </si>
  <si>
    <t>"Nová konštr. vozovky vetvy A - skladba A1"</t>
  </si>
  <si>
    <t>"ZÚ A km 0,000 00 - KÚ 0,728 00"  7010,0*1 =   7010,000</t>
  </si>
  <si>
    <t>"Rozšírenie vozovky vytvy B - skladba A1</t>
  </si>
  <si>
    <t>"ZÚ B km 0,000 00 - KÚ 0,123 00"  208,0*1 =   208,000</t>
  </si>
  <si>
    <t>"Preplátovanie asfaltu A+B"  93,0+84,0 =   177,000</t>
  </si>
  <si>
    <t>577156114</t>
  </si>
  <si>
    <t>Asfalt. betón ACL 16-I (ABH I) vrstva ložná z modif. asfaltu PmB 45/80-75, hr. 90 mm</t>
  </si>
  <si>
    <t>57715-6114</t>
  </si>
  <si>
    <t>"Vetva A - skladba A1"  7010,0*1 =   7010,000</t>
  </si>
  <si>
    <t>596211131</t>
  </si>
  <si>
    <t>Kladenie zámkovej dlažby pre nevidiacich hr. 60 mm sk. C 50-100 m2</t>
  </si>
  <si>
    <t>59621-1131</t>
  </si>
  <si>
    <t>"Chodníky vetva A - slepecká dlažba"  44,0+41,0 =   85,000</t>
  </si>
  <si>
    <t>592488106</t>
  </si>
  <si>
    <t>Dlažba zámková pre nevidiacich hr. 60mm - signálny pás, farba červená</t>
  </si>
  <si>
    <t>44,0*1,05 =   46,200</t>
  </si>
  <si>
    <t>592488108</t>
  </si>
  <si>
    <t>Dlažba zámková pre nevidiacich hr. 60mm - varovný pás, farba červená</t>
  </si>
  <si>
    <t>41,0*1,05 =   43,050</t>
  </si>
  <si>
    <t>596211133</t>
  </si>
  <si>
    <t>Kladenie zámkovej dlažby pre chodcov hr. 60 mm sk. C nad 300 m2</t>
  </si>
  <si>
    <t>59621-1133</t>
  </si>
  <si>
    <t>"Chodník pre peších vetvy A - skladba B1"</t>
  </si>
  <si>
    <t>"plocha A"  64,5-(1,4+2) =   61,100</t>
  </si>
  <si>
    <t>"plocha B"  390,0-(13,0+18,0) =   359,000</t>
  </si>
  <si>
    <t>"plocha C"  165,0-(4,5+8,0) =   152,500</t>
  </si>
  <si>
    <t>"plocha D"  216,0-(9,0+8,0) =   199,000</t>
  </si>
  <si>
    <t>"plocha E"  58,0-(7,5+3,0) =   47,500</t>
  </si>
  <si>
    <t>"plocha F, G"  2*(7,5-(1,2+1,0)) =   10,600</t>
  </si>
  <si>
    <t>"plocha H"  8,0-(1,2+1,0) =   5,800</t>
  </si>
  <si>
    <t>"plocha I"  8,5-(2,0+2,0) =   4,500</t>
  </si>
  <si>
    <t>"nástup.plocha zástavky vetvy B"  30,0*1 =   30,000</t>
  </si>
  <si>
    <t>592450251</t>
  </si>
  <si>
    <t>Dlažba zámková betónová DL 60, hr. 60 mm, farba sivá</t>
  </si>
  <si>
    <t>592450250</t>
  </si>
  <si>
    <t>26.61.11</t>
  </si>
  <si>
    <t xml:space="preserve">5 - KOMUNIKÁCIE  spolu: </t>
  </si>
  <si>
    <t>8 - RÚROVÉ VEDENIA</t>
  </si>
  <si>
    <t>899231111</t>
  </si>
  <si>
    <t>Výšková úprava poklopy kanalizácie do 200 mm zvýšením poklopu</t>
  </si>
  <si>
    <t>89923-1111</t>
  </si>
  <si>
    <t>899431111</t>
  </si>
  <si>
    <t>Výšková úprava hydranty, uávery do 200 mm zvýšením hrnca</t>
  </si>
  <si>
    <t>89943-1111</t>
  </si>
  <si>
    <t xml:space="preserve">8 - RÚROVÉ VEDENIA  spolu: </t>
  </si>
  <si>
    <t>9 - OSTATNÉ KONŠTRUKCIE A PRÁCE</t>
  </si>
  <si>
    <t>911381834</t>
  </si>
  <si>
    <t>Demontáž a montáž - presun jestv. zvislého dopravného značenia</t>
  </si>
  <si>
    <t>91138-1832</t>
  </si>
  <si>
    <t>911381838</t>
  </si>
  <si>
    <t>Odstránenie zvislého dopravného značenia</t>
  </si>
  <si>
    <t>91138-1835</t>
  </si>
  <si>
    <t>91311211R</t>
  </si>
  <si>
    <t>Montáž a demontáž dočasného dopravného značenia</t>
  </si>
  <si>
    <t>kpl</t>
  </si>
  <si>
    <t>91311-2111</t>
  </si>
  <si>
    <t>914001111</t>
  </si>
  <si>
    <t>Osadenie zvislých cestných dopravných značiek na stĺpiky, konzoly alebo objekty</t>
  </si>
  <si>
    <t>91400-1111</t>
  </si>
  <si>
    <t>404454105</t>
  </si>
  <si>
    <t>C1 700 mm AL lisovaná - "P1"</t>
  </si>
  <si>
    <t>31.50.24</t>
  </si>
  <si>
    <t>404455025</t>
  </si>
  <si>
    <t>D1a (až D3) 500x750 mm AL lisovaná - "P8"</t>
  </si>
  <si>
    <t>404455105</t>
  </si>
  <si>
    <t>D4b (až D10) 500x500 mm AL lisovaná - "IP5"</t>
  </si>
  <si>
    <t>404455115</t>
  </si>
  <si>
    <t>D4b (až D10) 750x750 mm AL lisovaná - "IP6"</t>
  </si>
  <si>
    <t>404455565</t>
  </si>
  <si>
    <t>D50a (až D53) 1000x1500 mm AL lisovaná - "C24a, C24b"</t>
  </si>
  <si>
    <t>404456105</t>
  </si>
  <si>
    <t>E1 (až E2b) 500x500 mm AL lisovaná - "P13"</t>
  </si>
  <si>
    <t>914501112</t>
  </si>
  <si>
    <t>Osadenie označníka zastávky MHD</t>
  </si>
  <si>
    <t>91450-1111</t>
  </si>
  <si>
    <t>404457478</t>
  </si>
  <si>
    <t>Označník zastávky MHD s informačnou tabuľou</t>
  </si>
  <si>
    <t>404457475</t>
  </si>
  <si>
    <t>914511112</t>
  </si>
  <si>
    <t>Montáž stĺpika dopravných značiek dĺžky do 3,5 m s betónovým základom a pätkou</t>
  </si>
  <si>
    <t>91451-1112</t>
  </si>
  <si>
    <t>404459610</t>
  </si>
  <si>
    <t>Stĺpik Al 60/5 hladký drážkový</t>
  </si>
  <si>
    <t>48*3,5 =   168,000</t>
  </si>
  <si>
    <t>915701112</t>
  </si>
  <si>
    <t>Zhotovenie vodor. značenia krytu cyklochodníka náterovými hmotami - reflexná svetlo-zelená farba</t>
  </si>
  <si>
    <t>91570-1111</t>
  </si>
  <si>
    <t>45.23.15</t>
  </si>
  <si>
    <t>"Označ. cyklochodníka vetva A+B"  665,0+215,0 =   880,000</t>
  </si>
  <si>
    <t>915709111</t>
  </si>
  <si>
    <t>Príplatok za reflexnú úpravu balotinovú</t>
  </si>
  <si>
    <t>91570-9111</t>
  </si>
  <si>
    <t>915711111</t>
  </si>
  <si>
    <t>Vodorovné značenie krytov striek. farbou, deliace čiary š. 120 mm</t>
  </si>
  <si>
    <t>91571-1111</t>
  </si>
  <si>
    <t>"V1a, V2b, V11a"  15,0+710,0+184,0+123,0 =   1032,000</t>
  </si>
  <si>
    <t>915712111</t>
  </si>
  <si>
    <t>Vodorovné značenie krytov striek. farbou, vodiace pásiky š. 250 mm</t>
  </si>
  <si>
    <t>91571-2111</t>
  </si>
  <si>
    <t>"V4"  1018,0+478,0+100,0+492,0+40,0 =   2128,000</t>
  </si>
  <si>
    <t>915719111</t>
  </si>
  <si>
    <t>Príplatok za reflexnú úpravu balotinovú, deliace čiary š. 120 mm</t>
  </si>
  <si>
    <t>91571-9111</t>
  </si>
  <si>
    <t>915719211</t>
  </si>
  <si>
    <t>Príplatok za reflexnú úpravu balotinovú, vodiace pásiky š. 250 mm</t>
  </si>
  <si>
    <t>91571-9211</t>
  </si>
  <si>
    <t>915721111</t>
  </si>
  <si>
    <t>Vodorovné značenie krytov striek. farbou, čiary, zebry, šípky, nápisy a pod.</t>
  </si>
  <si>
    <t>91572-1111</t>
  </si>
  <si>
    <t>"V6b"  144,0+18,0 =   162,000</t>
  </si>
  <si>
    <t>"Piktogramy"  35*1,0 =   35,000</t>
  </si>
  <si>
    <t>915729111</t>
  </si>
  <si>
    <t>Príplatok za reflexnú úpravu balotinovú, čiary, zebry, šípky, nápisy a pod.</t>
  </si>
  <si>
    <t>91572-9111</t>
  </si>
  <si>
    <t>915791111</t>
  </si>
  <si>
    <t>Predznač. pre vodor. značenie z náter. hmôt, deliace čiary, vodiace pásiky</t>
  </si>
  <si>
    <t>91579-1111</t>
  </si>
  <si>
    <t>1032,0+2128,0 =   3160,000</t>
  </si>
  <si>
    <t>915791112</t>
  </si>
  <si>
    <t>Predznač. pre vodor. znač. z náter. hmôt, stopčiary, zebry, tiene, šípky, nápisy, prechody</t>
  </si>
  <si>
    <t>91579-1112</t>
  </si>
  <si>
    <t>916311122</t>
  </si>
  <si>
    <t>Osadenie cest. obrubníka bet. stojatého, lôžko betón tr. C 12/15-X0,</t>
  </si>
  <si>
    <t>91631-1122</t>
  </si>
  <si>
    <t>576,0+40,0 =   616,000</t>
  </si>
  <si>
    <t>916311123</t>
  </si>
  <si>
    <t>Osadenie cest. obrubníka bet. stojatého so zapustením, lôžko betón tr. C 12/15-X0</t>
  </si>
  <si>
    <t>91631-1123</t>
  </si>
  <si>
    <t>124,0+50,0 =   174,000</t>
  </si>
  <si>
    <t>592174910</t>
  </si>
  <si>
    <t>Obrubník cestný so skosením 12/4cm SO 100/15/26 100x15x26</t>
  </si>
  <si>
    <t>(616,0+174,0)*1,03 =   813,700</t>
  </si>
  <si>
    <t>916561111</t>
  </si>
  <si>
    <t>Osadenie záhon. obrubníka betón. do lôžka z betónu tr. C 12/15-X0</t>
  </si>
  <si>
    <t>91656-1111</t>
  </si>
  <si>
    <t>468,0+2,0 =   470,000</t>
  </si>
  <si>
    <t>592173208</t>
  </si>
  <si>
    <t>Obrubník záhonový 100x5x20</t>
  </si>
  <si>
    <t>470,0*1,03 =   484,100</t>
  </si>
  <si>
    <t>917881131</t>
  </si>
  <si>
    <t>Osad. bezbariérového betónového obrubníka do lôžka z betónu tr. C 30/37</t>
  </si>
  <si>
    <t>91788-1131</t>
  </si>
  <si>
    <t>36,0+13,0 =   49,000</t>
  </si>
  <si>
    <t>59217A105</t>
  </si>
  <si>
    <t>Obrubník bezbariérový cestný kasselský</t>
  </si>
  <si>
    <t>ks</t>
  </si>
  <si>
    <t>918101111</t>
  </si>
  <si>
    <t>Lôžko pod obrubníky, krajníky, obruby z betónu tr. C 12/15</t>
  </si>
  <si>
    <t>91810-1111</t>
  </si>
  <si>
    <t>616,0*0,30*0,15+174,0*0,3*0,20 =   38,160</t>
  </si>
  <si>
    <t>470,0*0,21*0,15+49,0*0,30*0,20 =   17,745</t>
  </si>
  <si>
    <t>919735111</t>
  </si>
  <si>
    <t>Rezanie stávajúceho živičného krytu alebo podkladu hr. do 50 mm</t>
  </si>
  <si>
    <t>91973-5111</t>
  </si>
  <si>
    <t>"Rozšír. komun-vetva B"  103,0*1 =   103,000</t>
  </si>
  <si>
    <t>919735112</t>
  </si>
  <si>
    <t>Rezanie stávajúceho živičného krytu alebo podkladu hr. 50-100 mm</t>
  </si>
  <si>
    <t>91973-5112</t>
  </si>
  <si>
    <t>"Na kamenci - Vetva A"  932,0*1 =   932,000</t>
  </si>
  <si>
    <t>919795112</t>
  </si>
  <si>
    <t>Vložka pod liaty asfalt - sklovláknitá výstuž pre preplátovanie E=180 GPa a min 100 KN/bm</t>
  </si>
  <si>
    <t>91979-5112</t>
  </si>
  <si>
    <t>"Rozšírenie cesty"  1300,0*1 =   1300,000</t>
  </si>
  <si>
    <t>936124117</t>
  </si>
  <si>
    <t>Osadenie odpadkového koša</t>
  </si>
  <si>
    <t>93612-4111</t>
  </si>
  <si>
    <t>45.11.12</t>
  </si>
  <si>
    <t>5530M1384</t>
  </si>
  <si>
    <t>Kôš odpadkový DIAGONAL, DG265</t>
  </si>
  <si>
    <t>936171126</t>
  </si>
  <si>
    <t>Osadenie kotev. platní do betón. základu D18, L=200mm, vr chem kotvy, skrutky 2xM12</t>
  </si>
  <si>
    <t>93617-1124</t>
  </si>
  <si>
    <t>013</t>
  </si>
  <si>
    <t>962042321</t>
  </si>
  <si>
    <t>Búranie muriva z betónu</t>
  </si>
  <si>
    <t>96204-2321</t>
  </si>
  <si>
    <t>"Betón. múrik hr. 200 mm - autobus. zastávka"  14,0*0,2*0,9 =   2,520</t>
  </si>
  <si>
    <t>979082212</t>
  </si>
  <si>
    <t>Vodorovná doprava sute po suchu do 50 m</t>
  </si>
  <si>
    <t>97908-2212</t>
  </si>
  <si>
    <t>979082213</t>
  </si>
  <si>
    <t>Vodorovná doprava sute po suchu do 1 km</t>
  </si>
  <si>
    <t>97908-2213</t>
  </si>
  <si>
    <t>4859,943*1 =   4859,943</t>
  </si>
  <si>
    <t>979082219</t>
  </si>
  <si>
    <t>Príplatok za každý ďalší 1 km sute</t>
  </si>
  <si>
    <t>97908-2219</t>
  </si>
  <si>
    <t>20*4859,943 =   97198,860</t>
  </si>
  <si>
    <t>979087212</t>
  </si>
  <si>
    <t>Nakladanie sute a vybúraných hmôt na dopravný prostriedok</t>
  </si>
  <si>
    <t>97908-7212</t>
  </si>
  <si>
    <t>979118705</t>
  </si>
  <si>
    <t>Poplatok za ulož.a znešk.st.odp.na urč.sklád.-asfalt "Z"-zvláštny odpad</t>
  </si>
  <si>
    <t>97911-8705</t>
  </si>
  <si>
    <t>164,0*0,077+5040,0*0,181 =   924,868</t>
  </si>
  <si>
    <t>979131410</t>
  </si>
  <si>
    <t>Poplatok za ulož.a znešk.stav.sute na urč.sklád. -z demol.vozoviek "O"-ost.odpad</t>
  </si>
  <si>
    <t>97913-1410</t>
  </si>
  <si>
    <t>4859,943-924,743 =   3935,200</t>
  </si>
  <si>
    <t>979131415</t>
  </si>
  <si>
    <t>Poplatok za uloženie vykopanej zeminy</t>
  </si>
  <si>
    <t>97913-1415</t>
  </si>
  <si>
    <t>998225111</t>
  </si>
  <si>
    <t>Presun hmôt pre pozemné komunikácie, kryt živičný</t>
  </si>
  <si>
    <t>99822-5111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</si>
  <si>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</si>
  <si>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</si>
  <si>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</si>
  <si>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</si>
  <si>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</si>
  <si>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711671051</t>
  </si>
  <si>
    <t>Zhotovenie izolácie obj. pod zemou položením fólie PVC voľne, rubové</t>
  </si>
  <si>
    <t>I</t>
  </si>
  <si>
    <t>71167-1051</t>
  </si>
  <si>
    <t>45.22.20</t>
  </si>
  <si>
    <t>IK</t>
  </si>
  <si>
    <t>2831J2001</t>
  </si>
  <si>
    <t>Fólia nopová 8, v.role 1m</t>
  </si>
  <si>
    <t>25.21.41</t>
  </si>
  <si>
    <t xml:space="preserve">103251              </t>
  </si>
  <si>
    <t>IZ</t>
  </si>
  <si>
    <t>26,350*1,17 =   30,830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</si>
  <si>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</si>
  <si>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</si>
  <si>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</si>
  <si>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</si>
  <si>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</si>
  <si>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</si>
  <si>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</si>
  <si>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</si>
  <si>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</si>
  <si>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</si>
  <si>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"Z1"  13,84*1,1*2 =   30,448</t>
  </si>
  <si>
    <t>783226100</t>
  </si>
  <si>
    <t>Nátery kov. stav. doplnk. konštr. syntet. základné</t>
  </si>
  <si>
    <t>78322-6100</t>
  </si>
  <si>
    <t xml:space="preserve">783 - Nátery  spolu: </t>
  </si>
  <si>
    <t xml:space="preserve">PRÁCE A DODÁVKY PSV  spolu: </t>
  </si>
  <si>
    <t>PRÁCE A DODÁVKY M</t>
  </si>
  <si>
    <t>M21 - 155 Elektromontáže</t>
  </si>
  <si>
    <t>921</t>
  </si>
  <si>
    <t>210040065</t>
  </si>
  <si>
    <t>Demontáž stĺpa VO - osvetlenie parkoviska</t>
  </si>
  <si>
    <t>M</t>
  </si>
  <si>
    <t>74111-0062</t>
  </si>
  <si>
    <t>45.21.43</t>
  </si>
  <si>
    <t>MK</t>
  </si>
  <si>
    <t>210040323</t>
  </si>
  <si>
    <t>Demontáž a montáž stĺpa Telecom</t>
  </si>
  <si>
    <t>74114-0321</t>
  </si>
  <si>
    <t xml:space="preserve">M21 - 155 Elektromontáže  spolu: </t>
  </si>
  <si>
    <t xml:space="preserve">PRÁCE A DODÁVKY M  spolu: </t>
  </si>
  <si>
    <t>Za rozpočet celkom</t>
  </si>
  <si>
    <t xml:space="preserve">Projektant: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</si>
</sst>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#,##0.0"/>
    <numFmt numFmtId="166" formatCode="#,##0.0000"/>
    <numFmt numFmtId="167" formatCode="_-* #,##0&quot; Sk&quot;_-;\-* #,##0&quot; Sk&quot;_-;_-* &quot;- Sk&quot;_-;_-@_-"/>
    <numFmt numFmtId="168" formatCode="#,##0.00000"/>
    <numFmt numFmtId="169" formatCode="#,##0.000"/>
  </numFmts>
  <fonts count="50">
    <font>
      <sz val="10"/>
      <name val="Arial"/>
      <family val="0"/>
    </font>
    <font>
      <sz val="11"/>
      <color indexed="55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1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8"/>
      <color indexed="54"/>
      <name val="Cambria"/>
      <family val="1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47"/>
      <name val="Calibri"/>
      <family val="2"/>
    </font>
    <font>
      <sz val="11"/>
      <color indexed="12"/>
      <name val="Calibri"/>
      <family val="2"/>
    </font>
    <font>
      <sz val="8"/>
      <color indexed="14"/>
      <name val="Arial Narrow"/>
      <family val="2"/>
    </font>
    <font>
      <b/>
      <sz val="8"/>
      <color indexed="14"/>
      <name val="Arial Narrow"/>
      <family val="2"/>
    </font>
    <font>
      <sz val="8"/>
      <color indexed="31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333399"/>
      <name val="Cambria"/>
      <family val="1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8"/>
      <color rgb="FF0000FF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vertical="center"/>
      <protection/>
    </xf>
    <xf numFmtId="0" fontId="0" fillId="0" borderId="0" applyBorder="0">
      <alignment vertical="center"/>
      <protection/>
    </xf>
    <xf numFmtId="164" fontId="6" fillId="0" borderId="1">
      <alignment/>
      <protection/>
    </xf>
    <xf numFmtId="0" fontId="0" fillId="0" borderId="1">
      <alignment/>
      <protection/>
    </xf>
    <xf numFmtId="167" fontId="0" fillId="0" borderId="0" applyBorder="0" applyProtection="0">
      <alignment/>
    </xf>
    <xf numFmtId="0" fontId="26" fillId="2" borderId="0" applyBorder="0" applyProtection="0">
      <alignment/>
    </xf>
    <xf numFmtId="0" fontId="26" fillId="3" borderId="0" applyBorder="0" applyProtection="0">
      <alignment/>
    </xf>
    <xf numFmtId="0" fontId="26" fillId="4" borderId="0" applyBorder="0" applyProtection="0">
      <alignment/>
    </xf>
    <xf numFmtId="0" fontId="26" fillId="5" borderId="0" applyBorder="0" applyProtection="0">
      <alignment/>
    </xf>
    <xf numFmtId="0" fontId="26" fillId="6" borderId="0" applyBorder="0" applyProtection="0">
      <alignment/>
    </xf>
    <xf numFmtId="0" fontId="26" fillId="4" borderId="0" applyBorder="0" applyProtection="0">
      <alignment/>
    </xf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6" borderId="0" applyBorder="0" applyProtection="0">
      <alignment/>
    </xf>
    <xf numFmtId="0" fontId="26" fillId="3" borderId="0" applyBorder="0" applyProtection="0">
      <alignment/>
    </xf>
    <xf numFmtId="0" fontId="26" fillId="13" borderId="0" applyBorder="0" applyProtection="0">
      <alignment/>
    </xf>
    <xf numFmtId="0" fontId="26" fillId="14" borderId="0" applyBorder="0" applyProtection="0">
      <alignment/>
    </xf>
    <xf numFmtId="0" fontId="26" fillId="6" borderId="0" applyBorder="0" applyProtection="0">
      <alignment/>
    </xf>
    <xf numFmtId="0" fontId="26" fillId="4" borderId="0" applyBorder="0" applyProtection="0">
      <alignment/>
    </xf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6" borderId="0" applyBorder="0" applyProtection="0">
      <alignment/>
    </xf>
    <xf numFmtId="0" fontId="28" fillId="21" borderId="0" applyBorder="0" applyProtection="0">
      <alignment/>
    </xf>
    <xf numFmtId="0" fontId="28" fillId="22" borderId="0" applyBorder="0" applyProtection="0">
      <alignment/>
    </xf>
    <xf numFmtId="0" fontId="28" fillId="14" borderId="0" applyBorder="0" applyProtection="0">
      <alignment/>
    </xf>
    <xf numFmtId="0" fontId="28" fillId="6" borderId="0" applyBorder="0" applyProtection="0">
      <alignment/>
    </xf>
    <xf numFmtId="0" fontId="28" fillId="3" borderId="0" applyBorder="0" applyProtection="0">
      <alignment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2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1" fillId="29" borderId="0" applyNumberFormat="0" applyBorder="0" applyAlignment="0" applyProtection="0"/>
    <xf numFmtId="0" fontId="32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Border="0" applyProtection="0">
      <alignment/>
    </xf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6" fillId="0" borderId="0" applyBorder="0">
      <alignment vertical="center"/>
      <protection/>
    </xf>
    <xf numFmtId="0" fontId="40" fillId="0" borderId="0" applyBorder="0" applyProtection="0">
      <alignment/>
    </xf>
    <xf numFmtId="0" fontId="40" fillId="0" borderId="0" applyNumberFormat="0" applyFill="0" applyBorder="0" applyAlignment="0" applyProtection="0"/>
    <xf numFmtId="0" fontId="6" fillId="0" borderId="10">
      <alignment vertical="center"/>
      <protection/>
    </xf>
    <xf numFmtId="0" fontId="41" fillId="0" borderId="0" applyNumberFormat="0" applyFill="0" applyBorder="0" applyAlignment="0" applyProtection="0"/>
    <xf numFmtId="0" fontId="42" fillId="33" borderId="11" applyNumberFormat="0" applyAlignment="0" applyProtection="0"/>
    <xf numFmtId="0" fontId="43" fillId="34" borderId="11" applyNumberFormat="0" applyAlignment="0" applyProtection="0"/>
    <xf numFmtId="0" fontId="44" fillId="34" borderId="12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7" fillId="0" borderId="0" xfId="70" applyFont="1">
      <alignment/>
      <protection/>
    </xf>
    <xf numFmtId="0" fontId="48" fillId="0" borderId="0" xfId="70" applyFont="1">
      <alignment/>
      <protection/>
    </xf>
    <xf numFmtId="49" fontId="48" fillId="0" borderId="0" xfId="70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6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68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/>
      <protection/>
    </xf>
    <xf numFmtId="166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top"/>
      <protection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9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top"/>
      <protection/>
    </xf>
    <xf numFmtId="49" fontId="47" fillId="0" borderId="0" xfId="70" applyNumberFormat="1" applyFont="1">
      <alignment/>
      <protection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165" fontId="47" fillId="0" borderId="0" xfId="0" applyNumberFormat="1" applyFont="1" applyAlignment="1">
      <alignment horizontal="right" wrapText="1"/>
    </xf>
    <xf numFmtId="4" fontId="47" fillId="0" borderId="0" xfId="0" applyNumberFormat="1" applyFont="1" applyAlignment="1">
      <alignment horizontal="right" wrapText="1"/>
    </xf>
    <xf numFmtId="169" fontId="47" fillId="0" borderId="0" xfId="0" applyNumberFormat="1" applyFont="1" applyAlignment="1">
      <alignment horizontal="right" wrapText="1"/>
    </xf>
    <xf numFmtId="166" fontId="47" fillId="0" borderId="0" xfId="0" applyNumberFormat="1" applyFont="1" applyAlignment="1">
      <alignment horizontal="right" wrapText="1"/>
    </xf>
    <xf numFmtId="49" fontId="2" fillId="0" borderId="13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49" fillId="0" borderId="0" xfId="0" applyNumberFormat="1" applyFont="1" applyAlignment="1" applyProtection="1">
      <alignment horizontal="left" vertical="top" wrapText="1"/>
      <protection/>
    </xf>
    <xf numFmtId="169" fontId="49" fillId="0" borderId="0" xfId="0" applyNumberFormat="1" applyFont="1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4" fontId="49" fillId="0" borderId="0" xfId="0" applyNumberFormat="1" applyFont="1" applyAlignment="1" applyProtection="1">
      <alignment vertical="top"/>
      <protection/>
    </xf>
    <xf numFmtId="168" fontId="49" fillId="0" borderId="0" xfId="0" applyNumberFormat="1" applyFont="1" applyAlignment="1" applyProtection="1">
      <alignment vertical="top"/>
      <protection/>
    </xf>
    <xf numFmtId="0" fontId="49" fillId="0" borderId="0" xfId="0" applyFont="1" applyAlignment="1" applyProtection="1">
      <alignment horizontal="center" vertical="top"/>
      <protection/>
    </xf>
    <xf numFmtId="0" fontId="49" fillId="0" borderId="0" xfId="0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68" fontId="4" fillId="0" borderId="0" xfId="0" applyNumberFormat="1" applyFont="1" applyAlignment="1" applyProtection="1">
      <alignment vertical="top"/>
      <protection/>
    </xf>
    <xf numFmtId="169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 1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8"/>
  <sheetViews>
    <sheetView showGridLines="0"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9.00390625" defaultRowHeight="12.75"/>
  <cols>
    <col min="1" max="1" width="6.7109375" style="12" customWidth="1"/>
    <col min="2" max="2" width="3.7109375" style="13" customWidth="1"/>
    <col min="3" max="3" width="13.00390625" style="14" customWidth="1"/>
    <col min="4" max="4" width="45.7109375" style="15" customWidth="1"/>
    <col min="5" max="5" width="11.28125" style="16" customWidth="1"/>
    <col min="6" max="6" width="5.8515625" style="17" customWidth="1"/>
    <col min="7" max="7" width="8.7109375" style="18" customWidth="1"/>
    <col min="8" max="10" width="9.7109375" style="18" customWidth="1"/>
    <col min="11" max="11" width="7.421875" style="19" customWidth="1"/>
    <col min="12" max="12" width="8.28125" style="19" customWidth="1"/>
    <col min="13" max="13" width="7.140625" style="16" customWidth="1"/>
    <col min="14" max="14" width="7.00390625" style="16" customWidth="1"/>
    <col min="15" max="15" width="3.57421875" style="17" customWidth="1"/>
    <col min="16" max="16" width="12.7109375" style="17" customWidth="1"/>
    <col min="17" max="19" width="11.28125" style="16" customWidth="1"/>
    <col min="20" max="20" width="10.57421875" style="20" customWidth="1"/>
    <col min="21" max="21" width="10.28125" style="20" customWidth="1"/>
    <col min="22" max="22" width="5.7109375" style="20" customWidth="1"/>
    <col min="23" max="23" width="9.140625" style="16" customWidth="1"/>
    <col min="24" max="25" width="11.8515625" style="21" customWidth="1"/>
    <col min="26" max="26" width="7.57421875" style="14" customWidth="1"/>
    <col min="27" max="27" width="12.7109375" style="14" customWidth="1"/>
    <col min="28" max="28" width="4.28125" style="17" customWidth="1"/>
    <col min="29" max="30" width="2.7109375" style="17" customWidth="1"/>
    <col min="31" max="34" width="9.140625" style="22" customWidth="1"/>
    <col min="35" max="35" width="9.140625" style="4" customWidth="1"/>
    <col min="36" max="37" width="9.140625" style="4" hidden="1" customWidth="1"/>
    <col min="38" max="16384" width="9.00390625" style="23" customWidth="1"/>
  </cols>
  <sheetData>
    <row r="1" spans="1:32" s="4" customFormat="1" ht="12.75" customHeight="1">
      <c r="A1" s="8" t="s">
        <v>64</v>
      </c>
      <c r="G1" s="5"/>
      <c r="I1" s="8"/>
      <c r="J1" s="5"/>
      <c r="K1" s="6"/>
      <c r="Q1" s="7"/>
      <c r="R1" s="7"/>
      <c r="S1" s="7"/>
      <c r="X1" s="21"/>
      <c r="Y1" s="21"/>
      <c r="Z1" s="39" t="s">
        <v>2</v>
      </c>
      <c r="AA1" s="39" t="s">
        <v>3</v>
      </c>
      <c r="AB1" s="1" t="s">
        <v>4</v>
      </c>
      <c r="AC1" s="1" t="s">
        <v>5</v>
      </c>
      <c r="AD1" s="1" t="s">
        <v>6</v>
      </c>
      <c r="AE1" s="40" t="s">
        <v>7</v>
      </c>
      <c r="AF1" s="41" t="s">
        <v>8</v>
      </c>
    </row>
    <row r="2" spans="1:32" s="4" customFormat="1" ht="9.75">
      <c r="A2" s="8" t="s">
        <v>578</v>
      </c>
      <c r="G2" s="5"/>
      <c r="H2" s="24"/>
      <c r="I2" s="8"/>
      <c r="J2" s="5"/>
      <c r="K2" s="6"/>
      <c r="Q2" s="7"/>
      <c r="R2" s="7"/>
      <c r="S2" s="7"/>
      <c r="X2" s="21"/>
      <c r="Y2" s="21"/>
      <c r="Z2" s="39" t="s">
        <v>9</v>
      </c>
      <c r="AA2" s="3" t="s">
        <v>10</v>
      </c>
      <c r="AB2" s="2" t="s">
        <v>11</v>
      </c>
      <c r="AC2" s="2"/>
      <c r="AD2" s="3"/>
      <c r="AE2" s="40">
        <v>1</v>
      </c>
      <c r="AF2" s="42">
        <v>123.5</v>
      </c>
    </row>
    <row r="3" spans="1:32" s="4" customFormat="1" ht="9.75">
      <c r="A3" s="8" t="s">
        <v>12</v>
      </c>
      <c r="G3" s="5"/>
      <c r="I3" s="8"/>
      <c r="J3" s="5"/>
      <c r="K3" s="6"/>
      <c r="Q3" s="7"/>
      <c r="R3" s="7"/>
      <c r="S3" s="7"/>
      <c r="X3" s="21"/>
      <c r="Y3" s="21"/>
      <c r="Z3" s="39" t="s">
        <v>13</v>
      </c>
      <c r="AA3" s="3" t="s">
        <v>14</v>
      </c>
      <c r="AB3" s="2" t="s">
        <v>11</v>
      </c>
      <c r="AC3" s="2" t="s">
        <v>15</v>
      </c>
      <c r="AD3" s="3" t="s">
        <v>16</v>
      </c>
      <c r="AE3" s="40">
        <v>2</v>
      </c>
      <c r="AF3" s="43">
        <v>123.46</v>
      </c>
    </row>
    <row r="4" spans="17:32" s="4" customFormat="1" ht="9.75">
      <c r="Q4" s="7"/>
      <c r="R4" s="7"/>
      <c r="S4" s="7"/>
      <c r="X4" s="21"/>
      <c r="Y4" s="21"/>
      <c r="Z4" s="39" t="s">
        <v>17</v>
      </c>
      <c r="AA4" s="3" t="s">
        <v>18</v>
      </c>
      <c r="AB4" s="2" t="s">
        <v>11</v>
      </c>
      <c r="AC4" s="2"/>
      <c r="AD4" s="3"/>
      <c r="AE4" s="40">
        <v>3</v>
      </c>
      <c r="AF4" s="44">
        <v>123.457</v>
      </c>
    </row>
    <row r="5" spans="1:32" s="4" customFormat="1" ht="9.75">
      <c r="A5" s="8" t="s">
        <v>65</v>
      </c>
      <c r="Q5" s="7"/>
      <c r="R5" s="7"/>
      <c r="S5" s="7"/>
      <c r="X5" s="21"/>
      <c r="Y5" s="21"/>
      <c r="Z5" s="39" t="s">
        <v>19</v>
      </c>
      <c r="AA5" s="3" t="s">
        <v>14</v>
      </c>
      <c r="AB5" s="2" t="s">
        <v>11</v>
      </c>
      <c r="AC5" s="2" t="s">
        <v>15</v>
      </c>
      <c r="AD5" s="3" t="s">
        <v>16</v>
      </c>
      <c r="AE5" s="40">
        <v>4</v>
      </c>
      <c r="AF5" s="45">
        <v>123.4567</v>
      </c>
    </row>
    <row r="6" spans="1:32" s="4" customFormat="1" ht="9.75">
      <c r="A6" s="8" t="s">
        <v>66</v>
      </c>
      <c r="Q6" s="7"/>
      <c r="R6" s="7"/>
      <c r="S6" s="7"/>
      <c r="X6" s="21"/>
      <c r="Y6" s="21"/>
      <c r="Z6" s="24"/>
      <c r="AA6" s="24"/>
      <c r="AE6" s="40" t="s">
        <v>20</v>
      </c>
      <c r="AF6" s="43">
        <v>123.46</v>
      </c>
    </row>
    <row r="7" spans="1:27" s="4" customFormat="1" ht="9.75">
      <c r="A7" s="8"/>
      <c r="Q7" s="7"/>
      <c r="R7" s="7"/>
      <c r="S7" s="7"/>
      <c r="X7" s="21"/>
      <c r="Y7" s="21"/>
      <c r="Z7" s="24"/>
      <c r="AA7" s="24"/>
    </row>
    <row r="8" spans="1:34" s="4" customFormat="1" ht="13.5">
      <c r="A8" s="4" t="s">
        <v>67</v>
      </c>
      <c r="B8" s="25"/>
      <c r="C8" s="26"/>
      <c r="D8" s="9" t="str">
        <f>CONCATENATE(AA2," ",AB2," ",AC2," ",AD2)</f>
        <v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 ht="9.75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65" t="s">
        <v>31</v>
      </c>
      <c r="L9" s="65"/>
      <c r="M9" s="66" t="s">
        <v>32</v>
      </c>
      <c r="N9" s="66"/>
      <c r="O9" s="10" t="s">
        <v>1</v>
      </c>
      <c r="P9" s="28" t="s">
        <v>33</v>
      </c>
      <c r="Q9" s="10" t="s">
        <v>25</v>
      </c>
      <c r="R9" s="10" t="s">
        <v>25</v>
      </c>
      <c r="S9" s="28" t="s">
        <v>25</v>
      </c>
      <c r="T9" s="30" t="s">
        <v>34</v>
      </c>
      <c r="U9" s="31" t="s">
        <v>35</v>
      </c>
      <c r="V9" s="32" t="s">
        <v>36</v>
      </c>
      <c r="W9" s="10" t="s">
        <v>37</v>
      </c>
      <c r="X9" s="33" t="s">
        <v>23</v>
      </c>
      <c r="Y9" s="33" t="s">
        <v>23</v>
      </c>
      <c r="Z9" s="46" t="s">
        <v>38</v>
      </c>
      <c r="AA9" s="46" t="s">
        <v>39</v>
      </c>
      <c r="AB9" s="10" t="s">
        <v>36</v>
      </c>
      <c r="AC9" s="10" t="s">
        <v>40</v>
      </c>
      <c r="AD9" s="10" t="s">
        <v>41</v>
      </c>
      <c r="AE9" s="47" t="s">
        <v>42</v>
      </c>
      <c r="AF9" s="47" t="s">
        <v>43</v>
      </c>
      <c r="AG9" s="47" t="s">
        <v>25</v>
      </c>
      <c r="AH9" s="47" t="s">
        <v>44</v>
      </c>
      <c r="AJ9" s="4" t="s">
        <v>68</v>
      </c>
      <c r="AK9" s="4" t="s">
        <v>70</v>
      </c>
    </row>
    <row r="10" spans="1:37" ht="9.75">
      <c r="A10" s="11" t="s">
        <v>45</v>
      </c>
      <c r="B10" s="11" t="s">
        <v>46</v>
      </c>
      <c r="C10" s="27"/>
      <c r="D10" s="11" t="s">
        <v>47</v>
      </c>
      <c r="E10" s="11" t="s">
        <v>48</v>
      </c>
      <c r="F10" s="11" t="s">
        <v>49</v>
      </c>
      <c r="G10" s="11" t="s">
        <v>50</v>
      </c>
      <c r="H10" s="11"/>
      <c r="I10" s="11" t="s">
        <v>51</v>
      </c>
      <c r="J10" s="11"/>
      <c r="K10" s="11" t="s">
        <v>27</v>
      </c>
      <c r="L10" s="11" t="s">
        <v>30</v>
      </c>
      <c r="M10" s="29" t="s">
        <v>27</v>
      </c>
      <c r="N10" s="11" t="s">
        <v>30</v>
      </c>
      <c r="O10" s="11" t="s">
        <v>52</v>
      </c>
      <c r="P10" s="29"/>
      <c r="Q10" s="11" t="s">
        <v>53</v>
      </c>
      <c r="R10" s="11" t="s">
        <v>54</v>
      </c>
      <c r="S10" s="29" t="s">
        <v>55</v>
      </c>
      <c r="T10" s="34" t="s">
        <v>56</v>
      </c>
      <c r="U10" s="35" t="s">
        <v>57</v>
      </c>
      <c r="V10" s="36" t="s">
        <v>58</v>
      </c>
      <c r="W10" s="37"/>
      <c r="X10" s="38" t="s">
        <v>59</v>
      </c>
      <c r="Y10" s="38"/>
      <c r="Z10" s="48" t="s">
        <v>60</v>
      </c>
      <c r="AA10" s="48" t="s">
        <v>45</v>
      </c>
      <c r="AB10" s="11" t="s">
        <v>61</v>
      </c>
      <c r="AC10" s="49"/>
      <c r="AD10" s="49"/>
      <c r="AE10" s="50"/>
      <c r="AF10" s="50"/>
      <c r="AG10" s="50"/>
      <c r="AH10" s="50"/>
      <c r="AJ10" s="4" t="s">
        <v>69</v>
      </c>
      <c r="AK10" s="4" t="s">
        <v>71</v>
      </c>
    </row>
    <row r="12" ht="9.75">
      <c r="B12" s="51" t="s">
        <v>72</v>
      </c>
    </row>
    <row r="13" ht="9.75">
      <c r="B13" s="14" t="s">
        <v>73</v>
      </c>
    </row>
    <row r="14" spans="1:37" ht="9.75">
      <c r="A14" s="12">
        <v>1</v>
      </c>
      <c r="B14" s="13" t="s">
        <v>74</v>
      </c>
      <c r="C14" s="14" t="s">
        <v>75</v>
      </c>
      <c r="D14" s="15" t="s">
        <v>76</v>
      </c>
      <c r="E14" s="16">
        <v>759</v>
      </c>
      <c r="F14" s="17" t="s">
        <v>77</v>
      </c>
      <c r="H14" s="18">
        <f>ROUND(E14*G14,2)</f>
        <v>0</v>
      </c>
      <c r="J14" s="18">
        <f>ROUND(E14*G14,2)</f>
        <v>0</v>
      </c>
      <c r="L14" s="19">
        <f>E14*K14</f>
        <v>0</v>
      </c>
      <c r="M14" s="16">
        <v>0.138</v>
      </c>
      <c r="N14" s="16">
        <f>E14*M14</f>
        <v>104.742</v>
      </c>
      <c r="P14" s="17" t="s">
        <v>78</v>
      </c>
      <c r="V14" s="20" t="s">
        <v>63</v>
      </c>
      <c r="X14" s="52" t="s">
        <v>79</v>
      </c>
      <c r="Y14" s="52" t="s">
        <v>75</v>
      </c>
      <c r="Z14" s="14" t="s">
        <v>80</v>
      </c>
      <c r="AJ14" s="4" t="s">
        <v>81</v>
      </c>
      <c r="AK14" s="4" t="s">
        <v>82</v>
      </c>
    </row>
    <row r="15" spans="4:24" ht="9.75">
      <c r="D15" s="53" t="s">
        <v>83</v>
      </c>
      <c r="E15" s="54"/>
      <c r="F15" s="55"/>
      <c r="G15" s="56"/>
      <c r="H15" s="56"/>
      <c r="I15" s="56"/>
      <c r="J15" s="56"/>
      <c r="K15" s="57"/>
      <c r="L15" s="57"/>
      <c r="M15" s="54"/>
      <c r="N15" s="54"/>
      <c r="O15" s="55"/>
      <c r="P15" s="55"/>
      <c r="Q15" s="54"/>
      <c r="R15" s="54"/>
      <c r="S15" s="54"/>
      <c r="T15" s="58"/>
      <c r="U15" s="58"/>
      <c r="V15" s="58" t="s">
        <v>0</v>
      </c>
      <c r="W15" s="54"/>
      <c r="X15" s="59"/>
    </row>
    <row r="16" spans="1:37" ht="20.25">
      <c r="A16" s="12">
        <v>2</v>
      </c>
      <c r="B16" s="13" t="s">
        <v>84</v>
      </c>
      <c r="C16" s="14" t="s">
        <v>85</v>
      </c>
      <c r="D16" s="15" t="s">
        <v>86</v>
      </c>
      <c r="E16" s="16">
        <v>67.5</v>
      </c>
      <c r="F16" s="17" t="s">
        <v>77</v>
      </c>
      <c r="H16" s="18">
        <f>ROUND(E16*G16,2)</f>
        <v>0</v>
      </c>
      <c r="J16" s="18">
        <f>ROUND(E16*G16,2)</f>
        <v>0</v>
      </c>
      <c r="L16" s="19">
        <f>E16*K16</f>
        <v>0</v>
      </c>
      <c r="M16" s="16">
        <v>0.24</v>
      </c>
      <c r="N16" s="16">
        <f>E16*M16</f>
        <v>16.2</v>
      </c>
      <c r="P16" s="17" t="s">
        <v>78</v>
      </c>
      <c r="V16" s="20" t="s">
        <v>63</v>
      </c>
      <c r="X16" s="52" t="s">
        <v>87</v>
      </c>
      <c r="Y16" s="52" t="s">
        <v>85</v>
      </c>
      <c r="Z16" s="14" t="s">
        <v>80</v>
      </c>
      <c r="AJ16" s="4" t="s">
        <v>81</v>
      </c>
      <c r="AK16" s="4" t="s">
        <v>82</v>
      </c>
    </row>
    <row r="17" spans="4:24" ht="9.75">
      <c r="D17" s="53" t="s">
        <v>88</v>
      </c>
      <c r="E17" s="54"/>
      <c r="F17" s="55"/>
      <c r="G17" s="56"/>
      <c r="H17" s="56"/>
      <c r="I17" s="56"/>
      <c r="J17" s="56"/>
      <c r="K17" s="57"/>
      <c r="L17" s="57"/>
      <c r="M17" s="54"/>
      <c r="N17" s="54"/>
      <c r="O17" s="55"/>
      <c r="P17" s="55"/>
      <c r="Q17" s="54"/>
      <c r="R17" s="54"/>
      <c r="S17" s="54"/>
      <c r="T17" s="58"/>
      <c r="U17" s="58"/>
      <c r="V17" s="58" t="s">
        <v>0</v>
      </c>
      <c r="W17" s="54"/>
      <c r="X17" s="59"/>
    </row>
    <row r="18" spans="1:37" ht="9.75">
      <c r="A18" s="12">
        <v>3</v>
      </c>
      <c r="B18" s="13" t="s">
        <v>84</v>
      </c>
      <c r="C18" s="14" t="s">
        <v>89</v>
      </c>
      <c r="D18" s="15" t="s">
        <v>90</v>
      </c>
      <c r="E18" s="16">
        <v>30</v>
      </c>
      <c r="F18" s="17" t="s">
        <v>77</v>
      </c>
      <c r="H18" s="18">
        <f>ROUND(E18*G18,2)</f>
        <v>0</v>
      </c>
      <c r="J18" s="18">
        <f>ROUND(E18*G18,2)</f>
        <v>0</v>
      </c>
      <c r="L18" s="19">
        <f>E18*K18</f>
        <v>0</v>
      </c>
      <c r="M18" s="16">
        <v>0.24</v>
      </c>
      <c r="N18" s="16">
        <f>E18*M18</f>
        <v>7.199999999999999</v>
      </c>
      <c r="P18" s="17" t="s">
        <v>78</v>
      </c>
      <c r="V18" s="20" t="s">
        <v>63</v>
      </c>
      <c r="X18" s="52" t="s">
        <v>91</v>
      </c>
      <c r="Y18" s="52" t="s">
        <v>89</v>
      </c>
      <c r="Z18" s="14" t="s">
        <v>80</v>
      </c>
      <c r="AJ18" s="4" t="s">
        <v>81</v>
      </c>
      <c r="AK18" s="4" t="s">
        <v>82</v>
      </c>
    </row>
    <row r="19" spans="1:37" ht="9.75">
      <c r="A19" s="12">
        <v>4</v>
      </c>
      <c r="B19" s="13" t="s">
        <v>84</v>
      </c>
      <c r="C19" s="14" t="s">
        <v>92</v>
      </c>
      <c r="D19" s="15" t="s">
        <v>93</v>
      </c>
      <c r="E19" s="16">
        <v>87.2</v>
      </c>
      <c r="F19" s="17" t="s">
        <v>77</v>
      </c>
      <c r="H19" s="18">
        <f>ROUND(E19*G19,2)</f>
        <v>0</v>
      </c>
      <c r="J19" s="18">
        <f>ROUND(E19*G19,2)</f>
        <v>0</v>
      </c>
      <c r="L19" s="19">
        <f>E19*K19</f>
        <v>0</v>
      </c>
      <c r="M19" s="16">
        <v>0.225</v>
      </c>
      <c r="N19" s="16">
        <f>E19*M19</f>
        <v>19.62</v>
      </c>
      <c r="P19" s="17" t="s">
        <v>78</v>
      </c>
      <c r="V19" s="20" t="s">
        <v>63</v>
      </c>
      <c r="X19" s="52" t="s">
        <v>94</v>
      </c>
      <c r="Y19" s="52" t="s">
        <v>92</v>
      </c>
      <c r="Z19" s="14" t="s">
        <v>80</v>
      </c>
      <c r="AJ19" s="4" t="s">
        <v>81</v>
      </c>
      <c r="AK19" s="4" t="s">
        <v>82</v>
      </c>
    </row>
    <row r="20" spans="4:24" ht="9.75">
      <c r="D20" s="53" t="s">
        <v>95</v>
      </c>
      <c r="E20" s="54"/>
      <c r="F20" s="55"/>
      <c r="G20" s="56"/>
      <c r="H20" s="56"/>
      <c r="I20" s="56"/>
      <c r="J20" s="56"/>
      <c r="K20" s="57"/>
      <c r="L20" s="57"/>
      <c r="M20" s="54"/>
      <c r="N20" s="54"/>
      <c r="O20" s="55"/>
      <c r="P20" s="55"/>
      <c r="Q20" s="54"/>
      <c r="R20" s="54"/>
      <c r="S20" s="54"/>
      <c r="T20" s="58"/>
      <c r="U20" s="58"/>
      <c r="V20" s="58" t="s">
        <v>0</v>
      </c>
      <c r="W20" s="54"/>
      <c r="X20" s="59"/>
    </row>
    <row r="21" spans="4:24" ht="9.75">
      <c r="D21" s="53" t="s">
        <v>96</v>
      </c>
      <c r="E21" s="54"/>
      <c r="F21" s="55"/>
      <c r="G21" s="56"/>
      <c r="H21" s="56"/>
      <c r="I21" s="56"/>
      <c r="J21" s="56"/>
      <c r="K21" s="57"/>
      <c r="L21" s="57"/>
      <c r="M21" s="54"/>
      <c r="N21" s="54"/>
      <c r="O21" s="55"/>
      <c r="P21" s="55"/>
      <c r="Q21" s="54"/>
      <c r="R21" s="54"/>
      <c r="S21" s="54"/>
      <c r="T21" s="58"/>
      <c r="U21" s="58"/>
      <c r="V21" s="58" t="s">
        <v>0</v>
      </c>
      <c r="W21" s="54"/>
      <c r="X21" s="59"/>
    </row>
    <row r="22" spans="1:37" ht="9.75">
      <c r="A22" s="12">
        <v>5</v>
      </c>
      <c r="B22" s="13" t="s">
        <v>84</v>
      </c>
      <c r="C22" s="14" t="s">
        <v>97</v>
      </c>
      <c r="D22" s="15" t="s">
        <v>98</v>
      </c>
      <c r="E22" s="16">
        <v>30</v>
      </c>
      <c r="F22" s="17" t="s">
        <v>77</v>
      </c>
      <c r="H22" s="18">
        <f>ROUND(E22*G22,2)</f>
        <v>0</v>
      </c>
      <c r="J22" s="18">
        <f>ROUND(E22*G22,2)</f>
        <v>0</v>
      </c>
      <c r="L22" s="19">
        <f>E22*K22</f>
        <v>0</v>
      </c>
      <c r="M22" s="16">
        <v>0.5</v>
      </c>
      <c r="N22" s="16">
        <f>E22*M22</f>
        <v>15</v>
      </c>
      <c r="P22" s="17" t="s">
        <v>78</v>
      </c>
      <c r="V22" s="20" t="s">
        <v>63</v>
      </c>
      <c r="X22" s="52" t="s">
        <v>99</v>
      </c>
      <c r="Y22" s="52" t="s">
        <v>97</v>
      </c>
      <c r="Z22" s="14" t="s">
        <v>80</v>
      </c>
      <c r="AJ22" s="4" t="s">
        <v>81</v>
      </c>
      <c r="AK22" s="4" t="s">
        <v>82</v>
      </c>
    </row>
    <row r="23" spans="4:24" ht="9.75">
      <c r="D23" s="53" t="s">
        <v>100</v>
      </c>
      <c r="E23" s="54"/>
      <c r="F23" s="55"/>
      <c r="G23" s="56"/>
      <c r="H23" s="56"/>
      <c r="I23" s="56"/>
      <c r="J23" s="56"/>
      <c r="K23" s="57"/>
      <c r="L23" s="57"/>
      <c r="M23" s="54"/>
      <c r="N23" s="54"/>
      <c r="O23" s="55"/>
      <c r="P23" s="55"/>
      <c r="Q23" s="54"/>
      <c r="R23" s="54"/>
      <c r="S23" s="54"/>
      <c r="T23" s="58"/>
      <c r="U23" s="58"/>
      <c r="V23" s="58" t="s">
        <v>0</v>
      </c>
      <c r="W23" s="54"/>
      <c r="X23" s="59"/>
    </row>
    <row r="24" spans="1:37" ht="9.75">
      <c r="A24" s="12">
        <v>6</v>
      </c>
      <c r="B24" s="13" t="s">
        <v>84</v>
      </c>
      <c r="C24" s="14" t="s">
        <v>101</v>
      </c>
      <c r="D24" s="15" t="s">
        <v>102</v>
      </c>
      <c r="E24" s="16">
        <v>5150</v>
      </c>
      <c r="F24" s="17" t="s">
        <v>77</v>
      </c>
      <c r="H24" s="18">
        <f>ROUND(E24*G24,2)</f>
        <v>0</v>
      </c>
      <c r="J24" s="18">
        <f>ROUND(E24*G24,2)</f>
        <v>0</v>
      </c>
      <c r="L24" s="19">
        <f>E24*K24</f>
        <v>0</v>
      </c>
      <c r="M24" s="16">
        <v>0.72</v>
      </c>
      <c r="N24" s="16">
        <f>E24*M24</f>
        <v>3708</v>
      </c>
      <c r="P24" s="17" t="s">
        <v>78</v>
      </c>
      <c r="V24" s="20" t="s">
        <v>63</v>
      </c>
      <c r="X24" s="52" t="s">
        <v>103</v>
      </c>
      <c r="Y24" s="52" t="s">
        <v>101</v>
      </c>
      <c r="Z24" s="14" t="s">
        <v>80</v>
      </c>
      <c r="AJ24" s="4" t="s">
        <v>81</v>
      </c>
      <c r="AK24" s="4" t="s">
        <v>82</v>
      </c>
    </row>
    <row r="25" spans="4:24" ht="9.75">
      <c r="D25" s="53" t="s">
        <v>104</v>
      </c>
      <c r="E25" s="54"/>
      <c r="F25" s="55"/>
      <c r="G25" s="56"/>
      <c r="H25" s="56"/>
      <c r="I25" s="56"/>
      <c r="J25" s="56"/>
      <c r="K25" s="57"/>
      <c r="L25" s="57"/>
      <c r="M25" s="54"/>
      <c r="N25" s="54"/>
      <c r="O25" s="55"/>
      <c r="P25" s="55"/>
      <c r="Q25" s="54"/>
      <c r="R25" s="54"/>
      <c r="S25" s="54"/>
      <c r="T25" s="58"/>
      <c r="U25" s="58"/>
      <c r="V25" s="58" t="s">
        <v>0</v>
      </c>
      <c r="W25" s="54"/>
      <c r="X25" s="59"/>
    </row>
    <row r="26" spans="4:24" ht="9.75">
      <c r="D26" s="53" t="s">
        <v>105</v>
      </c>
      <c r="E26" s="54"/>
      <c r="F26" s="55"/>
      <c r="G26" s="56"/>
      <c r="H26" s="56"/>
      <c r="I26" s="56"/>
      <c r="J26" s="56"/>
      <c r="K26" s="57"/>
      <c r="L26" s="57"/>
      <c r="M26" s="54"/>
      <c r="N26" s="54"/>
      <c r="O26" s="55"/>
      <c r="P26" s="55"/>
      <c r="Q26" s="54"/>
      <c r="R26" s="54"/>
      <c r="S26" s="54"/>
      <c r="T26" s="58"/>
      <c r="U26" s="58"/>
      <c r="V26" s="58" t="s">
        <v>0</v>
      </c>
      <c r="W26" s="54"/>
      <c r="X26" s="59"/>
    </row>
    <row r="27" spans="1:37" ht="9.75">
      <c r="A27" s="12">
        <v>7</v>
      </c>
      <c r="B27" s="13" t="s">
        <v>84</v>
      </c>
      <c r="C27" s="14" t="s">
        <v>106</v>
      </c>
      <c r="D27" s="15" t="s">
        <v>107</v>
      </c>
      <c r="E27" s="16">
        <v>5040</v>
      </c>
      <c r="F27" s="17" t="s">
        <v>77</v>
      </c>
      <c r="H27" s="18">
        <f>ROUND(E27*G27,2)</f>
        <v>0</v>
      </c>
      <c r="J27" s="18">
        <f>ROUND(E27*G27,2)</f>
        <v>0</v>
      </c>
      <c r="L27" s="19">
        <f>E27*K27</f>
        <v>0</v>
      </c>
      <c r="M27" s="16">
        <v>0.181</v>
      </c>
      <c r="N27" s="16">
        <f>E27*M27</f>
        <v>912.24</v>
      </c>
      <c r="P27" s="17" t="s">
        <v>78</v>
      </c>
      <c r="V27" s="20" t="s">
        <v>63</v>
      </c>
      <c r="X27" s="52" t="s">
        <v>108</v>
      </c>
      <c r="Y27" s="52" t="s">
        <v>106</v>
      </c>
      <c r="Z27" s="14" t="s">
        <v>80</v>
      </c>
      <c r="AJ27" s="4" t="s">
        <v>81</v>
      </c>
      <c r="AK27" s="4" t="s">
        <v>82</v>
      </c>
    </row>
    <row r="28" spans="4:24" ht="9.75">
      <c r="D28" s="53" t="s">
        <v>109</v>
      </c>
      <c r="E28" s="54"/>
      <c r="F28" s="55"/>
      <c r="G28" s="56"/>
      <c r="H28" s="56"/>
      <c r="I28" s="56"/>
      <c r="J28" s="56"/>
      <c r="K28" s="57"/>
      <c r="L28" s="57"/>
      <c r="M28" s="54"/>
      <c r="N28" s="54"/>
      <c r="O28" s="55"/>
      <c r="P28" s="55"/>
      <c r="Q28" s="54"/>
      <c r="R28" s="54"/>
      <c r="S28" s="54"/>
      <c r="T28" s="58"/>
      <c r="U28" s="58"/>
      <c r="V28" s="58" t="s">
        <v>0</v>
      </c>
      <c r="W28" s="54"/>
      <c r="X28" s="59"/>
    </row>
    <row r="29" spans="1:37" ht="9.75">
      <c r="A29" s="12">
        <v>8</v>
      </c>
      <c r="B29" s="13" t="s">
        <v>74</v>
      </c>
      <c r="C29" s="14" t="s">
        <v>110</v>
      </c>
      <c r="D29" s="15" t="s">
        <v>111</v>
      </c>
      <c r="E29" s="16">
        <v>164</v>
      </c>
      <c r="F29" s="17" t="s">
        <v>77</v>
      </c>
      <c r="H29" s="18">
        <f>ROUND(E29*G29,2)</f>
        <v>0</v>
      </c>
      <c r="J29" s="18">
        <f>ROUND(E29*G29,2)</f>
        <v>0</v>
      </c>
      <c r="L29" s="19">
        <f>E29*K29</f>
        <v>0</v>
      </c>
      <c r="M29" s="16">
        <v>0.103</v>
      </c>
      <c r="N29" s="16">
        <f>E29*M29</f>
        <v>16.892</v>
      </c>
      <c r="P29" s="17" t="s">
        <v>78</v>
      </c>
      <c r="V29" s="20" t="s">
        <v>63</v>
      </c>
      <c r="X29" s="52" t="s">
        <v>112</v>
      </c>
      <c r="Y29" s="52" t="s">
        <v>110</v>
      </c>
      <c r="Z29" s="14" t="s">
        <v>80</v>
      </c>
      <c r="AJ29" s="4" t="s">
        <v>81</v>
      </c>
      <c r="AK29" s="4" t="s">
        <v>82</v>
      </c>
    </row>
    <row r="30" spans="4:24" ht="9.75">
      <c r="D30" s="53" t="s">
        <v>113</v>
      </c>
      <c r="E30" s="54"/>
      <c r="F30" s="55"/>
      <c r="G30" s="56"/>
      <c r="H30" s="56"/>
      <c r="I30" s="56"/>
      <c r="J30" s="56"/>
      <c r="K30" s="57"/>
      <c r="L30" s="57"/>
      <c r="M30" s="54"/>
      <c r="N30" s="54"/>
      <c r="O30" s="55"/>
      <c r="P30" s="55"/>
      <c r="Q30" s="54"/>
      <c r="R30" s="54"/>
      <c r="S30" s="54"/>
      <c r="T30" s="58"/>
      <c r="U30" s="58"/>
      <c r="V30" s="58" t="s">
        <v>0</v>
      </c>
      <c r="W30" s="54"/>
      <c r="X30" s="59"/>
    </row>
    <row r="31" spans="1:37" ht="20.25">
      <c r="A31" s="12">
        <v>9</v>
      </c>
      <c r="B31" s="13" t="s">
        <v>84</v>
      </c>
      <c r="C31" s="14" t="s">
        <v>114</v>
      </c>
      <c r="D31" s="15" t="s">
        <v>115</v>
      </c>
      <c r="E31" s="16">
        <v>84</v>
      </c>
      <c r="F31" s="17" t="s">
        <v>116</v>
      </c>
      <c r="H31" s="18">
        <f>ROUND(E31*G31,2)</f>
        <v>0</v>
      </c>
      <c r="J31" s="18">
        <f>ROUND(E31*G31,2)</f>
        <v>0</v>
      </c>
      <c r="L31" s="19">
        <f>E31*K31</f>
        <v>0</v>
      </c>
      <c r="M31" s="16">
        <v>0.23</v>
      </c>
      <c r="N31" s="16">
        <f>E31*M31</f>
        <v>19.32</v>
      </c>
      <c r="P31" s="17" t="s">
        <v>78</v>
      </c>
      <c r="V31" s="20" t="s">
        <v>63</v>
      </c>
      <c r="X31" s="52" t="s">
        <v>117</v>
      </c>
      <c r="Y31" s="52" t="s">
        <v>114</v>
      </c>
      <c r="Z31" s="14" t="s">
        <v>80</v>
      </c>
      <c r="AJ31" s="4" t="s">
        <v>81</v>
      </c>
      <c r="AK31" s="4" t="s">
        <v>82</v>
      </c>
    </row>
    <row r="32" spans="4:24" ht="9.75">
      <c r="D32" s="53" t="s">
        <v>118</v>
      </c>
      <c r="E32" s="54"/>
      <c r="F32" s="55"/>
      <c r="G32" s="56"/>
      <c r="H32" s="56"/>
      <c r="I32" s="56"/>
      <c r="J32" s="56"/>
      <c r="K32" s="57"/>
      <c r="L32" s="57"/>
      <c r="M32" s="54"/>
      <c r="N32" s="54"/>
      <c r="O32" s="55"/>
      <c r="P32" s="55"/>
      <c r="Q32" s="54"/>
      <c r="R32" s="54"/>
      <c r="S32" s="54"/>
      <c r="T32" s="58"/>
      <c r="U32" s="58"/>
      <c r="V32" s="58" t="s">
        <v>0</v>
      </c>
      <c r="W32" s="54"/>
      <c r="X32" s="59"/>
    </row>
    <row r="33" spans="1:37" ht="9.75">
      <c r="A33" s="12">
        <v>10</v>
      </c>
      <c r="B33" s="13" t="s">
        <v>74</v>
      </c>
      <c r="C33" s="14" t="s">
        <v>119</v>
      </c>
      <c r="D33" s="15" t="s">
        <v>120</v>
      </c>
      <c r="E33" s="16">
        <v>233</v>
      </c>
      <c r="F33" s="17" t="s">
        <v>116</v>
      </c>
      <c r="H33" s="18">
        <f>ROUND(E33*G33,2)</f>
        <v>0</v>
      </c>
      <c r="J33" s="18">
        <f>ROUND(E33*G33,2)</f>
        <v>0</v>
      </c>
      <c r="L33" s="19">
        <f>E33*K33</f>
        <v>0</v>
      </c>
      <c r="M33" s="16">
        <v>0.145</v>
      </c>
      <c r="N33" s="16">
        <f>E33*M33</f>
        <v>33.785</v>
      </c>
      <c r="P33" s="17" t="s">
        <v>78</v>
      </c>
      <c r="V33" s="20" t="s">
        <v>63</v>
      </c>
      <c r="X33" s="52" t="s">
        <v>121</v>
      </c>
      <c r="Y33" s="52" t="s">
        <v>119</v>
      </c>
      <c r="Z33" s="14" t="s">
        <v>80</v>
      </c>
      <c r="AJ33" s="4" t="s">
        <v>81</v>
      </c>
      <c r="AK33" s="4" t="s">
        <v>82</v>
      </c>
    </row>
    <row r="34" spans="4:24" ht="9.75">
      <c r="D34" s="53" t="s">
        <v>122</v>
      </c>
      <c r="E34" s="54"/>
      <c r="F34" s="55"/>
      <c r="G34" s="56"/>
      <c r="H34" s="56"/>
      <c r="I34" s="56"/>
      <c r="J34" s="56"/>
      <c r="K34" s="57"/>
      <c r="L34" s="57"/>
      <c r="M34" s="54"/>
      <c r="N34" s="54"/>
      <c r="O34" s="55"/>
      <c r="P34" s="55"/>
      <c r="Q34" s="54"/>
      <c r="R34" s="54"/>
      <c r="S34" s="54"/>
      <c r="T34" s="58"/>
      <c r="U34" s="58"/>
      <c r="V34" s="58" t="s">
        <v>0</v>
      </c>
      <c r="W34" s="54"/>
      <c r="X34" s="59"/>
    </row>
    <row r="35" spans="4:24" ht="9.75">
      <c r="D35" s="53" t="s">
        <v>123</v>
      </c>
      <c r="E35" s="54"/>
      <c r="F35" s="55"/>
      <c r="G35" s="56"/>
      <c r="H35" s="56"/>
      <c r="I35" s="56"/>
      <c r="J35" s="56"/>
      <c r="K35" s="57"/>
      <c r="L35" s="57"/>
      <c r="M35" s="54"/>
      <c r="N35" s="54"/>
      <c r="O35" s="55"/>
      <c r="P35" s="55"/>
      <c r="Q35" s="54"/>
      <c r="R35" s="54"/>
      <c r="S35" s="54"/>
      <c r="T35" s="58"/>
      <c r="U35" s="58"/>
      <c r="V35" s="58" t="s">
        <v>0</v>
      </c>
      <c r="W35" s="54"/>
      <c r="X35" s="59"/>
    </row>
    <row r="36" spans="1:37" ht="9.75">
      <c r="A36" s="12">
        <v>11</v>
      </c>
      <c r="B36" s="13" t="s">
        <v>74</v>
      </c>
      <c r="C36" s="14" t="s">
        <v>124</v>
      </c>
      <c r="D36" s="15" t="s">
        <v>125</v>
      </c>
      <c r="E36" s="16">
        <v>35</v>
      </c>
      <c r="F36" s="17" t="s">
        <v>116</v>
      </c>
      <c r="H36" s="18">
        <f>ROUND(E36*G36,2)</f>
        <v>0</v>
      </c>
      <c r="J36" s="18">
        <f>ROUND(E36*G36,2)</f>
        <v>0</v>
      </c>
      <c r="L36" s="19">
        <f>E36*K36</f>
        <v>0</v>
      </c>
      <c r="M36" s="16">
        <v>0.04</v>
      </c>
      <c r="N36" s="16">
        <f>E36*M36</f>
        <v>1.4000000000000001</v>
      </c>
      <c r="P36" s="17" t="s">
        <v>78</v>
      </c>
      <c r="V36" s="20" t="s">
        <v>63</v>
      </c>
      <c r="X36" s="52" t="s">
        <v>126</v>
      </c>
      <c r="Y36" s="52" t="s">
        <v>124</v>
      </c>
      <c r="Z36" s="14" t="s">
        <v>80</v>
      </c>
      <c r="AJ36" s="4" t="s">
        <v>81</v>
      </c>
      <c r="AK36" s="4" t="s">
        <v>82</v>
      </c>
    </row>
    <row r="37" spans="4:24" ht="9.75">
      <c r="D37" s="53" t="s">
        <v>127</v>
      </c>
      <c r="E37" s="54"/>
      <c r="F37" s="55"/>
      <c r="G37" s="56"/>
      <c r="H37" s="56"/>
      <c r="I37" s="56"/>
      <c r="J37" s="56"/>
      <c r="K37" s="57"/>
      <c r="L37" s="57"/>
      <c r="M37" s="54"/>
      <c r="N37" s="54"/>
      <c r="O37" s="55"/>
      <c r="P37" s="55"/>
      <c r="Q37" s="54"/>
      <c r="R37" s="54"/>
      <c r="S37" s="54"/>
      <c r="T37" s="58"/>
      <c r="U37" s="58"/>
      <c r="V37" s="58" t="s">
        <v>0</v>
      </c>
      <c r="W37" s="54"/>
      <c r="X37" s="59"/>
    </row>
    <row r="38" spans="1:37" ht="9.75">
      <c r="A38" s="12">
        <v>12</v>
      </c>
      <c r="B38" s="13" t="s">
        <v>128</v>
      </c>
      <c r="C38" s="14" t="s">
        <v>129</v>
      </c>
      <c r="D38" s="15" t="s">
        <v>130</v>
      </c>
      <c r="E38" s="16">
        <v>1190.84</v>
      </c>
      <c r="F38" s="17" t="s">
        <v>131</v>
      </c>
      <c r="H38" s="18">
        <f>ROUND(E38*G38,2)</f>
        <v>0</v>
      </c>
      <c r="J38" s="18">
        <f>ROUND(E38*G38,2)</f>
        <v>0</v>
      </c>
      <c r="L38" s="19">
        <f>E38*K38</f>
        <v>0</v>
      </c>
      <c r="N38" s="16">
        <f>E38*M38</f>
        <v>0</v>
      </c>
      <c r="P38" s="17" t="s">
        <v>78</v>
      </c>
      <c r="V38" s="20" t="s">
        <v>63</v>
      </c>
      <c r="X38" s="52" t="s">
        <v>132</v>
      </c>
      <c r="Y38" s="52" t="s">
        <v>129</v>
      </c>
      <c r="Z38" s="14" t="s">
        <v>133</v>
      </c>
      <c r="AJ38" s="4" t="s">
        <v>81</v>
      </c>
      <c r="AK38" s="4" t="s">
        <v>82</v>
      </c>
    </row>
    <row r="39" spans="4:24" ht="9.75">
      <c r="D39" s="53" t="s">
        <v>134</v>
      </c>
      <c r="E39" s="54"/>
      <c r="F39" s="55"/>
      <c r="G39" s="56"/>
      <c r="H39" s="56"/>
      <c r="I39" s="56"/>
      <c r="J39" s="56"/>
      <c r="K39" s="57"/>
      <c r="L39" s="57"/>
      <c r="M39" s="54"/>
      <c r="N39" s="54"/>
      <c r="O39" s="55"/>
      <c r="P39" s="55"/>
      <c r="Q39" s="54"/>
      <c r="R39" s="54"/>
      <c r="S39" s="54"/>
      <c r="T39" s="58"/>
      <c r="U39" s="58"/>
      <c r="V39" s="58" t="s">
        <v>0</v>
      </c>
      <c r="W39" s="54"/>
      <c r="X39" s="59"/>
    </row>
    <row r="40" spans="4:24" ht="9.75">
      <c r="D40" s="53" t="s">
        <v>135</v>
      </c>
      <c r="E40" s="54"/>
      <c r="F40" s="55"/>
      <c r="G40" s="56"/>
      <c r="H40" s="56"/>
      <c r="I40" s="56"/>
      <c r="J40" s="56"/>
      <c r="K40" s="57"/>
      <c r="L40" s="57"/>
      <c r="M40" s="54"/>
      <c r="N40" s="54"/>
      <c r="O40" s="55"/>
      <c r="P40" s="55"/>
      <c r="Q40" s="54"/>
      <c r="R40" s="54"/>
      <c r="S40" s="54"/>
      <c r="T40" s="58"/>
      <c r="U40" s="58"/>
      <c r="V40" s="58" t="s">
        <v>0</v>
      </c>
      <c r="W40" s="54"/>
      <c r="X40" s="59"/>
    </row>
    <row r="41" spans="1:37" ht="9.75">
      <c r="A41" s="12">
        <v>13</v>
      </c>
      <c r="B41" s="13" t="s">
        <v>128</v>
      </c>
      <c r="C41" s="14" t="s">
        <v>136</v>
      </c>
      <c r="D41" s="15" t="s">
        <v>137</v>
      </c>
      <c r="E41" s="16">
        <v>1190.84</v>
      </c>
      <c r="F41" s="17" t="s">
        <v>131</v>
      </c>
      <c r="H41" s="18">
        <f>ROUND(E41*G41,2)</f>
        <v>0</v>
      </c>
      <c r="J41" s="18">
        <f>ROUND(E41*G41,2)</f>
        <v>0</v>
      </c>
      <c r="L41" s="19">
        <f>E41*K41</f>
        <v>0</v>
      </c>
      <c r="N41" s="16">
        <f>E41*M41</f>
        <v>0</v>
      </c>
      <c r="P41" s="17" t="s">
        <v>78</v>
      </c>
      <c r="V41" s="20" t="s">
        <v>63</v>
      </c>
      <c r="X41" s="52" t="s">
        <v>138</v>
      </c>
      <c r="Y41" s="52" t="s">
        <v>136</v>
      </c>
      <c r="Z41" s="14" t="s">
        <v>133</v>
      </c>
      <c r="AJ41" s="4" t="s">
        <v>81</v>
      </c>
      <c r="AK41" s="4" t="s">
        <v>82</v>
      </c>
    </row>
    <row r="42" spans="1:37" ht="9.75">
      <c r="A42" s="12">
        <v>14</v>
      </c>
      <c r="B42" s="13" t="s">
        <v>74</v>
      </c>
      <c r="C42" s="14" t="s">
        <v>139</v>
      </c>
      <c r="D42" s="15" t="s">
        <v>140</v>
      </c>
      <c r="E42" s="16">
        <v>297.44</v>
      </c>
      <c r="F42" s="17" t="s">
        <v>131</v>
      </c>
      <c r="H42" s="18">
        <f>ROUND(E42*G42,2)</f>
        <v>0</v>
      </c>
      <c r="J42" s="18">
        <f>ROUND(E42*G42,2)</f>
        <v>0</v>
      </c>
      <c r="L42" s="19">
        <f>E42*K42</f>
        <v>0</v>
      </c>
      <c r="N42" s="16">
        <f>E42*M42</f>
        <v>0</v>
      </c>
      <c r="P42" s="17" t="s">
        <v>78</v>
      </c>
      <c r="V42" s="20" t="s">
        <v>63</v>
      </c>
      <c r="X42" s="52" t="s">
        <v>141</v>
      </c>
      <c r="Y42" s="52" t="s">
        <v>139</v>
      </c>
      <c r="Z42" s="14" t="s">
        <v>142</v>
      </c>
      <c r="AJ42" s="4" t="s">
        <v>81</v>
      </c>
      <c r="AK42" s="4" t="s">
        <v>82</v>
      </c>
    </row>
    <row r="43" spans="4:24" ht="9.75">
      <c r="D43" s="53" t="s">
        <v>143</v>
      </c>
      <c r="E43" s="54"/>
      <c r="F43" s="55"/>
      <c r="G43" s="56"/>
      <c r="H43" s="56"/>
      <c r="I43" s="56"/>
      <c r="J43" s="56"/>
      <c r="K43" s="57"/>
      <c r="L43" s="57"/>
      <c r="M43" s="54"/>
      <c r="N43" s="54"/>
      <c r="O43" s="55"/>
      <c r="P43" s="55"/>
      <c r="Q43" s="54"/>
      <c r="R43" s="54"/>
      <c r="S43" s="54"/>
      <c r="T43" s="58"/>
      <c r="U43" s="58"/>
      <c r="V43" s="58" t="s">
        <v>0</v>
      </c>
      <c r="W43" s="54"/>
      <c r="X43" s="59"/>
    </row>
    <row r="44" spans="4:24" ht="9.75">
      <c r="D44" s="53" t="s">
        <v>144</v>
      </c>
      <c r="E44" s="54"/>
      <c r="F44" s="55"/>
      <c r="G44" s="56"/>
      <c r="H44" s="56"/>
      <c r="I44" s="56"/>
      <c r="J44" s="56"/>
      <c r="K44" s="57"/>
      <c r="L44" s="57"/>
      <c r="M44" s="54"/>
      <c r="N44" s="54"/>
      <c r="O44" s="55"/>
      <c r="P44" s="55"/>
      <c r="Q44" s="54"/>
      <c r="R44" s="54"/>
      <c r="S44" s="54"/>
      <c r="T44" s="58"/>
      <c r="U44" s="58"/>
      <c r="V44" s="58" t="s">
        <v>0</v>
      </c>
      <c r="W44" s="54"/>
      <c r="X44" s="59"/>
    </row>
    <row r="45" spans="1:37" ht="9.75">
      <c r="A45" s="12">
        <v>15</v>
      </c>
      <c r="B45" s="13" t="s">
        <v>74</v>
      </c>
      <c r="C45" s="14" t="s">
        <v>145</v>
      </c>
      <c r="D45" s="15" t="s">
        <v>146</v>
      </c>
      <c r="E45" s="16">
        <v>297.44</v>
      </c>
      <c r="F45" s="17" t="s">
        <v>131</v>
      </c>
      <c r="H45" s="18">
        <f>ROUND(E45*G45,2)</f>
        <v>0</v>
      </c>
      <c r="J45" s="18">
        <f>ROUND(E45*G45,2)</f>
        <v>0</v>
      </c>
      <c r="L45" s="19">
        <f>E45*K45</f>
        <v>0</v>
      </c>
      <c r="N45" s="16">
        <f>E45*M45</f>
        <v>0</v>
      </c>
      <c r="P45" s="17" t="s">
        <v>78</v>
      </c>
      <c r="V45" s="20" t="s">
        <v>63</v>
      </c>
      <c r="X45" s="52" t="s">
        <v>147</v>
      </c>
      <c r="Y45" s="52" t="s">
        <v>145</v>
      </c>
      <c r="Z45" s="14" t="s">
        <v>142</v>
      </c>
      <c r="AJ45" s="4" t="s">
        <v>81</v>
      </c>
      <c r="AK45" s="4" t="s">
        <v>82</v>
      </c>
    </row>
    <row r="46" spans="1:37" ht="9.75">
      <c r="A46" s="12">
        <v>16</v>
      </c>
      <c r="B46" s="13" t="s">
        <v>74</v>
      </c>
      <c r="C46" s="14" t="s">
        <v>148</v>
      </c>
      <c r="D46" s="15" t="s">
        <v>149</v>
      </c>
      <c r="E46" s="16">
        <v>297.44</v>
      </c>
      <c r="F46" s="17" t="s">
        <v>131</v>
      </c>
      <c r="H46" s="18">
        <f>ROUND(E46*G46,2)</f>
        <v>0</v>
      </c>
      <c r="J46" s="18">
        <f>ROUND(E46*G46,2)</f>
        <v>0</v>
      </c>
      <c r="L46" s="19">
        <f>E46*K46</f>
        <v>0</v>
      </c>
      <c r="N46" s="16">
        <f>E46*M46</f>
        <v>0</v>
      </c>
      <c r="P46" s="17" t="s">
        <v>78</v>
      </c>
      <c r="V46" s="20" t="s">
        <v>63</v>
      </c>
      <c r="X46" s="52" t="s">
        <v>150</v>
      </c>
      <c r="Y46" s="52" t="s">
        <v>148</v>
      </c>
      <c r="Z46" s="14" t="s">
        <v>133</v>
      </c>
      <c r="AJ46" s="4" t="s">
        <v>81</v>
      </c>
      <c r="AK46" s="4" t="s">
        <v>82</v>
      </c>
    </row>
    <row r="47" spans="1:37" ht="9.75">
      <c r="A47" s="12">
        <v>17</v>
      </c>
      <c r="B47" s="13" t="s">
        <v>74</v>
      </c>
      <c r="C47" s="14" t="s">
        <v>151</v>
      </c>
      <c r="D47" s="15" t="s">
        <v>152</v>
      </c>
      <c r="E47" s="16">
        <v>1488.28</v>
      </c>
      <c r="F47" s="17" t="s">
        <v>131</v>
      </c>
      <c r="H47" s="18">
        <f>ROUND(E47*G47,2)</f>
        <v>0</v>
      </c>
      <c r="J47" s="18">
        <f>ROUND(E47*G47,2)</f>
        <v>0</v>
      </c>
      <c r="L47" s="19">
        <f>E47*K47</f>
        <v>0</v>
      </c>
      <c r="N47" s="16">
        <f>E47*M47</f>
        <v>0</v>
      </c>
      <c r="P47" s="17" t="s">
        <v>78</v>
      </c>
      <c r="V47" s="20" t="s">
        <v>63</v>
      </c>
      <c r="X47" s="52" t="s">
        <v>153</v>
      </c>
      <c r="Y47" s="52" t="s">
        <v>151</v>
      </c>
      <c r="Z47" s="14" t="s">
        <v>133</v>
      </c>
      <c r="AJ47" s="4" t="s">
        <v>81</v>
      </c>
      <c r="AK47" s="4" t="s">
        <v>82</v>
      </c>
    </row>
    <row r="48" spans="4:24" ht="9.75">
      <c r="D48" s="53" t="s">
        <v>154</v>
      </c>
      <c r="E48" s="54"/>
      <c r="F48" s="55"/>
      <c r="G48" s="56"/>
      <c r="H48" s="56"/>
      <c r="I48" s="56"/>
      <c r="J48" s="56"/>
      <c r="K48" s="57"/>
      <c r="L48" s="57"/>
      <c r="M48" s="54"/>
      <c r="N48" s="54"/>
      <c r="O48" s="55"/>
      <c r="P48" s="55"/>
      <c r="Q48" s="54"/>
      <c r="R48" s="54"/>
      <c r="S48" s="54"/>
      <c r="T48" s="58"/>
      <c r="U48" s="58"/>
      <c r="V48" s="58" t="s">
        <v>0</v>
      </c>
      <c r="W48" s="54"/>
      <c r="X48" s="59"/>
    </row>
    <row r="49" spans="1:37" ht="9.75">
      <c r="A49" s="12">
        <v>18</v>
      </c>
      <c r="B49" s="13" t="s">
        <v>74</v>
      </c>
      <c r="C49" s="14" t="s">
        <v>155</v>
      </c>
      <c r="D49" s="15" t="s">
        <v>156</v>
      </c>
      <c r="E49" s="16">
        <v>1315.28</v>
      </c>
      <c r="F49" s="17" t="s">
        <v>131</v>
      </c>
      <c r="H49" s="18">
        <f>ROUND(E49*G49,2)</f>
        <v>0</v>
      </c>
      <c r="J49" s="18">
        <f>ROUND(E49*G49,2)</f>
        <v>0</v>
      </c>
      <c r="L49" s="19">
        <f>E49*K49</f>
        <v>0</v>
      </c>
      <c r="N49" s="16">
        <f>E49*M49</f>
        <v>0</v>
      </c>
      <c r="P49" s="17" t="s">
        <v>78</v>
      </c>
      <c r="V49" s="20" t="s">
        <v>63</v>
      </c>
      <c r="X49" s="52" t="s">
        <v>157</v>
      </c>
      <c r="Y49" s="52" t="s">
        <v>155</v>
      </c>
      <c r="Z49" s="14" t="s">
        <v>133</v>
      </c>
      <c r="AJ49" s="4" t="s">
        <v>81</v>
      </c>
      <c r="AK49" s="4" t="s">
        <v>82</v>
      </c>
    </row>
    <row r="50" spans="4:24" ht="9.75">
      <c r="D50" s="53" t="s">
        <v>158</v>
      </c>
      <c r="E50" s="54"/>
      <c r="F50" s="55"/>
      <c r="G50" s="56"/>
      <c r="H50" s="56"/>
      <c r="I50" s="56"/>
      <c r="J50" s="56"/>
      <c r="K50" s="57"/>
      <c r="L50" s="57"/>
      <c r="M50" s="54"/>
      <c r="N50" s="54"/>
      <c r="O50" s="55"/>
      <c r="P50" s="55"/>
      <c r="Q50" s="54"/>
      <c r="R50" s="54"/>
      <c r="S50" s="54"/>
      <c r="T50" s="58"/>
      <c r="U50" s="58"/>
      <c r="V50" s="58" t="s">
        <v>0</v>
      </c>
      <c r="W50" s="54"/>
      <c r="X50" s="59"/>
    </row>
    <row r="51" spans="1:37" ht="9.75">
      <c r="A51" s="12">
        <v>19</v>
      </c>
      <c r="B51" s="13" t="s">
        <v>74</v>
      </c>
      <c r="C51" s="14" t="s">
        <v>159</v>
      </c>
      <c r="D51" s="15" t="s">
        <v>160</v>
      </c>
      <c r="E51" s="16">
        <v>13152.8</v>
      </c>
      <c r="F51" s="17" t="s">
        <v>131</v>
      </c>
      <c r="H51" s="18">
        <f>ROUND(E51*G51,2)</f>
        <v>0</v>
      </c>
      <c r="J51" s="18">
        <f>ROUND(E51*G51,2)</f>
        <v>0</v>
      </c>
      <c r="L51" s="19">
        <f>E51*K51</f>
        <v>0</v>
      </c>
      <c r="N51" s="16">
        <f>E51*M51</f>
        <v>0</v>
      </c>
      <c r="P51" s="17" t="s">
        <v>78</v>
      </c>
      <c r="V51" s="20" t="s">
        <v>63</v>
      </c>
      <c r="X51" s="52" t="s">
        <v>161</v>
      </c>
      <c r="Y51" s="52" t="s">
        <v>159</v>
      </c>
      <c r="Z51" s="14" t="s">
        <v>133</v>
      </c>
      <c r="AJ51" s="4" t="s">
        <v>81</v>
      </c>
      <c r="AK51" s="4" t="s">
        <v>82</v>
      </c>
    </row>
    <row r="52" spans="4:24" ht="9.75">
      <c r="D52" s="53" t="s">
        <v>162</v>
      </c>
      <c r="E52" s="54"/>
      <c r="F52" s="55"/>
      <c r="G52" s="56"/>
      <c r="H52" s="56"/>
      <c r="I52" s="56"/>
      <c r="J52" s="56"/>
      <c r="K52" s="57"/>
      <c r="L52" s="57"/>
      <c r="M52" s="54"/>
      <c r="N52" s="54"/>
      <c r="O52" s="55"/>
      <c r="P52" s="55"/>
      <c r="Q52" s="54"/>
      <c r="R52" s="54"/>
      <c r="S52" s="54"/>
      <c r="T52" s="58"/>
      <c r="U52" s="58"/>
      <c r="V52" s="58" t="s">
        <v>0</v>
      </c>
      <c r="W52" s="54"/>
      <c r="X52" s="59"/>
    </row>
    <row r="53" spans="1:37" ht="9.75">
      <c r="A53" s="12">
        <v>20</v>
      </c>
      <c r="B53" s="13" t="s">
        <v>74</v>
      </c>
      <c r="C53" s="14" t="s">
        <v>163</v>
      </c>
      <c r="D53" s="15" t="s">
        <v>164</v>
      </c>
      <c r="E53" s="16">
        <v>1488.28</v>
      </c>
      <c r="F53" s="17" t="s">
        <v>131</v>
      </c>
      <c r="H53" s="18">
        <f>ROUND(E53*G53,2)</f>
        <v>0</v>
      </c>
      <c r="J53" s="18">
        <f>ROUND(E53*G53,2)</f>
        <v>0</v>
      </c>
      <c r="L53" s="19">
        <f>E53*K53</f>
        <v>0</v>
      </c>
      <c r="N53" s="16">
        <f>E53*M53</f>
        <v>0</v>
      </c>
      <c r="P53" s="17" t="s">
        <v>78</v>
      </c>
      <c r="V53" s="20" t="s">
        <v>63</v>
      </c>
      <c r="X53" s="52" t="s">
        <v>165</v>
      </c>
      <c r="Y53" s="52" t="s">
        <v>163</v>
      </c>
      <c r="Z53" s="14" t="s">
        <v>142</v>
      </c>
      <c r="AJ53" s="4" t="s">
        <v>81</v>
      </c>
      <c r="AK53" s="4" t="s">
        <v>82</v>
      </c>
    </row>
    <row r="54" spans="1:37" ht="9.75">
      <c r="A54" s="12">
        <v>21</v>
      </c>
      <c r="B54" s="13" t="s">
        <v>128</v>
      </c>
      <c r="C54" s="14" t="s">
        <v>166</v>
      </c>
      <c r="D54" s="15" t="s">
        <v>167</v>
      </c>
      <c r="E54" s="16">
        <v>173</v>
      </c>
      <c r="F54" s="17" t="s">
        <v>131</v>
      </c>
      <c r="H54" s="18">
        <f>ROUND(E54*G54,2)</f>
        <v>0</v>
      </c>
      <c r="J54" s="18">
        <f>ROUND(E54*G54,2)</f>
        <v>0</v>
      </c>
      <c r="L54" s="19">
        <f>E54*K54</f>
        <v>0</v>
      </c>
      <c r="N54" s="16">
        <f>E54*M54</f>
        <v>0</v>
      </c>
      <c r="P54" s="17" t="s">
        <v>78</v>
      </c>
      <c r="V54" s="20" t="s">
        <v>63</v>
      </c>
      <c r="X54" s="52" t="s">
        <v>168</v>
      </c>
      <c r="Y54" s="52" t="s">
        <v>166</v>
      </c>
      <c r="Z54" s="14" t="s">
        <v>142</v>
      </c>
      <c r="AJ54" s="4" t="s">
        <v>81</v>
      </c>
      <c r="AK54" s="4" t="s">
        <v>82</v>
      </c>
    </row>
    <row r="55" spans="4:24" ht="9.75">
      <c r="D55" s="53" t="s">
        <v>169</v>
      </c>
      <c r="E55" s="54"/>
      <c r="F55" s="55"/>
      <c r="G55" s="56"/>
      <c r="H55" s="56"/>
      <c r="I55" s="56"/>
      <c r="J55" s="56"/>
      <c r="K55" s="57"/>
      <c r="L55" s="57"/>
      <c r="M55" s="54"/>
      <c r="N55" s="54"/>
      <c r="O55" s="55"/>
      <c r="P55" s="55"/>
      <c r="Q55" s="54"/>
      <c r="R55" s="54"/>
      <c r="S55" s="54"/>
      <c r="T55" s="58"/>
      <c r="U55" s="58"/>
      <c r="V55" s="58" t="s">
        <v>0</v>
      </c>
      <c r="W55" s="54"/>
      <c r="X55" s="59"/>
    </row>
    <row r="56" spans="4:24" ht="9.75">
      <c r="D56" s="53" t="s">
        <v>170</v>
      </c>
      <c r="E56" s="54"/>
      <c r="F56" s="55"/>
      <c r="G56" s="56"/>
      <c r="H56" s="56"/>
      <c r="I56" s="56"/>
      <c r="J56" s="56"/>
      <c r="K56" s="57"/>
      <c r="L56" s="57"/>
      <c r="M56" s="54"/>
      <c r="N56" s="54"/>
      <c r="O56" s="55"/>
      <c r="P56" s="55"/>
      <c r="Q56" s="54"/>
      <c r="R56" s="54"/>
      <c r="S56" s="54"/>
      <c r="T56" s="58"/>
      <c r="U56" s="58"/>
      <c r="V56" s="58" t="s">
        <v>0</v>
      </c>
      <c r="W56" s="54"/>
      <c r="X56" s="59"/>
    </row>
    <row r="57" spans="1:37" ht="9.75">
      <c r="A57" s="12">
        <v>22</v>
      </c>
      <c r="B57" s="13" t="s">
        <v>74</v>
      </c>
      <c r="C57" s="14" t="s">
        <v>171</v>
      </c>
      <c r="D57" s="15" t="s">
        <v>172</v>
      </c>
      <c r="E57" s="16">
        <v>1315.288</v>
      </c>
      <c r="F57" s="17" t="s">
        <v>131</v>
      </c>
      <c r="H57" s="18">
        <f>ROUND(E57*G57,2)</f>
        <v>0</v>
      </c>
      <c r="J57" s="18">
        <f>ROUND(E57*G57,2)</f>
        <v>0</v>
      </c>
      <c r="L57" s="19">
        <f>E57*K57</f>
        <v>0</v>
      </c>
      <c r="N57" s="16">
        <f>E57*M57</f>
        <v>0</v>
      </c>
      <c r="P57" s="17" t="s">
        <v>78</v>
      </c>
      <c r="V57" s="20" t="s">
        <v>63</v>
      </c>
      <c r="X57" s="52" t="s">
        <v>173</v>
      </c>
      <c r="Y57" s="52" t="s">
        <v>171</v>
      </c>
      <c r="Z57" s="14" t="s">
        <v>133</v>
      </c>
      <c r="AJ57" s="4" t="s">
        <v>81</v>
      </c>
      <c r="AK57" s="4" t="s">
        <v>82</v>
      </c>
    </row>
    <row r="58" spans="1:37" ht="9.75">
      <c r="A58" s="12">
        <v>23</v>
      </c>
      <c r="B58" s="13" t="s">
        <v>74</v>
      </c>
      <c r="C58" s="14" t="s">
        <v>174</v>
      </c>
      <c r="D58" s="15" t="s">
        <v>175</v>
      </c>
      <c r="E58" s="16">
        <v>336</v>
      </c>
      <c r="F58" s="17" t="s">
        <v>77</v>
      </c>
      <c r="H58" s="18">
        <f>ROUND(E58*G58,2)</f>
        <v>0</v>
      </c>
      <c r="J58" s="18">
        <f>ROUND(E58*G58,2)</f>
        <v>0</v>
      </c>
      <c r="L58" s="19">
        <f>E58*K58</f>
        <v>0</v>
      </c>
      <c r="N58" s="16">
        <f>E58*M58</f>
        <v>0</v>
      </c>
      <c r="P58" s="17" t="s">
        <v>78</v>
      </c>
      <c r="V58" s="20" t="s">
        <v>63</v>
      </c>
      <c r="X58" s="52" t="s">
        <v>176</v>
      </c>
      <c r="Y58" s="52" t="s">
        <v>174</v>
      </c>
      <c r="Z58" s="14" t="s">
        <v>142</v>
      </c>
      <c r="AJ58" s="4" t="s">
        <v>81</v>
      </c>
      <c r="AK58" s="4" t="s">
        <v>82</v>
      </c>
    </row>
    <row r="59" spans="4:24" ht="9.75">
      <c r="D59" s="53" t="s">
        <v>177</v>
      </c>
      <c r="E59" s="54"/>
      <c r="F59" s="55"/>
      <c r="G59" s="56"/>
      <c r="H59" s="56"/>
      <c r="I59" s="56"/>
      <c r="J59" s="56"/>
      <c r="K59" s="57"/>
      <c r="L59" s="57"/>
      <c r="M59" s="54"/>
      <c r="N59" s="54"/>
      <c r="O59" s="55"/>
      <c r="P59" s="55"/>
      <c r="Q59" s="54"/>
      <c r="R59" s="54"/>
      <c r="S59" s="54"/>
      <c r="T59" s="58"/>
      <c r="U59" s="58"/>
      <c r="V59" s="58" t="s">
        <v>0</v>
      </c>
      <c r="W59" s="54"/>
      <c r="X59" s="59"/>
    </row>
    <row r="60" spans="1:37" ht="9.75">
      <c r="A60" s="12">
        <v>24</v>
      </c>
      <c r="B60" s="13" t="s">
        <v>178</v>
      </c>
      <c r="C60" s="14" t="s">
        <v>179</v>
      </c>
      <c r="D60" s="15" t="s">
        <v>180</v>
      </c>
      <c r="E60" s="16">
        <v>21.168</v>
      </c>
      <c r="F60" s="17" t="s">
        <v>181</v>
      </c>
      <c r="I60" s="18">
        <f>ROUND(E60*G60,2)</f>
        <v>0</v>
      </c>
      <c r="J60" s="18">
        <f>ROUND(E60*G60,2)</f>
        <v>0</v>
      </c>
      <c r="K60" s="19">
        <v>0.001</v>
      </c>
      <c r="L60" s="19">
        <f>E60*K60</f>
        <v>0.021168</v>
      </c>
      <c r="N60" s="16">
        <f>E60*M60</f>
        <v>0</v>
      </c>
      <c r="P60" s="17" t="s">
        <v>78</v>
      </c>
      <c r="V60" s="20" t="s">
        <v>62</v>
      </c>
      <c r="X60" s="52" t="s">
        <v>179</v>
      </c>
      <c r="Y60" s="52" t="s">
        <v>179</v>
      </c>
      <c r="Z60" s="14" t="s">
        <v>182</v>
      </c>
      <c r="AA60" s="14" t="s">
        <v>78</v>
      </c>
      <c r="AJ60" s="4" t="s">
        <v>183</v>
      </c>
      <c r="AK60" s="4" t="s">
        <v>82</v>
      </c>
    </row>
    <row r="61" spans="4:24" ht="9.75">
      <c r="D61" s="53" t="s">
        <v>184</v>
      </c>
      <c r="E61" s="54"/>
      <c r="F61" s="55"/>
      <c r="G61" s="56"/>
      <c r="H61" s="56"/>
      <c r="I61" s="56"/>
      <c r="J61" s="56"/>
      <c r="K61" s="57"/>
      <c r="L61" s="57"/>
      <c r="M61" s="54"/>
      <c r="N61" s="54"/>
      <c r="O61" s="55"/>
      <c r="P61" s="55"/>
      <c r="Q61" s="54"/>
      <c r="R61" s="54"/>
      <c r="S61" s="54"/>
      <c r="T61" s="58"/>
      <c r="U61" s="58"/>
      <c r="V61" s="58" t="s">
        <v>0</v>
      </c>
      <c r="W61" s="54"/>
      <c r="X61" s="59"/>
    </row>
    <row r="62" spans="1:37" ht="9.75">
      <c r="A62" s="12">
        <v>25</v>
      </c>
      <c r="B62" s="13" t="s">
        <v>128</v>
      </c>
      <c r="C62" s="14" t="s">
        <v>185</v>
      </c>
      <c r="D62" s="15" t="s">
        <v>186</v>
      </c>
      <c r="E62" s="16">
        <v>955</v>
      </c>
      <c r="F62" s="17" t="s">
        <v>77</v>
      </c>
      <c r="H62" s="18">
        <f>ROUND(E62*G62,2)</f>
        <v>0</v>
      </c>
      <c r="J62" s="18">
        <f>ROUND(E62*G62,2)</f>
        <v>0</v>
      </c>
      <c r="L62" s="19">
        <f>E62*K62</f>
        <v>0</v>
      </c>
      <c r="N62" s="16">
        <f>E62*M62</f>
        <v>0</v>
      </c>
      <c r="P62" s="17" t="s">
        <v>78</v>
      </c>
      <c r="V62" s="20" t="s">
        <v>63</v>
      </c>
      <c r="X62" s="52" t="s">
        <v>187</v>
      </c>
      <c r="Y62" s="52" t="s">
        <v>185</v>
      </c>
      <c r="Z62" s="14" t="s">
        <v>142</v>
      </c>
      <c r="AJ62" s="4" t="s">
        <v>81</v>
      </c>
      <c r="AK62" s="4" t="s">
        <v>82</v>
      </c>
    </row>
    <row r="63" spans="4:24" ht="9.75">
      <c r="D63" s="53" t="s">
        <v>188</v>
      </c>
      <c r="E63" s="54"/>
      <c r="F63" s="55"/>
      <c r="G63" s="56"/>
      <c r="H63" s="56"/>
      <c r="I63" s="56"/>
      <c r="J63" s="56"/>
      <c r="K63" s="57"/>
      <c r="L63" s="57"/>
      <c r="M63" s="54"/>
      <c r="N63" s="54"/>
      <c r="O63" s="55"/>
      <c r="P63" s="55"/>
      <c r="Q63" s="54"/>
      <c r="R63" s="54"/>
      <c r="S63" s="54"/>
      <c r="T63" s="58"/>
      <c r="U63" s="58"/>
      <c r="V63" s="58" t="s">
        <v>0</v>
      </c>
      <c r="W63" s="54"/>
      <c r="X63" s="59"/>
    </row>
    <row r="64" spans="1:37" ht="9.75">
      <c r="A64" s="12">
        <v>26</v>
      </c>
      <c r="B64" s="13" t="s">
        <v>128</v>
      </c>
      <c r="C64" s="14" t="s">
        <v>189</v>
      </c>
      <c r="D64" s="15" t="s">
        <v>190</v>
      </c>
      <c r="E64" s="16">
        <v>7218</v>
      </c>
      <c r="F64" s="17" t="s">
        <v>77</v>
      </c>
      <c r="H64" s="18">
        <f>ROUND(E64*G64,2)</f>
        <v>0</v>
      </c>
      <c r="J64" s="18">
        <f>ROUND(E64*G64,2)</f>
        <v>0</v>
      </c>
      <c r="L64" s="19">
        <f>E64*K64</f>
        <v>0</v>
      </c>
      <c r="N64" s="16">
        <f>E64*M64</f>
        <v>0</v>
      </c>
      <c r="P64" s="17" t="s">
        <v>78</v>
      </c>
      <c r="V64" s="20" t="s">
        <v>63</v>
      </c>
      <c r="X64" s="52" t="s">
        <v>187</v>
      </c>
      <c r="Y64" s="52" t="s">
        <v>189</v>
      </c>
      <c r="Z64" s="14" t="s">
        <v>142</v>
      </c>
      <c r="AJ64" s="4" t="s">
        <v>81</v>
      </c>
      <c r="AK64" s="4" t="s">
        <v>82</v>
      </c>
    </row>
    <row r="65" spans="4:24" ht="9.75">
      <c r="D65" s="53" t="s">
        <v>191</v>
      </c>
      <c r="E65" s="54"/>
      <c r="F65" s="55"/>
      <c r="G65" s="56"/>
      <c r="H65" s="56"/>
      <c r="I65" s="56"/>
      <c r="J65" s="56"/>
      <c r="K65" s="57"/>
      <c r="L65" s="57"/>
      <c r="M65" s="54"/>
      <c r="N65" s="54"/>
      <c r="O65" s="55"/>
      <c r="P65" s="55"/>
      <c r="Q65" s="54"/>
      <c r="R65" s="54"/>
      <c r="S65" s="54"/>
      <c r="T65" s="58"/>
      <c r="U65" s="58"/>
      <c r="V65" s="58" t="s">
        <v>0</v>
      </c>
      <c r="W65" s="54"/>
      <c r="X65" s="59"/>
    </row>
    <row r="66" spans="1:37" ht="9.75">
      <c r="A66" s="12">
        <v>27</v>
      </c>
      <c r="B66" s="13" t="s">
        <v>128</v>
      </c>
      <c r="C66" s="14" t="s">
        <v>192</v>
      </c>
      <c r="D66" s="15" t="s">
        <v>193</v>
      </c>
      <c r="E66" s="16">
        <v>336</v>
      </c>
      <c r="F66" s="17" t="s">
        <v>77</v>
      </c>
      <c r="H66" s="18">
        <f>ROUND(E66*G66,2)</f>
        <v>0</v>
      </c>
      <c r="J66" s="18">
        <f>ROUND(E66*G66,2)</f>
        <v>0</v>
      </c>
      <c r="L66" s="19">
        <f>E66*K66</f>
        <v>0</v>
      </c>
      <c r="N66" s="16">
        <f>E66*M66</f>
        <v>0</v>
      </c>
      <c r="P66" s="17" t="s">
        <v>78</v>
      </c>
      <c r="V66" s="20" t="s">
        <v>63</v>
      </c>
      <c r="X66" s="52" t="s">
        <v>194</v>
      </c>
      <c r="Y66" s="52" t="s">
        <v>192</v>
      </c>
      <c r="Z66" s="14" t="s">
        <v>142</v>
      </c>
      <c r="AJ66" s="4" t="s">
        <v>81</v>
      </c>
      <c r="AK66" s="4" t="s">
        <v>82</v>
      </c>
    </row>
    <row r="67" spans="1:37" ht="9.75">
      <c r="A67" s="12">
        <v>28</v>
      </c>
      <c r="B67" s="13" t="s">
        <v>178</v>
      </c>
      <c r="C67" s="14" t="s">
        <v>195</v>
      </c>
      <c r="D67" s="15" t="s">
        <v>196</v>
      </c>
      <c r="E67" s="16">
        <v>16.8</v>
      </c>
      <c r="F67" s="17" t="s">
        <v>131</v>
      </c>
      <c r="I67" s="18">
        <f>ROUND(E67*G67,2)</f>
        <v>0</v>
      </c>
      <c r="J67" s="18">
        <f>ROUND(E67*G67,2)</f>
        <v>0</v>
      </c>
      <c r="K67" s="19">
        <v>0.8</v>
      </c>
      <c r="L67" s="19">
        <f>E67*K67</f>
        <v>13.440000000000001</v>
      </c>
      <c r="N67" s="16">
        <f>E67*M67</f>
        <v>0</v>
      </c>
      <c r="P67" s="17" t="s">
        <v>78</v>
      </c>
      <c r="V67" s="20" t="s">
        <v>62</v>
      </c>
      <c r="X67" s="52" t="s">
        <v>195</v>
      </c>
      <c r="Y67" s="52" t="s">
        <v>195</v>
      </c>
      <c r="Z67" s="14" t="s">
        <v>197</v>
      </c>
      <c r="AA67" s="14" t="s">
        <v>78</v>
      </c>
      <c r="AJ67" s="4" t="s">
        <v>183</v>
      </c>
      <c r="AK67" s="4" t="s">
        <v>82</v>
      </c>
    </row>
    <row r="68" spans="4:24" ht="9.75">
      <c r="D68" s="53" t="s">
        <v>198</v>
      </c>
      <c r="E68" s="54"/>
      <c r="F68" s="55"/>
      <c r="G68" s="56"/>
      <c r="H68" s="56"/>
      <c r="I68" s="56"/>
      <c r="J68" s="56"/>
      <c r="K68" s="57"/>
      <c r="L68" s="57"/>
      <c r="M68" s="54"/>
      <c r="N68" s="54"/>
      <c r="O68" s="55"/>
      <c r="P68" s="55"/>
      <c r="Q68" s="54"/>
      <c r="R68" s="54"/>
      <c r="S68" s="54"/>
      <c r="T68" s="58"/>
      <c r="U68" s="58"/>
      <c r="V68" s="58" t="s">
        <v>0</v>
      </c>
      <c r="W68" s="54"/>
      <c r="X68" s="59"/>
    </row>
    <row r="69" spans="1:37" ht="9.75">
      <c r="A69" s="12">
        <v>29</v>
      </c>
      <c r="B69" s="13" t="s">
        <v>178</v>
      </c>
      <c r="C69" s="14" t="s">
        <v>199</v>
      </c>
      <c r="D69" s="15" t="s">
        <v>200</v>
      </c>
      <c r="E69" s="16">
        <v>16.8</v>
      </c>
      <c r="F69" s="17" t="s">
        <v>131</v>
      </c>
      <c r="I69" s="18">
        <f>ROUND(E69*G69,2)</f>
        <v>0</v>
      </c>
      <c r="J69" s="18">
        <f>ROUND(E69*G69,2)</f>
        <v>0</v>
      </c>
      <c r="K69" s="19">
        <v>1.4</v>
      </c>
      <c r="L69" s="19">
        <f>E69*K69</f>
        <v>23.52</v>
      </c>
      <c r="N69" s="16">
        <f>E69*M69</f>
        <v>0</v>
      </c>
      <c r="P69" s="17" t="s">
        <v>78</v>
      </c>
      <c r="V69" s="20" t="s">
        <v>62</v>
      </c>
      <c r="X69" s="52" t="s">
        <v>199</v>
      </c>
      <c r="Y69" s="52" t="s">
        <v>199</v>
      </c>
      <c r="Z69" s="14" t="s">
        <v>197</v>
      </c>
      <c r="AA69" s="14" t="s">
        <v>78</v>
      </c>
      <c r="AJ69" s="4" t="s">
        <v>183</v>
      </c>
      <c r="AK69" s="4" t="s">
        <v>82</v>
      </c>
    </row>
    <row r="70" spans="1:37" ht="9.75">
      <c r="A70" s="12">
        <v>30</v>
      </c>
      <c r="B70" s="13" t="s">
        <v>201</v>
      </c>
      <c r="C70" s="14" t="s">
        <v>202</v>
      </c>
      <c r="D70" s="15" t="s">
        <v>203</v>
      </c>
      <c r="E70" s="16">
        <v>336</v>
      </c>
      <c r="F70" s="17" t="s">
        <v>77</v>
      </c>
      <c r="H70" s="18">
        <f>ROUND(E70*G70,2)</f>
        <v>0</v>
      </c>
      <c r="J70" s="18">
        <f>ROUND(E70*G70,2)</f>
        <v>0</v>
      </c>
      <c r="L70" s="19">
        <f>E70*K70</f>
        <v>0</v>
      </c>
      <c r="N70" s="16">
        <f>E70*M70</f>
        <v>0</v>
      </c>
      <c r="P70" s="17" t="s">
        <v>78</v>
      </c>
      <c r="V70" s="20" t="s">
        <v>63</v>
      </c>
      <c r="X70" s="52" t="s">
        <v>204</v>
      </c>
      <c r="Y70" s="52" t="s">
        <v>202</v>
      </c>
      <c r="Z70" s="14" t="s">
        <v>142</v>
      </c>
      <c r="AJ70" s="4" t="s">
        <v>81</v>
      </c>
      <c r="AK70" s="4" t="s">
        <v>82</v>
      </c>
    </row>
    <row r="71" spans="4:23" ht="9.75">
      <c r="D71" s="60" t="s">
        <v>205</v>
      </c>
      <c r="E71" s="61">
        <f>J71</f>
        <v>0</v>
      </c>
      <c r="H71" s="61">
        <f>SUM(H12:H70)</f>
        <v>0</v>
      </c>
      <c r="I71" s="61">
        <f>SUM(I12:I70)</f>
        <v>0</v>
      </c>
      <c r="J71" s="61">
        <f>SUM(J12:J70)</f>
        <v>0</v>
      </c>
      <c r="L71" s="62">
        <f>SUM(L12:L70)</f>
        <v>36.981168</v>
      </c>
      <c r="N71" s="63">
        <f>SUM(N12:N70)</f>
        <v>4854.398999999999</v>
      </c>
      <c r="W71" s="16">
        <f>SUM(W12:W70)</f>
        <v>0</v>
      </c>
    </row>
    <row r="73" ht="9.75">
      <c r="B73" s="14" t="s">
        <v>206</v>
      </c>
    </row>
    <row r="74" spans="1:37" ht="9.75">
      <c r="A74" s="12">
        <v>31</v>
      </c>
      <c r="B74" s="13" t="s">
        <v>207</v>
      </c>
      <c r="C74" s="14" t="s">
        <v>208</v>
      </c>
      <c r="D74" s="15" t="s">
        <v>209</v>
      </c>
      <c r="E74" s="16">
        <v>247.285</v>
      </c>
      <c r="F74" s="17" t="s">
        <v>131</v>
      </c>
      <c r="H74" s="18">
        <f>ROUND(E74*G74,2)</f>
        <v>0</v>
      </c>
      <c r="J74" s="18">
        <f>ROUND(E74*G74,2)</f>
        <v>0</v>
      </c>
      <c r="K74" s="19">
        <v>1.9205</v>
      </c>
      <c r="L74" s="19">
        <f>E74*K74</f>
        <v>474.9108425</v>
      </c>
      <c r="N74" s="16">
        <f>E74*M74</f>
        <v>0</v>
      </c>
      <c r="P74" s="17" t="s">
        <v>78</v>
      </c>
      <c r="V74" s="20" t="s">
        <v>63</v>
      </c>
      <c r="X74" s="52" t="s">
        <v>210</v>
      </c>
      <c r="Y74" s="52" t="s">
        <v>208</v>
      </c>
      <c r="Z74" s="14" t="s">
        <v>142</v>
      </c>
      <c r="AJ74" s="4" t="s">
        <v>81</v>
      </c>
      <c r="AK74" s="4" t="s">
        <v>82</v>
      </c>
    </row>
    <row r="75" spans="4:24" ht="9.75">
      <c r="D75" s="53" t="s">
        <v>211</v>
      </c>
      <c r="E75" s="54"/>
      <c r="F75" s="55"/>
      <c r="G75" s="56"/>
      <c r="H75" s="56"/>
      <c r="I75" s="56"/>
      <c r="J75" s="56"/>
      <c r="K75" s="57"/>
      <c r="L75" s="57"/>
      <c r="M75" s="54"/>
      <c r="N75" s="54"/>
      <c r="O75" s="55"/>
      <c r="P75" s="55"/>
      <c r="Q75" s="54"/>
      <c r="R75" s="54"/>
      <c r="S75" s="54"/>
      <c r="T75" s="58"/>
      <c r="U75" s="58"/>
      <c r="V75" s="58" t="s">
        <v>0</v>
      </c>
      <c r="W75" s="54"/>
      <c r="X75" s="59"/>
    </row>
    <row r="76" spans="4:24" ht="9.75">
      <c r="D76" s="53" t="s">
        <v>212</v>
      </c>
      <c r="E76" s="54"/>
      <c r="F76" s="55"/>
      <c r="G76" s="56"/>
      <c r="H76" s="56"/>
      <c r="I76" s="56"/>
      <c r="J76" s="56"/>
      <c r="K76" s="57"/>
      <c r="L76" s="57"/>
      <c r="M76" s="54"/>
      <c r="N76" s="54"/>
      <c r="O76" s="55"/>
      <c r="P76" s="55"/>
      <c r="Q76" s="54"/>
      <c r="R76" s="54"/>
      <c r="S76" s="54"/>
      <c r="T76" s="58"/>
      <c r="U76" s="58"/>
      <c r="V76" s="58" t="s">
        <v>0</v>
      </c>
      <c r="W76" s="54"/>
      <c r="X76" s="59"/>
    </row>
    <row r="77" spans="1:37" ht="9.75">
      <c r="A77" s="12">
        <v>32</v>
      </c>
      <c r="B77" s="13" t="s">
        <v>207</v>
      </c>
      <c r="C77" s="14" t="s">
        <v>213</v>
      </c>
      <c r="D77" s="15" t="s">
        <v>214</v>
      </c>
      <c r="E77" s="16">
        <v>60.865</v>
      </c>
      <c r="F77" s="17" t="s">
        <v>131</v>
      </c>
      <c r="H77" s="18">
        <f>ROUND(E77*G77,2)</f>
        <v>0</v>
      </c>
      <c r="J77" s="18">
        <f>ROUND(E77*G77,2)</f>
        <v>0</v>
      </c>
      <c r="K77" s="19">
        <v>1.9205</v>
      </c>
      <c r="L77" s="19">
        <f>E77*K77</f>
        <v>116.89123250000002</v>
      </c>
      <c r="N77" s="16">
        <f>E77*M77</f>
        <v>0</v>
      </c>
      <c r="P77" s="17" t="s">
        <v>78</v>
      </c>
      <c r="V77" s="20" t="s">
        <v>63</v>
      </c>
      <c r="X77" s="52" t="s">
        <v>215</v>
      </c>
      <c r="Y77" s="52" t="s">
        <v>213</v>
      </c>
      <c r="Z77" s="14" t="s">
        <v>142</v>
      </c>
      <c r="AJ77" s="4" t="s">
        <v>81</v>
      </c>
      <c r="AK77" s="4" t="s">
        <v>82</v>
      </c>
    </row>
    <row r="78" spans="4:24" ht="9.75">
      <c r="D78" s="53" t="s">
        <v>216</v>
      </c>
      <c r="E78" s="54"/>
      <c r="F78" s="55"/>
      <c r="G78" s="56"/>
      <c r="H78" s="56"/>
      <c r="I78" s="56"/>
      <c r="J78" s="56"/>
      <c r="K78" s="57"/>
      <c r="L78" s="57"/>
      <c r="M78" s="54"/>
      <c r="N78" s="54"/>
      <c r="O78" s="55"/>
      <c r="P78" s="55"/>
      <c r="Q78" s="54"/>
      <c r="R78" s="54"/>
      <c r="S78" s="54"/>
      <c r="T78" s="58"/>
      <c r="U78" s="58"/>
      <c r="V78" s="58" t="s">
        <v>0</v>
      </c>
      <c r="W78" s="54"/>
      <c r="X78" s="59"/>
    </row>
    <row r="79" spans="4:24" ht="9.75">
      <c r="D79" s="53" t="s">
        <v>217</v>
      </c>
      <c r="E79" s="54"/>
      <c r="F79" s="55"/>
      <c r="G79" s="56"/>
      <c r="H79" s="56"/>
      <c r="I79" s="56"/>
      <c r="J79" s="56"/>
      <c r="K79" s="57"/>
      <c r="L79" s="57"/>
      <c r="M79" s="54"/>
      <c r="N79" s="54"/>
      <c r="O79" s="55"/>
      <c r="P79" s="55"/>
      <c r="Q79" s="54"/>
      <c r="R79" s="54"/>
      <c r="S79" s="54"/>
      <c r="T79" s="58"/>
      <c r="U79" s="58"/>
      <c r="V79" s="58" t="s">
        <v>0</v>
      </c>
      <c r="W79" s="54"/>
      <c r="X79" s="59"/>
    </row>
    <row r="80" spans="1:37" ht="9.75">
      <c r="A80" s="12">
        <v>33</v>
      </c>
      <c r="B80" s="13" t="s">
        <v>218</v>
      </c>
      <c r="C80" s="14" t="s">
        <v>219</v>
      </c>
      <c r="D80" s="15" t="s">
        <v>220</v>
      </c>
      <c r="E80" s="16">
        <v>1443</v>
      </c>
      <c r="F80" s="17" t="s">
        <v>116</v>
      </c>
      <c r="H80" s="18">
        <f>ROUND(E80*G80,2)</f>
        <v>0</v>
      </c>
      <c r="J80" s="18">
        <f>ROUND(E80*G80,2)</f>
        <v>0</v>
      </c>
      <c r="K80" s="19">
        <v>0.2677</v>
      </c>
      <c r="L80" s="19">
        <f>E80*K80</f>
        <v>386.2911</v>
      </c>
      <c r="N80" s="16">
        <f>E80*M80</f>
        <v>0</v>
      </c>
      <c r="P80" s="17" t="s">
        <v>78</v>
      </c>
      <c r="V80" s="20" t="s">
        <v>63</v>
      </c>
      <c r="X80" s="52" t="s">
        <v>221</v>
      </c>
      <c r="Y80" s="52" t="s">
        <v>219</v>
      </c>
      <c r="Z80" s="14" t="s">
        <v>222</v>
      </c>
      <c r="AJ80" s="4" t="s">
        <v>81</v>
      </c>
      <c r="AK80" s="4" t="s">
        <v>82</v>
      </c>
    </row>
    <row r="81" spans="4:24" ht="9.75">
      <c r="D81" s="53" t="s">
        <v>223</v>
      </c>
      <c r="E81" s="54"/>
      <c r="F81" s="55"/>
      <c r="G81" s="56"/>
      <c r="H81" s="56"/>
      <c r="I81" s="56"/>
      <c r="J81" s="56"/>
      <c r="K81" s="57"/>
      <c r="L81" s="57"/>
      <c r="M81" s="54"/>
      <c r="N81" s="54"/>
      <c r="O81" s="55"/>
      <c r="P81" s="55"/>
      <c r="Q81" s="54"/>
      <c r="R81" s="54"/>
      <c r="S81" s="54"/>
      <c r="T81" s="58"/>
      <c r="U81" s="58"/>
      <c r="V81" s="58" t="s">
        <v>0</v>
      </c>
      <c r="W81" s="54"/>
      <c r="X81" s="59"/>
    </row>
    <row r="82" spans="4:24" ht="9.75">
      <c r="D82" s="53" t="s">
        <v>224</v>
      </c>
      <c r="E82" s="54"/>
      <c r="F82" s="55"/>
      <c r="G82" s="56"/>
      <c r="H82" s="56"/>
      <c r="I82" s="56"/>
      <c r="J82" s="56"/>
      <c r="K82" s="57"/>
      <c r="L82" s="57"/>
      <c r="M82" s="54"/>
      <c r="N82" s="54"/>
      <c r="O82" s="55"/>
      <c r="P82" s="55"/>
      <c r="Q82" s="54"/>
      <c r="R82" s="54"/>
      <c r="S82" s="54"/>
      <c r="T82" s="58"/>
      <c r="U82" s="58"/>
      <c r="V82" s="58" t="s">
        <v>0</v>
      </c>
      <c r="W82" s="54"/>
      <c r="X82" s="59"/>
    </row>
    <row r="83" spans="1:37" ht="9.75">
      <c r="A83" s="12">
        <v>34</v>
      </c>
      <c r="B83" s="13" t="s">
        <v>225</v>
      </c>
      <c r="C83" s="14" t="s">
        <v>226</v>
      </c>
      <c r="D83" s="15" t="s">
        <v>227</v>
      </c>
      <c r="E83" s="16">
        <v>1443</v>
      </c>
      <c r="F83" s="17" t="s">
        <v>116</v>
      </c>
      <c r="H83" s="18">
        <f>ROUND(E83*G83,2)</f>
        <v>0</v>
      </c>
      <c r="J83" s="18">
        <f>ROUND(E83*G83,2)</f>
        <v>0</v>
      </c>
      <c r="K83" s="19">
        <v>0.0001</v>
      </c>
      <c r="L83" s="19">
        <f>E83*K83</f>
        <v>0.1443</v>
      </c>
      <c r="N83" s="16">
        <f>E83*M83</f>
        <v>0</v>
      </c>
      <c r="P83" s="17" t="s">
        <v>78</v>
      </c>
      <c r="V83" s="20" t="s">
        <v>63</v>
      </c>
      <c r="X83" s="52" t="s">
        <v>228</v>
      </c>
      <c r="Y83" s="52" t="s">
        <v>226</v>
      </c>
      <c r="Z83" s="14" t="s">
        <v>229</v>
      </c>
      <c r="AJ83" s="4" t="s">
        <v>81</v>
      </c>
      <c r="AK83" s="4" t="s">
        <v>82</v>
      </c>
    </row>
    <row r="84" spans="1:37" ht="9.75">
      <c r="A84" s="12">
        <v>35</v>
      </c>
      <c r="B84" s="13" t="s">
        <v>230</v>
      </c>
      <c r="C84" s="14" t="s">
        <v>231</v>
      </c>
      <c r="D84" s="15" t="s">
        <v>232</v>
      </c>
      <c r="E84" s="16">
        <v>7.8</v>
      </c>
      <c r="F84" s="17" t="s">
        <v>131</v>
      </c>
      <c r="H84" s="18">
        <f>ROUND(E84*G84,2)</f>
        <v>0</v>
      </c>
      <c r="J84" s="18">
        <f>ROUND(E84*G84,2)</f>
        <v>0</v>
      </c>
      <c r="K84" s="19">
        <v>2.41931</v>
      </c>
      <c r="L84" s="19">
        <f>E84*K84</f>
        <v>18.870617999999997</v>
      </c>
      <c r="N84" s="16">
        <f>E84*M84</f>
        <v>0</v>
      </c>
      <c r="P84" s="17" t="s">
        <v>78</v>
      </c>
      <c r="V84" s="20" t="s">
        <v>63</v>
      </c>
      <c r="X84" s="52" t="s">
        <v>233</v>
      </c>
      <c r="Y84" s="52" t="s">
        <v>231</v>
      </c>
      <c r="Z84" s="14" t="s">
        <v>234</v>
      </c>
      <c r="AJ84" s="4" t="s">
        <v>81</v>
      </c>
      <c r="AK84" s="4" t="s">
        <v>82</v>
      </c>
    </row>
    <row r="85" spans="4:24" ht="9.75">
      <c r="D85" s="53" t="s">
        <v>235</v>
      </c>
      <c r="E85" s="54"/>
      <c r="F85" s="55"/>
      <c r="G85" s="56"/>
      <c r="H85" s="56"/>
      <c r="I85" s="56"/>
      <c r="J85" s="56"/>
      <c r="K85" s="57"/>
      <c r="L85" s="57"/>
      <c r="M85" s="54"/>
      <c r="N85" s="54"/>
      <c r="O85" s="55"/>
      <c r="P85" s="55"/>
      <c r="Q85" s="54"/>
      <c r="R85" s="54"/>
      <c r="S85" s="54"/>
      <c r="T85" s="58"/>
      <c r="U85" s="58"/>
      <c r="V85" s="58" t="s">
        <v>0</v>
      </c>
      <c r="W85" s="54"/>
      <c r="X85" s="59"/>
    </row>
    <row r="86" spans="1:37" ht="9.75">
      <c r="A86" s="12">
        <v>36</v>
      </c>
      <c r="B86" s="13" t="s">
        <v>230</v>
      </c>
      <c r="C86" s="14" t="s">
        <v>236</v>
      </c>
      <c r="D86" s="15" t="s">
        <v>237</v>
      </c>
      <c r="E86" s="16">
        <v>2.724</v>
      </c>
      <c r="F86" s="17" t="s">
        <v>131</v>
      </c>
      <c r="H86" s="18">
        <f>ROUND(E86*G86,2)</f>
        <v>0</v>
      </c>
      <c r="J86" s="18">
        <f>ROUND(E86*G86,2)</f>
        <v>0</v>
      </c>
      <c r="K86" s="19">
        <v>2.41931</v>
      </c>
      <c r="L86" s="19">
        <f>E86*K86</f>
        <v>6.59020044</v>
      </c>
      <c r="N86" s="16">
        <f>E86*M86</f>
        <v>0</v>
      </c>
      <c r="P86" s="17" t="s">
        <v>78</v>
      </c>
      <c r="V86" s="20" t="s">
        <v>63</v>
      </c>
      <c r="X86" s="52" t="s">
        <v>238</v>
      </c>
      <c r="Y86" s="52" t="s">
        <v>236</v>
      </c>
      <c r="Z86" s="14" t="s">
        <v>234</v>
      </c>
      <c r="AJ86" s="4" t="s">
        <v>81</v>
      </c>
      <c r="AK86" s="4" t="s">
        <v>82</v>
      </c>
    </row>
    <row r="87" spans="4:24" ht="9.75">
      <c r="D87" s="53" t="s">
        <v>239</v>
      </c>
      <c r="E87" s="54"/>
      <c r="F87" s="55"/>
      <c r="G87" s="56"/>
      <c r="H87" s="56"/>
      <c r="I87" s="56"/>
      <c r="J87" s="56"/>
      <c r="K87" s="57"/>
      <c r="L87" s="57"/>
      <c r="M87" s="54"/>
      <c r="N87" s="54"/>
      <c r="O87" s="55"/>
      <c r="P87" s="55"/>
      <c r="Q87" s="54"/>
      <c r="R87" s="54"/>
      <c r="S87" s="54"/>
      <c r="T87" s="58"/>
      <c r="U87" s="58"/>
      <c r="V87" s="58" t="s">
        <v>0</v>
      </c>
      <c r="W87" s="54"/>
      <c r="X87" s="59"/>
    </row>
    <row r="88" spans="1:37" ht="9.75">
      <c r="A88" s="12">
        <v>37</v>
      </c>
      <c r="B88" s="13" t="s">
        <v>207</v>
      </c>
      <c r="C88" s="14" t="s">
        <v>240</v>
      </c>
      <c r="D88" s="15" t="s">
        <v>241</v>
      </c>
      <c r="E88" s="16">
        <v>26.35</v>
      </c>
      <c r="F88" s="17" t="s">
        <v>77</v>
      </c>
      <c r="H88" s="18">
        <f>ROUND(E88*G88,2)</f>
        <v>0</v>
      </c>
      <c r="J88" s="18">
        <f>ROUND(E88*G88,2)</f>
        <v>0</v>
      </c>
      <c r="K88" s="19">
        <v>0.00049</v>
      </c>
      <c r="L88" s="19">
        <f>E88*K88</f>
        <v>0.012911500000000001</v>
      </c>
      <c r="N88" s="16">
        <f>E88*M88</f>
        <v>0</v>
      </c>
      <c r="P88" s="17" t="s">
        <v>78</v>
      </c>
      <c r="V88" s="20" t="s">
        <v>63</v>
      </c>
      <c r="X88" s="52" t="s">
        <v>242</v>
      </c>
      <c r="Y88" s="52" t="s">
        <v>240</v>
      </c>
      <c r="Z88" s="14" t="s">
        <v>222</v>
      </c>
      <c r="AJ88" s="4" t="s">
        <v>81</v>
      </c>
      <c r="AK88" s="4" t="s">
        <v>82</v>
      </c>
    </row>
    <row r="89" spans="4:24" ht="9.75">
      <c r="D89" s="53" t="s">
        <v>243</v>
      </c>
      <c r="E89" s="54"/>
      <c r="F89" s="55"/>
      <c r="G89" s="56"/>
      <c r="H89" s="56"/>
      <c r="I89" s="56"/>
      <c r="J89" s="56"/>
      <c r="K89" s="57"/>
      <c r="L89" s="57"/>
      <c r="M89" s="54"/>
      <c r="N89" s="54"/>
      <c r="O89" s="55"/>
      <c r="P89" s="55"/>
      <c r="Q89" s="54"/>
      <c r="R89" s="54"/>
      <c r="S89" s="54"/>
      <c r="T89" s="58"/>
      <c r="U89" s="58"/>
      <c r="V89" s="58" t="s">
        <v>0</v>
      </c>
      <c r="W89" s="54"/>
      <c r="X89" s="59"/>
    </row>
    <row r="90" spans="1:37" ht="9.75">
      <c r="A90" s="12">
        <v>38</v>
      </c>
      <c r="B90" s="13" t="s">
        <v>178</v>
      </c>
      <c r="C90" s="14" t="s">
        <v>244</v>
      </c>
      <c r="D90" s="15" t="s">
        <v>245</v>
      </c>
      <c r="E90" s="16">
        <v>27.668</v>
      </c>
      <c r="F90" s="17" t="s">
        <v>77</v>
      </c>
      <c r="I90" s="18">
        <f>ROUND(E90*G90,2)</f>
        <v>0</v>
      </c>
      <c r="J90" s="18">
        <f>ROUND(E90*G90,2)</f>
        <v>0</v>
      </c>
      <c r="L90" s="19">
        <f>E90*K90</f>
        <v>0</v>
      </c>
      <c r="N90" s="16">
        <f>E90*M90</f>
        <v>0</v>
      </c>
      <c r="P90" s="17" t="s">
        <v>78</v>
      </c>
      <c r="V90" s="20" t="s">
        <v>62</v>
      </c>
      <c r="X90" s="52" t="s">
        <v>244</v>
      </c>
      <c r="Y90" s="52" t="s">
        <v>244</v>
      </c>
      <c r="Z90" s="14" t="s">
        <v>246</v>
      </c>
      <c r="AA90" s="14" t="s">
        <v>247</v>
      </c>
      <c r="AJ90" s="4" t="s">
        <v>183</v>
      </c>
      <c r="AK90" s="4" t="s">
        <v>82</v>
      </c>
    </row>
    <row r="91" spans="4:24" ht="9.75">
      <c r="D91" s="53" t="s">
        <v>248</v>
      </c>
      <c r="E91" s="54"/>
      <c r="F91" s="55"/>
      <c r="G91" s="56"/>
      <c r="H91" s="56"/>
      <c r="I91" s="56"/>
      <c r="J91" s="56"/>
      <c r="K91" s="57"/>
      <c r="L91" s="57"/>
      <c r="M91" s="54"/>
      <c r="N91" s="54"/>
      <c r="O91" s="55"/>
      <c r="P91" s="55"/>
      <c r="Q91" s="54"/>
      <c r="R91" s="54"/>
      <c r="S91" s="54"/>
      <c r="T91" s="58"/>
      <c r="U91" s="58"/>
      <c r="V91" s="58" t="s">
        <v>0</v>
      </c>
      <c r="W91" s="54"/>
      <c r="X91" s="59"/>
    </row>
    <row r="92" spans="4:23" ht="9.75">
      <c r="D92" s="60" t="s">
        <v>249</v>
      </c>
      <c r="E92" s="61">
        <f>J92</f>
        <v>0</v>
      </c>
      <c r="H92" s="61">
        <f>SUM(H73:H91)</f>
        <v>0</v>
      </c>
      <c r="I92" s="61">
        <f>SUM(I73:I91)</f>
        <v>0</v>
      </c>
      <c r="J92" s="61">
        <f>SUM(J73:J91)</f>
        <v>0</v>
      </c>
      <c r="L92" s="62">
        <f>SUM(L73:L91)</f>
        <v>1003.71120494</v>
      </c>
      <c r="N92" s="63">
        <f>SUM(N73:N91)</f>
        <v>0</v>
      </c>
      <c r="W92" s="16">
        <f>SUM(W73:W91)</f>
        <v>0</v>
      </c>
    </row>
    <row r="94" ht="9.75">
      <c r="B94" s="14" t="s">
        <v>250</v>
      </c>
    </row>
    <row r="95" spans="1:37" ht="9.75">
      <c r="A95" s="12">
        <v>39</v>
      </c>
      <c r="B95" s="13" t="s">
        <v>230</v>
      </c>
      <c r="C95" s="14" t="s">
        <v>251</v>
      </c>
      <c r="D95" s="15" t="s">
        <v>252</v>
      </c>
      <c r="E95" s="16">
        <v>0.232</v>
      </c>
      <c r="F95" s="17" t="s">
        <v>253</v>
      </c>
      <c r="H95" s="18">
        <f>ROUND(E95*G95,2)</f>
        <v>0</v>
      </c>
      <c r="J95" s="18">
        <f>ROUND(E95*G95,2)</f>
        <v>0</v>
      </c>
      <c r="K95" s="19">
        <v>1.002</v>
      </c>
      <c r="L95" s="19">
        <f>E95*K95</f>
        <v>0.232464</v>
      </c>
      <c r="N95" s="16">
        <f>E95*M95</f>
        <v>0</v>
      </c>
      <c r="P95" s="17" t="s">
        <v>78</v>
      </c>
      <c r="V95" s="20" t="s">
        <v>63</v>
      </c>
      <c r="X95" s="52" t="s">
        <v>254</v>
      </c>
      <c r="Y95" s="52" t="s">
        <v>251</v>
      </c>
      <c r="Z95" s="14" t="s">
        <v>197</v>
      </c>
      <c r="AJ95" s="4" t="s">
        <v>81</v>
      </c>
      <c r="AK95" s="4" t="s">
        <v>82</v>
      </c>
    </row>
    <row r="96" spans="4:24" ht="9.75">
      <c r="D96" s="53" t="s">
        <v>255</v>
      </c>
      <c r="E96" s="54"/>
      <c r="F96" s="55"/>
      <c r="G96" s="56"/>
      <c r="H96" s="56"/>
      <c r="I96" s="56"/>
      <c r="J96" s="56"/>
      <c r="K96" s="57"/>
      <c r="L96" s="57"/>
      <c r="M96" s="54"/>
      <c r="N96" s="54"/>
      <c r="O96" s="55"/>
      <c r="P96" s="55"/>
      <c r="Q96" s="54"/>
      <c r="R96" s="54"/>
      <c r="S96" s="54"/>
      <c r="T96" s="58"/>
      <c r="U96" s="58"/>
      <c r="V96" s="58" t="s">
        <v>0</v>
      </c>
      <c r="W96" s="54"/>
      <c r="X96" s="59"/>
    </row>
    <row r="97" spans="4:24" ht="9.75">
      <c r="D97" s="53" t="s">
        <v>256</v>
      </c>
      <c r="E97" s="54"/>
      <c r="F97" s="55"/>
      <c r="G97" s="56"/>
      <c r="H97" s="56"/>
      <c r="I97" s="56"/>
      <c r="J97" s="56"/>
      <c r="K97" s="57"/>
      <c r="L97" s="57"/>
      <c r="M97" s="54"/>
      <c r="N97" s="54"/>
      <c r="O97" s="55"/>
      <c r="P97" s="55"/>
      <c r="Q97" s="54"/>
      <c r="R97" s="54"/>
      <c r="S97" s="54"/>
      <c r="T97" s="58"/>
      <c r="U97" s="58"/>
      <c r="V97" s="58" t="s">
        <v>0</v>
      </c>
      <c r="W97" s="54"/>
      <c r="X97" s="59"/>
    </row>
    <row r="98" spans="4:24" ht="9.75">
      <c r="D98" s="53" t="s">
        <v>257</v>
      </c>
      <c r="E98" s="54"/>
      <c r="F98" s="55"/>
      <c r="G98" s="56"/>
      <c r="H98" s="56"/>
      <c r="I98" s="56"/>
      <c r="J98" s="56"/>
      <c r="K98" s="57"/>
      <c r="L98" s="57"/>
      <c r="M98" s="54"/>
      <c r="N98" s="54"/>
      <c r="O98" s="55"/>
      <c r="P98" s="55"/>
      <c r="Q98" s="54"/>
      <c r="R98" s="54"/>
      <c r="S98" s="54"/>
      <c r="T98" s="58"/>
      <c r="U98" s="58"/>
      <c r="V98" s="58" t="s">
        <v>0</v>
      </c>
      <c r="W98" s="54"/>
      <c r="X98" s="59"/>
    </row>
    <row r="99" spans="1:37" ht="9.75">
      <c r="A99" s="12">
        <v>40</v>
      </c>
      <c r="B99" s="13" t="s">
        <v>230</v>
      </c>
      <c r="C99" s="14" t="s">
        <v>258</v>
      </c>
      <c r="D99" s="15" t="s">
        <v>259</v>
      </c>
      <c r="E99" s="16">
        <v>3.375</v>
      </c>
      <c r="F99" s="17" t="s">
        <v>131</v>
      </c>
      <c r="H99" s="18">
        <f>ROUND(E99*G99,2)</f>
        <v>0</v>
      </c>
      <c r="J99" s="18">
        <f>ROUND(E99*G99,2)</f>
        <v>0</v>
      </c>
      <c r="K99" s="19">
        <v>2.28255</v>
      </c>
      <c r="L99" s="19">
        <f>E99*K99</f>
        <v>7.70360625</v>
      </c>
      <c r="N99" s="16">
        <f>E99*M99</f>
        <v>0</v>
      </c>
      <c r="P99" s="17" t="s">
        <v>78</v>
      </c>
      <c r="V99" s="20" t="s">
        <v>63</v>
      </c>
      <c r="X99" s="52" t="s">
        <v>260</v>
      </c>
      <c r="Y99" s="52" t="s">
        <v>258</v>
      </c>
      <c r="Z99" s="14" t="s">
        <v>261</v>
      </c>
      <c r="AJ99" s="4" t="s">
        <v>81</v>
      </c>
      <c r="AK99" s="4" t="s">
        <v>82</v>
      </c>
    </row>
    <row r="100" spans="4:24" ht="9.75">
      <c r="D100" s="53" t="s">
        <v>262</v>
      </c>
      <c r="E100" s="54"/>
      <c r="F100" s="55"/>
      <c r="G100" s="56"/>
      <c r="H100" s="56"/>
      <c r="I100" s="56"/>
      <c r="J100" s="56"/>
      <c r="K100" s="57"/>
      <c r="L100" s="57"/>
      <c r="M100" s="54"/>
      <c r="N100" s="54"/>
      <c r="O100" s="55"/>
      <c r="P100" s="55"/>
      <c r="Q100" s="54"/>
      <c r="R100" s="54"/>
      <c r="S100" s="54"/>
      <c r="T100" s="58"/>
      <c r="U100" s="58"/>
      <c r="V100" s="58" t="s">
        <v>0</v>
      </c>
      <c r="W100" s="54"/>
      <c r="X100" s="59"/>
    </row>
    <row r="101" spans="4:24" ht="9.75">
      <c r="D101" s="53" t="s">
        <v>263</v>
      </c>
      <c r="E101" s="54"/>
      <c r="F101" s="55"/>
      <c r="G101" s="56"/>
      <c r="H101" s="56"/>
      <c r="I101" s="56"/>
      <c r="J101" s="56"/>
      <c r="K101" s="57"/>
      <c r="L101" s="57"/>
      <c r="M101" s="54"/>
      <c r="N101" s="54"/>
      <c r="O101" s="55"/>
      <c r="P101" s="55"/>
      <c r="Q101" s="54"/>
      <c r="R101" s="54"/>
      <c r="S101" s="54"/>
      <c r="T101" s="58"/>
      <c r="U101" s="58"/>
      <c r="V101" s="58" t="s">
        <v>0</v>
      </c>
      <c r="W101" s="54"/>
      <c r="X101" s="59"/>
    </row>
    <row r="102" spans="1:37" ht="9.75">
      <c r="A102" s="12">
        <v>41</v>
      </c>
      <c r="B102" s="13" t="s">
        <v>225</v>
      </c>
      <c r="C102" s="14" t="s">
        <v>264</v>
      </c>
      <c r="D102" s="15" t="s">
        <v>265</v>
      </c>
      <c r="E102" s="16">
        <v>13.84</v>
      </c>
      <c r="F102" s="17" t="s">
        <v>116</v>
      </c>
      <c r="H102" s="18">
        <f>ROUND(E102*G102,2)</f>
        <v>0</v>
      </c>
      <c r="J102" s="18">
        <f>ROUND(E102*G102,2)</f>
        <v>0</v>
      </c>
      <c r="K102" s="19">
        <v>0.00328</v>
      </c>
      <c r="L102" s="19">
        <f>E102*K102</f>
        <v>0.0453952</v>
      </c>
      <c r="N102" s="16">
        <f>E102*M102</f>
        <v>0</v>
      </c>
      <c r="P102" s="17" t="s">
        <v>78</v>
      </c>
      <c r="V102" s="20" t="s">
        <v>63</v>
      </c>
      <c r="X102" s="52" t="s">
        <v>266</v>
      </c>
      <c r="Y102" s="52" t="s">
        <v>264</v>
      </c>
      <c r="Z102" s="14" t="s">
        <v>267</v>
      </c>
      <c r="AJ102" s="4" t="s">
        <v>81</v>
      </c>
      <c r="AK102" s="4" t="s">
        <v>82</v>
      </c>
    </row>
    <row r="103" spans="4:24" ht="9.75">
      <c r="D103" s="53" t="s">
        <v>268</v>
      </c>
      <c r="E103" s="54"/>
      <c r="F103" s="55"/>
      <c r="G103" s="56"/>
      <c r="H103" s="56"/>
      <c r="I103" s="56"/>
      <c r="J103" s="56"/>
      <c r="K103" s="57"/>
      <c r="L103" s="57"/>
      <c r="M103" s="54"/>
      <c r="N103" s="54"/>
      <c r="O103" s="55"/>
      <c r="P103" s="55"/>
      <c r="Q103" s="54"/>
      <c r="R103" s="54"/>
      <c r="S103" s="54"/>
      <c r="T103" s="58"/>
      <c r="U103" s="58"/>
      <c r="V103" s="58" t="s">
        <v>0</v>
      </c>
      <c r="W103" s="54"/>
      <c r="X103" s="59"/>
    </row>
    <row r="104" spans="1:37" ht="9.75">
      <c r="A104" s="12">
        <v>42</v>
      </c>
      <c r="B104" s="13" t="s">
        <v>178</v>
      </c>
      <c r="C104" s="14" t="s">
        <v>269</v>
      </c>
      <c r="D104" s="15" t="s">
        <v>270</v>
      </c>
      <c r="E104" s="16">
        <v>158.338</v>
      </c>
      <c r="F104" s="17" t="s">
        <v>181</v>
      </c>
      <c r="I104" s="18">
        <f>ROUND(E104*G104,2)</f>
        <v>0</v>
      </c>
      <c r="J104" s="18">
        <f>ROUND(E104*G104,2)</f>
        <v>0</v>
      </c>
      <c r="K104" s="19">
        <v>0.001</v>
      </c>
      <c r="L104" s="19">
        <f>E104*K104</f>
        <v>0.158338</v>
      </c>
      <c r="N104" s="16">
        <f>E104*M104</f>
        <v>0</v>
      </c>
      <c r="P104" s="17" t="s">
        <v>78</v>
      </c>
      <c r="V104" s="20" t="s">
        <v>62</v>
      </c>
      <c r="X104" s="52" t="s">
        <v>271</v>
      </c>
      <c r="Y104" s="52" t="s">
        <v>269</v>
      </c>
      <c r="Z104" s="14" t="s">
        <v>272</v>
      </c>
      <c r="AA104" s="14" t="s">
        <v>78</v>
      </c>
      <c r="AJ104" s="4" t="s">
        <v>183</v>
      </c>
      <c r="AK104" s="4" t="s">
        <v>82</v>
      </c>
    </row>
    <row r="105" spans="4:24" ht="9.75">
      <c r="D105" s="53" t="s">
        <v>273</v>
      </c>
      <c r="E105" s="54"/>
      <c r="F105" s="55"/>
      <c r="G105" s="56"/>
      <c r="H105" s="56"/>
      <c r="I105" s="56"/>
      <c r="J105" s="56"/>
      <c r="K105" s="57"/>
      <c r="L105" s="57"/>
      <c r="M105" s="54"/>
      <c r="N105" s="54"/>
      <c r="O105" s="55"/>
      <c r="P105" s="55"/>
      <c r="Q105" s="54"/>
      <c r="R105" s="54"/>
      <c r="S105" s="54"/>
      <c r="T105" s="58"/>
      <c r="U105" s="58"/>
      <c r="V105" s="58" t="s">
        <v>0</v>
      </c>
      <c r="W105" s="54"/>
      <c r="X105" s="59"/>
    </row>
    <row r="106" spans="4:24" ht="9.75">
      <c r="D106" s="53" t="s">
        <v>274</v>
      </c>
      <c r="E106" s="54"/>
      <c r="F106" s="55"/>
      <c r="G106" s="56"/>
      <c r="H106" s="56"/>
      <c r="I106" s="56"/>
      <c r="J106" s="56"/>
      <c r="K106" s="57"/>
      <c r="L106" s="57"/>
      <c r="M106" s="54"/>
      <c r="N106" s="54"/>
      <c r="O106" s="55"/>
      <c r="P106" s="55"/>
      <c r="Q106" s="54"/>
      <c r="R106" s="54"/>
      <c r="S106" s="54"/>
      <c r="T106" s="58"/>
      <c r="U106" s="58"/>
      <c r="V106" s="58" t="s">
        <v>0</v>
      </c>
      <c r="W106" s="54"/>
      <c r="X106" s="59"/>
    </row>
    <row r="107" spans="4:24" ht="9.75">
      <c r="D107" s="53" t="s">
        <v>275</v>
      </c>
      <c r="E107" s="54"/>
      <c r="F107" s="55"/>
      <c r="G107" s="56"/>
      <c r="H107" s="56"/>
      <c r="I107" s="56"/>
      <c r="J107" s="56"/>
      <c r="K107" s="57"/>
      <c r="L107" s="57"/>
      <c r="M107" s="54"/>
      <c r="N107" s="54"/>
      <c r="O107" s="55"/>
      <c r="P107" s="55"/>
      <c r="Q107" s="54"/>
      <c r="R107" s="54"/>
      <c r="S107" s="54"/>
      <c r="T107" s="58"/>
      <c r="U107" s="58"/>
      <c r="V107" s="58" t="s">
        <v>0</v>
      </c>
      <c r="W107" s="54"/>
      <c r="X107" s="59"/>
    </row>
    <row r="108" spans="4:24" ht="9.75">
      <c r="D108" s="53" t="s">
        <v>276</v>
      </c>
      <c r="E108" s="54"/>
      <c r="F108" s="55"/>
      <c r="G108" s="56"/>
      <c r="H108" s="56"/>
      <c r="I108" s="56"/>
      <c r="J108" s="56"/>
      <c r="K108" s="57"/>
      <c r="L108" s="57"/>
      <c r="M108" s="54"/>
      <c r="N108" s="54"/>
      <c r="O108" s="55"/>
      <c r="P108" s="55"/>
      <c r="Q108" s="54"/>
      <c r="R108" s="54"/>
      <c r="S108" s="54"/>
      <c r="T108" s="58"/>
      <c r="U108" s="58"/>
      <c r="V108" s="58" t="s">
        <v>0</v>
      </c>
      <c r="W108" s="54"/>
      <c r="X108" s="59"/>
    </row>
    <row r="109" spans="4:24" ht="9.75">
      <c r="D109" s="53" t="s">
        <v>277</v>
      </c>
      <c r="E109" s="54"/>
      <c r="F109" s="55"/>
      <c r="G109" s="56"/>
      <c r="H109" s="56"/>
      <c r="I109" s="56"/>
      <c r="J109" s="56"/>
      <c r="K109" s="57"/>
      <c r="L109" s="57"/>
      <c r="M109" s="54"/>
      <c r="N109" s="54"/>
      <c r="O109" s="55"/>
      <c r="P109" s="55"/>
      <c r="Q109" s="54"/>
      <c r="R109" s="54"/>
      <c r="S109" s="54"/>
      <c r="T109" s="58"/>
      <c r="U109" s="58"/>
      <c r="V109" s="58" t="s">
        <v>0</v>
      </c>
      <c r="W109" s="54"/>
      <c r="X109" s="59"/>
    </row>
    <row r="110" spans="1:37" ht="9.75">
      <c r="A110" s="12">
        <v>43</v>
      </c>
      <c r="B110" s="13" t="s">
        <v>278</v>
      </c>
      <c r="C110" s="14" t="s">
        <v>279</v>
      </c>
      <c r="D110" s="15" t="s">
        <v>280</v>
      </c>
      <c r="E110" s="16">
        <v>2</v>
      </c>
      <c r="F110" s="17" t="s">
        <v>281</v>
      </c>
      <c r="H110" s="18">
        <f>ROUND(E110*G110,2)</f>
        <v>0</v>
      </c>
      <c r="J110" s="18">
        <f>ROUND(E110*G110,2)</f>
        <v>0</v>
      </c>
      <c r="L110" s="19">
        <f>E110*K110</f>
        <v>0</v>
      </c>
      <c r="N110" s="16">
        <f>E110*M110</f>
        <v>0</v>
      </c>
      <c r="P110" s="17" t="s">
        <v>78</v>
      </c>
      <c r="V110" s="20" t="s">
        <v>63</v>
      </c>
      <c r="X110" s="52" t="s">
        <v>282</v>
      </c>
      <c r="Y110" s="52" t="s">
        <v>279</v>
      </c>
      <c r="Z110" s="14" t="s">
        <v>283</v>
      </c>
      <c r="AJ110" s="4" t="s">
        <v>81</v>
      </c>
      <c r="AK110" s="4" t="s">
        <v>82</v>
      </c>
    </row>
    <row r="111" spans="1:37" ht="9.75">
      <c r="A111" s="12">
        <v>44</v>
      </c>
      <c r="B111" s="13" t="s">
        <v>178</v>
      </c>
      <c r="C111" s="14" t="s">
        <v>284</v>
      </c>
      <c r="D111" s="15" t="s">
        <v>285</v>
      </c>
      <c r="E111" s="16">
        <v>2</v>
      </c>
      <c r="F111" s="17" t="s">
        <v>281</v>
      </c>
      <c r="I111" s="18">
        <f>ROUND(E111*G111,2)</f>
        <v>0</v>
      </c>
      <c r="J111" s="18">
        <f>ROUND(E111*G111,2)</f>
        <v>0</v>
      </c>
      <c r="K111" s="19">
        <v>0.441</v>
      </c>
      <c r="L111" s="19">
        <f>E111*K111</f>
        <v>0.882</v>
      </c>
      <c r="N111" s="16">
        <f>E111*M111</f>
        <v>0</v>
      </c>
      <c r="P111" s="17" t="s">
        <v>78</v>
      </c>
      <c r="V111" s="20" t="s">
        <v>62</v>
      </c>
      <c r="X111" s="52" t="s">
        <v>284</v>
      </c>
      <c r="Y111" s="52" t="s">
        <v>284</v>
      </c>
      <c r="Z111" s="14" t="s">
        <v>197</v>
      </c>
      <c r="AA111" s="14" t="s">
        <v>78</v>
      </c>
      <c r="AJ111" s="4" t="s">
        <v>183</v>
      </c>
      <c r="AK111" s="4" t="s">
        <v>82</v>
      </c>
    </row>
    <row r="112" spans="4:23" ht="9.75">
      <c r="D112" s="60" t="s">
        <v>286</v>
      </c>
      <c r="E112" s="61">
        <f>J112</f>
        <v>0</v>
      </c>
      <c r="H112" s="61">
        <f>SUM(H94:H111)</f>
        <v>0</v>
      </c>
      <c r="I112" s="61">
        <f>SUM(I94:I111)</f>
        <v>0</v>
      </c>
      <c r="J112" s="61">
        <f>SUM(J94:J111)</f>
        <v>0</v>
      </c>
      <c r="L112" s="62">
        <f>SUM(L94:L111)</f>
        <v>9.02180345</v>
      </c>
      <c r="N112" s="63">
        <f>SUM(N94:N111)</f>
        <v>0</v>
      </c>
      <c r="W112" s="16">
        <f>SUM(W94:W111)</f>
        <v>0</v>
      </c>
    </row>
    <row r="114" ht="9.75">
      <c r="B114" s="14" t="s">
        <v>287</v>
      </c>
    </row>
    <row r="115" spans="1:37" ht="9.75">
      <c r="A115" s="12">
        <v>45</v>
      </c>
      <c r="B115" s="13" t="s">
        <v>288</v>
      </c>
      <c r="C115" s="14" t="s">
        <v>289</v>
      </c>
      <c r="D115" s="15" t="s">
        <v>290</v>
      </c>
      <c r="E115" s="16">
        <v>955</v>
      </c>
      <c r="F115" s="17" t="s">
        <v>77</v>
      </c>
      <c r="H115" s="18">
        <f>ROUND(E115*G115,2)</f>
        <v>0</v>
      </c>
      <c r="J115" s="18">
        <f>ROUND(E115*G115,2)</f>
        <v>0</v>
      </c>
      <c r="L115" s="19">
        <f>E115*K115</f>
        <v>0</v>
      </c>
      <c r="N115" s="16">
        <f>E115*M115</f>
        <v>0</v>
      </c>
      <c r="P115" s="17" t="s">
        <v>78</v>
      </c>
      <c r="V115" s="20" t="s">
        <v>63</v>
      </c>
      <c r="X115" s="52" t="s">
        <v>291</v>
      </c>
      <c r="Y115" s="52" t="s">
        <v>289</v>
      </c>
      <c r="Z115" s="14" t="s">
        <v>261</v>
      </c>
      <c r="AJ115" s="4" t="s">
        <v>81</v>
      </c>
      <c r="AK115" s="4" t="s">
        <v>82</v>
      </c>
    </row>
    <row r="116" spans="4:24" ht="9.75">
      <c r="D116" s="53" t="s">
        <v>292</v>
      </c>
      <c r="E116" s="54"/>
      <c r="F116" s="55"/>
      <c r="G116" s="56"/>
      <c r="H116" s="56"/>
      <c r="I116" s="56"/>
      <c r="J116" s="56"/>
      <c r="K116" s="57"/>
      <c r="L116" s="57"/>
      <c r="M116" s="54"/>
      <c r="N116" s="54"/>
      <c r="O116" s="55"/>
      <c r="P116" s="55"/>
      <c r="Q116" s="54"/>
      <c r="R116" s="54"/>
      <c r="S116" s="54"/>
      <c r="T116" s="58"/>
      <c r="U116" s="58"/>
      <c r="V116" s="58" t="s">
        <v>0</v>
      </c>
      <c r="W116" s="54"/>
      <c r="X116" s="59"/>
    </row>
    <row r="117" spans="4:24" ht="9.75">
      <c r="D117" s="53" t="s">
        <v>293</v>
      </c>
      <c r="E117" s="54"/>
      <c r="F117" s="55"/>
      <c r="G117" s="56"/>
      <c r="H117" s="56"/>
      <c r="I117" s="56"/>
      <c r="J117" s="56"/>
      <c r="K117" s="57"/>
      <c r="L117" s="57"/>
      <c r="M117" s="54"/>
      <c r="N117" s="54"/>
      <c r="O117" s="55"/>
      <c r="P117" s="55"/>
      <c r="Q117" s="54"/>
      <c r="R117" s="54"/>
      <c r="S117" s="54"/>
      <c r="T117" s="58"/>
      <c r="U117" s="58"/>
      <c r="V117" s="58" t="s">
        <v>0</v>
      </c>
      <c r="W117" s="54"/>
      <c r="X117" s="59"/>
    </row>
    <row r="118" spans="1:37" ht="9.75">
      <c r="A118" s="12">
        <v>46</v>
      </c>
      <c r="B118" s="13" t="s">
        <v>178</v>
      </c>
      <c r="C118" s="14" t="s">
        <v>294</v>
      </c>
      <c r="D118" s="15" t="s">
        <v>295</v>
      </c>
      <c r="E118" s="16">
        <v>70.173</v>
      </c>
      <c r="F118" s="17" t="s">
        <v>253</v>
      </c>
      <c r="I118" s="18">
        <f>ROUND(E118*G118,2)</f>
        <v>0</v>
      </c>
      <c r="J118" s="18">
        <f>ROUND(E118*G118,2)</f>
        <v>0</v>
      </c>
      <c r="K118" s="19">
        <v>1</v>
      </c>
      <c r="L118" s="19">
        <f>E118*K118</f>
        <v>70.173</v>
      </c>
      <c r="N118" s="16">
        <f>E118*M118</f>
        <v>0</v>
      </c>
      <c r="P118" s="17" t="s">
        <v>78</v>
      </c>
      <c r="V118" s="20" t="s">
        <v>62</v>
      </c>
      <c r="X118" s="52" t="s">
        <v>294</v>
      </c>
      <c r="Y118" s="52" t="s">
        <v>294</v>
      </c>
      <c r="Z118" s="14" t="s">
        <v>296</v>
      </c>
      <c r="AA118" s="14" t="s">
        <v>78</v>
      </c>
      <c r="AJ118" s="4" t="s">
        <v>183</v>
      </c>
      <c r="AK118" s="4" t="s">
        <v>82</v>
      </c>
    </row>
    <row r="119" spans="4:24" ht="9.75">
      <c r="D119" s="53" t="s">
        <v>297</v>
      </c>
      <c r="E119" s="54"/>
      <c r="F119" s="55"/>
      <c r="G119" s="56"/>
      <c r="H119" s="56"/>
      <c r="I119" s="56"/>
      <c r="J119" s="56"/>
      <c r="K119" s="57"/>
      <c r="L119" s="57"/>
      <c r="M119" s="54"/>
      <c r="N119" s="54"/>
      <c r="O119" s="55"/>
      <c r="P119" s="55"/>
      <c r="Q119" s="54"/>
      <c r="R119" s="54"/>
      <c r="S119" s="54"/>
      <c r="T119" s="58"/>
      <c r="U119" s="58"/>
      <c r="V119" s="58" t="s">
        <v>0</v>
      </c>
      <c r="W119" s="54"/>
      <c r="X119" s="59"/>
    </row>
    <row r="120" spans="4:23" ht="9.75">
      <c r="D120" s="60" t="s">
        <v>298</v>
      </c>
      <c r="E120" s="61">
        <f>J120</f>
        <v>0</v>
      </c>
      <c r="H120" s="61">
        <f>SUM(H114:H119)</f>
        <v>0</v>
      </c>
      <c r="I120" s="61">
        <f>SUM(I114:I119)</f>
        <v>0</v>
      </c>
      <c r="J120" s="61">
        <f>SUM(J114:J119)</f>
        <v>0</v>
      </c>
      <c r="L120" s="62">
        <f>SUM(L114:L119)</f>
        <v>70.173</v>
      </c>
      <c r="N120" s="63">
        <f>SUM(N114:N119)</f>
        <v>0</v>
      </c>
      <c r="W120" s="16">
        <f>SUM(W114:W119)</f>
        <v>0</v>
      </c>
    </row>
    <row r="122" ht="9.75">
      <c r="B122" s="14" t="s">
        <v>299</v>
      </c>
    </row>
    <row r="123" spans="1:37" ht="9.75">
      <c r="A123" s="12">
        <v>47</v>
      </c>
      <c r="B123" s="13" t="s">
        <v>84</v>
      </c>
      <c r="C123" s="14" t="s">
        <v>300</v>
      </c>
      <c r="D123" s="15" t="s">
        <v>301</v>
      </c>
      <c r="E123" s="16">
        <v>955</v>
      </c>
      <c r="F123" s="17" t="s">
        <v>77</v>
      </c>
      <c r="H123" s="18">
        <f>ROUND(E123*G123,2)</f>
        <v>0</v>
      </c>
      <c r="J123" s="18">
        <f>ROUND(E123*G123,2)</f>
        <v>0</v>
      </c>
      <c r="K123" s="19">
        <v>0.38897</v>
      </c>
      <c r="L123" s="19">
        <f>E123*K123</f>
        <v>371.46635</v>
      </c>
      <c r="N123" s="16">
        <f>E123*M123</f>
        <v>0</v>
      </c>
      <c r="P123" s="17" t="s">
        <v>78</v>
      </c>
      <c r="V123" s="20" t="s">
        <v>63</v>
      </c>
      <c r="X123" s="52" t="s">
        <v>302</v>
      </c>
      <c r="Y123" s="52" t="s">
        <v>300</v>
      </c>
      <c r="Z123" s="14" t="s">
        <v>303</v>
      </c>
      <c r="AJ123" s="4" t="s">
        <v>81</v>
      </c>
      <c r="AK123" s="4" t="s">
        <v>82</v>
      </c>
    </row>
    <row r="124" spans="4:24" ht="9.75">
      <c r="D124" s="53" t="s">
        <v>304</v>
      </c>
      <c r="E124" s="54"/>
      <c r="F124" s="55"/>
      <c r="G124" s="56"/>
      <c r="H124" s="56"/>
      <c r="I124" s="56"/>
      <c r="J124" s="56"/>
      <c r="K124" s="57"/>
      <c r="L124" s="57"/>
      <c r="M124" s="54"/>
      <c r="N124" s="54"/>
      <c r="O124" s="55"/>
      <c r="P124" s="55"/>
      <c r="Q124" s="54"/>
      <c r="R124" s="54"/>
      <c r="S124" s="54"/>
      <c r="T124" s="58"/>
      <c r="U124" s="58"/>
      <c r="V124" s="58" t="s">
        <v>0</v>
      </c>
      <c r="W124" s="54"/>
      <c r="X124" s="59"/>
    </row>
    <row r="125" spans="1:37" ht="9.75">
      <c r="A125" s="12">
        <v>48</v>
      </c>
      <c r="B125" s="13" t="s">
        <v>84</v>
      </c>
      <c r="C125" s="14" t="s">
        <v>305</v>
      </c>
      <c r="D125" s="15" t="s">
        <v>306</v>
      </c>
      <c r="E125" s="16">
        <v>208</v>
      </c>
      <c r="F125" s="17" t="s">
        <v>77</v>
      </c>
      <c r="H125" s="18">
        <f>ROUND(E125*G125,2)</f>
        <v>0</v>
      </c>
      <c r="J125" s="18">
        <f>ROUND(E125*G125,2)</f>
        <v>0</v>
      </c>
      <c r="K125" s="19">
        <v>0.42532</v>
      </c>
      <c r="L125" s="19">
        <f>E125*K125</f>
        <v>88.46656</v>
      </c>
      <c r="N125" s="16">
        <f>E125*M125</f>
        <v>0</v>
      </c>
      <c r="P125" s="17" t="s">
        <v>78</v>
      </c>
      <c r="V125" s="20" t="s">
        <v>63</v>
      </c>
      <c r="X125" s="52" t="s">
        <v>307</v>
      </c>
      <c r="Y125" s="52" t="s">
        <v>305</v>
      </c>
      <c r="Z125" s="14" t="s">
        <v>303</v>
      </c>
      <c r="AJ125" s="4" t="s">
        <v>81</v>
      </c>
      <c r="AK125" s="4" t="s">
        <v>82</v>
      </c>
    </row>
    <row r="126" spans="4:24" ht="9.75">
      <c r="D126" s="53" t="s">
        <v>308</v>
      </c>
      <c r="E126" s="54"/>
      <c r="F126" s="55"/>
      <c r="G126" s="56"/>
      <c r="H126" s="56"/>
      <c r="I126" s="56"/>
      <c r="J126" s="56"/>
      <c r="K126" s="57"/>
      <c r="L126" s="57"/>
      <c r="M126" s="54"/>
      <c r="N126" s="54"/>
      <c r="O126" s="55"/>
      <c r="P126" s="55"/>
      <c r="Q126" s="54"/>
      <c r="R126" s="54"/>
      <c r="S126" s="54"/>
      <c r="T126" s="58"/>
      <c r="U126" s="58"/>
      <c r="V126" s="58" t="s">
        <v>0</v>
      </c>
      <c r="W126" s="54"/>
      <c r="X126" s="59"/>
    </row>
    <row r="127" spans="1:37" ht="9.75">
      <c r="A127" s="12">
        <v>49</v>
      </c>
      <c r="B127" s="13" t="s">
        <v>84</v>
      </c>
      <c r="C127" s="14" t="s">
        <v>309</v>
      </c>
      <c r="D127" s="15" t="s">
        <v>310</v>
      </c>
      <c r="E127" s="16">
        <v>7010</v>
      </c>
      <c r="F127" s="17" t="s">
        <v>77</v>
      </c>
      <c r="H127" s="18">
        <f>ROUND(E127*G127,2)</f>
        <v>0</v>
      </c>
      <c r="J127" s="18">
        <f>ROUND(E127*G127,2)</f>
        <v>0</v>
      </c>
      <c r="K127" s="19">
        <v>0.46166</v>
      </c>
      <c r="L127" s="19">
        <f>E127*K127</f>
        <v>3236.2366</v>
      </c>
      <c r="N127" s="16">
        <f>E127*M127</f>
        <v>0</v>
      </c>
      <c r="P127" s="17" t="s">
        <v>78</v>
      </c>
      <c r="V127" s="20" t="s">
        <v>63</v>
      </c>
      <c r="X127" s="52" t="s">
        <v>311</v>
      </c>
      <c r="Y127" s="52" t="s">
        <v>309</v>
      </c>
      <c r="Z127" s="14" t="s">
        <v>303</v>
      </c>
      <c r="AJ127" s="4" t="s">
        <v>81</v>
      </c>
      <c r="AK127" s="4" t="s">
        <v>82</v>
      </c>
    </row>
    <row r="128" spans="4:24" ht="9.75">
      <c r="D128" s="53" t="s">
        <v>312</v>
      </c>
      <c r="E128" s="54"/>
      <c r="F128" s="55"/>
      <c r="G128" s="56"/>
      <c r="H128" s="56"/>
      <c r="I128" s="56"/>
      <c r="J128" s="56"/>
      <c r="K128" s="57"/>
      <c r="L128" s="57"/>
      <c r="M128" s="54"/>
      <c r="N128" s="54"/>
      <c r="O128" s="55"/>
      <c r="P128" s="55"/>
      <c r="Q128" s="54"/>
      <c r="R128" s="54"/>
      <c r="S128" s="54"/>
      <c r="T128" s="58"/>
      <c r="U128" s="58"/>
      <c r="V128" s="58" t="s">
        <v>0</v>
      </c>
      <c r="W128" s="54"/>
      <c r="X128" s="59"/>
    </row>
    <row r="129" spans="1:37" ht="20.25">
      <c r="A129" s="12">
        <v>50</v>
      </c>
      <c r="B129" s="13" t="s">
        <v>84</v>
      </c>
      <c r="C129" s="14" t="s">
        <v>313</v>
      </c>
      <c r="D129" s="15" t="s">
        <v>314</v>
      </c>
      <c r="E129" s="16">
        <v>7218</v>
      </c>
      <c r="F129" s="17" t="s">
        <v>77</v>
      </c>
      <c r="H129" s="18">
        <f>ROUND(E129*G129,2)</f>
        <v>0</v>
      </c>
      <c r="J129" s="18">
        <f>ROUND(E129*G129,2)</f>
        <v>0</v>
      </c>
      <c r="K129" s="19">
        <v>0.50306</v>
      </c>
      <c r="L129" s="19">
        <f>E129*K129</f>
        <v>3631.08708</v>
      </c>
      <c r="N129" s="16">
        <f>E129*M129</f>
        <v>0</v>
      </c>
      <c r="P129" s="17" t="s">
        <v>78</v>
      </c>
      <c r="V129" s="20" t="s">
        <v>63</v>
      </c>
      <c r="X129" s="52" t="s">
        <v>315</v>
      </c>
      <c r="Y129" s="52" t="s">
        <v>313</v>
      </c>
      <c r="Z129" s="14" t="s">
        <v>303</v>
      </c>
      <c r="AJ129" s="4" t="s">
        <v>81</v>
      </c>
      <c r="AK129" s="4" t="s">
        <v>82</v>
      </c>
    </row>
    <row r="130" spans="4:24" ht="9.75">
      <c r="D130" s="53" t="s">
        <v>316</v>
      </c>
      <c r="E130" s="54"/>
      <c r="F130" s="55"/>
      <c r="G130" s="56"/>
      <c r="H130" s="56"/>
      <c r="I130" s="56"/>
      <c r="J130" s="56"/>
      <c r="K130" s="57"/>
      <c r="L130" s="57"/>
      <c r="M130" s="54"/>
      <c r="N130" s="54"/>
      <c r="O130" s="55"/>
      <c r="P130" s="55"/>
      <c r="Q130" s="54"/>
      <c r="R130" s="54"/>
      <c r="S130" s="54"/>
      <c r="T130" s="58"/>
      <c r="U130" s="58"/>
      <c r="V130" s="58" t="s">
        <v>0</v>
      </c>
      <c r="W130" s="54"/>
      <c r="X130" s="59"/>
    </row>
    <row r="131" spans="4:24" ht="9.75">
      <c r="D131" s="53" t="s">
        <v>317</v>
      </c>
      <c r="E131" s="54"/>
      <c r="F131" s="55"/>
      <c r="G131" s="56"/>
      <c r="H131" s="56"/>
      <c r="I131" s="56"/>
      <c r="J131" s="56"/>
      <c r="K131" s="57"/>
      <c r="L131" s="57"/>
      <c r="M131" s="54"/>
      <c r="N131" s="54"/>
      <c r="O131" s="55"/>
      <c r="P131" s="55"/>
      <c r="Q131" s="54"/>
      <c r="R131" s="54"/>
      <c r="S131" s="54"/>
      <c r="T131" s="58"/>
      <c r="U131" s="58"/>
      <c r="V131" s="58" t="s">
        <v>0</v>
      </c>
      <c r="W131" s="54"/>
      <c r="X131" s="59"/>
    </row>
    <row r="132" spans="1:37" ht="9.75">
      <c r="A132" s="12">
        <v>51</v>
      </c>
      <c r="B132" s="13" t="s">
        <v>74</v>
      </c>
      <c r="C132" s="14" t="s">
        <v>318</v>
      </c>
      <c r="D132" s="15" t="s">
        <v>319</v>
      </c>
      <c r="E132" s="16">
        <v>14790</v>
      </c>
      <c r="F132" s="17" t="s">
        <v>77</v>
      </c>
      <c r="H132" s="18">
        <f>ROUND(E132*G132,2)</f>
        <v>0</v>
      </c>
      <c r="J132" s="18">
        <f>ROUND(E132*G132,2)</f>
        <v>0</v>
      </c>
      <c r="K132" s="19">
        <v>0.00061</v>
      </c>
      <c r="L132" s="19">
        <f>E132*K132</f>
        <v>9.0219</v>
      </c>
      <c r="N132" s="16">
        <f>E132*M132</f>
        <v>0</v>
      </c>
      <c r="P132" s="17" t="s">
        <v>78</v>
      </c>
      <c r="V132" s="20" t="s">
        <v>63</v>
      </c>
      <c r="X132" s="52" t="s">
        <v>320</v>
      </c>
      <c r="Y132" s="52" t="s">
        <v>318</v>
      </c>
      <c r="Z132" s="14" t="s">
        <v>267</v>
      </c>
      <c r="AJ132" s="4" t="s">
        <v>81</v>
      </c>
      <c r="AK132" s="4" t="s">
        <v>82</v>
      </c>
    </row>
    <row r="133" spans="4:24" ht="9.75">
      <c r="D133" s="53" t="s">
        <v>321</v>
      </c>
      <c r="E133" s="54"/>
      <c r="F133" s="55"/>
      <c r="G133" s="56"/>
      <c r="H133" s="56"/>
      <c r="I133" s="56"/>
      <c r="J133" s="56"/>
      <c r="K133" s="57"/>
      <c r="L133" s="57"/>
      <c r="M133" s="54"/>
      <c r="N133" s="54"/>
      <c r="O133" s="55"/>
      <c r="P133" s="55"/>
      <c r="Q133" s="54"/>
      <c r="R133" s="54"/>
      <c r="S133" s="54"/>
      <c r="T133" s="58"/>
      <c r="U133" s="58"/>
      <c r="V133" s="58" t="s">
        <v>0</v>
      </c>
      <c r="W133" s="54"/>
      <c r="X133" s="59"/>
    </row>
    <row r="134" spans="1:37" ht="9.75">
      <c r="A134" s="12">
        <v>52</v>
      </c>
      <c r="B134" s="13" t="s">
        <v>84</v>
      </c>
      <c r="C134" s="14" t="s">
        <v>322</v>
      </c>
      <c r="D134" s="15" t="s">
        <v>323</v>
      </c>
      <c r="E134" s="16">
        <v>7395</v>
      </c>
      <c r="F134" s="17" t="s">
        <v>77</v>
      </c>
      <c r="H134" s="18">
        <f>ROUND(E134*G134,2)</f>
        <v>0</v>
      </c>
      <c r="J134" s="18">
        <f>ROUND(E134*G134,2)</f>
        <v>0</v>
      </c>
      <c r="K134" s="19">
        <v>0.12412</v>
      </c>
      <c r="L134" s="19">
        <f>E134*K134</f>
        <v>917.8674</v>
      </c>
      <c r="N134" s="16">
        <f>E134*M134</f>
        <v>0</v>
      </c>
      <c r="P134" s="17" t="s">
        <v>78</v>
      </c>
      <c r="V134" s="20" t="s">
        <v>63</v>
      </c>
      <c r="X134" s="52" t="s">
        <v>324</v>
      </c>
      <c r="Y134" s="52" t="s">
        <v>322</v>
      </c>
      <c r="Z134" s="14" t="s">
        <v>267</v>
      </c>
      <c r="AJ134" s="4" t="s">
        <v>81</v>
      </c>
      <c r="AK134" s="4" t="s">
        <v>82</v>
      </c>
    </row>
    <row r="135" spans="4:24" ht="9.75">
      <c r="D135" s="53" t="s">
        <v>325</v>
      </c>
      <c r="E135" s="54"/>
      <c r="F135" s="55"/>
      <c r="G135" s="56"/>
      <c r="H135" s="56"/>
      <c r="I135" s="56"/>
      <c r="J135" s="56"/>
      <c r="K135" s="57"/>
      <c r="L135" s="57"/>
      <c r="M135" s="54"/>
      <c r="N135" s="54"/>
      <c r="O135" s="55"/>
      <c r="P135" s="55"/>
      <c r="Q135" s="54"/>
      <c r="R135" s="54"/>
      <c r="S135" s="54"/>
      <c r="T135" s="58"/>
      <c r="U135" s="58"/>
      <c r="V135" s="58" t="s">
        <v>0</v>
      </c>
      <c r="W135" s="54"/>
      <c r="X135" s="59"/>
    </row>
    <row r="136" spans="4:24" ht="9.75">
      <c r="D136" s="53" t="s">
        <v>326</v>
      </c>
      <c r="E136" s="54"/>
      <c r="F136" s="55"/>
      <c r="G136" s="56"/>
      <c r="H136" s="56"/>
      <c r="I136" s="56"/>
      <c r="J136" s="56"/>
      <c r="K136" s="57"/>
      <c r="L136" s="57"/>
      <c r="M136" s="54"/>
      <c r="N136" s="54"/>
      <c r="O136" s="55"/>
      <c r="P136" s="55"/>
      <c r="Q136" s="54"/>
      <c r="R136" s="54"/>
      <c r="S136" s="54"/>
      <c r="T136" s="58"/>
      <c r="U136" s="58"/>
      <c r="V136" s="58" t="s">
        <v>0</v>
      </c>
      <c r="W136" s="54"/>
      <c r="X136" s="59"/>
    </row>
    <row r="137" spans="4:24" ht="9.75">
      <c r="D137" s="53" t="s">
        <v>327</v>
      </c>
      <c r="E137" s="54"/>
      <c r="F137" s="55"/>
      <c r="G137" s="56"/>
      <c r="H137" s="56"/>
      <c r="I137" s="56"/>
      <c r="J137" s="56"/>
      <c r="K137" s="57"/>
      <c r="L137" s="57"/>
      <c r="M137" s="54"/>
      <c r="N137" s="54"/>
      <c r="O137" s="55"/>
      <c r="P137" s="55"/>
      <c r="Q137" s="54"/>
      <c r="R137" s="54"/>
      <c r="S137" s="54"/>
      <c r="T137" s="58"/>
      <c r="U137" s="58"/>
      <c r="V137" s="58" t="s">
        <v>0</v>
      </c>
      <c r="W137" s="54"/>
      <c r="X137" s="59"/>
    </row>
    <row r="138" spans="4:24" ht="9.75">
      <c r="D138" s="53" t="s">
        <v>328</v>
      </c>
      <c r="E138" s="54"/>
      <c r="F138" s="55"/>
      <c r="G138" s="56"/>
      <c r="H138" s="56"/>
      <c r="I138" s="56"/>
      <c r="J138" s="56"/>
      <c r="K138" s="57"/>
      <c r="L138" s="57"/>
      <c r="M138" s="54"/>
      <c r="N138" s="54"/>
      <c r="O138" s="55"/>
      <c r="P138" s="55"/>
      <c r="Q138" s="54"/>
      <c r="R138" s="54"/>
      <c r="S138" s="54"/>
      <c r="T138" s="58"/>
      <c r="U138" s="58"/>
      <c r="V138" s="58" t="s">
        <v>0</v>
      </c>
      <c r="W138" s="54"/>
      <c r="X138" s="59"/>
    </row>
    <row r="139" spans="4:24" ht="9.75">
      <c r="D139" s="53" t="s">
        <v>329</v>
      </c>
      <c r="E139" s="54"/>
      <c r="F139" s="55"/>
      <c r="G139" s="56"/>
      <c r="H139" s="56"/>
      <c r="I139" s="56"/>
      <c r="J139" s="56"/>
      <c r="K139" s="57"/>
      <c r="L139" s="57"/>
      <c r="M139" s="54"/>
      <c r="N139" s="54"/>
      <c r="O139" s="55"/>
      <c r="P139" s="55"/>
      <c r="Q139" s="54"/>
      <c r="R139" s="54"/>
      <c r="S139" s="54"/>
      <c r="T139" s="58"/>
      <c r="U139" s="58"/>
      <c r="V139" s="58" t="s">
        <v>0</v>
      </c>
      <c r="W139" s="54"/>
      <c r="X139" s="59"/>
    </row>
    <row r="140" spans="1:37" ht="9.75">
      <c r="A140" s="12">
        <v>53</v>
      </c>
      <c r="B140" s="13" t="s">
        <v>84</v>
      </c>
      <c r="C140" s="14" t="s">
        <v>330</v>
      </c>
      <c r="D140" s="15" t="s">
        <v>331</v>
      </c>
      <c r="E140" s="16">
        <v>7218</v>
      </c>
      <c r="F140" s="17" t="s">
        <v>77</v>
      </c>
      <c r="H140" s="18">
        <f>ROUND(E140*G140,2)</f>
        <v>0</v>
      </c>
      <c r="J140" s="18">
        <f>ROUND(E140*G140,2)</f>
        <v>0</v>
      </c>
      <c r="K140" s="19">
        <v>0.22429</v>
      </c>
      <c r="L140" s="19">
        <f>E140*K140</f>
        <v>1618.9252199999999</v>
      </c>
      <c r="N140" s="16">
        <f>E140*M140</f>
        <v>0</v>
      </c>
      <c r="P140" s="17" t="s">
        <v>78</v>
      </c>
      <c r="V140" s="20" t="s">
        <v>63</v>
      </c>
      <c r="X140" s="52" t="s">
        <v>332</v>
      </c>
      <c r="Y140" s="52" t="s">
        <v>330</v>
      </c>
      <c r="Z140" s="14" t="s">
        <v>267</v>
      </c>
      <c r="AJ140" s="4" t="s">
        <v>81</v>
      </c>
      <c r="AK140" s="4" t="s">
        <v>82</v>
      </c>
    </row>
    <row r="141" spans="4:24" ht="9.75">
      <c r="D141" s="53" t="s">
        <v>333</v>
      </c>
      <c r="E141" s="54"/>
      <c r="F141" s="55"/>
      <c r="G141" s="56"/>
      <c r="H141" s="56"/>
      <c r="I141" s="56"/>
      <c r="J141" s="56"/>
      <c r="K141" s="57"/>
      <c r="L141" s="57"/>
      <c r="M141" s="54"/>
      <c r="N141" s="54"/>
      <c r="O141" s="55"/>
      <c r="P141" s="55"/>
      <c r="Q141" s="54"/>
      <c r="R141" s="54"/>
      <c r="S141" s="54"/>
      <c r="T141" s="58"/>
      <c r="U141" s="58"/>
      <c r="V141" s="58" t="s">
        <v>0</v>
      </c>
      <c r="W141" s="54"/>
      <c r="X141" s="59"/>
    </row>
    <row r="142" spans="4:24" ht="9.75">
      <c r="D142" s="53" t="s">
        <v>308</v>
      </c>
      <c r="E142" s="54"/>
      <c r="F142" s="55"/>
      <c r="G142" s="56"/>
      <c r="H142" s="56"/>
      <c r="I142" s="56"/>
      <c r="J142" s="56"/>
      <c r="K142" s="57"/>
      <c r="L142" s="57"/>
      <c r="M142" s="54"/>
      <c r="N142" s="54"/>
      <c r="O142" s="55"/>
      <c r="P142" s="55"/>
      <c r="Q142" s="54"/>
      <c r="R142" s="54"/>
      <c r="S142" s="54"/>
      <c r="T142" s="58"/>
      <c r="U142" s="58"/>
      <c r="V142" s="58" t="s">
        <v>0</v>
      </c>
      <c r="W142" s="54"/>
      <c r="X142" s="59"/>
    </row>
    <row r="143" spans="1:37" ht="9.75">
      <c r="A143" s="12">
        <v>54</v>
      </c>
      <c r="B143" s="13" t="s">
        <v>84</v>
      </c>
      <c r="C143" s="14" t="s">
        <v>334</v>
      </c>
      <c r="D143" s="15" t="s">
        <v>335</v>
      </c>
      <c r="E143" s="16">
        <v>85</v>
      </c>
      <c r="F143" s="17" t="s">
        <v>77</v>
      </c>
      <c r="H143" s="18">
        <f>ROUND(E143*G143,2)</f>
        <v>0</v>
      </c>
      <c r="J143" s="18">
        <f>ROUND(E143*G143,2)</f>
        <v>0</v>
      </c>
      <c r="K143" s="19">
        <v>0.074</v>
      </c>
      <c r="L143" s="19">
        <f>E143*K143</f>
        <v>6.29</v>
      </c>
      <c r="N143" s="16">
        <f>E143*M143</f>
        <v>0</v>
      </c>
      <c r="P143" s="17" t="s">
        <v>78</v>
      </c>
      <c r="V143" s="20" t="s">
        <v>63</v>
      </c>
      <c r="X143" s="52" t="s">
        <v>336</v>
      </c>
      <c r="Y143" s="52" t="s">
        <v>334</v>
      </c>
      <c r="Z143" s="14" t="s">
        <v>267</v>
      </c>
      <c r="AJ143" s="4" t="s">
        <v>81</v>
      </c>
      <c r="AK143" s="4" t="s">
        <v>82</v>
      </c>
    </row>
    <row r="144" spans="4:24" ht="9.75">
      <c r="D144" s="53" t="s">
        <v>337</v>
      </c>
      <c r="E144" s="54"/>
      <c r="F144" s="55"/>
      <c r="G144" s="56"/>
      <c r="H144" s="56"/>
      <c r="I144" s="56"/>
      <c r="J144" s="56"/>
      <c r="K144" s="57"/>
      <c r="L144" s="57"/>
      <c r="M144" s="54"/>
      <c r="N144" s="54"/>
      <c r="O144" s="55"/>
      <c r="P144" s="55"/>
      <c r="Q144" s="54"/>
      <c r="R144" s="54"/>
      <c r="S144" s="54"/>
      <c r="T144" s="58"/>
      <c r="U144" s="58"/>
      <c r="V144" s="58" t="s">
        <v>0</v>
      </c>
      <c r="W144" s="54"/>
      <c r="X144" s="59"/>
    </row>
    <row r="145" spans="1:37" ht="9.75">
      <c r="A145" s="12">
        <v>55</v>
      </c>
      <c r="B145" s="13" t="s">
        <v>178</v>
      </c>
      <c r="C145" s="14" t="s">
        <v>338</v>
      </c>
      <c r="D145" s="15" t="s">
        <v>339</v>
      </c>
      <c r="E145" s="16">
        <v>46.2</v>
      </c>
      <c r="F145" s="17" t="s">
        <v>77</v>
      </c>
      <c r="I145" s="18">
        <f>ROUND(E145*G145,2)</f>
        <v>0</v>
      </c>
      <c r="J145" s="18">
        <f>ROUND(E145*G145,2)</f>
        <v>0</v>
      </c>
      <c r="L145" s="19">
        <f>E145*K145</f>
        <v>0</v>
      </c>
      <c r="N145" s="16">
        <f>E145*M145</f>
        <v>0</v>
      </c>
      <c r="P145" s="17" t="s">
        <v>78</v>
      </c>
      <c r="V145" s="20" t="s">
        <v>62</v>
      </c>
      <c r="X145" s="52" t="s">
        <v>338</v>
      </c>
      <c r="Y145" s="52" t="s">
        <v>338</v>
      </c>
      <c r="Z145" s="14" t="s">
        <v>197</v>
      </c>
      <c r="AA145" s="14" t="s">
        <v>78</v>
      </c>
      <c r="AJ145" s="4" t="s">
        <v>183</v>
      </c>
      <c r="AK145" s="4" t="s">
        <v>82</v>
      </c>
    </row>
    <row r="146" spans="4:24" ht="9.75">
      <c r="D146" s="53" t="s">
        <v>340</v>
      </c>
      <c r="E146" s="54"/>
      <c r="F146" s="55"/>
      <c r="G146" s="56"/>
      <c r="H146" s="56"/>
      <c r="I146" s="56"/>
      <c r="J146" s="56"/>
      <c r="K146" s="57"/>
      <c r="L146" s="57"/>
      <c r="M146" s="54"/>
      <c r="N146" s="54"/>
      <c r="O146" s="55"/>
      <c r="P146" s="55"/>
      <c r="Q146" s="54"/>
      <c r="R146" s="54"/>
      <c r="S146" s="54"/>
      <c r="T146" s="58"/>
      <c r="U146" s="58"/>
      <c r="V146" s="58" t="s">
        <v>0</v>
      </c>
      <c r="W146" s="54"/>
      <c r="X146" s="59"/>
    </row>
    <row r="147" spans="1:37" ht="9.75">
      <c r="A147" s="12">
        <v>56</v>
      </c>
      <c r="B147" s="13" t="s">
        <v>178</v>
      </c>
      <c r="C147" s="14" t="s">
        <v>341</v>
      </c>
      <c r="D147" s="15" t="s">
        <v>342</v>
      </c>
      <c r="E147" s="16">
        <v>43.05</v>
      </c>
      <c r="F147" s="17" t="s">
        <v>77</v>
      </c>
      <c r="I147" s="18">
        <f>ROUND(E147*G147,2)</f>
        <v>0</v>
      </c>
      <c r="J147" s="18">
        <f>ROUND(E147*G147,2)</f>
        <v>0</v>
      </c>
      <c r="L147" s="19">
        <f>E147*K147</f>
        <v>0</v>
      </c>
      <c r="N147" s="16">
        <f>E147*M147</f>
        <v>0</v>
      </c>
      <c r="P147" s="17" t="s">
        <v>78</v>
      </c>
      <c r="V147" s="20" t="s">
        <v>62</v>
      </c>
      <c r="X147" s="52" t="s">
        <v>341</v>
      </c>
      <c r="Y147" s="52" t="s">
        <v>341</v>
      </c>
      <c r="Z147" s="14" t="s">
        <v>197</v>
      </c>
      <c r="AA147" s="14" t="s">
        <v>78</v>
      </c>
      <c r="AJ147" s="4" t="s">
        <v>183</v>
      </c>
      <c r="AK147" s="4" t="s">
        <v>82</v>
      </c>
    </row>
    <row r="148" spans="4:24" ht="9.75">
      <c r="D148" s="53" t="s">
        <v>343</v>
      </c>
      <c r="E148" s="54"/>
      <c r="F148" s="55"/>
      <c r="G148" s="56"/>
      <c r="H148" s="56"/>
      <c r="I148" s="56"/>
      <c r="J148" s="56"/>
      <c r="K148" s="57"/>
      <c r="L148" s="57"/>
      <c r="M148" s="54"/>
      <c r="N148" s="54"/>
      <c r="O148" s="55"/>
      <c r="P148" s="55"/>
      <c r="Q148" s="54"/>
      <c r="R148" s="54"/>
      <c r="S148" s="54"/>
      <c r="T148" s="58"/>
      <c r="U148" s="58"/>
      <c r="V148" s="58" t="s">
        <v>0</v>
      </c>
      <c r="W148" s="54"/>
      <c r="X148" s="59"/>
    </row>
    <row r="149" spans="1:37" ht="9.75">
      <c r="A149" s="12">
        <v>57</v>
      </c>
      <c r="B149" s="13" t="s">
        <v>84</v>
      </c>
      <c r="C149" s="14" t="s">
        <v>344</v>
      </c>
      <c r="D149" s="15" t="s">
        <v>345</v>
      </c>
      <c r="E149" s="16">
        <v>870</v>
      </c>
      <c r="F149" s="17" t="s">
        <v>77</v>
      </c>
      <c r="H149" s="18">
        <f>ROUND(E149*G149,2)</f>
        <v>0</v>
      </c>
      <c r="J149" s="18">
        <f>ROUND(E149*G149,2)</f>
        <v>0</v>
      </c>
      <c r="K149" s="19">
        <v>0.074</v>
      </c>
      <c r="L149" s="19">
        <f>E149*K149</f>
        <v>64.38</v>
      </c>
      <c r="N149" s="16">
        <f>E149*M149</f>
        <v>0</v>
      </c>
      <c r="P149" s="17" t="s">
        <v>78</v>
      </c>
      <c r="V149" s="20" t="s">
        <v>63</v>
      </c>
      <c r="X149" s="52" t="s">
        <v>346</v>
      </c>
      <c r="Y149" s="52" t="s">
        <v>344</v>
      </c>
      <c r="Z149" s="14" t="s">
        <v>267</v>
      </c>
      <c r="AJ149" s="4" t="s">
        <v>81</v>
      </c>
      <c r="AK149" s="4" t="s">
        <v>82</v>
      </c>
    </row>
    <row r="150" spans="4:24" ht="9.75">
      <c r="D150" s="53" t="s">
        <v>347</v>
      </c>
      <c r="E150" s="54"/>
      <c r="F150" s="55"/>
      <c r="G150" s="56"/>
      <c r="H150" s="56"/>
      <c r="I150" s="56"/>
      <c r="J150" s="56"/>
      <c r="K150" s="57"/>
      <c r="L150" s="57"/>
      <c r="M150" s="54"/>
      <c r="N150" s="54"/>
      <c r="O150" s="55"/>
      <c r="P150" s="55"/>
      <c r="Q150" s="54"/>
      <c r="R150" s="54"/>
      <c r="S150" s="54"/>
      <c r="T150" s="58"/>
      <c r="U150" s="58"/>
      <c r="V150" s="58" t="s">
        <v>0</v>
      </c>
      <c r="W150" s="54"/>
      <c r="X150" s="59"/>
    </row>
    <row r="151" spans="4:24" ht="9.75">
      <c r="D151" s="53" t="s">
        <v>348</v>
      </c>
      <c r="E151" s="54"/>
      <c r="F151" s="55"/>
      <c r="G151" s="56"/>
      <c r="H151" s="56"/>
      <c r="I151" s="56"/>
      <c r="J151" s="56"/>
      <c r="K151" s="57"/>
      <c r="L151" s="57"/>
      <c r="M151" s="54"/>
      <c r="N151" s="54"/>
      <c r="O151" s="55"/>
      <c r="P151" s="55"/>
      <c r="Q151" s="54"/>
      <c r="R151" s="54"/>
      <c r="S151" s="54"/>
      <c r="T151" s="58"/>
      <c r="U151" s="58"/>
      <c r="V151" s="58" t="s">
        <v>0</v>
      </c>
      <c r="W151" s="54"/>
      <c r="X151" s="59"/>
    </row>
    <row r="152" spans="4:24" ht="9.75">
      <c r="D152" s="53" t="s">
        <v>349</v>
      </c>
      <c r="E152" s="54"/>
      <c r="F152" s="55"/>
      <c r="G152" s="56"/>
      <c r="H152" s="56"/>
      <c r="I152" s="56"/>
      <c r="J152" s="56"/>
      <c r="K152" s="57"/>
      <c r="L152" s="57"/>
      <c r="M152" s="54"/>
      <c r="N152" s="54"/>
      <c r="O152" s="55"/>
      <c r="P152" s="55"/>
      <c r="Q152" s="54"/>
      <c r="R152" s="54"/>
      <c r="S152" s="54"/>
      <c r="T152" s="58"/>
      <c r="U152" s="58"/>
      <c r="V152" s="58" t="s">
        <v>0</v>
      </c>
      <c r="W152" s="54"/>
      <c r="X152" s="59"/>
    </row>
    <row r="153" spans="4:24" ht="9.75">
      <c r="D153" s="53" t="s">
        <v>350</v>
      </c>
      <c r="E153" s="54"/>
      <c r="F153" s="55"/>
      <c r="G153" s="56"/>
      <c r="H153" s="56"/>
      <c r="I153" s="56"/>
      <c r="J153" s="56"/>
      <c r="K153" s="57"/>
      <c r="L153" s="57"/>
      <c r="M153" s="54"/>
      <c r="N153" s="54"/>
      <c r="O153" s="55"/>
      <c r="P153" s="55"/>
      <c r="Q153" s="54"/>
      <c r="R153" s="54"/>
      <c r="S153" s="54"/>
      <c r="T153" s="58"/>
      <c r="U153" s="58"/>
      <c r="V153" s="58" t="s">
        <v>0</v>
      </c>
      <c r="W153" s="54"/>
      <c r="X153" s="59"/>
    </row>
    <row r="154" spans="4:24" ht="9.75">
      <c r="D154" s="53" t="s">
        <v>351</v>
      </c>
      <c r="E154" s="54"/>
      <c r="F154" s="55"/>
      <c r="G154" s="56"/>
      <c r="H154" s="56"/>
      <c r="I154" s="56"/>
      <c r="J154" s="56"/>
      <c r="K154" s="57"/>
      <c r="L154" s="57"/>
      <c r="M154" s="54"/>
      <c r="N154" s="54"/>
      <c r="O154" s="55"/>
      <c r="P154" s="55"/>
      <c r="Q154" s="54"/>
      <c r="R154" s="54"/>
      <c r="S154" s="54"/>
      <c r="T154" s="58"/>
      <c r="U154" s="58"/>
      <c r="V154" s="58" t="s">
        <v>0</v>
      </c>
      <c r="W154" s="54"/>
      <c r="X154" s="59"/>
    </row>
    <row r="155" spans="4:24" ht="9.75">
      <c r="D155" s="53" t="s">
        <v>352</v>
      </c>
      <c r="E155" s="54"/>
      <c r="F155" s="55"/>
      <c r="G155" s="56"/>
      <c r="H155" s="56"/>
      <c r="I155" s="56"/>
      <c r="J155" s="56"/>
      <c r="K155" s="57"/>
      <c r="L155" s="57"/>
      <c r="M155" s="54"/>
      <c r="N155" s="54"/>
      <c r="O155" s="55"/>
      <c r="P155" s="55"/>
      <c r="Q155" s="54"/>
      <c r="R155" s="54"/>
      <c r="S155" s="54"/>
      <c r="T155" s="58"/>
      <c r="U155" s="58"/>
      <c r="V155" s="58" t="s">
        <v>0</v>
      </c>
      <c r="W155" s="54"/>
      <c r="X155" s="59"/>
    </row>
    <row r="156" spans="4:24" ht="9.75">
      <c r="D156" s="53" t="s">
        <v>353</v>
      </c>
      <c r="E156" s="54"/>
      <c r="F156" s="55"/>
      <c r="G156" s="56"/>
      <c r="H156" s="56"/>
      <c r="I156" s="56"/>
      <c r="J156" s="56"/>
      <c r="K156" s="57"/>
      <c r="L156" s="57"/>
      <c r="M156" s="54"/>
      <c r="N156" s="54"/>
      <c r="O156" s="55"/>
      <c r="P156" s="55"/>
      <c r="Q156" s="54"/>
      <c r="R156" s="54"/>
      <c r="S156" s="54"/>
      <c r="T156" s="58"/>
      <c r="U156" s="58"/>
      <c r="V156" s="58" t="s">
        <v>0</v>
      </c>
      <c r="W156" s="54"/>
      <c r="X156" s="59"/>
    </row>
    <row r="157" spans="4:24" ht="9.75">
      <c r="D157" s="53" t="s">
        <v>354</v>
      </c>
      <c r="E157" s="54"/>
      <c r="F157" s="55"/>
      <c r="G157" s="56"/>
      <c r="H157" s="56"/>
      <c r="I157" s="56"/>
      <c r="J157" s="56"/>
      <c r="K157" s="57"/>
      <c r="L157" s="57"/>
      <c r="M157" s="54"/>
      <c r="N157" s="54"/>
      <c r="O157" s="55"/>
      <c r="P157" s="55"/>
      <c r="Q157" s="54"/>
      <c r="R157" s="54"/>
      <c r="S157" s="54"/>
      <c r="T157" s="58"/>
      <c r="U157" s="58"/>
      <c r="V157" s="58" t="s">
        <v>0</v>
      </c>
      <c r="W157" s="54"/>
      <c r="X157" s="59"/>
    </row>
    <row r="158" spans="4:24" ht="9.75">
      <c r="D158" s="53" t="s">
        <v>355</v>
      </c>
      <c r="E158" s="54"/>
      <c r="F158" s="55"/>
      <c r="G158" s="56"/>
      <c r="H158" s="56"/>
      <c r="I158" s="56"/>
      <c r="J158" s="56"/>
      <c r="K158" s="57"/>
      <c r="L158" s="57"/>
      <c r="M158" s="54"/>
      <c r="N158" s="54"/>
      <c r="O158" s="55"/>
      <c r="P158" s="55"/>
      <c r="Q158" s="54"/>
      <c r="R158" s="54"/>
      <c r="S158" s="54"/>
      <c r="T158" s="58"/>
      <c r="U158" s="58"/>
      <c r="V158" s="58" t="s">
        <v>0</v>
      </c>
      <c r="W158" s="54"/>
      <c r="X158" s="59"/>
    </row>
    <row r="159" spans="4:24" ht="9.75">
      <c r="D159" s="53" t="s">
        <v>356</v>
      </c>
      <c r="E159" s="54"/>
      <c r="F159" s="55"/>
      <c r="G159" s="56"/>
      <c r="H159" s="56"/>
      <c r="I159" s="56"/>
      <c r="J159" s="56"/>
      <c r="K159" s="57"/>
      <c r="L159" s="57"/>
      <c r="M159" s="54"/>
      <c r="N159" s="54"/>
      <c r="O159" s="55"/>
      <c r="P159" s="55"/>
      <c r="Q159" s="54"/>
      <c r="R159" s="54"/>
      <c r="S159" s="54"/>
      <c r="T159" s="58"/>
      <c r="U159" s="58"/>
      <c r="V159" s="58" t="s">
        <v>0</v>
      </c>
      <c r="W159" s="54"/>
      <c r="X159" s="59"/>
    </row>
    <row r="160" spans="1:37" ht="9.75">
      <c r="A160" s="12">
        <v>58</v>
      </c>
      <c r="B160" s="13" t="s">
        <v>178</v>
      </c>
      <c r="C160" s="14" t="s">
        <v>357</v>
      </c>
      <c r="D160" s="15" t="s">
        <v>358</v>
      </c>
      <c r="E160" s="16">
        <v>896.1</v>
      </c>
      <c r="F160" s="17" t="s">
        <v>77</v>
      </c>
      <c r="I160" s="18">
        <f>ROUND(E160*G160,2)</f>
        <v>0</v>
      </c>
      <c r="J160" s="18">
        <f>ROUND(E160*G160,2)</f>
        <v>0</v>
      </c>
      <c r="K160" s="19">
        <v>0.1296</v>
      </c>
      <c r="L160" s="19">
        <f>E160*K160</f>
        <v>116.13456</v>
      </c>
      <c r="N160" s="16">
        <f>E160*M160</f>
        <v>0</v>
      </c>
      <c r="P160" s="17" t="s">
        <v>78</v>
      </c>
      <c r="V160" s="20" t="s">
        <v>62</v>
      </c>
      <c r="X160" s="52" t="s">
        <v>359</v>
      </c>
      <c r="Y160" s="52" t="s">
        <v>357</v>
      </c>
      <c r="Z160" s="14" t="s">
        <v>360</v>
      </c>
      <c r="AA160" s="14" t="s">
        <v>78</v>
      </c>
      <c r="AJ160" s="4" t="s">
        <v>183</v>
      </c>
      <c r="AK160" s="4" t="s">
        <v>82</v>
      </c>
    </row>
    <row r="161" spans="4:23" ht="9.75">
      <c r="D161" s="60" t="s">
        <v>361</v>
      </c>
      <c r="E161" s="61">
        <f>J161</f>
        <v>0</v>
      </c>
      <c r="H161" s="61">
        <f>SUM(H122:H160)</f>
        <v>0</v>
      </c>
      <c r="I161" s="61">
        <f>SUM(I122:I160)</f>
        <v>0</v>
      </c>
      <c r="J161" s="61">
        <f>SUM(J122:J160)</f>
        <v>0</v>
      </c>
      <c r="L161" s="62">
        <f>SUM(L122:L160)</f>
        <v>10059.87567</v>
      </c>
      <c r="N161" s="63">
        <f>SUM(N122:N160)</f>
        <v>0</v>
      </c>
      <c r="W161" s="16">
        <f>SUM(W122:W160)</f>
        <v>0</v>
      </c>
    </row>
    <row r="163" ht="9.75">
      <c r="B163" s="14" t="s">
        <v>362</v>
      </c>
    </row>
    <row r="164" spans="1:37" ht="9.75">
      <c r="A164" s="12">
        <v>59</v>
      </c>
      <c r="B164" s="13" t="s">
        <v>84</v>
      </c>
      <c r="C164" s="14" t="s">
        <v>363</v>
      </c>
      <c r="D164" s="15" t="s">
        <v>364</v>
      </c>
      <c r="E164" s="16">
        <v>13</v>
      </c>
      <c r="F164" s="17" t="s">
        <v>281</v>
      </c>
      <c r="H164" s="18">
        <f>ROUND(E164*G164,2)</f>
        <v>0</v>
      </c>
      <c r="J164" s="18">
        <f>ROUND(E164*G164,2)</f>
        <v>0</v>
      </c>
      <c r="K164" s="19">
        <v>0.39903</v>
      </c>
      <c r="L164" s="19">
        <f>E164*K164</f>
        <v>5.18739</v>
      </c>
      <c r="N164" s="16">
        <f>E164*M164</f>
        <v>0</v>
      </c>
      <c r="P164" s="17" t="s">
        <v>78</v>
      </c>
      <c r="V164" s="20" t="s">
        <v>63</v>
      </c>
      <c r="X164" s="52" t="s">
        <v>365</v>
      </c>
      <c r="Y164" s="52" t="s">
        <v>363</v>
      </c>
      <c r="Z164" s="14" t="s">
        <v>267</v>
      </c>
      <c r="AJ164" s="4" t="s">
        <v>81</v>
      </c>
      <c r="AK164" s="4" t="s">
        <v>82</v>
      </c>
    </row>
    <row r="165" spans="1:37" ht="9.75">
      <c r="A165" s="12">
        <v>60</v>
      </c>
      <c r="B165" s="13" t="s">
        <v>84</v>
      </c>
      <c r="C165" s="14" t="s">
        <v>366</v>
      </c>
      <c r="D165" s="15" t="s">
        <v>367</v>
      </c>
      <c r="E165" s="16">
        <v>38</v>
      </c>
      <c r="F165" s="17" t="s">
        <v>281</v>
      </c>
      <c r="H165" s="18">
        <f>ROUND(E165*G165,2)</f>
        <v>0</v>
      </c>
      <c r="J165" s="18">
        <f>ROUND(E165*G165,2)</f>
        <v>0</v>
      </c>
      <c r="K165" s="19">
        <v>0.29826</v>
      </c>
      <c r="L165" s="19">
        <f>E165*K165</f>
        <v>11.33388</v>
      </c>
      <c r="N165" s="16">
        <f>E165*M165</f>
        <v>0</v>
      </c>
      <c r="P165" s="17" t="s">
        <v>78</v>
      </c>
      <c r="V165" s="20" t="s">
        <v>63</v>
      </c>
      <c r="X165" s="52" t="s">
        <v>368</v>
      </c>
      <c r="Y165" s="52" t="s">
        <v>366</v>
      </c>
      <c r="Z165" s="14" t="s">
        <v>267</v>
      </c>
      <c r="AJ165" s="4" t="s">
        <v>81</v>
      </c>
      <c r="AK165" s="4" t="s">
        <v>82</v>
      </c>
    </row>
    <row r="166" spans="4:23" ht="9.75">
      <c r="D166" s="60" t="s">
        <v>369</v>
      </c>
      <c r="E166" s="61">
        <f>J166</f>
        <v>0</v>
      </c>
      <c r="H166" s="61">
        <f>SUM(H163:H165)</f>
        <v>0</v>
      </c>
      <c r="I166" s="61">
        <f>SUM(I163:I165)</f>
        <v>0</v>
      </c>
      <c r="J166" s="61">
        <f>SUM(J163:J165)</f>
        <v>0</v>
      </c>
      <c r="L166" s="62">
        <f>SUM(L163:L165)</f>
        <v>16.52127</v>
      </c>
      <c r="N166" s="63">
        <f>SUM(N163:N165)</f>
        <v>0</v>
      </c>
      <c r="W166" s="16">
        <f>SUM(W163:W165)</f>
        <v>0</v>
      </c>
    </row>
    <row r="168" ht="9.75">
      <c r="B168" s="14" t="s">
        <v>370</v>
      </c>
    </row>
    <row r="169" spans="1:37" ht="9.75">
      <c r="A169" s="12">
        <v>61</v>
      </c>
      <c r="B169" s="13" t="s">
        <v>84</v>
      </c>
      <c r="C169" s="14" t="s">
        <v>371</v>
      </c>
      <c r="D169" s="15" t="s">
        <v>372</v>
      </c>
      <c r="E169" s="16">
        <v>18</v>
      </c>
      <c r="F169" s="17" t="s">
        <v>281</v>
      </c>
      <c r="H169" s="18">
        <f>ROUND(E169*G169,2)</f>
        <v>0</v>
      </c>
      <c r="J169" s="18">
        <f aca="true" t="shared" si="0" ref="J169:J182">ROUND(E169*G169,2)</f>
        <v>0</v>
      </c>
      <c r="K169" s="19">
        <v>0.261</v>
      </c>
      <c r="L169" s="19">
        <f aca="true" t="shared" si="1" ref="L169:L182">E169*K169</f>
        <v>4.698</v>
      </c>
      <c r="N169" s="16">
        <f aca="true" t="shared" si="2" ref="N169:N182">E169*M169</f>
        <v>0</v>
      </c>
      <c r="P169" s="17" t="s">
        <v>78</v>
      </c>
      <c r="V169" s="20" t="s">
        <v>63</v>
      </c>
      <c r="X169" s="52" t="s">
        <v>373</v>
      </c>
      <c r="Y169" s="52" t="s">
        <v>371</v>
      </c>
      <c r="Z169" s="14" t="s">
        <v>267</v>
      </c>
      <c r="AJ169" s="4" t="s">
        <v>81</v>
      </c>
      <c r="AK169" s="4" t="s">
        <v>82</v>
      </c>
    </row>
    <row r="170" spans="1:37" ht="9.75">
      <c r="A170" s="12">
        <v>62</v>
      </c>
      <c r="B170" s="13" t="s">
        <v>84</v>
      </c>
      <c r="C170" s="14" t="s">
        <v>374</v>
      </c>
      <c r="D170" s="15" t="s">
        <v>375</v>
      </c>
      <c r="E170" s="16">
        <v>6</v>
      </c>
      <c r="F170" s="17" t="s">
        <v>281</v>
      </c>
      <c r="H170" s="18">
        <f>ROUND(E170*G170,2)</f>
        <v>0</v>
      </c>
      <c r="J170" s="18">
        <f t="shared" si="0"/>
        <v>0</v>
      </c>
      <c r="K170" s="19">
        <v>0.263</v>
      </c>
      <c r="L170" s="19">
        <f t="shared" si="1"/>
        <v>1.578</v>
      </c>
      <c r="N170" s="16">
        <f t="shared" si="2"/>
        <v>0</v>
      </c>
      <c r="P170" s="17" t="s">
        <v>78</v>
      </c>
      <c r="V170" s="20" t="s">
        <v>63</v>
      </c>
      <c r="X170" s="52" t="s">
        <v>376</v>
      </c>
      <c r="Y170" s="52" t="s">
        <v>374</v>
      </c>
      <c r="Z170" s="14" t="s">
        <v>267</v>
      </c>
      <c r="AJ170" s="4" t="s">
        <v>81</v>
      </c>
      <c r="AK170" s="4" t="s">
        <v>82</v>
      </c>
    </row>
    <row r="171" spans="1:37" ht="9.75">
      <c r="A171" s="12">
        <v>63</v>
      </c>
      <c r="B171" s="13" t="s">
        <v>84</v>
      </c>
      <c r="C171" s="14" t="s">
        <v>377</v>
      </c>
      <c r="D171" s="15" t="s">
        <v>378</v>
      </c>
      <c r="E171" s="16">
        <v>1</v>
      </c>
      <c r="F171" s="17" t="s">
        <v>379</v>
      </c>
      <c r="H171" s="18">
        <f>ROUND(E171*G171,2)</f>
        <v>0</v>
      </c>
      <c r="J171" s="18">
        <f t="shared" si="0"/>
        <v>0</v>
      </c>
      <c r="L171" s="19">
        <f t="shared" si="1"/>
        <v>0</v>
      </c>
      <c r="N171" s="16">
        <f t="shared" si="2"/>
        <v>0</v>
      </c>
      <c r="P171" s="17" t="s">
        <v>78</v>
      </c>
      <c r="V171" s="20" t="s">
        <v>63</v>
      </c>
      <c r="X171" s="52" t="s">
        <v>380</v>
      </c>
      <c r="Y171" s="52" t="s">
        <v>377</v>
      </c>
      <c r="Z171" s="14" t="s">
        <v>267</v>
      </c>
      <c r="AJ171" s="4" t="s">
        <v>81</v>
      </c>
      <c r="AK171" s="4" t="s">
        <v>82</v>
      </c>
    </row>
    <row r="172" spans="1:37" ht="9.75">
      <c r="A172" s="12">
        <v>64</v>
      </c>
      <c r="B172" s="13" t="s">
        <v>84</v>
      </c>
      <c r="C172" s="14" t="s">
        <v>381</v>
      </c>
      <c r="D172" s="15" t="s">
        <v>382</v>
      </c>
      <c r="E172" s="16">
        <v>32</v>
      </c>
      <c r="F172" s="17" t="s">
        <v>281</v>
      </c>
      <c r="H172" s="18">
        <f>ROUND(E172*G172,2)</f>
        <v>0</v>
      </c>
      <c r="J172" s="18">
        <f t="shared" si="0"/>
        <v>0</v>
      </c>
      <c r="K172" s="19">
        <v>0.2457</v>
      </c>
      <c r="L172" s="19">
        <f t="shared" si="1"/>
        <v>7.8624</v>
      </c>
      <c r="N172" s="16">
        <f t="shared" si="2"/>
        <v>0</v>
      </c>
      <c r="P172" s="17" t="s">
        <v>78</v>
      </c>
      <c r="V172" s="20" t="s">
        <v>63</v>
      </c>
      <c r="X172" s="52" t="s">
        <v>383</v>
      </c>
      <c r="Y172" s="52" t="s">
        <v>381</v>
      </c>
      <c r="Z172" s="14" t="s">
        <v>267</v>
      </c>
      <c r="AJ172" s="4" t="s">
        <v>81</v>
      </c>
      <c r="AK172" s="4" t="s">
        <v>82</v>
      </c>
    </row>
    <row r="173" spans="1:37" ht="9.75">
      <c r="A173" s="12">
        <v>65</v>
      </c>
      <c r="B173" s="13" t="s">
        <v>178</v>
      </c>
      <c r="C173" s="14" t="s">
        <v>384</v>
      </c>
      <c r="D173" s="15" t="s">
        <v>385</v>
      </c>
      <c r="E173" s="16">
        <v>1</v>
      </c>
      <c r="F173" s="17" t="s">
        <v>281</v>
      </c>
      <c r="I173" s="18">
        <f aca="true" t="shared" si="3" ref="I173:I178">ROUND(E173*G173,2)</f>
        <v>0</v>
      </c>
      <c r="J173" s="18">
        <f t="shared" si="0"/>
        <v>0</v>
      </c>
      <c r="K173" s="19">
        <v>0.0031</v>
      </c>
      <c r="L173" s="19">
        <f t="shared" si="1"/>
        <v>0.0031</v>
      </c>
      <c r="N173" s="16">
        <f t="shared" si="2"/>
        <v>0</v>
      </c>
      <c r="P173" s="17" t="s">
        <v>78</v>
      </c>
      <c r="V173" s="20" t="s">
        <v>62</v>
      </c>
      <c r="X173" s="52" t="s">
        <v>384</v>
      </c>
      <c r="Y173" s="52" t="s">
        <v>384</v>
      </c>
      <c r="Z173" s="14" t="s">
        <v>386</v>
      </c>
      <c r="AA173" s="14" t="s">
        <v>78</v>
      </c>
      <c r="AJ173" s="4" t="s">
        <v>183</v>
      </c>
      <c r="AK173" s="4" t="s">
        <v>82</v>
      </c>
    </row>
    <row r="174" spans="1:37" ht="9.75">
      <c r="A174" s="12">
        <v>66</v>
      </c>
      <c r="B174" s="13" t="s">
        <v>178</v>
      </c>
      <c r="C174" s="14" t="s">
        <v>387</v>
      </c>
      <c r="D174" s="15" t="s">
        <v>388</v>
      </c>
      <c r="E174" s="16">
        <v>3</v>
      </c>
      <c r="F174" s="17" t="s">
        <v>281</v>
      </c>
      <c r="I174" s="18">
        <f t="shared" si="3"/>
        <v>0</v>
      </c>
      <c r="J174" s="18">
        <f t="shared" si="0"/>
        <v>0</v>
      </c>
      <c r="K174" s="19">
        <v>0.0071</v>
      </c>
      <c r="L174" s="19">
        <f t="shared" si="1"/>
        <v>0.0213</v>
      </c>
      <c r="N174" s="16">
        <f t="shared" si="2"/>
        <v>0</v>
      </c>
      <c r="P174" s="17" t="s">
        <v>78</v>
      </c>
      <c r="V174" s="20" t="s">
        <v>62</v>
      </c>
      <c r="X174" s="52" t="s">
        <v>387</v>
      </c>
      <c r="Y174" s="52" t="s">
        <v>387</v>
      </c>
      <c r="Z174" s="14" t="s">
        <v>386</v>
      </c>
      <c r="AA174" s="14" t="s">
        <v>78</v>
      </c>
      <c r="AJ174" s="4" t="s">
        <v>183</v>
      </c>
      <c r="AK174" s="4" t="s">
        <v>82</v>
      </c>
    </row>
    <row r="175" spans="1:37" ht="9.75">
      <c r="A175" s="12">
        <v>67</v>
      </c>
      <c r="B175" s="13" t="s">
        <v>178</v>
      </c>
      <c r="C175" s="14" t="s">
        <v>389</v>
      </c>
      <c r="D175" s="15" t="s">
        <v>390</v>
      </c>
      <c r="E175" s="16">
        <v>3</v>
      </c>
      <c r="F175" s="17" t="s">
        <v>281</v>
      </c>
      <c r="I175" s="18">
        <f t="shared" si="3"/>
        <v>0</v>
      </c>
      <c r="J175" s="18">
        <f t="shared" si="0"/>
        <v>0</v>
      </c>
      <c r="K175" s="19">
        <v>0.0047</v>
      </c>
      <c r="L175" s="19">
        <f t="shared" si="1"/>
        <v>0.014100000000000001</v>
      </c>
      <c r="N175" s="16">
        <f t="shared" si="2"/>
        <v>0</v>
      </c>
      <c r="P175" s="17" t="s">
        <v>78</v>
      </c>
      <c r="V175" s="20" t="s">
        <v>62</v>
      </c>
      <c r="X175" s="52" t="s">
        <v>389</v>
      </c>
      <c r="Y175" s="52" t="s">
        <v>389</v>
      </c>
      <c r="Z175" s="14" t="s">
        <v>386</v>
      </c>
      <c r="AA175" s="14" t="s">
        <v>78</v>
      </c>
      <c r="AJ175" s="4" t="s">
        <v>183</v>
      </c>
      <c r="AK175" s="4" t="s">
        <v>82</v>
      </c>
    </row>
    <row r="176" spans="1:37" ht="9.75">
      <c r="A176" s="12">
        <v>68</v>
      </c>
      <c r="B176" s="13" t="s">
        <v>178</v>
      </c>
      <c r="C176" s="14" t="s">
        <v>391</v>
      </c>
      <c r="D176" s="15" t="s">
        <v>392</v>
      </c>
      <c r="E176" s="16">
        <v>12</v>
      </c>
      <c r="F176" s="17" t="s">
        <v>281</v>
      </c>
      <c r="I176" s="18">
        <f t="shared" si="3"/>
        <v>0</v>
      </c>
      <c r="J176" s="18">
        <f t="shared" si="0"/>
        <v>0</v>
      </c>
      <c r="K176" s="19">
        <v>0.0106</v>
      </c>
      <c r="L176" s="19">
        <f t="shared" si="1"/>
        <v>0.1272</v>
      </c>
      <c r="N176" s="16">
        <f t="shared" si="2"/>
        <v>0</v>
      </c>
      <c r="P176" s="17" t="s">
        <v>78</v>
      </c>
      <c r="V176" s="20" t="s">
        <v>62</v>
      </c>
      <c r="X176" s="52" t="s">
        <v>391</v>
      </c>
      <c r="Y176" s="52" t="s">
        <v>391</v>
      </c>
      <c r="Z176" s="14" t="s">
        <v>386</v>
      </c>
      <c r="AA176" s="14" t="s">
        <v>78</v>
      </c>
      <c r="AJ176" s="4" t="s">
        <v>183</v>
      </c>
      <c r="AK176" s="4" t="s">
        <v>82</v>
      </c>
    </row>
    <row r="177" spans="1:37" ht="9.75">
      <c r="A177" s="12">
        <v>69</v>
      </c>
      <c r="B177" s="13" t="s">
        <v>178</v>
      </c>
      <c r="C177" s="14" t="s">
        <v>393</v>
      </c>
      <c r="D177" s="15" t="s">
        <v>394</v>
      </c>
      <c r="E177" s="16">
        <v>12</v>
      </c>
      <c r="F177" s="17" t="s">
        <v>281</v>
      </c>
      <c r="I177" s="18">
        <f t="shared" si="3"/>
        <v>0</v>
      </c>
      <c r="J177" s="18">
        <f t="shared" si="0"/>
        <v>0</v>
      </c>
      <c r="K177" s="19">
        <v>0.0114</v>
      </c>
      <c r="L177" s="19">
        <f t="shared" si="1"/>
        <v>0.1368</v>
      </c>
      <c r="N177" s="16">
        <f t="shared" si="2"/>
        <v>0</v>
      </c>
      <c r="P177" s="17" t="s">
        <v>78</v>
      </c>
      <c r="V177" s="20" t="s">
        <v>62</v>
      </c>
      <c r="X177" s="52" t="s">
        <v>393</v>
      </c>
      <c r="Y177" s="52" t="s">
        <v>393</v>
      </c>
      <c r="Z177" s="14" t="s">
        <v>386</v>
      </c>
      <c r="AA177" s="14" t="s">
        <v>78</v>
      </c>
      <c r="AJ177" s="4" t="s">
        <v>183</v>
      </c>
      <c r="AK177" s="4" t="s">
        <v>82</v>
      </c>
    </row>
    <row r="178" spans="1:37" ht="9.75">
      <c r="A178" s="12">
        <v>70</v>
      </c>
      <c r="B178" s="13" t="s">
        <v>178</v>
      </c>
      <c r="C178" s="14" t="s">
        <v>395</v>
      </c>
      <c r="D178" s="15" t="s">
        <v>396</v>
      </c>
      <c r="E178" s="16">
        <v>9</v>
      </c>
      <c r="F178" s="17" t="s">
        <v>281</v>
      </c>
      <c r="I178" s="18">
        <f t="shared" si="3"/>
        <v>0</v>
      </c>
      <c r="J178" s="18">
        <f t="shared" si="0"/>
        <v>0</v>
      </c>
      <c r="K178" s="19">
        <v>0.0047</v>
      </c>
      <c r="L178" s="19">
        <f t="shared" si="1"/>
        <v>0.042300000000000004</v>
      </c>
      <c r="N178" s="16">
        <f t="shared" si="2"/>
        <v>0</v>
      </c>
      <c r="P178" s="17" t="s">
        <v>78</v>
      </c>
      <c r="V178" s="20" t="s">
        <v>62</v>
      </c>
      <c r="X178" s="52" t="s">
        <v>395</v>
      </c>
      <c r="Y178" s="52" t="s">
        <v>395</v>
      </c>
      <c r="Z178" s="14" t="s">
        <v>386</v>
      </c>
      <c r="AA178" s="14" t="s">
        <v>78</v>
      </c>
      <c r="AJ178" s="4" t="s">
        <v>183</v>
      </c>
      <c r="AK178" s="4" t="s">
        <v>82</v>
      </c>
    </row>
    <row r="179" spans="1:37" ht="9.75">
      <c r="A179" s="12">
        <v>71</v>
      </c>
      <c r="B179" s="13" t="s">
        <v>84</v>
      </c>
      <c r="C179" s="14" t="s">
        <v>397</v>
      </c>
      <c r="D179" s="15" t="s">
        <v>398</v>
      </c>
      <c r="E179" s="16">
        <v>2</v>
      </c>
      <c r="F179" s="17" t="s">
        <v>281</v>
      </c>
      <c r="H179" s="18">
        <f>ROUND(E179*G179,2)</f>
        <v>0</v>
      </c>
      <c r="J179" s="18">
        <f t="shared" si="0"/>
        <v>0</v>
      </c>
      <c r="L179" s="19">
        <f t="shared" si="1"/>
        <v>0</v>
      </c>
      <c r="N179" s="16">
        <f t="shared" si="2"/>
        <v>0</v>
      </c>
      <c r="P179" s="17" t="s">
        <v>78</v>
      </c>
      <c r="V179" s="20" t="s">
        <v>63</v>
      </c>
      <c r="X179" s="52" t="s">
        <v>399</v>
      </c>
      <c r="Y179" s="52" t="s">
        <v>397</v>
      </c>
      <c r="Z179" s="14" t="s">
        <v>267</v>
      </c>
      <c r="AJ179" s="4" t="s">
        <v>81</v>
      </c>
      <c r="AK179" s="4" t="s">
        <v>82</v>
      </c>
    </row>
    <row r="180" spans="1:37" ht="9.75">
      <c r="A180" s="12">
        <v>72</v>
      </c>
      <c r="B180" s="13" t="s">
        <v>178</v>
      </c>
      <c r="C180" s="14" t="s">
        <v>400</v>
      </c>
      <c r="D180" s="15" t="s">
        <v>401</v>
      </c>
      <c r="E180" s="16">
        <v>2</v>
      </c>
      <c r="F180" s="17" t="s">
        <v>281</v>
      </c>
      <c r="I180" s="18">
        <f>ROUND(E180*G180,2)</f>
        <v>0</v>
      </c>
      <c r="J180" s="18">
        <f t="shared" si="0"/>
        <v>0</v>
      </c>
      <c r="K180" s="19">
        <v>0.04</v>
      </c>
      <c r="L180" s="19">
        <f t="shared" si="1"/>
        <v>0.08</v>
      </c>
      <c r="N180" s="16">
        <f t="shared" si="2"/>
        <v>0</v>
      </c>
      <c r="P180" s="17" t="s">
        <v>78</v>
      </c>
      <c r="V180" s="20" t="s">
        <v>62</v>
      </c>
      <c r="X180" s="52" t="s">
        <v>402</v>
      </c>
      <c r="Y180" s="52" t="s">
        <v>400</v>
      </c>
      <c r="Z180" s="14" t="s">
        <v>386</v>
      </c>
      <c r="AA180" s="14" t="s">
        <v>78</v>
      </c>
      <c r="AJ180" s="4" t="s">
        <v>183</v>
      </c>
      <c r="AK180" s="4" t="s">
        <v>82</v>
      </c>
    </row>
    <row r="181" spans="1:37" ht="9.75">
      <c r="A181" s="12">
        <v>73</v>
      </c>
      <c r="B181" s="13" t="s">
        <v>84</v>
      </c>
      <c r="C181" s="14" t="s">
        <v>403</v>
      </c>
      <c r="D181" s="15" t="s">
        <v>404</v>
      </c>
      <c r="E181" s="16">
        <v>48</v>
      </c>
      <c r="F181" s="17" t="s">
        <v>281</v>
      </c>
      <c r="H181" s="18">
        <f>ROUND(E181*G181,2)</f>
        <v>0</v>
      </c>
      <c r="J181" s="18">
        <f t="shared" si="0"/>
        <v>0</v>
      </c>
      <c r="K181" s="19">
        <v>0.11241</v>
      </c>
      <c r="L181" s="19">
        <f t="shared" si="1"/>
        <v>5.39568</v>
      </c>
      <c r="N181" s="16">
        <f t="shared" si="2"/>
        <v>0</v>
      </c>
      <c r="P181" s="17" t="s">
        <v>78</v>
      </c>
      <c r="V181" s="20" t="s">
        <v>63</v>
      </c>
      <c r="X181" s="52" t="s">
        <v>405</v>
      </c>
      <c r="Y181" s="52" t="s">
        <v>403</v>
      </c>
      <c r="Z181" s="14" t="s">
        <v>267</v>
      </c>
      <c r="AJ181" s="4" t="s">
        <v>81</v>
      </c>
      <c r="AK181" s="4" t="s">
        <v>82</v>
      </c>
    </row>
    <row r="182" spans="1:37" ht="9.75">
      <c r="A182" s="12">
        <v>74</v>
      </c>
      <c r="B182" s="13" t="s">
        <v>178</v>
      </c>
      <c r="C182" s="14" t="s">
        <v>406</v>
      </c>
      <c r="D182" s="15" t="s">
        <v>407</v>
      </c>
      <c r="E182" s="16">
        <v>168</v>
      </c>
      <c r="F182" s="17" t="s">
        <v>116</v>
      </c>
      <c r="I182" s="18">
        <f>ROUND(E182*G182,2)</f>
        <v>0</v>
      </c>
      <c r="J182" s="18">
        <f t="shared" si="0"/>
        <v>0</v>
      </c>
      <c r="K182" s="19">
        <v>0.0013</v>
      </c>
      <c r="L182" s="19">
        <f t="shared" si="1"/>
        <v>0.21839999999999998</v>
      </c>
      <c r="N182" s="16">
        <f t="shared" si="2"/>
        <v>0</v>
      </c>
      <c r="P182" s="17" t="s">
        <v>78</v>
      </c>
      <c r="V182" s="20" t="s">
        <v>62</v>
      </c>
      <c r="X182" s="52" t="s">
        <v>406</v>
      </c>
      <c r="Y182" s="52" t="s">
        <v>406</v>
      </c>
      <c r="Z182" s="14" t="s">
        <v>386</v>
      </c>
      <c r="AA182" s="14" t="s">
        <v>78</v>
      </c>
      <c r="AJ182" s="4" t="s">
        <v>183</v>
      </c>
      <c r="AK182" s="4" t="s">
        <v>82</v>
      </c>
    </row>
    <row r="183" spans="4:24" ht="9.75">
      <c r="D183" s="53" t="s">
        <v>408</v>
      </c>
      <c r="E183" s="54"/>
      <c r="F183" s="55"/>
      <c r="G183" s="56"/>
      <c r="H183" s="56"/>
      <c r="I183" s="56"/>
      <c r="J183" s="56"/>
      <c r="K183" s="57"/>
      <c r="L183" s="57"/>
      <c r="M183" s="54"/>
      <c r="N183" s="54"/>
      <c r="O183" s="55"/>
      <c r="P183" s="55"/>
      <c r="Q183" s="54"/>
      <c r="R183" s="54"/>
      <c r="S183" s="54"/>
      <c r="T183" s="58"/>
      <c r="U183" s="58"/>
      <c r="V183" s="58" t="s">
        <v>0</v>
      </c>
      <c r="W183" s="54"/>
      <c r="X183" s="59"/>
    </row>
    <row r="184" spans="1:37" ht="20.25">
      <c r="A184" s="12">
        <v>75</v>
      </c>
      <c r="B184" s="13" t="s">
        <v>84</v>
      </c>
      <c r="C184" s="14" t="s">
        <v>409</v>
      </c>
      <c r="D184" s="15" t="s">
        <v>410</v>
      </c>
      <c r="E184" s="16">
        <v>880</v>
      </c>
      <c r="F184" s="17" t="s">
        <v>77</v>
      </c>
      <c r="H184" s="18">
        <f>ROUND(E184*G184,2)</f>
        <v>0</v>
      </c>
      <c r="J184" s="18">
        <f>ROUND(E184*G184,2)</f>
        <v>0</v>
      </c>
      <c r="K184" s="19">
        <v>0.00014</v>
      </c>
      <c r="L184" s="19">
        <f>E184*K184</f>
        <v>0.12319999999999999</v>
      </c>
      <c r="N184" s="16">
        <f>E184*M184</f>
        <v>0</v>
      </c>
      <c r="P184" s="17" t="s">
        <v>78</v>
      </c>
      <c r="V184" s="20" t="s">
        <v>63</v>
      </c>
      <c r="X184" s="52" t="s">
        <v>411</v>
      </c>
      <c r="Y184" s="52" t="s">
        <v>409</v>
      </c>
      <c r="Z184" s="14" t="s">
        <v>412</v>
      </c>
      <c r="AJ184" s="4" t="s">
        <v>81</v>
      </c>
      <c r="AK184" s="4" t="s">
        <v>82</v>
      </c>
    </row>
    <row r="185" spans="4:24" ht="9.75">
      <c r="D185" s="53" t="s">
        <v>413</v>
      </c>
      <c r="E185" s="54"/>
      <c r="F185" s="55"/>
      <c r="G185" s="56"/>
      <c r="H185" s="56"/>
      <c r="I185" s="56"/>
      <c r="J185" s="56"/>
      <c r="K185" s="57"/>
      <c r="L185" s="57"/>
      <c r="M185" s="54"/>
      <c r="N185" s="54"/>
      <c r="O185" s="55"/>
      <c r="P185" s="55"/>
      <c r="Q185" s="54"/>
      <c r="R185" s="54"/>
      <c r="S185" s="54"/>
      <c r="T185" s="58"/>
      <c r="U185" s="58"/>
      <c r="V185" s="58" t="s">
        <v>0</v>
      </c>
      <c r="W185" s="54"/>
      <c r="X185" s="59"/>
    </row>
    <row r="186" spans="1:37" ht="9.75">
      <c r="A186" s="12">
        <v>76</v>
      </c>
      <c r="B186" s="13" t="s">
        <v>84</v>
      </c>
      <c r="C186" s="14" t="s">
        <v>414</v>
      </c>
      <c r="D186" s="15" t="s">
        <v>415</v>
      </c>
      <c r="E186" s="16">
        <v>880</v>
      </c>
      <c r="F186" s="17" t="s">
        <v>77</v>
      </c>
      <c r="H186" s="18">
        <f>ROUND(E186*G186,2)</f>
        <v>0</v>
      </c>
      <c r="J186" s="18">
        <f>ROUND(E186*G186,2)</f>
        <v>0</v>
      </c>
      <c r="K186" s="19">
        <v>0.00032</v>
      </c>
      <c r="L186" s="19">
        <f>E186*K186</f>
        <v>0.2816</v>
      </c>
      <c r="N186" s="16">
        <f>E186*M186</f>
        <v>0</v>
      </c>
      <c r="P186" s="17" t="s">
        <v>78</v>
      </c>
      <c r="V186" s="20" t="s">
        <v>63</v>
      </c>
      <c r="X186" s="52" t="s">
        <v>416</v>
      </c>
      <c r="Y186" s="52" t="s">
        <v>414</v>
      </c>
      <c r="Z186" s="14" t="s">
        <v>412</v>
      </c>
      <c r="AJ186" s="4" t="s">
        <v>81</v>
      </c>
      <c r="AK186" s="4" t="s">
        <v>82</v>
      </c>
    </row>
    <row r="187" spans="1:37" ht="9.75">
      <c r="A187" s="12">
        <v>77</v>
      </c>
      <c r="B187" s="13" t="s">
        <v>84</v>
      </c>
      <c r="C187" s="14" t="s">
        <v>417</v>
      </c>
      <c r="D187" s="15" t="s">
        <v>418</v>
      </c>
      <c r="E187" s="16">
        <v>1032</v>
      </c>
      <c r="F187" s="17" t="s">
        <v>116</v>
      </c>
      <c r="H187" s="18">
        <f>ROUND(E187*G187,2)</f>
        <v>0</v>
      </c>
      <c r="J187" s="18">
        <f>ROUND(E187*G187,2)</f>
        <v>0</v>
      </c>
      <c r="K187" s="19">
        <v>9E-05</v>
      </c>
      <c r="L187" s="19">
        <f>E187*K187</f>
        <v>0.09288</v>
      </c>
      <c r="N187" s="16">
        <f>E187*M187</f>
        <v>0</v>
      </c>
      <c r="P187" s="17" t="s">
        <v>78</v>
      </c>
      <c r="V187" s="20" t="s">
        <v>63</v>
      </c>
      <c r="X187" s="52" t="s">
        <v>419</v>
      </c>
      <c r="Y187" s="52" t="s">
        <v>417</v>
      </c>
      <c r="Z187" s="14" t="s">
        <v>412</v>
      </c>
      <c r="AJ187" s="4" t="s">
        <v>81</v>
      </c>
      <c r="AK187" s="4" t="s">
        <v>82</v>
      </c>
    </row>
    <row r="188" spans="4:24" ht="9.75">
      <c r="D188" s="53" t="s">
        <v>420</v>
      </c>
      <c r="E188" s="54"/>
      <c r="F188" s="55"/>
      <c r="G188" s="56"/>
      <c r="H188" s="56"/>
      <c r="I188" s="56"/>
      <c r="J188" s="56"/>
      <c r="K188" s="57"/>
      <c r="L188" s="57"/>
      <c r="M188" s="54"/>
      <c r="N188" s="54"/>
      <c r="O188" s="55"/>
      <c r="P188" s="55"/>
      <c r="Q188" s="54"/>
      <c r="R188" s="54"/>
      <c r="S188" s="54"/>
      <c r="T188" s="58"/>
      <c r="U188" s="58"/>
      <c r="V188" s="58" t="s">
        <v>0</v>
      </c>
      <c r="W188" s="54"/>
      <c r="X188" s="59"/>
    </row>
    <row r="189" spans="1:37" ht="9.75">
      <c r="A189" s="12">
        <v>78</v>
      </c>
      <c r="B189" s="13" t="s">
        <v>84</v>
      </c>
      <c r="C189" s="14" t="s">
        <v>421</v>
      </c>
      <c r="D189" s="15" t="s">
        <v>422</v>
      </c>
      <c r="E189" s="16">
        <v>2128</v>
      </c>
      <c r="F189" s="17" t="s">
        <v>116</v>
      </c>
      <c r="H189" s="18">
        <f>ROUND(E189*G189,2)</f>
        <v>0</v>
      </c>
      <c r="J189" s="18">
        <f>ROUND(E189*G189,2)</f>
        <v>0</v>
      </c>
      <c r="K189" s="19">
        <v>0.00018</v>
      </c>
      <c r="L189" s="19">
        <f>E189*K189</f>
        <v>0.38304000000000005</v>
      </c>
      <c r="N189" s="16">
        <f>E189*M189</f>
        <v>0</v>
      </c>
      <c r="P189" s="17" t="s">
        <v>78</v>
      </c>
      <c r="V189" s="20" t="s">
        <v>63</v>
      </c>
      <c r="X189" s="52" t="s">
        <v>423</v>
      </c>
      <c r="Y189" s="52" t="s">
        <v>421</v>
      </c>
      <c r="Z189" s="14" t="s">
        <v>412</v>
      </c>
      <c r="AJ189" s="4" t="s">
        <v>81</v>
      </c>
      <c r="AK189" s="4" t="s">
        <v>82</v>
      </c>
    </row>
    <row r="190" spans="4:24" ht="9.75">
      <c r="D190" s="53" t="s">
        <v>424</v>
      </c>
      <c r="E190" s="54"/>
      <c r="F190" s="55"/>
      <c r="G190" s="56"/>
      <c r="H190" s="56"/>
      <c r="I190" s="56"/>
      <c r="J190" s="56"/>
      <c r="K190" s="57"/>
      <c r="L190" s="57"/>
      <c r="M190" s="54"/>
      <c r="N190" s="54"/>
      <c r="O190" s="55"/>
      <c r="P190" s="55"/>
      <c r="Q190" s="54"/>
      <c r="R190" s="54"/>
      <c r="S190" s="54"/>
      <c r="T190" s="58"/>
      <c r="U190" s="58"/>
      <c r="V190" s="58" t="s">
        <v>0</v>
      </c>
      <c r="W190" s="54"/>
      <c r="X190" s="59"/>
    </row>
    <row r="191" spans="1:37" ht="9.75">
      <c r="A191" s="12">
        <v>79</v>
      </c>
      <c r="B191" s="13" t="s">
        <v>84</v>
      </c>
      <c r="C191" s="14" t="s">
        <v>425</v>
      </c>
      <c r="D191" s="15" t="s">
        <v>426</v>
      </c>
      <c r="E191" s="16">
        <v>1032</v>
      </c>
      <c r="F191" s="17" t="s">
        <v>116</v>
      </c>
      <c r="H191" s="18">
        <f>ROUND(E191*G191,2)</f>
        <v>0</v>
      </c>
      <c r="J191" s="18">
        <f>ROUND(E191*G191,2)</f>
        <v>0</v>
      </c>
      <c r="K191" s="19">
        <v>4E-05</v>
      </c>
      <c r="L191" s="19">
        <f>E191*K191</f>
        <v>0.041280000000000004</v>
      </c>
      <c r="N191" s="16">
        <f>E191*M191</f>
        <v>0</v>
      </c>
      <c r="P191" s="17" t="s">
        <v>78</v>
      </c>
      <c r="V191" s="20" t="s">
        <v>63</v>
      </c>
      <c r="X191" s="52" t="s">
        <v>427</v>
      </c>
      <c r="Y191" s="52" t="s">
        <v>425</v>
      </c>
      <c r="Z191" s="14" t="s">
        <v>412</v>
      </c>
      <c r="AJ191" s="4" t="s">
        <v>81</v>
      </c>
      <c r="AK191" s="4" t="s">
        <v>82</v>
      </c>
    </row>
    <row r="192" spans="1:37" ht="9.75">
      <c r="A192" s="12">
        <v>80</v>
      </c>
      <c r="B192" s="13" t="s">
        <v>84</v>
      </c>
      <c r="C192" s="14" t="s">
        <v>428</v>
      </c>
      <c r="D192" s="15" t="s">
        <v>429</v>
      </c>
      <c r="E192" s="16">
        <v>2128</v>
      </c>
      <c r="F192" s="17" t="s">
        <v>116</v>
      </c>
      <c r="H192" s="18">
        <f>ROUND(E192*G192,2)</f>
        <v>0</v>
      </c>
      <c r="J192" s="18">
        <f>ROUND(E192*G192,2)</f>
        <v>0</v>
      </c>
      <c r="K192" s="19">
        <v>8E-05</v>
      </c>
      <c r="L192" s="19">
        <f>E192*K192</f>
        <v>0.17024</v>
      </c>
      <c r="N192" s="16">
        <f>E192*M192</f>
        <v>0</v>
      </c>
      <c r="P192" s="17" t="s">
        <v>78</v>
      </c>
      <c r="V192" s="20" t="s">
        <v>63</v>
      </c>
      <c r="X192" s="52" t="s">
        <v>430</v>
      </c>
      <c r="Y192" s="52" t="s">
        <v>428</v>
      </c>
      <c r="Z192" s="14" t="s">
        <v>412</v>
      </c>
      <c r="AJ192" s="4" t="s">
        <v>81</v>
      </c>
      <c r="AK192" s="4" t="s">
        <v>82</v>
      </c>
    </row>
    <row r="193" spans="1:37" ht="9.75">
      <c r="A193" s="12">
        <v>81</v>
      </c>
      <c r="B193" s="13" t="s">
        <v>84</v>
      </c>
      <c r="C193" s="14" t="s">
        <v>431</v>
      </c>
      <c r="D193" s="15" t="s">
        <v>432</v>
      </c>
      <c r="E193" s="16">
        <v>197</v>
      </c>
      <c r="F193" s="17" t="s">
        <v>77</v>
      </c>
      <c r="H193" s="18">
        <f>ROUND(E193*G193,2)</f>
        <v>0</v>
      </c>
      <c r="J193" s="18">
        <f>ROUND(E193*G193,2)</f>
        <v>0</v>
      </c>
      <c r="K193" s="19">
        <v>0.00066</v>
      </c>
      <c r="L193" s="19">
        <f>E193*K193</f>
        <v>0.13002</v>
      </c>
      <c r="N193" s="16">
        <f>E193*M193</f>
        <v>0</v>
      </c>
      <c r="P193" s="17" t="s">
        <v>78</v>
      </c>
      <c r="V193" s="20" t="s">
        <v>63</v>
      </c>
      <c r="X193" s="52" t="s">
        <v>433</v>
      </c>
      <c r="Y193" s="52" t="s">
        <v>431</v>
      </c>
      <c r="Z193" s="14" t="s">
        <v>412</v>
      </c>
      <c r="AJ193" s="4" t="s">
        <v>81</v>
      </c>
      <c r="AK193" s="4" t="s">
        <v>82</v>
      </c>
    </row>
    <row r="194" spans="4:24" ht="9.75">
      <c r="D194" s="53" t="s">
        <v>434</v>
      </c>
      <c r="E194" s="54"/>
      <c r="F194" s="55"/>
      <c r="G194" s="56"/>
      <c r="H194" s="56"/>
      <c r="I194" s="56"/>
      <c r="J194" s="56"/>
      <c r="K194" s="57"/>
      <c r="L194" s="57"/>
      <c r="M194" s="54"/>
      <c r="N194" s="54"/>
      <c r="O194" s="55"/>
      <c r="P194" s="55"/>
      <c r="Q194" s="54"/>
      <c r="R194" s="54"/>
      <c r="S194" s="54"/>
      <c r="T194" s="58"/>
      <c r="U194" s="58"/>
      <c r="V194" s="58" t="s">
        <v>0</v>
      </c>
      <c r="W194" s="54"/>
      <c r="X194" s="59"/>
    </row>
    <row r="195" spans="4:24" ht="9.75">
      <c r="D195" s="53" t="s">
        <v>435</v>
      </c>
      <c r="E195" s="54"/>
      <c r="F195" s="55"/>
      <c r="G195" s="56"/>
      <c r="H195" s="56"/>
      <c r="I195" s="56"/>
      <c r="J195" s="56"/>
      <c r="K195" s="57"/>
      <c r="L195" s="57"/>
      <c r="M195" s="54"/>
      <c r="N195" s="54"/>
      <c r="O195" s="55"/>
      <c r="P195" s="55"/>
      <c r="Q195" s="54"/>
      <c r="R195" s="54"/>
      <c r="S195" s="54"/>
      <c r="T195" s="58"/>
      <c r="U195" s="58"/>
      <c r="V195" s="58" t="s">
        <v>0</v>
      </c>
      <c r="W195" s="54"/>
      <c r="X195" s="59"/>
    </row>
    <row r="196" spans="1:37" ht="9.75">
      <c r="A196" s="12">
        <v>82</v>
      </c>
      <c r="B196" s="13" t="s">
        <v>84</v>
      </c>
      <c r="C196" s="14" t="s">
        <v>436</v>
      </c>
      <c r="D196" s="15" t="s">
        <v>437</v>
      </c>
      <c r="E196" s="16">
        <v>197</v>
      </c>
      <c r="F196" s="17" t="s">
        <v>77</v>
      </c>
      <c r="H196" s="18">
        <f>ROUND(E196*G196,2)</f>
        <v>0</v>
      </c>
      <c r="J196" s="18">
        <f>ROUND(E196*G196,2)</f>
        <v>0</v>
      </c>
      <c r="K196" s="19">
        <v>0.00032</v>
      </c>
      <c r="L196" s="19">
        <f>E196*K196</f>
        <v>0.06304</v>
      </c>
      <c r="N196" s="16">
        <f>E196*M196</f>
        <v>0</v>
      </c>
      <c r="P196" s="17" t="s">
        <v>78</v>
      </c>
      <c r="V196" s="20" t="s">
        <v>63</v>
      </c>
      <c r="X196" s="52" t="s">
        <v>438</v>
      </c>
      <c r="Y196" s="52" t="s">
        <v>436</v>
      </c>
      <c r="Z196" s="14" t="s">
        <v>412</v>
      </c>
      <c r="AJ196" s="4" t="s">
        <v>81</v>
      </c>
      <c r="AK196" s="4" t="s">
        <v>82</v>
      </c>
    </row>
    <row r="197" spans="1:37" ht="9.75">
      <c r="A197" s="12">
        <v>83</v>
      </c>
      <c r="B197" s="13" t="s">
        <v>84</v>
      </c>
      <c r="C197" s="14" t="s">
        <v>439</v>
      </c>
      <c r="D197" s="15" t="s">
        <v>440</v>
      </c>
      <c r="E197" s="16">
        <v>3160</v>
      </c>
      <c r="F197" s="17" t="s">
        <v>116</v>
      </c>
      <c r="H197" s="18">
        <f>ROUND(E197*G197,2)</f>
        <v>0</v>
      </c>
      <c r="J197" s="18">
        <f>ROUND(E197*G197,2)</f>
        <v>0</v>
      </c>
      <c r="L197" s="19">
        <f>E197*K197</f>
        <v>0</v>
      </c>
      <c r="N197" s="16">
        <f>E197*M197</f>
        <v>0</v>
      </c>
      <c r="P197" s="17" t="s">
        <v>78</v>
      </c>
      <c r="V197" s="20" t="s">
        <v>63</v>
      </c>
      <c r="X197" s="52" t="s">
        <v>441</v>
      </c>
      <c r="Y197" s="52" t="s">
        <v>439</v>
      </c>
      <c r="Z197" s="14" t="s">
        <v>412</v>
      </c>
      <c r="AJ197" s="4" t="s">
        <v>81</v>
      </c>
      <c r="AK197" s="4" t="s">
        <v>82</v>
      </c>
    </row>
    <row r="198" spans="4:24" ht="9.75">
      <c r="D198" s="53" t="s">
        <v>442</v>
      </c>
      <c r="E198" s="54"/>
      <c r="F198" s="55"/>
      <c r="G198" s="56"/>
      <c r="H198" s="56"/>
      <c r="I198" s="56"/>
      <c r="J198" s="56"/>
      <c r="K198" s="57"/>
      <c r="L198" s="57"/>
      <c r="M198" s="54"/>
      <c r="N198" s="54"/>
      <c r="O198" s="55"/>
      <c r="P198" s="55"/>
      <c r="Q198" s="54"/>
      <c r="R198" s="54"/>
      <c r="S198" s="54"/>
      <c r="T198" s="58"/>
      <c r="U198" s="58"/>
      <c r="V198" s="58" t="s">
        <v>0</v>
      </c>
      <c r="W198" s="54"/>
      <c r="X198" s="59"/>
    </row>
    <row r="199" spans="1:37" ht="20.25">
      <c r="A199" s="12">
        <v>84</v>
      </c>
      <c r="B199" s="13" t="s">
        <v>84</v>
      </c>
      <c r="C199" s="14" t="s">
        <v>443</v>
      </c>
      <c r="D199" s="15" t="s">
        <v>444</v>
      </c>
      <c r="E199" s="16">
        <v>197</v>
      </c>
      <c r="F199" s="17" t="s">
        <v>77</v>
      </c>
      <c r="H199" s="18">
        <f>ROUND(E199*G199,2)</f>
        <v>0</v>
      </c>
      <c r="J199" s="18">
        <f>ROUND(E199*G199,2)</f>
        <v>0</v>
      </c>
      <c r="L199" s="19">
        <f>E199*K199</f>
        <v>0</v>
      </c>
      <c r="N199" s="16">
        <f>E199*M199</f>
        <v>0</v>
      </c>
      <c r="P199" s="17" t="s">
        <v>78</v>
      </c>
      <c r="V199" s="20" t="s">
        <v>63</v>
      </c>
      <c r="X199" s="52" t="s">
        <v>445</v>
      </c>
      <c r="Y199" s="52" t="s">
        <v>443</v>
      </c>
      <c r="Z199" s="14" t="s">
        <v>412</v>
      </c>
      <c r="AJ199" s="4" t="s">
        <v>81</v>
      </c>
      <c r="AK199" s="4" t="s">
        <v>82</v>
      </c>
    </row>
    <row r="200" spans="1:37" ht="9.75">
      <c r="A200" s="12">
        <v>85</v>
      </c>
      <c r="B200" s="13" t="s">
        <v>84</v>
      </c>
      <c r="C200" s="14" t="s">
        <v>446</v>
      </c>
      <c r="D200" s="15" t="s">
        <v>447</v>
      </c>
      <c r="E200" s="16">
        <v>616</v>
      </c>
      <c r="F200" s="17" t="s">
        <v>116</v>
      </c>
      <c r="H200" s="18">
        <f>ROUND(E200*G200,2)</f>
        <v>0</v>
      </c>
      <c r="J200" s="18">
        <f>ROUND(E200*G200,2)</f>
        <v>0</v>
      </c>
      <c r="K200" s="19">
        <v>0.11534</v>
      </c>
      <c r="L200" s="19">
        <f>E200*K200</f>
        <v>71.04944</v>
      </c>
      <c r="N200" s="16">
        <f>E200*M200</f>
        <v>0</v>
      </c>
      <c r="P200" s="17" t="s">
        <v>78</v>
      </c>
      <c r="V200" s="20" t="s">
        <v>63</v>
      </c>
      <c r="X200" s="52" t="s">
        <v>448</v>
      </c>
      <c r="Y200" s="52" t="s">
        <v>446</v>
      </c>
      <c r="Z200" s="14" t="s">
        <v>267</v>
      </c>
      <c r="AJ200" s="4" t="s">
        <v>81</v>
      </c>
      <c r="AK200" s="4" t="s">
        <v>82</v>
      </c>
    </row>
    <row r="201" spans="4:24" ht="9.75">
      <c r="D201" s="53" t="s">
        <v>449</v>
      </c>
      <c r="E201" s="54"/>
      <c r="F201" s="55"/>
      <c r="G201" s="56"/>
      <c r="H201" s="56"/>
      <c r="I201" s="56"/>
      <c r="J201" s="56"/>
      <c r="K201" s="57"/>
      <c r="L201" s="57"/>
      <c r="M201" s="54"/>
      <c r="N201" s="54"/>
      <c r="O201" s="55"/>
      <c r="P201" s="55"/>
      <c r="Q201" s="54"/>
      <c r="R201" s="54"/>
      <c r="S201" s="54"/>
      <c r="T201" s="58"/>
      <c r="U201" s="58"/>
      <c r="V201" s="58" t="s">
        <v>0</v>
      </c>
      <c r="W201" s="54"/>
      <c r="X201" s="59"/>
    </row>
    <row r="202" spans="1:37" ht="9.75">
      <c r="A202" s="12">
        <v>86</v>
      </c>
      <c r="B202" s="13" t="s">
        <v>84</v>
      </c>
      <c r="C202" s="14" t="s">
        <v>450</v>
      </c>
      <c r="D202" s="15" t="s">
        <v>451</v>
      </c>
      <c r="E202" s="16">
        <v>174</v>
      </c>
      <c r="F202" s="17" t="s">
        <v>116</v>
      </c>
      <c r="H202" s="18">
        <f>ROUND(E202*G202,2)</f>
        <v>0</v>
      </c>
      <c r="J202" s="18">
        <f>ROUND(E202*G202,2)</f>
        <v>0</v>
      </c>
      <c r="K202" s="19">
        <v>0.15555</v>
      </c>
      <c r="L202" s="19">
        <f>E202*K202</f>
        <v>27.0657</v>
      </c>
      <c r="N202" s="16">
        <f>E202*M202</f>
        <v>0</v>
      </c>
      <c r="P202" s="17" t="s">
        <v>78</v>
      </c>
      <c r="V202" s="20" t="s">
        <v>63</v>
      </c>
      <c r="X202" s="52" t="s">
        <v>452</v>
      </c>
      <c r="Y202" s="52" t="s">
        <v>450</v>
      </c>
      <c r="Z202" s="14" t="s">
        <v>267</v>
      </c>
      <c r="AJ202" s="4" t="s">
        <v>81</v>
      </c>
      <c r="AK202" s="4" t="s">
        <v>82</v>
      </c>
    </row>
    <row r="203" spans="4:24" ht="9.75">
      <c r="D203" s="53" t="s">
        <v>453</v>
      </c>
      <c r="E203" s="54"/>
      <c r="F203" s="55"/>
      <c r="G203" s="56"/>
      <c r="H203" s="56"/>
      <c r="I203" s="56"/>
      <c r="J203" s="56"/>
      <c r="K203" s="57"/>
      <c r="L203" s="57"/>
      <c r="M203" s="54"/>
      <c r="N203" s="54"/>
      <c r="O203" s="55"/>
      <c r="P203" s="55"/>
      <c r="Q203" s="54"/>
      <c r="R203" s="54"/>
      <c r="S203" s="54"/>
      <c r="T203" s="58"/>
      <c r="U203" s="58"/>
      <c r="V203" s="58" t="s">
        <v>0</v>
      </c>
      <c r="W203" s="54"/>
      <c r="X203" s="59"/>
    </row>
    <row r="204" spans="1:37" ht="9.75">
      <c r="A204" s="12">
        <v>87</v>
      </c>
      <c r="B204" s="13" t="s">
        <v>178</v>
      </c>
      <c r="C204" s="14" t="s">
        <v>454</v>
      </c>
      <c r="D204" s="15" t="s">
        <v>455</v>
      </c>
      <c r="E204" s="16">
        <v>813.7</v>
      </c>
      <c r="F204" s="17" t="s">
        <v>281</v>
      </c>
      <c r="I204" s="18">
        <f>ROUND(E204*G204,2)</f>
        <v>0</v>
      </c>
      <c r="J204" s="18">
        <f>ROUND(E204*G204,2)</f>
        <v>0</v>
      </c>
      <c r="K204" s="19">
        <v>0.08</v>
      </c>
      <c r="L204" s="19">
        <f>E204*K204</f>
        <v>65.096</v>
      </c>
      <c r="N204" s="16">
        <f>E204*M204</f>
        <v>0</v>
      </c>
      <c r="P204" s="17" t="s">
        <v>78</v>
      </c>
      <c r="V204" s="20" t="s">
        <v>62</v>
      </c>
      <c r="X204" s="52" t="s">
        <v>454</v>
      </c>
      <c r="Y204" s="52" t="s">
        <v>454</v>
      </c>
      <c r="Z204" s="14" t="s">
        <v>360</v>
      </c>
      <c r="AA204" s="14" t="s">
        <v>78</v>
      </c>
      <c r="AJ204" s="4" t="s">
        <v>183</v>
      </c>
      <c r="AK204" s="4" t="s">
        <v>82</v>
      </c>
    </row>
    <row r="205" spans="4:24" ht="9.75">
      <c r="D205" s="53" t="s">
        <v>456</v>
      </c>
      <c r="E205" s="54"/>
      <c r="F205" s="55"/>
      <c r="G205" s="56"/>
      <c r="H205" s="56"/>
      <c r="I205" s="56"/>
      <c r="J205" s="56"/>
      <c r="K205" s="57"/>
      <c r="L205" s="57"/>
      <c r="M205" s="54"/>
      <c r="N205" s="54"/>
      <c r="O205" s="55"/>
      <c r="P205" s="55"/>
      <c r="Q205" s="54"/>
      <c r="R205" s="54"/>
      <c r="S205" s="54"/>
      <c r="T205" s="58"/>
      <c r="U205" s="58"/>
      <c r="V205" s="58" t="s">
        <v>0</v>
      </c>
      <c r="W205" s="54"/>
      <c r="X205" s="59"/>
    </row>
    <row r="206" spans="1:37" ht="9.75">
      <c r="A206" s="12">
        <v>88</v>
      </c>
      <c r="B206" s="13" t="s">
        <v>84</v>
      </c>
      <c r="C206" s="14" t="s">
        <v>457</v>
      </c>
      <c r="D206" s="15" t="s">
        <v>458</v>
      </c>
      <c r="E206" s="16">
        <v>470</v>
      </c>
      <c r="F206" s="17" t="s">
        <v>116</v>
      </c>
      <c r="H206" s="18">
        <f>ROUND(E206*G206,2)</f>
        <v>0</v>
      </c>
      <c r="J206" s="18">
        <f>ROUND(E206*G206,2)</f>
        <v>0</v>
      </c>
      <c r="K206" s="19">
        <v>0.10562</v>
      </c>
      <c r="L206" s="19">
        <f>E206*K206</f>
        <v>49.641400000000004</v>
      </c>
      <c r="N206" s="16">
        <f>E206*M206</f>
        <v>0</v>
      </c>
      <c r="P206" s="17" t="s">
        <v>78</v>
      </c>
      <c r="V206" s="20" t="s">
        <v>63</v>
      </c>
      <c r="X206" s="52" t="s">
        <v>459</v>
      </c>
      <c r="Y206" s="52" t="s">
        <v>457</v>
      </c>
      <c r="Z206" s="14" t="s">
        <v>267</v>
      </c>
      <c r="AJ206" s="4" t="s">
        <v>81</v>
      </c>
      <c r="AK206" s="4" t="s">
        <v>82</v>
      </c>
    </row>
    <row r="207" spans="4:24" ht="9.75">
      <c r="D207" s="53" t="s">
        <v>460</v>
      </c>
      <c r="E207" s="54"/>
      <c r="F207" s="55"/>
      <c r="G207" s="56"/>
      <c r="H207" s="56"/>
      <c r="I207" s="56"/>
      <c r="J207" s="56"/>
      <c r="K207" s="57"/>
      <c r="L207" s="57"/>
      <c r="M207" s="54"/>
      <c r="N207" s="54"/>
      <c r="O207" s="55"/>
      <c r="P207" s="55"/>
      <c r="Q207" s="54"/>
      <c r="R207" s="54"/>
      <c r="S207" s="54"/>
      <c r="T207" s="58"/>
      <c r="U207" s="58"/>
      <c r="V207" s="58" t="s">
        <v>0</v>
      </c>
      <c r="W207" s="54"/>
      <c r="X207" s="59"/>
    </row>
    <row r="208" spans="1:37" ht="9.75">
      <c r="A208" s="12">
        <v>89</v>
      </c>
      <c r="B208" s="13" t="s">
        <v>178</v>
      </c>
      <c r="C208" s="14" t="s">
        <v>461</v>
      </c>
      <c r="D208" s="15" t="s">
        <v>462</v>
      </c>
      <c r="E208" s="16">
        <v>484.1</v>
      </c>
      <c r="F208" s="17" t="s">
        <v>281</v>
      </c>
      <c r="I208" s="18">
        <f>ROUND(E208*G208,2)</f>
        <v>0</v>
      </c>
      <c r="J208" s="18">
        <f>ROUND(E208*G208,2)</f>
        <v>0</v>
      </c>
      <c r="K208" s="19">
        <v>0.022</v>
      </c>
      <c r="L208" s="19">
        <f>E208*K208</f>
        <v>10.6502</v>
      </c>
      <c r="N208" s="16">
        <f>E208*M208</f>
        <v>0</v>
      </c>
      <c r="P208" s="17" t="s">
        <v>78</v>
      </c>
      <c r="V208" s="20" t="s">
        <v>62</v>
      </c>
      <c r="X208" s="52" t="s">
        <v>461</v>
      </c>
      <c r="Y208" s="52" t="s">
        <v>461</v>
      </c>
      <c r="Z208" s="14" t="s">
        <v>360</v>
      </c>
      <c r="AA208" s="14" t="s">
        <v>78</v>
      </c>
      <c r="AJ208" s="4" t="s">
        <v>183</v>
      </c>
      <c r="AK208" s="4" t="s">
        <v>82</v>
      </c>
    </row>
    <row r="209" spans="4:24" ht="9.75">
      <c r="D209" s="53" t="s">
        <v>463</v>
      </c>
      <c r="E209" s="54"/>
      <c r="F209" s="55"/>
      <c r="G209" s="56"/>
      <c r="H209" s="56"/>
      <c r="I209" s="56"/>
      <c r="J209" s="56"/>
      <c r="K209" s="57"/>
      <c r="L209" s="57"/>
      <c r="M209" s="54"/>
      <c r="N209" s="54"/>
      <c r="O209" s="55"/>
      <c r="P209" s="55"/>
      <c r="Q209" s="54"/>
      <c r="R209" s="54"/>
      <c r="S209" s="54"/>
      <c r="T209" s="58"/>
      <c r="U209" s="58"/>
      <c r="V209" s="58" t="s">
        <v>0</v>
      </c>
      <c r="W209" s="54"/>
      <c r="X209" s="59"/>
    </row>
    <row r="210" spans="1:37" ht="9.75">
      <c r="A210" s="12">
        <v>90</v>
      </c>
      <c r="B210" s="13" t="s">
        <v>84</v>
      </c>
      <c r="C210" s="14" t="s">
        <v>464</v>
      </c>
      <c r="D210" s="15" t="s">
        <v>465</v>
      </c>
      <c r="E210" s="16">
        <v>49</v>
      </c>
      <c r="F210" s="17" t="s">
        <v>116</v>
      </c>
      <c r="H210" s="18">
        <f>ROUND(E210*G210,2)</f>
        <v>0</v>
      </c>
      <c r="J210" s="18">
        <f>ROUND(E210*G210,2)</f>
        <v>0</v>
      </c>
      <c r="K210" s="19">
        <v>0.17489</v>
      </c>
      <c r="L210" s="19">
        <f>E210*K210</f>
        <v>8.569609999999999</v>
      </c>
      <c r="N210" s="16">
        <f>E210*M210</f>
        <v>0</v>
      </c>
      <c r="P210" s="17" t="s">
        <v>78</v>
      </c>
      <c r="V210" s="20" t="s">
        <v>63</v>
      </c>
      <c r="X210" s="52" t="s">
        <v>466</v>
      </c>
      <c r="Y210" s="52" t="s">
        <v>464</v>
      </c>
      <c r="Z210" s="14" t="s">
        <v>267</v>
      </c>
      <c r="AJ210" s="4" t="s">
        <v>81</v>
      </c>
      <c r="AK210" s="4" t="s">
        <v>82</v>
      </c>
    </row>
    <row r="211" spans="4:24" ht="9.75">
      <c r="D211" s="53" t="s">
        <v>467</v>
      </c>
      <c r="E211" s="54"/>
      <c r="F211" s="55"/>
      <c r="G211" s="56"/>
      <c r="H211" s="56"/>
      <c r="I211" s="56"/>
      <c r="J211" s="56"/>
      <c r="K211" s="57"/>
      <c r="L211" s="57"/>
      <c r="M211" s="54"/>
      <c r="N211" s="54"/>
      <c r="O211" s="55"/>
      <c r="P211" s="55"/>
      <c r="Q211" s="54"/>
      <c r="R211" s="54"/>
      <c r="S211" s="54"/>
      <c r="T211" s="58"/>
      <c r="U211" s="58"/>
      <c r="V211" s="58" t="s">
        <v>0</v>
      </c>
      <c r="W211" s="54"/>
      <c r="X211" s="59"/>
    </row>
    <row r="212" spans="1:37" ht="9.75">
      <c r="A212" s="12">
        <v>91</v>
      </c>
      <c r="B212" s="13" t="s">
        <v>178</v>
      </c>
      <c r="C212" s="14" t="s">
        <v>468</v>
      </c>
      <c r="D212" s="15" t="s">
        <v>469</v>
      </c>
      <c r="E212" s="16">
        <v>50.47</v>
      </c>
      <c r="F212" s="17" t="s">
        <v>470</v>
      </c>
      <c r="I212" s="18">
        <f>ROUND(E212*G212,2)</f>
        <v>0</v>
      </c>
      <c r="J212" s="18">
        <f>ROUND(E212*G212,2)</f>
        <v>0</v>
      </c>
      <c r="L212" s="19">
        <f>E212*K212</f>
        <v>0</v>
      </c>
      <c r="N212" s="16">
        <f>E212*M212</f>
        <v>0</v>
      </c>
      <c r="P212" s="17" t="s">
        <v>78</v>
      </c>
      <c r="V212" s="20" t="s">
        <v>62</v>
      </c>
      <c r="X212" s="52" t="s">
        <v>468</v>
      </c>
      <c r="Y212" s="52" t="s">
        <v>468</v>
      </c>
      <c r="Z212" s="14" t="s">
        <v>197</v>
      </c>
      <c r="AA212" s="14" t="s">
        <v>78</v>
      </c>
      <c r="AJ212" s="4" t="s">
        <v>183</v>
      </c>
      <c r="AK212" s="4" t="s">
        <v>82</v>
      </c>
    </row>
    <row r="213" spans="1:37" ht="9.75">
      <c r="A213" s="12">
        <v>92</v>
      </c>
      <c r="B213" s="13" t="s">
        <v>84</v>
      </c>
      <c r="C213" s="14" t="s">
        <v>471</v>
      </c>
      <c r="D213" s="15" t="s">
        <v>472</v>
      </c>
      <c r="E213" s="16">
        <v>55.905</v>
      </c>
      <c r="F213" s="17" t="s">
        <v>131</v>
      </c>
      <c r="H213" s="18">
        <f>ROUND(E213*G213,2)</f>
        <v>0</v>
      </c>
      <c r="J213" s="18">
        <f>ROUND(E213*G213,2)</f>
        <v>0</v>
      </c>
      <c r="K213" s="19">
        <v>2.36285</v>
      </c>
      <c r="L213" s="19">
        <f>E213*K213</f>
        <v>132.09512924999999</v>
      </c>
      <c r="N213" s="16">
        <f>E213*M213</f>
        <v>0</v>
      </c>
      <c r="P213" s="17" t="s">
        <v>78</v>
      </c>
      <c r="V213" s="20" t="s">
        <v>63</v>
      </c>
      <c r="X213" s="52" t="s">
        <v>473</v>
      </c>
      <c r="Y213" s="52" t="s">
        <v>471</v>
      </c>
      <c r="Z213" s="14" t="s">
        <v>267</v>
      </c>
      <c r="AJ213" s="4" t="s">
        <v>81</v>
      </c>
      <c r="AK213" s="4" t="s">
        <v>82</v>
      </c>
    </row>
    <row r="214" spans="4:24" ht="9.75">
      <c r="D214" s="53" t="s">
        <v>474</v>
      </c>
      <c r="E214" s="54"/>
      <c r="F214" s="55"/>
      <c r="G214" s="56"/>
      <c r="H214" s="56"/>
      <c r="I214" s="56"/>
      <c r="J214" s="56"/>
      <c r="K214" s="57"/>
      <c r="L214" s="57"/>
      <c r="M214" s="54"/>
      <c r="N214" s="54"/>
      <c r="O214" s="55"/>
      <c r="P214" s="55"/>
      <c r="Q214" s="54"/>
      <c r="R214" s="54"/>
      <c r="S214" s="54"/>
      <c r="T214" s="58"/>
      <c r="U214" s="58"/>
      <c r="V214" s="58" t="s">
        <v>0</v>
      </c>
      <c r="W214" s="54"/>
      <c r="X214" s="59"/>
    </row>
    <row r="215" spans="4:24" ht="9.75">
      <c r="D215" s="53" t="s">
        <v>475</v>
      </c>
      <c r="E215" s="54"/>
      <c r="F215" s="55"/>
      <c r="G215" s="56"/>
      <c r="H215" s="56"/>
      <c r="I215" s="56"/>
      <c r="J215" s="56"/>
      <c r="K215" s="57"/>
      <c r="L215" s="57"/>
      <c r="M215" s="54"/>
      <c r="N215" s="54"/>
      <c r="O215" s="55"/>
      <c r="P215" s="55"/>
      <c r="Q215" s="54"/>
      <c r="R215" s="54"/>
      <c r="S215" s="54"/>
      <c r="T215" s="58"/>
      <c r="U215" s="58"/>
      <c r="V215" s="58" t="s">
        <v>0</v>
      </c>
      <c r="W215" s="54"/>
      <c r="X215" s="59"/>
    </row>
    <row r="216" spans="1:37" ht="9.75">
      <c r="A216" s="12">
        <v>93</v>
      </c>
      <c r="B216" s="13" t="s">
        <v>74</v>
      </c>
      <c r="C216" s="14" t="s">
        <v>476</v>
      </c>
      <c r="D216" s="15" t="s">
        <v>477</v>
      </c>
      <c r="E216" s="16">
        <v>103</v>
      </c>
      <c r="F216" s="17" t="s">
        <v>116</v>
      </c>
      <c r="H216" s="18">
        <f>ROUND(E216*G216,2)</f>
        <v>0</v>
      </c>
      <c r="J216" s="18">
        <f>ROUND(E216*G216,2)</f>
        <v>0</v>
      </c>
      <c r="K216" s="19">
        <v>2E-05</v>
      </c>
      <c r="L216" s="19">
        <f>E216*K216</f>
        <v>0.00206</v>
      </c>
      <c r="N216" s="16">
        <f>E216*M216</f>
        <v>0</v>
      </c>
      <c r="P216" s="17" t="s">
        <v>78</v>
      </c>
      <c r="V216" s="20" t="s">
        <v>63</v>
      </c>
      <c r="X216" s="52" t="s">
        <v>478</v>
      </c>
      <c r="Y216" s="52" t="s">
        <v>476</v>
      </c>
      <c r="Z216" s="14" t="s">
        <v>267</v>
      </c>
      <c r="AJ216" s="4" t="s">
        <v>81</v>
      </c>
      <c r="AK216" s="4" t="s">
        <v>82</v>
      </c>
    </row>
    <row r="217" spans="4:24" ht="9.75">
      <c r="D217" s="53" t="s">
        <v>479</v>
      </c>
      <c r="E217" s="54"/>
      <c r="F217" s="55"/>
      <c r="G217" s="56"/>
      <c r="H217" s="56"/>
      <c r="I217" s="56"/>
      <c r="J217" s="56"/>
      <c r="K217" s="57"/>
      <c r="L217" s="57"/>
      <c r="M217" s="54"/>
      <c r="N217" s="54"/>
      <c r="O217" s="55"/>
      <c r="P217" s="55"/>
      <c r="Q217" s="54"/>
      <c r="R217" s="54"/>
      <c r="S217" s="54"/>
      <c r="T217" s="58"/>
      <c r="U217" s="58"/>
      <c r="V217" s="58" t="s">
        <v>0</v>
      </c>
      <c r="W217" s="54"/>
      <c r="X217" s="59"/>
    </row>
    <row r="218" spans="1:37" ht="9.75">
      <c r="A218" s="12">
        <v>94</v>
      </c>
      <c r="B218" s="13" t="s">
        <v>74</v>
      </c>
      <c r="C218" s="14" t="s">
        <v>480</v>
      </c>
      <c r="D218" s="15" t="s">
        <v>481</v>
      </c>
      <c r="E218" s="16">
        <v>932</v>
      </c>
      <c r="F218" s="17" t="s">
        <v>116</v>
      </c>
      <c r="H218" s="18">
        <f>ROUND(E218*G218,2)</f>
        <v>0</v>
      </c>
      <c r="J218" s="18">
        <f>ROUND(E218*G218,2)</f>
        <v>0</v>
      </c>
      <c r="K218" s="19">
        <v>3E-05</v>
      </c>
      <c r="L218" s="19">
        <f>E218*K218</f>
        <v>0.027960000000000002</v>
      </c>
      <c r="N218" s="16">
        <f>E218*M218</f>
        <v>0</v>
      </c>
      <c r="P218" s="17" t="s">
        <v>78</v>
      </c>
      <c r="V218" s="20" t="s">
        <v>63</v>
      </c>
      <c r="X218" s="52" t="s">
        <v>482</v>
      </c>
      <c r="Y218" s="52" t="s">
        <v>480</v>
      </c>
      <c r="Z218" s="14" t="s">
        <v>267</v>
      </c>
      <c r="AJ218" s="4" t="s">
        <v>81</v>
      </c>
      <c r="AK218" s="4" t="s">
        <v>82</v>
      </c>
    </row>
    <row r="219" spans="4:24" ht="9.75">
      <c r="D219" s="53" t="s">
        <v>483</v>
      </c>
      <c r="E219" s="54"/>
      <c r="F219" s="55"/>
      <c r="G219" s="56"/>
      <c r="H219" s="56"/>
      <c r="I219" s="56"/>
      <c r="J219" s="56"/>
      <c r="K219" s="57"/>
      <c r="L219" s="57"/>
      <c r="M219" s="54"/>
      <c r="N219" s="54"/>
      <c r="O219" s="55"/>
      <c r="P219" s="55"/>
      <c r="Q219" s="54"/>
      <c r="R219" s="54"/>
      <c r="S219" s="54"/>
      <c r="T219" s="58"/>
      <c r="U219" s="58"/>
      <c r="V219" s="58" t="s">
        <v>0</v>
      </c>
      <c r="W219" s="54"/>
      <c r="X219" s="59"/>
    </row>
    <row r="220" spans="1:37" ht="20.25">
      <c r="A220" s="12">
        <v>95</v>
      </c>
      <c r="B220" s="13" t="s">
        <v>84</v>
      </c>
      <c r="C220" s="14" t="s">
        <v>484</v>
      </c>
      <c r="D220" s="15" t="s">
        <v>485</v>
      </c>
      <c r="E220" s="16">
        <v>1300</v>
      </c>
      <c r="F220" s="17" t="s">
        <v>77</v>
      </c>
      <c r="H220" s="18">
        <f>ROUND(E220*G220,2)</f>
        <v>0</v>
      </c>
      <c r="J220" s="18">
        <f>ROUND(E220*G220,2)</f>
        <v>0</v>
      </c>
      <c r="L220" s="19">
        <f>E220*K220</f>
        <v>0</v>
      </c>
      <c r="N220" s="16">
        <f>E220*M220</f>
        <v>0</v>
      </c>
      <c r="P220" s="17" t="s">
        <v>78</v>
      </c>
      <c r="V220" s="20" t="s">
        <v>63</v>
      </c>
      <c r="X220" s="52" t="s">
        <v>486</v>
      </c>
      <c r="Y220" s="52" t="s">
        <v>484</v>
      </c>
      <c r="Z220" s="14" t="s">
        <v>267</v>
      </c>
      <c r="AJ220" s="4" t="s">
        <v>81</v>
      </c>
      <c r="AK220" s="4" t="s">
        <v>82</v>
      </c>
    </row>
    <row r="221" spans="4:24" ht="9.75">
      <c r="D221" s="53" t="s">
        <v>487</v>
      </c>
      <c r="E221" s="54"/>
      <c r="F221" s="55"/>
      <c r="G221" s="56"/>
      <c r="H221" s="56"/>
      <c r="I221" s="56"/>
      <c r="J221" s="56"/>
      <c r="K221" s="57"/>
      <c r="L221" s="57"/>
      <c r="M221" s="54"/>
      <c r="N221" s="54"/>
      <c r="O221" s="55"/>
      <c r="P221" s="55"/>
      <c r="Q221" s="54"/>
      <c r="R221" s="54"/>
      <c r="S221" s="54"/>
      <c r="T221" s="58"/>
      <c r="U221" s="58"/>
      <c r="V221" s="58" t="s">
        <v>0</v>
      </c>
      <c r="W221" s="54"/>
      <c r="X221" s="59"/>
    </row>
    <row r="222" spans="1:37" ht="9.75">
      <c r="A222" s="12">
        <v>96</v>
      </c>
      <c r="B222" s="13" t="s">
        <v>201</v>
      </c>
      <c r="C222" s="14" t="s">
        <v>488</v>
      </c>
      <c r="D222" s="15" t="s">
        <v>489</v>
      </c>
      <c r="E222" s="16">
        <v>2</v>
      </c>
      <c r="F222" s="17" t="s">
        <v>281</v>
      </c>
      <c r="H222" s="18">
        <f>ROUND(E222*G222,2)</f>
        <v>0</v>
      </c>
      <c r="J222" s="18">
        <f>ROUND(E222*G222,2)</f>
        <v>0</v>
      </c>
      <c r="L222" s="19">
        <f>E222*K222</f>
        <v>0</v>
      </c>
      <c r="N222" s="16">
        <f>E222*M222</f>
        <v>0</v>
      </c>
      <c r="P222" s="17" t="s">
        <v>78</v>
      </c>
      <c r="V222" s="20" t="s">
        <v>63</v>
      </c>
      <c r="X222" s="52" t="s">
        <v>490</v>
      </c>
      <c r="Y222" s="52" t="s">
        <v>488</v>
      </c>
      <c r="Z222" s="14" t="s">
        <v>491</v>
      </c>
      <c r="AJ222" s="4" t="s">
        <v>81</v>
      </c>
      <c r="AK222" s="4" t="s">
        <v>82</v>
      </c>
    </row>
    <row r="223" spans="1:37" ht="9.75">
      <c r="A223" s="12">
        <v>97</v>
      </c>
      <c r="B223" s="13" t="s">
        <v>178</v>
      </c>
      <c r="C223" s="14" t="s">
        <v>492</v>
      </c>
      <c r="D223" s="15" t="s">
        <v>493</v>
      </c>
      <c r="E223" s="16">
        <v>2</v>
      </c>
      <c r="F223" s="17" t="s">
        <v>281</v>
      </c>
      <c r="I223" s="18">
        <f>ROUND(E223*G223,2)</f>
        <v>0</v>
      </c>
      <c r="J223" s="18">
        <f>ROUND(E223*G223,2)</f>
        <v>0</v>
      </c>
      <c r="K223" s="19">
        <v>0.032</v>
      </c>
      <c r="L223" s="19">
        <f>E223*K223</f>
        <v>0.064</v>
      </c>
      <c r="N223" s="16">
        <f>E223*M223</f>
        <v>0</v>
      </c>
      <c r="P223" s="17" t="s">
        <v>78</v>
      </c>
      <c r="V223" s="20" t="s">
        <v>62</v>
      </c>
      <c r="X223" s="52" t="s">
        <v>492</v>
      </c>
      <c r="Y223" s="52" t="s">
        <v>492</v>
      </c>
      <c r="Z223" s="14" t="s">
        <v>197</v>
      </c>
      <c r="AA223" s="14" t="s">
        <v>78</v>
      </c>
      <c r="AJ223" s="4" t="s">
        <v>183</v>
      </c>
      <c r="AK223" s="4" t="s">
        <v>82</v>
      </c>
    </row>
    <row r="224" spans="1:37" ht="20.25">
      <c r="A224" s="12">
        <v>98</v>
      </c>
      <c r="B224" s="13" t="s">
        <v>225</v>
      </c>
      <c r="C224" s="14" t="s">
        <v>494</v>
      </c>
      <c r="D224" s="15" t="s">
        <v>495</v>
      </c>
      <c r="E224" s="16">
        <v>18</v>
      </c>
      <c r="F224" s="17" t="s">
        <v>281</v>
      </c>
      <c r="H224" s="18">
        <f>ROUND(E224*G224,2)</f>
        <v>0</v>
      </c>
      <c r="J224" s="18">
        <f>ROUND(E224*G224,2)</f>
        <v>0</v>
      </c>
      <c r="L224" s="19">
        <f>E224*K224</f>
        <v>0</v>
      </c>
      <c r="N224" s="16">
        <f>E224*M224</f>
        <v>0</v>
      </c>
      <c r="P224" s="17" t="s">
        <v>78</v>
      </c>
      <c r="V224" s="20" t="s">
        <v>63</v>
      </c>
      <c r="X224" s="52" t="s">
        <v>496</v>
      </c>
      <c r="Y224" s="52" t="s">
        <v>494</v>
      </c>
      <c r="Z224" s="14" t="s">
        <v>197</v>
      </c>
      <c r="AJ224" s="4" t="s">
        <v>81</v>
      </c>
      <c r="AK224" s="4" t="s">
        <v>82</v>
      </c>
    </row>
    <row r="225" spans="1:37" ht="9.75">
      <c r="A225" s="12">
        <v>99</v>
      </c>
      <c r="B225" s="13" t="s">
        <v>497</v>
      </c>
      <c r="C225" s="14" t="s">
        <v>498</v>
      </c>
      <c r="D225" s="15" t="s">
        <v>499</v>
      </c>
      <c r="E225" s="16">
        <v>2.52</v>
      </c>
      <c r="F225" s="17" t="s">
        <v>131</v>
      </c>
      <c r="H225" s="18">
        <f>ROUND(E225*G225,2)</f>
        <v>0</v>
      </c>
      <c r="J225" s="18">
        <f>ROUND(E225*G225,2)</f>
        <v>0</v>
      </c>
      <c r="K225" s="19">
        <v>0.0015</v>
      </c>
      <c r="L225" s="19">
        <f>E225*K225</f>
        <v>0.00378</v>
      </c>
      <c r="M225" s="16">
        <v>2.2</v>
      </c>
      <c r="N225" s="16">
        <f>E225*M225</f>
        <v>5.5440000000000005</v>
      </c>
      <c r="P225" s="17" t="s">
        <v>78</v>
      </c>
      <c r="V225" s="20" t="s">
        <v>63</v>
      </c>
      <c r="X225" s="52" t="s">
        <v>500</v>
      </c>
      <c r="Y225" s="52" t="s">
        <v>498</v>
      </c>
      <c r="Z225" s="14" t="s">
        <v>80</v>
      </c>
      <c r="AJ225" s="4" t="s">
        <v>81</v>
      </c>
      <c r="AK225" s="4" t="s">
        <v>82</v>
      </c>
    </row>
    <row r="226" spans="4:24" ht="9.75">
      <c r="D226" s="53" t="s">
        <v>501</v>
      </c>
      <c r="E226" s="54"/>
      <c r="F226" s="55"/>
      <c r="G226" s="56"/>
      <c r="H226" s="56"/>
      <c r="I226" s="56"/>
      <c r="J226" s="56"/>
      <c r="K226" s="57"/>
      <c r="L226" s="57"/>
      <c r="M226" s="54"/>
      <c r="N226" s="54"/>
      <c r="O226" s="55"/>
      <c r="P226" s="55"/>
      <c r="Q226" s="54"/>
      <c r="R226" s="54"/>
      <c r="S226" s="54"/>
      <c r="T226" s="58"/>
      <c r="U226" s="58"/>
      <c r="V226" s="58" t="s">
        <v>0</v>
      </c>
      <c r="W226" s="54"/>
      <c r="X226" s="59"/>
    </row>
    <row r="227" spans="1:37" ht="9.75">
      <c r="A227" s="12">
        <v>100</v>
      </c>
      <c r="B227" s="13" t="s">
        <v>74</v>
      </c>
      <c r="C227" s="14" t="s">
        <v>502</v>
      </c>
      <c r="D227" s="15" t="s">
        <v>503</v>
      </c>
      <c r="E227" s="16">
        <v>4859.943</v>
      </c>
      <c r="F227" s="17" t="s">
        <v>253</v>
      </c>
      <c r="H227" s="18">
        <f>ROUND(E227*G227,2)</f>
        <v>0</v>
      </c>
      <c r="J227" s="18">
        <f>ROUND(E227*G227,2)</f>
        <v>0</v>
      </c>
      <c r="L227" s="19">
        <f>E227*K227</f>
        <v>0</v>
      </c>
      <c r="N227" s="16">
        <f>E227*M227</f>
        <v>0</v>
      </c>
      <c r="P227" s="17" t="s">
        <v>78</v>
      </c>
      <c r="V227" s="20" t="s">
        <v>63</v>
      </c>
      <c r="X227" s="52" t="s">
        <v>504</v>
      </c>
      <c r="Y227" s="52" t="s">
        <v>502</v>
      </c>
      <c r="Z227" s="14" t="s">
        <v>80</v>
      </c>
      <c r="AJ227" s="4" t="s">
        <v>81</v>
      </c>
      <c r="AK227" s="4" t="s">
        <v>82</v>
      </c>
    </row>
    <row r="228" spans="1:37" ht="9.75">
      <c r="A228" s="12">
        <v>101</v>
      </c>
      <c r="B228" s="13" t="s">
        <v>74</v>
      </c>
      <c r="C228" s="14" t="s">
        <v>505</v>
      </c>
      <c r="D228" s="15" t="s">
        <v>506</v>
      </c>
      <c r="E228" s="16">
        <v>4859.943</v>
      </c>
      <c r="F228" s="17" t="s">
        <v>253</v>
      </c>
      <c r="H228" s="18">
        <f>ROUND(E228*G228,2)</f>
        <v>0</v>
      </c>
      <c r="J228" s="18">
        <f>ROUND(E228*G228,2)</f>
        <v>0</v>
      </c>
      <c r="L228" s="19">
        <f>E228*K228</f>
        <v>0</v>
      </c>
      <c r="N228" s="16">
        <f>E228*M228</f>
        <v>0</v>
      </c>
      <c r="P228" s="17" t="s">
        <v>78</v>
      </c>
      <c r="V228" s="20" t="s">
        <v>63</v>
      </c>
      <c r="X228" s="52" t="s">
        <v>507</v>
      </c>
      <c r="Y228" s="52" t="s">
        <v>505</v>
      </c>
      <c r="Z228" s="14" t="s">
        <v>80</v>
      </c>
      <c r="AJ228" s="4" t="s">
        <v>81</v>
      </c>
      <c r="AK228" s="4" t="s">
        <v>82</v>
      </c>
    </row>
    <row r="229" spans="4:24" ht="9.75">
      <c r="D229" s="53" t="s">
        <v>508</v>
      </c>
      <c r="E229" s="54"/>
      <c r="F229" s="55"/>
      <c r="G229" s="56"/>
      <c r="H229" s="56"/>
      <c r="I229" s="56"/>
      <c r="J229" s="56"/>
      <c r="K229" s="57"/>
      <c r="L229" s="57"/>
      <c r="M229" s="54"/>
      <c r="N229" s="54"/>
      <c r="O229" s="55"/>
      <c r="P229" s="55"/>
      <c r="Q229" s="54"/>
      <c r="R229" s="54"/>
      <c r="S229" s="54"/>
      <c r="T229" s="58"/>
      <c r="U229" s="58"/>
      <c r="V229" s="58" t="s">
        <v>0</v>
      </c>
      <c r="W229" s="54"/>
      <c r="X229" s="59"/>
    </row>
    <row r="230" spans="1:37" ht="9.75">
      <c r="A230" s="12">
        <v>102</v>
      </c>
      <c r="B230" s="13" t="s">
        <v>74</v>
      </c>
      <c r="C230" s="14" t="s">
        <v>509</v>
      </c>
      <c r="D230" s="15" t="s">
        <v>510</v>
      </c>
      <c r="E230" s="16">
        <v>97198.86</v>
      </c>
      <c r="F230" s="17" t="s">
        <v>253</v>
      </c>
      <c r="H230" s="18">
        <f>ROUND(E230*G230,2)</f>
        <v>0</v>
      </c>
      <c r="J230" s="18">
        <f>ROUND(E230*G230,2)</f>
        <v>0</v>
      </c>
      <c r="L230" s="19">
        <f>E230*K230</f>
        <v>0</v>
      </c>
      <c r="N230" s="16">
        <f>E230*M230</f>
        <v>0</v>
      </c>
      <c r="P230" s="17" t="s">
        <v>78</v>
      </c>
      <c r="V230" s="20" t="s">
        <v>63</v>
      </c>
      <c r="X230" s="52" t="s">
        <v>511</v>
      </c>
      <c r="Y230" s="52" t="s">
        <v>509</v>
      </c>
      <c r="Z230" s="14" t="s">
        <v>80</v>
      </c>
      <c r="AJ230" s="4" t="s">
        <v>81</v>
      </c>
      <c r="AK230" s="4" t="s">
        <v>82</v>
      </c>
    </row>
    <row r="231" spans="4:24" ht="9.75">
      <c r="D231" s="53" t="s">
        <v>512</v>
      </c>
      <c r="E231" s="54"/>
      <c r="F231" s="55"/>
      <c r="G231" s="56"/>
      <c r="H231" s="56"/>
      <c r="I231" s="56"/>
      <c r="J231" s="56"/>
      <c r="K231" s="57"/>
      <c r="L231" s="57"/>
      <c r="M231" s="54"/>
      <c r="N231" s="54"/>
      <c r="O231" s="55"/>
      <c r="P231" s="55"/>
      <c r="Q231" s="54"/>
      <c r="R231" s="54"/>
      <c r="S231" s="54"/>
      <c r="T231" s="58"/>
      <c r="U231" s="58"/>
      <c r="V231" s="58" t="s">
        <v>0</v>
      </c>
      <c r="W231" s="54"/>
      <c r="X231" s="59"/>
    </row>
    <row r="232" spans="1:37" ht="9.75">
      <c r="A232" s="12">
        <v>103</v>
      </c>
      <c r="B232" s="13" t="s">
        <v>74</v>
      </c>
      <c r="C232" s="14" t="s">
        <v>513</v>
      </c>
      <c r="D232" s="15" t="s">
        <v>514</v>
      </c>
      <c r="E232" s="16">
        <v>4859.943</v>
      </c>
      <c r="F232" s="17" t="s">
        <v>253</v>
      </c>
      <c r="H232" s="18">
        <f>ROUND(E232*G232,2)</f>
        <v>0</v>
      </c>
      <c r="J232" s="18">
        <f>ROUND(E232*G232,2)</f>
        <v>0</v>
      </c>
      <c r="L232" s="19">
        <f>E232*K232</f>
        <v>0</v>
      </c>
      <c r="N232" s="16">
        <f>E232*M232</f>
        <v>0</v>
      </c>
      <c r="P232" s="17" t="s">
        <v>78</v>
      </c>
      <c r="V232" s="20" t="s">
        <v>63</v>
      </c>
      <c r="X232" s="52" t="s">
        <v>515</v>
      </c>
      <c r="Y232" s="52" t="s">
        <v>513</v>
      </c>
      <c r="Z232" s="14" t="s">
        <v>80</v>
      </c>
      <c r="AJ232" s="4" t="s">
        <v>81</v>
      </c>
      <c r="AK232" s="4" t="s">
        <v>82</v>
      </c>
    </row>
    <row r="233" spans="1:37" ht="9.75">
      <c r="A233" s="12">
        <v>104</v>
      </c>
      <c r="B233" s="13" t="s">
        <v>497</v>
      </c>
      <c r="C233" s="14" t="s">
        <v>516</v>
      </c>
      <c r="D233" s="15" t="s">
        <v>517</v>
      </c>
      <c r="E233" s="16">
        <v>924.868</v>
      </c>
      <c r="F233" s="17" t="s">
        <v>253</v>
      </c>
      <c r="H233" s="18">
        <f>ROUND(E233*G233,2)</f>
        <v>0</v>
      </c>
      <c r="J233" s="18">
        <f>ROUND(E233*G233,2)</f>
        <v>0</v>
      </c>
      <c r="L233" s="19">
        <f>E233*K233</f>
        <v>0</v>
      </c>
      <c r="N233" s="16">
        <f>E233*M233</f>
        <v>0</v>
      </c>
      <c r="P233" s="17" t="s">
        <v>78</v>
      </c>
      <c r="V233" s="20" t="s">
        <v>63</v>
      </c>
      <c r="X233" s="52" t="s">
        <v>518</v>
      </c>
      <c r="Y233" s="52" t="s">
        <v>516</v>
      </c>
      <c r="Z233" s="14" t="s">
        <v>80</v>
      </c>
      <c r="AJ233" s="4" t="s">
        <v>81</v>
      </c>
      <c r="AK233" s="4" t="s">
        <v>82</v>
      </c>
    </row>
    <row r="234" spans="4:24" ht="9.75">
      <c r="D234" s="53" t="s">
        <v>519</v>
      </c>
      <c r="E234" s="54"/>
      <c r="F234" s="55"/>
      <c r="G234" s="56"/>
      <c r="H234" s="56"/>
      <c r="I234" s="56"/>
      <c r="J234" s="56"/>
      <c r="K234" s="57"/>
      <c r="L234" s="57"/>
      <c r="M234" s="54"/>
      <c r="N234" s="54"/>
      <c r="O234" s="55"/>
      <c r="P234" s="55"/>
      <c r="Q234" s="54"/>
      <c r="R234" s="54"/>
      <c r="S234" s="54"/>
      <c r="T234" s="58"/>
      <c r="U234" s="58"/>
      <c r="V234" s="58" t="s">
        <v>0</v>
      </c>
      <c r="W234" s="54"/>
      <c r="X234" s="59"/>
    </row>
    <row r="235" spans="1:37" ht="9.75">
      <c r="A235" s="12">
        <v>105</v>
      </c>
      <c r="B235" s="13" t="s">
        <v>74</v>
      </c>
      <c r="C235" s="14" t="s">
        <v>520</v>
      </c>
      <c r="D235" s="15" t="s">
        <v>521</v>
      </c>
      <c r="E235" s="16">
        <v>3935.2</v>
      </c>
      <c r="F235" s="17" t="s">
        <v>253</v>
      </c>
      <c r="H235" s="18">
        <f>ROUND(E235*G235,2)</f>
        <v>0</v>
      </c>
      <c r="J235" s="18">
        <f>ROUND(E235*G235,2)</f>
        <v>0</v>
      </c>
      <c r="L235" s="19">
        <f>E235*K235</f>
        <v>0</v>
      </c>
      <c r="N235" s="16">
        <f>E235*M235</f>
        <v>0</v>
      </c>
      <c r="P235" s="17" t="s">
        <v>78</v>
      </c>
      <c r="V235" s="20" t="s">
        <v>63</v>
      </c>
      <c r="X235" s="52" t="s">
        <v>522</v>
      </c>
      <c r="Y235" s="52" t="s">
        <v>520</v>
      </c>
      <c r="Z235" s="14" t="s">
        <v>80</v>
      </c>
      <c r="AJ235" s="4" t="s">
        <v>81</v>
      </c>
      <c r="AK235" s="4" t="s">
        <v>82</v>
      </c>
    </row>
    <row r="236" spans="4:24" ht="9.75">
      <c r="D236" s="53" t="s">
        <v>523</v>
      </c>
      <c r="E236" s="54"/>
      <c r="F236" s="55"/>
      <c r="G236" s="56"/>
      <c r="H236" s="56"/>
      <c r="I236" s="56"/>
      <c r="J236" s="56"/>
      <c r="K236" s="57"/>
      <c r="L236" s="57"/>
      <c r="M236" s="54"/>
      <c r="N236" s="54"/>
      <c r="O236" s="55"/>
      <c r="P236" s="55"/>
      <c r="Q236" s="54"/>
      <c r="R236" s="54"/>
      <c r="S236" s="54"/>
      <c r="T236" s="58"/>
      <c r="U236" s="58"/>
      <c r="V236" s="58" t="s">
        <v>0</v>
      </c>
      <c r="W236" s="54"/>
      <c r="X236" s="59"/>
    </row>
    <row r="237" spans="1:37" ht="9.75">
      <c r="A237" s="12">
        <v>106</v>
      </c>
      <c r="B237" s="13" t="s">
        <v>74</v>
      </c>
      <c r="C237" s="14" t="s">
        <v>524</v>
      </c>
      <c r="D237" s="15" t="s">
        <v>525</v>
      </c>
      <c r="E237" s="16">
        <v>1315.28</v>
      </c>
      <c r="F237" s="17" t="s">
        <v>131</v>
      </c>
      <c r="H237" s="18">
        <f>ROUND(E237*G237,2)</f>
        <v>0</v>
      </c>
      <c r="J237" s="18">
        <f>ROUND(E237*G237,2)</f>
        <v>0</v>
      </c>
      <c r="L237" s="19">
        <f>E237*K237</f>
        <v>0</v>
      </c>
      <c r="N237" s="16">
        <f>E237*M237</f>
        <v>0</v>
      </c>
      <c r="P237" s="17" t="s">
        <v>78</v>
      </c>
      <c r="V237" s="20" t="s">
        <v>63</v>
      </c>
      <c r="X237" s="52" t="s">
        <v>526</v>
      </c>
      <c r="Y237" s="52" t="s">
        <v>524</v>
      </c>
      <c r="Z237" s="14" t="s">
        <v>80</v>
      </c>
      <c r="AJ237" s="4" t="s">
        <v>81</v>
      </c>
      <c r="AK237" s="4" t="s">
        <v>82</v>
      </c>
    </row>
    <row r="238" spans="1:37" ht="9.75">
      <c r="A238" s="12">
        <v>107</v>
      </c>
      <c r="B238" s="13" t="s">
        <v>84</v>
      </c>
      <c r="C238" s="14" t="s">
        <v>527</v>
      </c>
      <c r="D238" s="15" t="s">
        <v>528</v>
      </c>
      <c r="E238" s="16">
        <v>11582.012</v>
      </c>
      <c r="F238" s="17" t="s">
        <v>253</v>
      </c>
      <c r="H238" s="18">
        <f>ROUND(E238*G238,2)</f>
        <v>0</v>
      </c>
      <c r="J238" s="18">
        <f>ROUND(E238*G238,2)</f>
        <v>0</v>
      </c>
      <c r="L238" s="19">
        <f>E238*K238</f>
        <v>0</v>
      </c>
      <c r="N238" s="16">
        <f>E238*M238</f>
        <v>0</v>
      </c>
      <c r="P238" s="17" t="s">
        <v>78</v>
      </c>
      <c r="V238" s="20" t="s">
        <v>63</v>
      </c>
      <c r="X238" s="52" t="s">
        <v>529</v>
      </c>
      <c r="Y238" s="52" t="s">
        <v>527</v>
      </c>
      <c r="Z238" s="14" t="s">
        <v>267</v>
      </c>
      <c r="AJ238" s="4" t="s">
        <v>81</v>
      </c>
      <c r="AK238" s="4" t="s">
        <v>82</v>
      </c>
    </row>
    <row r="239" spans="4:23" ht="9.75">
      <c r="D239" s="60" t="s">
        <v>530</v>
      </c>
      <c r="E239" s="61">
        <f>J239</f>
        <v>0</v>
      </c>
      <c r="H239" s="61">
        <f>SUM(H168:H238)</f>
        <v>0</v>
      </c>
      <c r="I239" s="61">
        <f>SUM(I168:I238)</f>
        <v>0</v>
      </c>
      <c r="J239" s="61">
        <f>SUM(J168:J238)</f>
        <v>0</v>
      </c>
      <c r="L239" s="62">
        <f>SUM(L168:L238)</f>
        <v>385.72785925000005</v>
      </c>
      <c r="N239" s="63">
        <f>SUM(N168:N238)</f>
        <v>5.5440000000000005</v>
      </c>
      <c r="W239" s="16">
        <f>SUM(W168:W238)</f>
        <v>0</v>
      </c>
    </row>
    <row r="241" spans="4:23" ht="9.75">
      <c r="D241" s="60" t="s">
        <v>531</v>
      </c>
      <c r="E241" s="63">
        <f>J241</f>
        <v>0</v>
      </c>
      <c r="H241" s="61">
        <f>+H71+H92+H112+H120+H161+H166+H239</f>
        <v>0</v>
      </c>
      <c r="I241" s="61">
        <f>+I71+I92+I112+I120+I161+I166+I239</f>
        <v>0</v>
      </c>
      <c r="J241" s="61">
        <f>+J71+J92+J112+J120+J161+J166+J239</f>
        <v>0</v>
      </c>
      <c r="L241" s="62">
        <f>+L71+L92+L112+L120+L161+L166+L239</f>
        <v>11582.01197564</v>
      </c>
      <c r="N241" s="63">
        <f>+N71+N92+N112+N120+N161+N166+N239</f>
        <v>4859.942999999999</v>
      </c>
      <c r="W241" s="16">
        <f>+W71+W92+W112+W120+W161+W166+W239</f>
        <v>0</v>
      </c>
    </row>
    <row r="243" ht="9.75">
      <c r="B243" s="51" t="s">
        <v>532</v>
      </c>
    </row>
    <row r="244" ht="9.75">
      <c r="B244" s="14" t="s">
        <v>533</v>
      </c>
    </row>
    <row r="245" spans="1:37" ht="9.75">
      <c r="A245" s="12">
        <v>108</v>
      </c>
      <c r="B245" s="13" t="s">
        <v>534</v>
      </c>
      <c r="C245" s="14" t="s">
        <v>535</v>
      </c>
      <c r="D245" s="15" t="s">
        <v>536</v>
      </c>
      <c r="E245" s="16">
        <v>26.35</v>
      </c>
      <c r="F245" s="17" t="s">
        <v>77</v>
      </c>
      <c r="H245" s="18">
        <f>ROUND(E245*G245,2)</f>
        <v>0</v>
      </c>
      <c r="J245" s="18">
        <f>ROUND(E245*G245,2)</f>
        <v>0</v>
      </c>
      <c r="K245" s="19">
        <v>0.00021</v>
      </c>
      <c r="L245" s="19">
        <f>E245*K245</f>
        <v>0.0055335</v>
      </c>
      <c r="N245" s="16">
        <f>E245*M245</f>
        <v>0</v>
      </c>
      <c r="P245" s="17" t="s">
        <v>78</v>
      </c>
      <c r="V245" s="20" t="s">
        <v>537</v>
      </c>
      <c r="X245" s="52" t="s">
        <v>538</v>
      </c>
      <c r="Y245" s="52" t="s">
        <v>535</v>
      </c>
      <c r="Z245" s="14" t="s">
        <v>539</v>
      </c>
      <c r="AJ245" s="4" t="s">
        <v>540</v>
      </c>
      <c r="AK245" s="4" t="s">
        <v>82</v>
      </c>
    </row>
    <row r="246" spans="4:24" ht="9.75">
      <c r="D246" s="53" t="s">
        <v>243</v>
      </c>
      <c r="E246" s="54"/>
      <c r="F246" s="55"/>
      <c r="G246" s="56"/>
      <c r="H246" s="56"/>
      <c r="I246" s="56"/>
      <c r="J246" s="56"/>
      <c r="K246" s="57"/>
      <c r="L246" s="57"/>
      <c r="M246" s="54"/>
      <c r="N246" s="54"/>
      <c r="O246" s="55"/>
      <c r="P246" s="55"/>
      <c r="Q246" s="54"/>
      <c r="R246" s="54"/>
      <c r="S246" s="54"/>
      <c r="T246" s="58"/>
      <c r="U246" s="58"/>
      <c r="V246" s="58" t="s">
        <v>0</v>
      </c>
      <c r="W246" s="54"/>
      <c r="X246" s="59"/>
    </row>
    <row r="247" spans="1:37" ht="9.75">
      <c r="A247" s="12">
        <v>109</v>
      </c>
      <c r="B247" s="13" t="s">
        <v>178</v>
      </c>
      <c r="C247" s="14" t="s">
        <v>541</v>
      </c>
      <c r="D247" s="15" t="s">
        <v>542</v>
      </c>
      <c r="E247" s="16">
        <v>30.83</v>
      </c>
      <c r="F247" s="17" t="s">
        <v>77</v>
      </c>
      <c r="I247" s="18">
        <f>ROUND(E247*G247,2)</f>
        <v>0</v>
      </c>
      <c r="J247" s="18">
        <f>ROUND(E247*G247,2)</f>
        <v>0</v>
      </c>
      <c r="L247" s="19">
        <f>E247*K247</f>
        <v>0</v>
      </c>
      <c r="N247" s="16">
        <f>E247*M247</f>
        <v>0</v>
      </c>
      <c r="P247" s="17" t="s">
        <v>78</v>
      </c>
      <c r="V247" s="20" t="s">
        <v>62</v>
      </c>
      <c r="X247" s="52" t="s">
        <v>541</v>
      </c>
      <c r="Y247" s="52" t="s">
        <v>541</v>
      </c>
      <c r="Z247" s="14" t="s">
        <v>543</v>
      </c>
      <c r="AA247" s="14" t="s">
        <v>544</v>
      </c>
      <c r="AJ247" s="4" t="s">
        <v>545</v>
      </c>
      <c r="AK247" s="4" t="s">
        <v>82</v>
      </c>
    </row>
    <row r="248" spans="4:24" ht="9.75">
      <c r="D248" s="53" t="s">
        <v>546</v>
      </c>
      <c r="E248" s="54"/>
      <c r="F248" s="55"/>
      <c r="G248" s="56"/>
      <c r="H248" s="56"/>
      <c r="I248" s="56"/>
      <c r="J248" s="56"/>
      <c r="K248" s="57"/>
      <c r="L248" s="57"/>
      <c r="M248" s="54"/>
      <c r="N248" s="54"/>
      <c r="O248" s="55"/>
      <c r="P248" s="55"/>
      <c r="Q248" s="54"/>
      <c r="R248" s="54"/>
      <c r="S248" s="54"/>
      <c r="T248" s="58"/>
      <c r="U248" s="58"/>
      <c r="V248" s="58" t="s">
        <v>0</v>
      </c>
      <c r="W248" s="54"/>
      <c r="X248" s="59"/>
    </row>
    <row r="249" spans="1:37" ht="9.75">
      <c r="A249" s="12">
        <v>110</v>
      </c>
      <c r="B249" s="13" t="s">
        <v>534</v>
      </c>
      <c r="C249" s="14" t="s">
        <v>547</v>
      </c>
      <c r="D249" s="15" t="s">
        <v>548</v>
      </c>
      <c r="F249" s="17" t="s">
        <v>52</v>
      </c>
      <c r="H249" s="18">
        <f>ROUND(E249*G249,2)</f>
        <v>0</v>
      </c>
      <c r="J249" s="18">
        <f>ROUND(E249*G249,2)</f>
        <v>0</v>
      </c>
      <c r="L249" s="19">
        <f>E249*K249</f>
        <v>0</v>
      </c>
      <c r="N249" s="16">
        <f>E249*M249</f>
        <v>0</v>
      </c>
      <c r="P249" s="17" t="s">
        <v>78</v>
      </c>
      <c r="V249" s="20" t="s">
        <v>537</v>
      </c>
      <c r="X249" s="52" t="s">
        <v>549</v>
      </c>
      <c r="Y249" s="52" t="s">
        <v>547</v>
      </c>
      <c r="Z249" s="14" t="s">
        <v>539</v>
      </c>
      <c r="AJ249" s="4" t="s">
        <v>540</v>
      </c>
      <c r="AK249" s="4" t="s">
        <v>82</v>
      </c>
    </row>
    <row r="250" spans="4:23" ht="9.75">
      <c r="D250" s="60" t="s">
        <v>550</v>
      </c>
      <c r="E250" s="61">
        <f>J250</f>
        <v>0</v>
      </c>
      <c r="H250" s="61">
        <f>SUM(H243:H249)</f>
        <v>0</v>
      </c>
      <c r="I250" s="61">
        <f>SUM(I243:I249)</f>
        <v>0</v>
      </c>
      <c r="J250" s="61">
        <f>SUM(J243:J249)</f>
        <v>0</v>
      </c>
      <c r="L250" s="62">
        <f>SUM(L243:L249)</f>
        <v>0.0055335</v>
      </c>
      <c r="N250" s="63">
        <f>SUM(N243:N249)</f>
        <v>0</v>
      </c>
      <c r="W250" s="16">
        <f>SUM(W243:W249)</f>
        <v>0</v>
      </c>
    </row>
    <row r="252" ht="9.75">
      <c r="B252" s="14" t="s">
        <v>551</v>
      </c>
    </row>
    <row r="253" spans="1:37" ht="9.75">
      <c r="A253" s="12">
        <v>111</v>
      </c>
      <c r="B253" s="13" t="s">
        <v>552</v>
      </c>
      <c r="C253" s="14" t="s">
        <v>553</v>
      </c>
      <c r="D253" s="15" t="s">
        <v>554</v>
      </c>
      <c r="E253" s="16">
        <v>30.448</v>
      </c>
      <c r="F253" s="17" t="s">
        <v>77</v>
      </c>
      <c r="H253" s="18">
        <f>ROUND(E253*G253,2)</f>
        <v>0</v>
      </c>
      <c r="J253" s="18">
        <f>ROUND(E253*G253,2)</f>
        <v>0</v>
      </c>
      <c r="K253" s="19">
        <v>0.00016</v>
      </c>
      <c r="L253" s="19">
        <f>E253*K253</f>
        <v>0.004871680000000001</v>
      </c>
      <c r="N253" s="16">
        <f>E253*M253</f>
        <v>0</v>
      </c>
      <c r="P253" s="17" t="s">
        <v>78</v>
      </c>
      <c r="V253" s="20" t="s">
        <v>537</v>
      </c>
      <c r="X253" s="52" t="s">
        <v>555</v>
      </c>
      <c r="Y253" s="52" t="s">
        <v>553</v>
      </c>
      <c r="Z253" s="14" t="s">
        <v>556</v>
      </c>
      <c r="AJ253" s="4" t="s">
        <v>540</v>
      </c>
      <c r="AK253" s="4" t="s">
        <v>82</v>
      </c>
    </row>
    <row r="254" spans="4:24" ht="9.75">
      <c r="D254" s="53" t="s">
        <v>557</v>
      </c>
      <c r="E254" s="54"/>
      <c r="F254" s="55"/>
      <c r="G254" s="56"/>
      <c r="H254" s="56"/>
      <c r="I254" s="56"/>
      <c r="J254" s="56"/>
      <c r="K254" s="57"/>
      <c r="L254" s="57"/>
      <c r="M254" s="54"/>
      <c r="N254" s="54"/>
      <c r="O254" s="55"/>
      <c r="P254" s="55"/>
      <c r="Q254" s="54"/>
      <c r="R254" s="54"/>
      <c r="S254" s="54"/>
      <c r="T254" s="58"/>
      <c r="U254" s="58"/>
      <c r="V254" s="58" t="s">
        <v>0</v>
      </c>
      <c r="W254" s="54"/>
      <c r="X254" s="59"/>
    </row>
    <row r="255" spans="1:37" ht="9.75">
      <c r="A255" s="12">
        <v>112</v>
      </c>
      <c r="B255" s="13" t="s">
        <v>552</v>
      </c>
      <c r="C255" s="14" t="s">
        <v>558</v>
      </c>
      <c r="D255" s="15" t="s">
        <v>559</v>
      </c>
      <c r="E255" s="16">
        <v>30.448</v>
      </c>
      <c r="F255" s="17" t="s">
        <v>77</v>
      </c>
      <c r="H255" s="18">
        <f>ROUND(E255*G255,2)</f>
        <v>0</v>
      </c>
      <c r="J255" s="18">
        <f>ROUND(E255*G255,2)</f>
        <v>0</v>
      </c>
      <c r="K255" s="19">
        <v>8E-05</v>
      </c>
      <c r="L255" s="19">
        <f>E255*K255</f>
        <v>0.0024358400000000003</v>
      </c>
      <c r="N255" s="16">
        <f>E255*M255</f>
        <v>0</v>
      </c>
      <c r="P255" s="17" t="s">
        <v>78</v>
      </c>
      <c r="V255" s="20" t="s">
        <v>537</v>
      </c>
      <c r="X255" s="52" t="s">
        <v>560</v>
      </c>
      <c r="Y255" s="52" t="s">
        <v>558</v>
      </c>
      <c r="Z255" s="14" t="s">
        <v>556</v>
      </c>
      <c r="AJ255" s="4" t="s">
        <v>540</v>
      </c>
      <c r="AK255" s="4" t="s">
        <v>82</v>
      </c>
    </row>
    <row r="256" spans="4:23" ht="9.75">
      <c r="D256" s="60" t="s">
        <v>561</v>
      </c>
      <c r="E256" s="61">
        <f>J256</f>
        <v>0</v>
      </c>
      <c r="H256" s="61">
        <f>SUM(H252:H255)</f>
        <v>0</v>
      </c>
      <c r="I256" s="61">
        <f>SUM(I252:I255)</f>
        <v>0</v>
      </c>
      <c r="J256" s="61">
        <f>SUM(J252:J255)</f>
        <v>0</v>
      </c>
      <c r="L256" s="62">
        <f>SUM(L252:L255)</f>
        <v>0.007307520000000001</v>
      </c>
      <c r="N256" s="63">
        <f>SUM(N252:N255)</f>
        <v>0</v>
      </c>
      <c r="W256" s="16">
        <f>SUM(W252:W255)</f>
        <v>0</v>
      </c>
    </row>
    <row r="258" spans="4:23" ht="9.75">
      <c r="D258" s="60" t="s">
        <v>562</v>
      </c>
      <c r="E258" s="63">
        <f>J258</f>
        <v>0</v>
      </c>
      <c r="H258" s="61">
        <f>+H250+H256</f>
        <v>0</v>
      </c>
      <c r="I258" s="61">
        <f>+I250+I256</f>
        <v>0</v>
      </c>
      <c r="J258" s="61">
        <f>+J250+J256</f>
        <v>0</v>
      </c>
      <c r="L258" s="62">
        <f>+L250+L256</f>
        <v>0.012841020000000002</v>
      </c>
      <c r="N258" s="63">
        <f>+N250+N256</f>
        <v>0</v>
      </c>
      <c r="W258" s="16">
        <f>+W250+W256</f>
        <v>0</v>
      </c>
    </row>
    <row r="260" ht="9.75">
      <c r="B260" s="51" t="s">
        <v>563</v>
      </c>
    </row>
    <row r="261" ht="9.75">
      <c r="B261" s="14" t="s">
        <v>564</v>
      </c>
    </row>
    <row r="262" spans="1:37" ht="9.75">
      <c r="A262" s="12">
        <v>113</v>
      </c>
      <c r="B262" s="13" t="s">
        <v>565</v>
      </c>
      <c r="C262" s="14" t="s">
        <v>566</v>
      </c>
      <c r="D262" s="15" t="s">
        <v>567</v>
      </c>
      <c r="E262" s="16">
        <v>2</v>
      </c>
      <c r="F262" s="17" t="s">
        <v>281</v>
      </c>
      <c r="H262" s="18">
        <f>ROUND(E262*G262,2)</f>
        <v>0</v>
      </c>
      <c r="J262" s="18">
        <f>ROUND(E262*G262,2)</f>
        <v>0</v>
      </c>
      <c r="L262" s="19">
        <f>E262*K262</f>
        <v>0</v>
      </c>
      <c r="N262" s="16">
        <f>E262*M262</f>
        <v>0</v>
      </c>
      <c r="P262" s="17" t="s">
        <v>78</v>
      </c>
      <c r="V262" s="20" t="s">
        <v>568</v>
      </c>
      <c r="X262" s="52" t="s">
        <v>569</v>
      </c>
      <c r="Y262" s="52" t="s">
        <v>566</v>
      </c>
      <c r="Z262" s="14" t="s">
        <v>570</v>
      </c>
      <c r="AJ262" s="4" t="s">
        <v>571</v>
      </c>
      <c r="AK262" s="4" t="s">
        <v>82</v>
      </c>
    </row>
    <row r="263" spans="1:37" ht="9.75">
      <c r="A263" s="12">
        <v>114</v>
      </c>
      <c r="B263" s="13" t="s">
        <v>565</v>
      </c>
      <c r="C263" s="14" t="s">
        <v>572</v>
      </c>
      <c r="D263" s="15" t="s">
        <v>573</v>
      </c>
      <c r="E263" s="16">
        <v>1</v>
      </c>
      <c r="F263" s="17" t="s">
        <v>281</v>
      </c>
      <c r="H263" s="18">
        <f>ROUND(E263*G263,2)</f>
        <v>0</v>
      </c>
      <c r="J263" s="18">
        <f>ROUND(E263*G263,2)</f>
        <v>0</v>
      </c>
      <c r="L263" s="19">
        <f>E263*K263</f>
        <v>0</v>
      </c>
      <c r="N263" s="16">
        <f>E263*M263</f>
        <v>0</v>
      </c>
      <c r="P263" s="17" t="s">
        <v>78</v>
      </c>
      <c r="V263" s="20" t="s">
        <v>568</v>
      </c>
      <c r="X263" s="52" t="s">
        <v>574</v>
      </c>
      <c r="Y263" s="52" t="s">
        <v>572</v>
      </c>
      <c r="Z263" s="14" t="s">
        <v>570</v>
      </c>
      <c r="AJ263" s="4" t="s">
        <v>571</v>
      </c>
      <c r="AK263" s="4" t="s">
        <v>82</v>
      </c>
    </row>
    <row r="264" spans="4:23" ht="9.75">
      <c r="D264" s="60" t="s">
        <v>575</v>
      </c>
      <c r="E264" s="61">
        <f>J264</f>
        <v>0</v>
      </c>
      <c r="H264" s="61">
        <f>SUM(H260:H263)</f>
        <v>0</v>
      </c>
      <c r="I264" s="61">
        <f>SUM(I260:I263)</f>
        <v>0</v>
      </c>
      <c r="J264" s="61">
        <f>SUM(J260:J263)</f>
        <v>0</v>
      </c>
      <c r="L264" s="62">
        <f>SUM(L260:L263)</f>
        <v>0</v>
      </c>
      <c r="N264" s="63">
        <f>SUM(N260:N263)</f>
        <v>0</v>
      </c>
      <c r="W264" s="16">
        <f>SUM(W260:W263)</f>
        <v>0</v>
      </c>
    </row>
    <row r="266" spans="4:23" ht="9.75">
      <c r="D266" s="60" t="s">
        <v>576</v>
      </c>
      <c r="E266" s="61">
        <f>J266</f>
        <v>0</v>
      </c>
      <c r="H266" s="61">
        <f>+H264</f>
        <v>0</v>
      </c>
      <c r="I266" s="61">
        <f>+I264</f>
        <v>0</v>
      </c>
      <c r="J266" s="61">
        <f>+J264</f>
        <v>0</v>
      </c>
      <c r="L266" s="62">
        <f>+L264</f>
        <v>0</v>
      </c>
      <c r="N266" s="63">
        <f>+N264</f>
        <v>0</v>
      </c>
      <c r="W266" s="16">
        <f>+W264</f>
        <v>0</v>
      </c>
    </row>
    <row r="268" spans="4:23" ht="9.75">
      <c r="D268" s="64" t="s">
        <v>577</v>
      </c>
      <c r="E268" s="61">
        <f>J268</f>
        <v>0</v>
      </c>
      <c r="H268" s="61">
        <f>+H241+H258+H266</f>
        <v>0</v>
      </c>
      <c r="I268" s="61">
        <f>+I241+I258+I266</f>
        <v>0</v>
      </c>
      <c r="J268" s="61">
        <f>+J241+J258+J266</f>
        <v>0</v>
      </c>
      <c r="L268" s="62">
        <f>+L241+L258+L266</f>
        <v>11582.02481666</v>
      </c>
      <c r="N268" s="63">
        <f>+N241+N258+N266</f>
        <v>4859.942999999999</v>
      </c>
      <c r="W268" s="16">
        <f>+W241+W258+W266</f>
        <v>0</v>
      </c>
    </row>
  </sheetData>
  <sheetProtection/>
  <mergeCells count="2">
    <mergeCell ref="K9:L9"/>
    <mergeCell ref="M9:N9"/>
  </mergeCells>
  <printOptions/>
  <pageMargins left="0.2" right="0.0902777777777778" top="0.629166666666667" bottom="0.590277777777778" header="0.511805555555555" footer="0.354166666666667"/>
  <pageSetup firstPageNumber="0" useFirstPageNumber="1" horizontalDpi="300" verticalDpi="300" orientation="landscape" paperSize="9" scale="92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Golejovci</cp:lastModifiedBy>
  <cp:lastPrinted>2019-05-20T14:23:00Z</cp:lastPrinted>
  <dcterms:created xsi:type="dcterms:W3CDTF">1999-04-06T07:39:00Z</dcterms:created>
  <dcterms:modified xsi:type="dcterms:W3CDTF">2020-03-20T10:16:32Z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