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6" windowHeight="11436" tabRatio="500" activeTab="1"/>
  </bookViews>
  <sheets>
    <sheet name="Zadanie" sheetId="3" r:id="rId1"/>
    <sheet name="Upozornenie" sheetId="4" r:id="rId2"/>
  </sheets>
  <definedNames>
    <definedName name="_xlnm._FilterDatabase">#REF!</definedName>
    <definedName name="fakt1R">#REF!</definedName>
    <definedName name="_xlnm.Print_Titles" localSheetId="0">Zadanie!$8:$10</definedName>
    <definedName name="_xlnm.Print_Area" localSheetId="0">Zadanie!$A:$AH</definedName>
  </definedNames>
  <calcPr calcId="145621"/>
</workbook>
</file>

<file path=xl/calcChain.xml><?xml version="1.0" encoding="utf-8"?>
<calcChain xmlns="http://schemas.openxmlformats.org/spreadsheetml/2006/main">
  <c r="W61" i="3" l="1"/>
  <c r="L61" i="3"/>
  <c r="I61" i="3"/>
  <c r="N60" i="3"/>
  <c r="L60" i="3"/>
  <c r="J60" i="3"/>
  <c r="H60" i="3"/>
  <c r="N59" i="3"/>
  <c r="L59" i="3"/>
  <c r="J59" i="3"/>
  <c r="I59" i="3"/>
  <c r="N58" i="3"/>
  <c r="L58" i="3"/>
  <c r="J58" i="3"/>
  <c r="I58" i="3"/>
  <c r="N57" i="3"/>
  <c r="L57" i="3"/>
  <c r="J57" i="3"/>
  <c r="I57" i="3"/>
  <c r="N56" i="3"/>
  <c r="L56" i="3"/>
  <c r="J56" i="3"/>
  <c r="H56" i="3"/>
  <c r="N55" i="3"/>
  <c r="L55" i="3"/>
  <c r="J55" i="3"/>
  <c r="H55" i="3"/>
  <c r="N54" i="3"/>
  <c r="L54" i="3"/>
  <c r="J54" i="3"/>
  <c r="H54" i="3"/>
  <c r="N53" i="3"/>
  <c r="L53" i="3"/>
  <c r="J53" i="3"/>
  <c r="H53" i="3"/>
  <c r="N52" i="3"/>
  <c r="L52" i="3"/>
  <c r="J52" i="3"/>
  <c r="H52" i="3"/>
  <c r="N51" i="3"/>
  <c r="L51" i="3"/>
  <c r="J51" i="3"/>
  <c r="H51" i="3"/>
  <c r="N50" i="3"/>
  <c r="L50" i="3"/>
  <c r="J50" i="3"/>
  <c r="H50" i="3"/>
  <c r="N49" i="3"/>
  <c r="L49" i="3"/>
  <c r="J49" i="3"/>
  <c r="I49" i="3"/>
  <c r="N48" i="3"/>
  <c r="L48" i="3"/>
  <c r="J48" i="3"/>
  <c r="I48" i="3"/>
  <c r="N47" i="3"/>
  <c r="L47" i="3"/>
  <c r="J47" i="3"/>
  <c r="I47" i="3"/>
  <c r="N46" i="3"/>
  <c r="L46" i="3"/>
  <c r="J46" i="3"/>
  <c r="I46" i="3"/>
  <c r="N45" i="3"/>
  <c r="L45" i="3"/>
  <c r="J45" i="3"/>
  <c r="I45" i="3"/>
  <c r="N44" i="3"/>
  <c r="L44" i="3"/>
  <c r="J44" i="3"/>
  <c r="I44" i="3"/>
  <c r="N43" i="3"/>
  <c r="L43" i="3"/>
  <c r="J43" i="3"/>
  <c r="I43" i="3"/>
  <c r="N42" i="3"/>
  <c r="L42" i="3"/>
  <c r="J42" i="3"/>
  <c r="I42" i="3"/>
  <c r="N41" i="3"/>
  <c r="L41" i="3"/>
  <c r="J41" i="3"/>
  <c r="I41" i="3"/>
  <c r="N40" i="3"/>
  <c r="L40" i="3"/>
  <c r="J40" i="3"/>
  <c r="H40" i="3"/>
  <c r="N39" i="3"/>
  <c r="L39" i="3"/>
  <c r="J39" i="3"/>
  <c r="H39" i="3"/>
  <c r="N38" i="3"/>
  <c r="N61" i="3" s="1"/>
  <c r="L38" i="3"/>
  <c r="J38" i="3"/>
  <c r="J61" i="3" s="1"/>
  <c r="E61" i="3" s="1"/>
  <c r="H38" i="3"/>
  <c r="H61" i="3" s="1"/>
  <c r="W35" i="3"/>
  <c r="W63" i="3" s="1"/>
  <c r="W65" i="3" s="1"/>
  <c r="N35" i="3"/>
  <c r="J35" i="3"/>
  <c r="E35" i="3" s="1"/>
  <c r="I35" i="3"/>
  <c r="N34" i="3"/>
  <c r="L34" i="3"/>
  <c r="J34" i="3"/>
  <c r="H34" i="3"/>
  <c r="N33" i="3"/>
  <c r="L33" i="3"/>
  <c r="L35" i="3" s="1"/>
  <c r="J33" i="3"/>
  <c r="H33" i="3"/>
  <c r="H35" i="3" s="1"/>
  <c r="W30" i="3"/>
  <c r="L30" i="3"/>
  <c r="L63" i="3" s="1"/>
  <c r="L65" i="3" s="1"/>
  <c r="I30" i="3"/>
  <c r="I63" i="3" s="1"/>
  <c r="I65" i="3" s="1"/>
  <c r="N29" i="3"/>
  <c r="L29" i="3"/>
  <c r="J29" i="3"/>
  <c r="H29" i="3"/>
  <c r="N28" i="3"/>
  <c r="L28" i="3"/>
  <c r="J28" i="3"/>
  <c r="I28" i="3"/>
  <c r="N27" i="3"/>
  <c r="L27" i="3"/>
  <c r="J27" i="3"/>
  <c r="I27" i="3"/>
  <c r="N26" i="3"/>
  <c r="L26" i="3"/>
  <c r="J26" i="3"/>
  <c r="H26" i="3"/>
  <c r="N25" i="3"/>
  <c r="L25" i="3"/>
  <c r="J25" i="3"/>
  <c r="H25" i="3"/>
  <c r="N24" i="3"/>
  <c r="L24" i="3"/>
  <c r="J24" i="3"/>
  <c r="H24" i="3"/>
  <c r="N23" i="3"/>
  <c r="L23" i="3"/>
  <c r="J23" i="3"/>
  <c r="H23" i="3"/>
  <c r="N22" i="3"/>
  <c r="L22" i="3"/>
  <c r="J22" i="3"/>
  <c r="H22" i="3"/>
  <c r="N21" i="3"/>
  <c r="L21" i="3"/>
  <c r="J21" i="3"/>
  <c r="H21" i="3"/>
  <c r="N20" i="3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N30" i="3" s="1"/>
  <c r="L14" i="3"/>
  <c r="J14" i="3"/>
  <c r="J30" i="3" s="1"/>
  <c r="H14" i="3"/>
  <c r="H30" i="3" s="1"/>
  <c r="H63" i="3" s="1"/>
  <c r="H65" i="3" s="1"/>
  <c r="D8" i="3"/>
  <c r="J63" i="3" l="1"/>
  <c r="E30" i="3"/>
  <c r="N63" i="3"/>
  <c r="N65" i="3" s="1"/>
  <c r="J65" i="3" l="1"/>
  <c r="E65" i="3" s="1"/>
  <c r="E63" i="3"/>
</calcChain>
</file>

<file path=xl/sharedStrings.xml><?xml version="1.0" encoding="utf-8"?>
<sst xmlns="http://schemas.openxmlformats.org/spreadsheetml/2006/main" count="607" uniqueCount="218">
  <si>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</si>
  <si>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</si>
  <si>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</si>
  <si>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</si>
  <si>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</si>
  <si>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</si>
  <si>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</si>
  <si>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</si>
  <si>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</si>
  <si>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</si>
  <si>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</si>
  <si>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</si>
  <si>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</si>
  <si>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</si>
  <si>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</si>
  <si>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</si>
  <si>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</si>
  <si>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</si>
  <si>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</si>
  <si>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</si>
  <si>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</si>
  <si>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</si>
  <si>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</si>
  <si>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</si>
  <si>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</si>
  <si>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</si>
  <si>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</si>
  <si>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</si>
  <si>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</si>
  <si>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</si>
  <si>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</si>
  <si>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</si>
  <si>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</si>
  <si>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</si>
  <si>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</si>
  <si>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</si>
  <si>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</si>
  <si>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</si>
  <si>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</si>
  <si>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</si>
  <si>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</si>
  <si>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</si>
  <si>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</si>
  <si>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</si>
  <si>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</si>
  <si>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</si>
  <si>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</si>
  <si>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</si>
  <si>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</si>
  <si>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</si>
  <si>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</si>
  <si>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</si>
  <si>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</si>
  <si>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</si>
  <si>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</si>
  <si>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</si>
  <si>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</si>
  <si>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</si>
  <si>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</si>
  <si>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</si>
  <si>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</si>
  <si>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</si>
  <si>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</si>
  <si>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D</t>
  </si>
  <si>
    <t>E</t>
  </si>
  <si>
    <t xml:space="preserve">Spracoval:                                         </t>
  </si>
  <si>
    <t xml:space="preserve">JKSO : </t>
  </si>
  <si>
    <t>Stavba :MČ ZÁPAD- REKONŠTR. CESTY A CYKLO, OD UL. NA VINOHRADY PO KASARENSKU</t>
  </si>
  <si>
    <t>Ing. Ivan Novák</t>
  </si>
  <si>
    <t>Zaradenie</t>
  </si>
  <si>
    <t>pre KL</t>
  </si>
  <si>
    <t>Lev0</t>
  </si>
  <si>
    <t>pozícia</t>
  </si>
  <si>
    <t>PRÁCE A DODÁVKY HSV</t>
  </si>
  <si>
    <t>1 - ZEMNE PRÁCE</t>
  </si>
  <si>
    <t xml:space="preserve">       </t>
  </si>
  <si>
    <t>271</t>
  </si>
  <si>
    <t>110011010</t>
  </si>
  <si>
    <t>Vytýčenie trasy vodovodu, kanalizácie v rovine</t>
  </si>
  <si>
    <t>km</t>
  </si>
  <si>
    <t xml:space="preserve">                    </t>
  </si>
  <si>
    <t>11001-1010</t>
  </si>
  <si>
    <t>45.11.21</t>
  </si>
  <si>
    <t>EK</t>
  </si>
  <si>
    <t>S</t>
  </si>
  <si>
    <t>001</t>
  </si>
  <si>
    <t>130001101</t>
  </si>
  <si>
    <t>Príplatok za sťažené vykopávky v blízkosti podzem. vedenia</t>
  </si>
  <si>
    <t>m3</t>
  </si>
  <si>
    <t>13000-1101</t>
  </si>
  <si>
    <t>132301202</t>
  </si>
  <si>
    <t>Hĺbenie rýh šírka do 2 m v horn. tr. 4 nad 100  do 1000 m3</t>
  </si>
  <si>
    <t>13230-1202</t>
  </si>
  <si>
    <t>272</t>
  </si>
  <si>
    <t>132301209</t>
  </si>
  <si>
    <t>Príplatok za lepivosť horniny tr.4 v rýhach š. do 200 cm</t>
  </si>
  <si>
    <t>13230-1209</t>
  </si>
  <si>
    <t>151101102</t>
  </si>
  <si>
    <t>Zhotovenie paženia rýh pre podz. vedenie príložné hl. do 2 m</t>
  </si>
  <si>
    <t>m2</t>
  </si>
  <si>
    <t>15110-1102</t>
  </si>
  <si>
    <t>151101111</t>
  </si>
  <si>
    <t>Odstránenie paženia rýh pre podz. vedenie príložné hl. do 2 m</t>
  </si>
  <si>
    <t>15110-1111</t>
  </si>
  <si>
    <t>161101101</t>
  </si>
  <si>
    <t>Zvislé premiestnenie výkopu horn. tr. 1-4 nad 1 m do 2,5 m</t>
  </si>
  <si>
    <t>16110-1101</t>
  </si>
  <si>
    <t>45.11.24</t>
  </si>
  <si>
    <t>162601102</t>
  </si>
  <si>
    <t>Vodorovné premiestnenie výkopu do 5000 m horn. tr. 1-4</t>
  </si>
  <si>
    <t>16260-1102</t>
  </si>
  <si>
    <t>167101102</t>
  </si>
  <si>
    <t>Nakladanie výkopku nad 100 m3 v horn. tr. 1-4</t>
  </si>
  <si>
    <t>16710-1102</t>
  </si>
  <si>
    <t>171201201</t>
  </si>
  <si>
    <t>Uloženie sypaniny na skládku</t>
  </si>
  <si>
    <t>17120-1201</t>
  </si>
  <si>
    <t>171201202</t>
  </si>
  <si>
    <t>Poplatok za skládku</t>
  </si>
  <si>
    <t>174101101</t>
  </si>
  <si>
    <t>Zásyp zhutnený jám, rýh, šachiet alebo okolo objektu</t>
  </si>
  <si>
    <t>17410-1101</t>
  </si>
  <si>
    <t>175101101</t>
  </si>
  <si>
    <t>Obsyp potrubia bez prehodenia sypaniny</t>
  </si>
  <si>
    <t>17510-1101</t>
  </si>
  <si>
    <t>MAT</t>
  </si>
  <si>
    <t>583371010</t>
  </si>
  <si>
    <t>Štrkopiesok 0-8 B1</t>
  </si>
  <si>
    <t>14.21.11</t>
  </si>
  <si>
    <t>EZ</t>
  </si>
  <si>
    <t>583371970</t>
  </si>
  <si>
    <t>Štrkopiesok 8-32 - vsakovací systém</t>
  </si>
  <si>
    <t>175101109</t>
  </si>
  <si>
    <t>Obsyp potrubia príplatok za prehodenie sypaniny</t>
  </si>
  <si>
    <t>17510-1109</t>
  </si>
  <si>
    <t xml:space="preserve">1 - ZEMNE PRÁCE  spolu: </t>
  </si>
  <si>
    <t>4 - VODOROVNÉ KONŠTRUKCIE</t>
  </si>
  <si>
    <t>211</t>
  </si>
  <si>
    <t>451315126</t>
  </si>
  <si>
    <t>Podkladná vrstva z betónu hr. do 150 mm</t>
  </si>
  <si>
    <t>45131-5126</t>
  </si>
  <si>
    <t>45.21.21</t>
  </si>
  <si>
    <t>451573111</t>
  </si>
  <si>
    <t>Lôžko pod potrubie, stoky v otvorenom výkope z piesku a štrkopiesku</t>
  </si>
  <si>
    <t>45157-3111</t>
  </si>
  <si>
    <t>45.21.41</t>
  </si>
  <si>
    <t xml:space="preserve">4 - VODOROVNÉ KONŠTRUKCIE  spolu: </t>
  </si>
  <si>
    <t>8 - RÚROVÉ VEDENIA</t>
  </si>
  <si>
    <t>871313121</t>
  </si>
  <si>
    <t>Montáž potrubia z kanalizačných rúr z PP v otvorenom výkope do 20%  DN 150, tesnenie gum. krúžkami</t>
  </si>
  <si>
    <t>m</t>
  </si>
  <si>
    <t>87131-3121</t>
  </si>
  <si>
    <t>871373121</t>
  </si>
  <si>
    <t>Montáž potrubia z kanalizačných rúr z PP v otvorenom výkope do 20%  DN 300, tesnenie gum. krúžkami</t>
  </si>
  <si>
    <t>87137-3121</t>
  </si>
  <si>
    <t>871383122</t>
  </si>
  <si>
    <t>Montáž potrubia z kan. rúr z PP v otvor. výkope do 20 % DN 400, tesnenie gum. krúžkami</t>
  </si>
  <si>
    <t>87138-3122</t>
  </si>
  <si>
    <t>286111200</t>
  </si>
  <si>
    <t>Rúrka PP kanalizačná hrdlová 160x4,0x5000</t>
  </si>
  <si>
    <t>kus</t>
  </si>
  <si>
    <t>25.21.22</t>
  </si>
  <si>
    <t>286111220</t>
  </si>
  <si>
    <t>Rúrka PP kanalizačná hrdlová 315x7,7x5000</t>
  </si>
  <si>
    <t>286111230</t>
  </si>
  <si>
    <t>Rúrka PP kanalizačná hrdlová 400x9,8x5000</t>
  </si>
  <si>
    <t>286506600</t>
  </si>
  <si>
    <t>Koleno kanalizačné PP d160/30°</t>
  </si>
  <si>
    <t>286506610</t>
  </si>
  <si>
    <t>Koleno kanalizačné PP d160/45°</t>
  </si>
  <si>
    <t>286507060</t>
  </si>
  <si>
    <t>Odbočky kanalizačné PP d160/160 mm</t>
  </si>
  <si>
    <t>286507170</t>
  </si>
  <si>
    <t>Odbočka kanalizačná PVC d 315/160mm</t>
  </si>
  <si>
    <t xml:space="preserve">3559425             </t>
  </si>
  <si>
    <t>286507190</t>
  </si>
  <si>
    <t>Odbočka kanalizačná PVC d 400/160mm</t>
  </si>
  <si>
    <t xml:space="preserve">3981496             </t>
  </si>
  <si>
    <t>286507810</t>
  </si>
  <si>
    <t>Odbočka kanalizačná In Situ d315/160 mm Fosheda</t>
  </si>
  <si>
    <t>892101111</t>
  </si>
  <si>
    <t>Skúška tesnosti kanalizačného potrubia DN do 200 vodou</t>
  </si>
  <si>
    <t>89210-1111</t>
  </si>
  <si>
    <t>892101112</t>
  </si>
  <si>
    <t>Skúška tesnosti kanalizačného potrubia DN 300 vodou</t>
  </si>
  <si>
    <t>89210-1112</t>
  </si>
  <si>
    <t>892101113</t>
  </si>
  <si>
    <t>Skúška tesnosti kanalizačného potrubia DN 400 vodou</t>
  </si>
  <si>
    <t>89210-1113</t>
  </si>
  <si>
    <t>894121117</t>
  </si>
  <si>
    <t>Šachty na stokách kruh. sklolaminátová DN 1000 MTZ+dodávka komplet, poklop liatina D400</t>
  </si>
  <si>
    <t>súbor</t>
  </si>
  <si>
    <t>89412-1117</t>
  </si>
  <si>
    <t>894121121</t>
  </si>
  <si>
    <t>Úprava prstenca pod poklopom, poklopu jestv. prefabrikovanej šachty</t>
  </si>
  <si>
    <t>89412-1121</t>
  </si>
  <si>
    <t>894121123</t>
  </si>
  <si>
    <t>Zaústenie do jestv. ŽB šachty, vyfrézovanie otvoru DN 300</t>
  </si>
  <si>
    <t>89412-1123</t>
  </si>
  <si>
    <t>895941111</t>
  </si>
  <si>
    <t>Zhotovenie vpusti uličnej z betónových dielcov</t>
  </si>
  <si>
    <t>89594-1111</t>
  </si>
  <si>
    <t>2865A2555</t>
  </si>
  <si>
    <t>Vpust uličný, mreža liatinová Radbuza B125</t>
  </si>
  <si>
    <t>2865A2583</t>
  </si>
  <si>
    <t>Kôš bahenný</t>
  </si>
  <si>
    <t>2865A2601</t>
  </si>
  <si>
    <t>Vsakovací systém Wavin Azura (2*7/1,5/0,8, 1*4/1,5/0,8), geotextília, filtračné zariadenie</t>
  </si>
  <si>
    <t xml:space="preserve">RF660000            </t>
  </si>
  <si>
    <t>895941211</t>
  </si>
  <si>
    <t>Úprava prstenca, mreže na jestv. uličnom vpuste</t>
  </si>
  <si>
    <t>89594-1211</t>
  </si>
  <si>
    <t xml:space="preserve">8 - RÚROVÉ VEDENIA  spolu: </t>
  </si>
  <si>
    <t xml:space="preserve">PRÁCE A DODÁVKY HSV  spolu: </t>
  </si>
  <si>
    <t>Za rozpočet celkom</t>
  </si>
  <si>
    <t>Objekt :2.1 Rekonštrukcia odvodnenia cesty</t>
  </si>
  <si>
    <t>Dátum</t>
  </si>
  <si>
    <r>
      <t xml:space="preserve">Ak niektorý z použitých parametrov, alebo rozpätie parametrov identifikuje konkrétny typ výrobku, alebo výrobok konkrétneho výrobcu, verejný obstarávateľ umožní nahradiť takýto výrobok </t>
    </r>
    <r>
      <rPr>
        <b/>
        <sz val="11"/>
        <rFont val="Arial Narrow"/>
        <family val="2"/>
        <charset val="238"/>
      </rPr>
      <t>ekvivalentným výrobkom</t>
    </r>
    <r>
      <rPr>
        <sz val="11"/>
        <rFont val="Arial Narrow"/>
        <family val="2"/>
        <charset val="238"/>
      </rPr>
      <t xml:space="preserve"> alebo ekvivalentom technického riešenia pod podmienkou, že ekvivalentný výrobok alebo ekvivalentné technické riešenie bude spĺňať úžitkové, prevádzkové a funkčné charakteristiky, ktoré sú nevyhnutné na zabezpečenie účelu, na ktoré sú uvedené technológie a zariadenia určené. Pri výrobkoch, príslušenstvách konkrétnej značky, uchádzač môže predložiť aj ekvivalenty inej značky v rovnakej alebo vyššej kvalite. V týchto prípadoch je uchádzač povinný vo svojej ponuke presne špecifikovať o ktoré výrobky ide a musí zároveň presne uviesť ktoré výrobky použije pri plnení zákazky s verejným obstarávateľom. Zároveň uvedie ich presné parametre, vlastnosti atď., aby mohol verejný obstarávateľ posúdiť, či ponúkané riešenie bude spĺňať úžitkové, prevádzkové a funkčné charakteristiky, ktoré sú nevyhnutné na zabezpečenie účelu, na ktoré sú uvedené výrobky určené a či sú v rovnakej alebo vyššej kvalite ako tie, ktoré boli uvedené vo výkazoch-výmeroch.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</si>
</sst>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 Sk&quot;;[Red]\-#,##0&quot; Sk&quot;"/>
    <numFmt numFmtId="165" formatCode="#,##0.0"/>
    <numFmt numFmtId="166" formatCode="#,##0.0000"/>
    <numFmt numFmtId="167" formatCode="_-* #,##0&quot; Sk&quot;_-;\-* #,##0&quot; Sk&quot;_-;_-* &quot;- Sk&quot;_-;_-@_-"/>
    <numFmt numFmtId="168" formatCode="#,##0.00000"/>
    <numFmt numFmtId="169" formatCode="#,##0.000"/>
  </numFmts>
  <fonts count="19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rgb="FFFFFFFF"/>
      <name val="Arial Narrow"/>
      <charset val="238"/>
    </font>
    <font>
      <b/>
      <sz val="8"/>
      <color rgb="FFFFFFFF"/>
      <name val="Arial Narrow"/>
      <charset val="238"/>
    </font>
    <font>
      <sz val="8"/>
      <color rgb="FF0000FF"/>
      <name val="Arial Narrow"/>
      <charset val="238"/>
    </font>
    <font>
      <sz val="11"/>
      <color rgb="FF000000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rgb="FFFFFFFF"/>
      <name val="Calibri"/>
      <charset val="238"/>
    </font>
    <font>
      <b/>
      <sz val="11"/>
      <color rgb="FF000000"/>
      <name val="Calibri"/>
      <charset val="238"/>
    </font>
    <font>
      <b/>
      <sz val="18"/>
      <color rgb="FF333399"/>
      <name val="Cambria"/>
      <charset val="238"/>
    </font>
    <font>
      <sz val="11"/>
      <color rgb="FFFF0000"/>
      <name val="Calibri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A6CAF0"/>
        <bgColor rgb="FFA0E0E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2">
    <xf numFmtId="0" fontId="0" fillId="0" borderId="0"/>
    <xf numFmtId="0" fontId="8" fillId="0" borderId="0"/>
    <xf numFmtId="0" fontId="14" fillId="0" borderId="0" applyBorder="0">
      <alignment vertical="center"/>
    </xf>
    <xf numFmtId="0" fontId="7" fillId="4" borderId="0" applyBorder="0" applyProtection="0"/>
    <xf numFmtId="167" fontId="14" fillId="0" borderId="0" applyBorder="0" applyProtection="0"/>
    <xf numFmtId="0" fontId="7" fillId="3" borderId="0" applyBorder="0" applyProtection="0"/>
    <xf numFmtId="0" fontId="7" fillId="3" borderId="0" applyBorder="0" applyProtection="0"/>
    <xf numFmtId="164" fontId="9" fillId="0" borderId="8"/>
    <xf numFmtId="0" fontId="7" fillId="6" borderId="0" applyBorder="0" applyProtection="0"/>
    <xf numFmtId="0" fontId="7" fillId="5" borderId="0" applyBorder="0" applyProtection="0"/>
    <xf numFmtId="0" fontId="14" fillId="0" borderId="8"/>
    <xf numFmtId="0" fontId="9" fillId="0" borderId="8">
      <alignment vertical="center"/>
    </xf>
    <xf numFmtId="0" fontId="7" fillId="2" borderId="0" applyBorder="0" applyProtection="0"/>
    <xf numFmtId="0" fontId="7" fillId="3" borderId="0" applyBorder="0" applyProtection="0"/>
    <xf numFmtId="0" fontId="7" fillId="4" borderId="0" applyBorder="0" applyProtection="0"/>
    <xf numFmtId="0" fontId="7" fillId="5" borderId="0" applyBorder="0" applyProtection="0"/>
    <xf numFmtId="0" fontId="7" fillId="7" borderId="0" applyBorder="0" applyProtection="0"/>
    <xf numFmtId="0" fontId="7" fillId="8" borderId="0" applyBorder="0" applyProtection="0"/>
    <xf numFmtId="0" fontId="7" fillId="4" borderId="0" applyBorder="0" applyProtection="0"/>
    <xf numFmtId="0" fontId="10" fillId="3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3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9" fillId="0" borderId="0" applyBorder="0">
      <alignment vertical="center"/>
    </xf>
    <xf numFmtId="0" fontId="13" fillId="0" borderId="0" applyBorder="0" applyProtection="0"/>
    <xf numFmtId="0" fontId="9" fillId="0" borderId="1">
      <alignment vertical="center"/>
    </xf>
    <xf numFmtId="0" fontId="16" fillId="0" borderId="0"/>
  </cellStyleXfs>
  <cellXfs count="62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8" fontId="1" fillId="0" borderId="0" xfId="0" applyNumberFormat="1" applyFont="1" applyProtection="1"/>
    <xf numFmtId="169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9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8" fontId="15" fillId="0" borderId="0" xfId="0" applyNumberFormat="1" applyFont="1" applyAlignment="1" applyProtection="1">
      <alignment vertical="top"/>
    </xf>
    <xf numFmtId="169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0" fontId="15" fillId="0" borderId="0" xfId="0" applyFont="1" applyProtection="1"/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7" fillId="0" borderId="3" xfId="31" applyFont="1" applyBorder="1" applyAlignment="1">
      <alignment horizontal="justify" vertical="top"/>
    </xf>
  </cellXfs>
  <cellStyles count="32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a" xfId="0" builtinId="0"/>
    <cellStyle name="Normálna 2" xfId="31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5"/>
  <sheetViews>
    <sheetView showGridLines="0" workbookViewId="0">
      <pane xSplit="4" ySplit="10" topLeftCell="E44" activePane="bottomRight" state="frozen"/>
      <selection pane="topRight"/>
      <selection pane="bottomLeft"/>
      <selection pane="bottomRight" activeCell="I3" sqref="I3"/>
    </sheetView>
  </sheetViews>
  <sheetFormatPr defaultColWidth="9" defaultRowHeight="13.2"/>
  <cols>
    <col min="1" max="1" width="6.6640625" style="12" customWidth="1"/>
    <col min="2" max="2" width="3.6640625" style="13" customWidth="1"/>
    <col min="3" max="3" width="13" style="14" customWidth="1"/>
    <col min="4" max="4" width="45.6640625" style="15" customWidth="1"/>
    <col min="5" max="5" width="11.33203125" style="16" customWidth="1"/>
    <col min="6" max="6" width="5.88671875" style="17" customWidth="1"/>
    <col min="7" max="7" width="8.6640625" style="18" customWidth="1"/>
    <col min="8" max="10" width="9.6640625" style="18" customWidth="1"/>
    <col min="11" max="11" width="7.44140625" style="19" customWidth="1"/>
    <col min="12" max="12" width="8.33203125" style="19" customWidth="1"/>
    <col min="13" max="13" width="7.109375" style="16" customWidth="1"/>
    <col min="14" max="14" width="7" style="16" customWidth="1"/>
    <col min="15" max="15" width="3.5546875" style="17" customWidth="1"/>
    <col min="16" max="16" width="12.6640625" style="17" customWidth="1"/>
    <col min="17" max="19" width="11.33203125" style="16" customWidth="1"/>
    <col min="20" max="20" width="10.5546875" style="20" customWidth="1"/>
    <col min="21" max="21" width="10.33203125" style="20" customWidth="1"/>
    <col min="22" max="22" width="5.6640625" style="20" customWidth="1"/>
    <col min="23" max="23" width="9.109375" style="16" customWidth="1"/>
    <col min="24" max="25" width="11.88671875" style="21" customWidth="1"/>
    <col min="26" max="26" width="7.5546875" style="14" customWidth="1"/>
    <col min="27" max="27" width="12.6640625" style="14" customWidth="1"/>
    <col min="28" max="28" width="4.33203125" style="17" customWidth="1"/>
    <col min="29" max="30" width="2.6640625" style="17" customWidth="1"/>
    <col min="31" max="34" width="9.109375" style="22" customWidth="1"/>
    <col min="35" max="35" width="9.109375" style="4" customWidth="1"/>
    <col min="36" max="37" width="9.109375" style="4" hidden="1" customWidth="1"/>
    <col min="38" max="1025" width="9" style="23"/>
  </cols>
  <sheetData>
    <row r="1" spans="1:37" s="4" customFormat="1" ht="12.75" customHeight="1">
      <c r="A1" s="8" t="s">
        <v>1</v>
      </c>
      <c r="G1" s="5"/>
      <c r="I1" s="8" t="s">
        <v>65</v>
      </c>
      <c r="J1" s="5"/>
      <c r="K1" s="6"/>
      <c r="Q1" s="7"/>
      <c r="R1" s="7"/>
      <c r="S1" s="7"/>
      <c r="X1" s="21"/>
      <c r="Y1" s="21"/>
      <c r="Z1" s="39" t="s">
        <v>2</v>
      </c>
      <c r="AA1" s="39" t="s">
        <v>3</v>
      </c>
      <c r="AB1" s="1" t="s">
        <v>4</v>
      </c>
      <c r="AC1" s="1" t="s">
        <v>5</v>
      </c>
      <c r="AD1" s="1" t="s">
        <v>6</v>
      </c>
      <c r="AE1" s="40" t="s">
        <v>7</v>
      </c>
      <c r="AF1" s="41" t="s">
        <v>8</v>
      </c>
    </row>
    <row r="2" spans="1:37" s="4" customFormat="1" ht="10.199999999999999">
      <c r="A2" s="8" t="s">
        <v>9</v>
      </c>
      <c r="G2" s="5"/>
      <c r="H2" s="24"/>
      <c r="I2" s="8" t="s">
        <v>66</v>
      </c>
      <c r="J2" s="5"/>
      <c r="K2" s="6"/>
      <c r="Q2" s="7"/>
      <c r="R2" s="7"/>
      <c r="S2" s="7"/>
      <c r="X2" s="21"/>
      <c r="Y2" s="21"/>
      <c r="Z2" s="39" t="s">
        <v>10</v>
      </c>
      <c r="AA2" s="3" t="s">
        <v>11</v>
      </c>
      <c r="AB2" s="2" t="s">
        <v>12</v>
      </c>
      <c r="AC2" s="2"/>
      <c r="AD2" s="3"/>
      <c r="AE2" s="40">
        <v>1</v>
      </c>
      <c r="AF2" s="42">
        <v>123.5</v>
      </c>
    </row>
    <row r="3" spans="1:37" s="4" customFormat="1" ht="10.199999999999999">
      <c r="A3" s="8" t="s">
        <v>13</v>
      </c>
      <c r="G3" s="5"/>
      <c r="I3" s="58" t="s">
        <v>216</v>
      </c>
      <c r="J3" s="5"/>
      <c r="K3" s="6"/>
      <c r="Q3" s="7"/>
      <c r="R3" s="7"/>
      <c r="S3" s="7"/>
      <c r="X3" s="21"/>
      <c r="Y3" s="21"/>
      <c r="Z3" s="39" t="s">
        <v>14</v>
      </c>
      <c r="AA3" s="3" t="s">
        <v>15</v>
      </c>
      <c r="AB3" s="2" t="s">
        <v>12</v>
      </c>
      <c r="AC3" s="2" t="s">
        <v>16</v>
      </c>
      <c r="AD3" s="3" t="s">
        <v>17</v>
      </c>
      <c r="AE3" s="40">
        <v>2</v>
      </c>
      <c r="AF3" s="43">
        <v>123.46</v>
      </c>
    </row>
    <row r="4" spans="1:37" s="4" customFormat="1" ht="10.199999999999999">
      <c r="Q4" s="7"/>
      <c r="R4" s="7"/>
      <c r="S4" s="7"/>
      <c r="X4" s="21"/>
      <c r="Y4" s="21"/>
      <c r="Z4" s="39" t="s">
        <v>18</v>
      </c>
      <c r="AA4" s="3" t="s">
        <v>19</v>
      </c>
      <c r="AB4" s="2" t="s">
        <v>12</v>
      </c>
      <c r="AC4" s="2"/>
      <c r="AD4" s="3"/>
      <c r="AE4" s="40">
        <v>3</v>
      </c>
      <c r="AF4" s="44">
        <v>123.45699999999999</v>
      </c>
    </row>
    <row r="5" spans="1:37" s="4" customFormat="1" ht="10.199999999999999">
      <c r="A5" s="8" t="s">
        <v>67</v>
      </c>
      <c r="Q5" s="7"/>
      <c r="R5" s="7"/>
      <c r="S5" s="7"/>
      <c r="X5" s="21"/>
      <c r="Y5" s="21"/>
      <c r="Z5" s="39" t="s">
        <v>20</v>
      </c>
      <c r="AA5" s="3" t="s">
        <v>15</v>
      </c>
      <c r="AB5" s="2" t="s">
        <v>12</v>
      </c>
      <c r="AC5" s="2" t="s">
        <v>16</v>
      </c>
      <c r="AD5" s="3" t="s">
        <v>17</v>
      </c>
      <c r="AE5" s="40">
        <v>4</v>
      </c>
      <c r="AF5" s="45">
        <v>123.4567</v>
      </c>
    </row>
    <row r="6" spans="1:37" s="4" customFormat="1" ht="10.199999999999999">
      <c r="A6" s="58" t="s">
        <v>215</v>
      </c>
      <c r="Q6" s="7"/>
      <c r="R6" s="7"/>
      <c r="S6" s="7"/>
      <c r="X6" s="21"/>
      <c r="Y6" s="21"/>
      <c r="Z6" s="24"/>
      <c r="AA6" s="24"/>
      <c r="AE6" s="40" t="s">
        <v>21</v>
      </c>
      <c r="AF6" s="43">
        <v>123.46</v>
      </c>
    </row>
    <row r="7" spans="1:37" s="4" customFormat="1" ht="10.199999999999999">
      <c r="A7" s="8"/>
      <c r="Q7" s="7"/>
      <c r="R7" s="7"/>
      <c r="S7" s="7"/>
      <c r="X7" s="21"/>
      <c r="Y7" s="21"/>
      <c r="Z7" s="24"/>
      <c r="AA7" s="24"/>
    </row>
    <row r="8" spans="1:37" s="4" customFormat="1" ht="13.8">
      <c r="A8" s="4" t="s">
        <v>68</v>
      </c>
      <c r="B8" s="25"/>
      <c r="C8" s="26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21"/>
      <c r="Y8" s="21"/>
      <c r="Z8" s="24"/>
      <c r="AA8" s="24"/>
      <c r="AE8" s="17"/>
      <c r="AF8" s="17"/>
      <c r="AG8" s="17"/>
      <c r="AH8" s="17"/>
    </row>
    <row r="9" spans="1:37">
      <c r="A9" s="10" t="s">
        <v>22</v>
      </c>
      <c r="B9" s="10" t="s">
        <v>23</v>
      </c>
      <c r="C9" s="10" t="s">
        <v>24</v>
      </c>
      <c r="D9" s="10" t="s">
        <v>25</v>
      </c>
      <c r="E9" s="10" t="s">
        <v>26</v>
      </c>
      <c r="F9" s="10" t="s">
        <v>27</v>
      </c>
      <c r="G9" s="10" t="s">
        <v>28</v>
      </c>
      <c r="H9" s="10" t="s">
        <v>29</v>
      </c>
      <c r="I9" s="10" t="s">
        <v>30</v>
      </c>
      <c r="J9" s="10" t="s">
        <v>31</v>
      </c>
      <c r="K9" s="59" t="s">
        <v>32</v>
      </c>
      <c r="L9" s="59"/>
      <c r="M9" s="60" t="s">
        <v>33</v>
      </c>
      <c r="N9" s="60"/>
      <c r="O9" s="10" t="s">
        <v>0</v>
      </c>
      <c r="P9" s="28" t="s">
        <v>34</v>
      </c>
      <c r="Q9" s="10" t="s">
        <v>26</v>
      </c>
      <c r="R9" s="10" t="s">
        <v>26</v>
      </c>
      <c r="S9" s="28" t="s">
        <v>26</v>
      </c>
      <c r="T9" s="30" t="s">
        <v>35</v>
      </c>
      <c r="U9" s="31" t="s">
        <v>36</v>
      </c>
      <c r="V9" s="32" t="s">
        <v>37</v>
      </c>
      <c r="W9" s="10" t="s">
        <v>38</v>
      </c>
      <c r="X9" s="33" t="s">
        <v>24</v>
      </c>
      <c r="Y9" s="33" t="s">
        <v>24</v>
      </c>
      <c r="Z9" s="46" t="s">
        <v>39</v>
      </c>
      <c r="AA9" s="46" t="s">
        <v>40</v>
      </c>
      <c r="AB9" s="10" t="s">
        <v>37</v>
      </c>
      <c r="AC9" s="10" t="s">
        <v>41</v>
      </c>
      <c r="AD9" s="10" t="s">
        <v>42</v>
      </c>
      <c r="AE9" s="47" t="s">
        <v>43</v>
      </c>
      <c r="AF9" s="47" t="s">
        <v>44</v>
      </c>
      <c r="AG9" s="47" t="s">
        <v>26</v>
      </c>
      <c r="AH9" s="47" t="s">
        <v>45</v>
      </c>
      <c r="AJ9" s="4" t="s">
        <v>69</v>
      </c>
      <c r="AK9" s="4" t="s">
        <v>71</v>
      </c>
    </row>
    <row r="10" spans="1:37">
      <c r="A10" s="11" t="s">
        <v>46</v>
      </c>
      <c r="B10" s="11" t="s">
        <v>47</v>
      </c>
      <c r="C10" s="27"/>
      <c r="D10" s="11" t="s">
        <v>48</v>
      </c>
      <c r="E10" s="11" t="s">
        <v>49</v>
      </c>
      <c r="F10" s="11" t="s">
        <v>50</v>
      </c>
      <c r="G10" s="11" t="s">
        <v>51</v>
      </c>
      <c r="H10" s="11"/>
      <c r="I10" s="11" t="s">
        <v>52</v>
      </c>
      <c r="J10" s="11"/>
      <c r="K10" s="11" t="s">
        <v>28</v>
      </c>
      <c r="L10" s="11" t="s">
        <v>31</v>
      </c>
      <c r="M10" s="29" t="s">
        <v>28</v>
      </c>
      <c r="N10" s="11" t="s">
        <v>31</v>
      </c>
      <c r="O10" s="11" t="s">
        <v>53</v>
      </c>
      <c r="P10" s="29"/>
      <c r="Q10" s="11" t="s">
        <v>54</v>
      </c>
      <c r="R10" s="11" t="s">
        <v>55</v>
      </c>
      <c r="S10" s="29" t="s">
        <v>56</v>
      </c>
      <c r="T10" s="34" t="s">
        <v>57</v>
      </c>
      <c r="U10" s="35" t="s">
        <v>58</v>
      </c>
      <c r="V10" s="36" t="s">
        <v>59</v>
      </c>
      <c r="W10" s="37"/>
      <c r="X10" s="38" t="s">
        <v>60</v>
      </c>
      <c r="Y10" s="38"/>
      <c r="Z10" s="48" t="s">
        <v>61</v>
      </c>
      <c r="AA10" s="48" t="s">
        <v>46</v>
      </c>
      <c r="AB10" s="11" t="s">
        <v>62</v>
      </c>
      <c r="AC10" s="49"/>
      <c r="AD10" s="49"/>
      <c r="AE10" s="50"/>
      <c r="AF10" s="50"/>
      <c r="AG10" s="50"/>
      <c r="AH10" s="50"/>
      <c r="AJ10" s="4" t="s">
        <v>70</v>
      </c>
      <c r="AK10" s="4" t="s">
        <v>72</v>
      </c>
    </row>
    <row r="12" spans="1:37">
      <c r="B12" s="51" t="s">
        <v>73</v>
      </c>
    </row>
    <row r="13" spans="1:37">
      <c r="B13" s="14" t="s">
        <v>74</v>
      </c>
    </row>
    <row r="14" spans="1:37">
      <c r="A14" s="12" t="s">
        <v>75</v>
      </c>
      <c r="B14" s="13" t="s">
        <v>76</v>
      </c>
      <c r="C14" s="14" t="s">
        <v>77</v>
      </c>
      <c r="D14" s="15" t="s">
        <v>78</v>
      </c>
      <c r="E14" s="16">
        <v>0.40699999999999997</v>
      </c>
      <c r="F14" s="17" t="s">
        <v>79</v>
      </c>
      <c r="H14" s="18">
        <f t="shared" ref="H14:H26" si="0">ROUND(E14*G14,2)</f>
        <v>0</v>
      </c>
      <c r="J14" s="18">
        <f t="shared" ref="J14:J29" si="1">ROUND(E14*G14,2)</f>
        <v>0</v>
      </c>
      <c r="K14" s="19">
        <v>0.40872999999999998</v>
      </c>
      <c r="L14" s="19">
        <f t="shared" ref="L14:L29" si="2">E14*K14</f>
        <v>0.16635310999999997</v>
      </c>
      <c r="N14" s="16">
        <f t="shared" ref="N14:N29" si="3">E14*M14</f>
        <v>0</v>
      </c>
      <c r="P14" s="17" t="s">
        <v>80</v>
      </c>
      <c r="V14" s="20" t="s">
        <v>64</v>
      </c>
      <c r="X14" s="52" t="s">
        <v>81</v>
      </c>
      <c r="Y14" s="52" t="s">
        <v>77</v>
      </c>
      <c r="Z14" s="14" t="s">
        <v>82</v>
      </c>
      <c r="AJ14" s="4" t="s">
        <v>83</v>
      </c>
      <c r="AK14" s="4" t="s">
        <v>84</v>
      </c>
    </row>
    <row r="15" spans="1:37">
      <c r="A15" s="12" t="s">
        <v>75</v>
      </c>
      <c r="B15" s="13" t="s">
        <v>85</v>
      </c>
      <c r="C15" s="14" t="s">
        <v>86</v>
      </c>
      <c r="D15" s="15" t="s">
        <v>87</v>
      </c>
      <c r="E15" s="16">
        <v>40</v>
      </c>
      <c r="F15" s="17" t="s">
        <v>88</v>
      </c>
      <c r="H15" s="18">
        <f t="shared" si="0"/>
        <v>0</v>
      </c>
      <c r="J15" s="18">
        <f t="shared" si="1"/>
        <v>0</v>
      </c>
      <c r="L15" s="19">
        <f t="shared" si="2"/>
        <v>0</v>
      </c>
      <c r="N15" s="16">
        <f t="shared" si="3"/>
        <v>0</v>
      </c>
      <c r="P15" s="17" t="s">
        <v>80</v>
      </c>
      <c r="V15" s="20" t="s">
        <v>64</v>
      </c>
      <c r="X15" s="52" t="s">
        <v>89</v>
      </c>
      <c r="Y15" s="52" t="s">
        <v>86</v>
      </c>
      <c r="Z15" s="14" t="s">
        <v>82</v>
      </c>
      <c r="AJ15" s="4" t="s">
        <v>83</v>
      </c>
      <c r="AK15" s="4" t="s">
        <v>84</v>
      </c>
    </row>
    <row r="16" spans="1:37">
      <c r="A16" s="12" t="s">
        <v>75</v>
      </c>
      <c r="B16" s="13" t="s">
        <v>85</v>
      </c>
      <c r="C16" s="14" t="s">
        <v>90</v>
      </c>
      <c r="D16" s="15" t="s">
        <v>91</v>
      </c>
      <c r="E16" s="16">
        <v>967</v>
      </c>
      <c r="F16" s="17" t="s">
        <v>88</v>
      </c>
      <c r="H16" s="18">
        <f t="shared" si="0"/>
        <v>0</v>
      </c>
      <c r="J16" s="18">
        <f t="shared" si="1"/>
        <v>0</v>
      </c>
      <c r="L16" s="19">
        <f t="shared" si="2"/>
        <v>0</v>
      </c>
      <c r="N16" s="16">
        <f t="shared" si="3"/>
        <v>0</v>
      </c>
      <c r="P16" s="17" t="s">
        <v>80</v>
      </c>
      <c r="V16" s="20" t="s">
        <v>64</v>
      </c>
      <c r="X16" s="52" t="s">
        <v>92</v>
      </c>
      <c r="Y16" s="52" t="s">
        <v>90</v>
      </c>
      <c r="Z16" s="14" t="s">
        <v>82</v>
      </c>
      <c r="AJ16" s="4" t="s">
        <v>83</v>
      </c>
      <c r="AK16" s="4" t="s">
        <v>84</v>
      </c>
    </row>
    <row r="17" spans="1:37">
      <c r="A17" s="12" t="s">
        <v>75</v>
      </c>
      <c r="B17" s="13" t="s">
        <v>93</v>
      </c>
      <c r="C17" s="14" t="s">
        <v>94</v>
      </c>
      <c r="D17" s="15" t="s">
        <v>95</v>
      </c>
      <c r="E17" s="16">
        <v>967</v>
      </c>
      <c r="F17" s="17" t="s">
        <v>88</v>
      </c>
      <c r="H17" s="18">
        <f t="shared" si="0"/>
        <v>0</v>
      </c>
      <c r="J17" s="18">
        <f t="shared" si="1"/>
        <v>0</v>
      </c>
      <c r="L17" s="19">
        <f t="shared" si="2"/>
        <v>0</v>
      </c>
      <c r="N17" s="16">
        <f t="shared" si="3"/>
        <v>0</v>
      </c>
      <c r="P17" s="17" t="s">
        <v>80</v>
      </c>
      <c r="V17" s="20" t="s">
        <v>64</v>
      </c>
      <c r="X17" s="52" t="s">
        <v>96</v>
      </c>
      <c r="Y17" s="52" t="s">
        <v>94</v>
      </c>
      <c r="Z17" s="14" t="s">
        <v>82</v>
      </c>
      <c r="AJ17" s="4" t="s">
        <v>83</v>
      </c>
      <c r="AK17" s="4" t="s">
        <v>84</v>
      </c>
    </row>
    <row r="18" spans="1:37">
      <c r="A18" s="12" t="s">
        <v>75</v>
      </c>
      <c r="B18" s="13" t="s">
        <v>93</v>
      </c>
      <c r="C18" s="14" t="s">
        <v>97</v>
      </c>
      <c r="D18" s="15" t="s">
        <v>98</v>
      </c>
      <c r="E18" s="16">
        <v>1763</v>
      </c>
      <c r="F18" s="17" t="s">
        <v>99</v>
      </c>
      <c r="H18" s="18">
        <f t="shared" si="0"/>
        <v>0</v>
      </c>
      <c r="J18" s="18">
        <f t="shared" si="1"/>
        <v>0</v>
      </c>
      <c r="K18" s="19">
        <v>6.2E-4</v>
      </c>
      <c r="L18" s="19">
        <f t="shared" si="2"/>
        <v>1.0930599999999999</v>
      </c>
      <c r="N18" s="16">
        <f t="shared" si="3"/>
        <v>0</v>
      </c>
      <c r="P18" s="17" t="s">
        <v>80</v>
      </c>
      <c r="V18" s="20" t="s">
        <v>64</v>
      </c>
      <c r="X18" s="52" t="s">
        <v>100</v>
      </c>
      <c r="Y18" s="52" t="s">
        <v>97</v>
      </c>
      <c r="Z18" s="14" t="s">
        <v>82</v>
      </c>
      <c r="AJ18" s="4" t="s">
        <v>83</v>
      </c>
      <c r="AK18" s="4" t="s">
        <v>84</v>
      </c>
    </row>
    <row r="19" spans="1:37">
      <c r="A19" s="12" t="s">
        <v>75</v>
      </c>
      <c r="B19" s="13" t="s">
        <v>93</v>
      </c>
      <c r="C19" s="14" t="s">
        <v>101</v>
      </c>
      <c r="D19" s="15" t="s">
        <v>102</v>
      </c>
      <c r="E19" s="16">
        <v>1763</v>
      </c>
      <c r="F19" s="17" t="s">
        <v>99</v>
      </c>
      <c r="H19" s="18">
        <f t="shared" si="0"/>
        <v>0</v>
      </c>
      <c r="J19" s="18">
        <f t="shared" si="1"/>
        <v>0</v>
      </c>
      <c r="L19" s="19">
        <f t="shared" si="2"/>
        <v>0</v>
      </c>
      <c r="N19" s="16">
        <f t="shared" si="3"/>
        <v>0</v>
      </c>
      <c r="P19" s="17" t="s">
        <v>80</v>
      </c>
      <c r="V19" s="20" t="s">
        <v>64</v>
      </c>
      <c r="X19" s="52" t="s">
        <v>103</v>
      </c>
      <c r="Y19" s="52" t="s">
        <v>101</v>
      </c>
      <c r="Z19" s="14" t="s">
        <v>82</v>
      </c>
      <c r="AJ19" s="4" t="s">
        <v>83</v>
      </c>
      <c r="AK19" s="4" t="s">
        <v>84</v>
      </c>
    </row>
    <row r="20" spans="1:37">
      <c r="A20" s="12" t="s">
        <v>75</v>
      </c>
      <c r="B20" s="13" t="s">
        <v>93</v>
      </c>
      <c r="C20" s="14" t="s">
        <v>104</v>
      </c>
      <c r="D20" s="15" t="s">
        <v>105</v>
      </c>
      <c r="E20" s="16">
        <v>881.5</v>
      </c>
      <c r="F20" s="17" t="s">
        <v>88</v>
      </c>
      <c r="H20" s="18">
        <f t="shared" si="0"/>
        <v>0</v>
      </c>
      <c r="J20" s="18">
        <f t="shared" si="1"/>
        <v>0</v>
      </c>
      <c r="L20" s="19">
        <f t="shared" si="2"/>
        <v>0</v>
      </c>
      <c r="N20" s="16">
        <f t="shared" si="3"/>
        <v>0</v>
      </c>
      <c r="P20" s="17" t="s">
        <v>80</v>
      </c>
      <c r="V20" s="20" t="s">
        <v>64</v>
      </c>
      <c r="X20" s="52" t="s">
        <v>106</v>
      </c>
      <c r="Y20" s="52" t="s">
        <v>104</v>
      </c>
      <c r="Z20" s="14" t="s">
        <v>107</v>
      </c>
      <c r="AJ20" s="4" t="s">
        <v>83</v>
      </c>
      <c r="AK20" s="4" t="s">
        <v>84</v>
      </c>
    </row>
    <row r="21" spans="1:37">
      <c r="A21" s="12" t="s">
        <v>75</v>
      </c>
      <c r="B21" s="13" t="s">
        <v>93</v>
      </c>
      <c r="C21" s="14" t="s">
        <v>108</v>
      </c>
      <c r="D21" s="15" t="s">
        <v>109</v>
      </c>
      <c r="E21" s="16">
        <v>317.3</v>
      </c>
      <c r="F21" s="17" t="s">
        <v>88</v>
      </c>
      <c r="H21" s="18">
        <f t="shared" si="0"/>
        <v>0</v>
      </c>
      <c r="J21" s="18">
        <f t="shared" si="1"/>
        <v>0</v>
      </c>
      <c r="L21" s="19">
        <f t="shared" si="2"/>
        <v>0</v>
      </c>
      <c r="N21" s="16">
        <f t="shared" si="3"/>
        <v>0</v>
      </c>
      <c r="P21" s="17" t="s">
        <v>80</v>
      </c>
      <c r="V21" s="20" t="s">
        <v>64</v>
      </c>
      <c r="X21" s="52" t="s">
        <v>110</v>
      </c>
      <c r="Y21" s="52" t="s">
        <v>108</v>
      </c>
      <c r="Z21" s="14" t="s">
        <v>107</v>
      </c>
      <c r="AJ21" s="4" t="s">
        <v>83</v>
      </c>
      <c r="AK21" s="4" t="s">
        <v>84</v>
      </c>
    </row>
    <row r="22" spans="1:37">
      <c r="A22" s="12" t="s">
        <v>75</v>
      </c>
      <c r="B22" s="13" t="s">
        <v>93</v>
      </c>
      <c r="C22" s="14" t="s">
        <v>111</v>
      </c>
      <c r="D22" s="15" t="s">
        <v>112</v>
      </c>
      <c r="E22" s="16">
        <v>317.3</v>
      </c>
      <c r="F22" s="17" t="s">
        <v>88</v>
      </c>
      <c r="H22" s="18">
        <f t="shared" si="0"/>
        <v>0</v>
      </c>
      <c r="J22" s="18">
        <f t="shared" si="1"/>
        <v>0</v>
      </c>
      <c r="L22" s="19">
        <f t="shared" si="2"/>
        <v>0</v>
      </c>
      <c r="N22" s="16">
        <f t="shared" si="3"/>
        <v>0</v>
      </c>
      <c r="P22" s="17" t="s">
        <v>80</v>
      </c>
      <c r="V22" s="20" t="s">
        <v>64</v>
      </c>
      <c r="X22" s="52" t="s">
        <v>113</v>
      </c>
      <c r="Y22" s="52" t="s">
        <v>111</v>
      </c>
      <c r="Z22" s="14" t="s">
        <v>82</v>
      </c>
      <c r="AJ22" s="4" t="s">
        <v>83</v>
      </c>
      <c r="AK22" s="4" t="s">
        <v>84</v>
      </c>
    </row>
    <row r="23" spans="1:37">
      <c r="A23" s="12" t="s">
        <v>75</v>
      </c>
      <c r="B23" s="13" t="s">
        <v>93</v>
      </c>
      <c r="C23" s="14" t="s">
        <v>114</v>
      </c>
      <c r="D23" s="15" t="s">
        <v>115</v>
      </c>
      <c r="E23" s="16">
        <v>317.3</v>
      </c>
      <c r="F23" s="17" t="s">
        <v>88</v>
      </c>
      <c r="H23" s="18">
        <f t="shared" si="0"/>
        <v>0</v>
      </c>
      <c r="J23" s="18">
        <f t="shared" si="1"/>
        <v>0</v>
      </c>
      <c r="L23" s="19">
        <f t="shared" si="2"/>
        <v>0</v>
      </c>
      <c r="N23" s="16">
        <f t="shared" si="3"/>
        <v>0</v>
      </c>
      <c r="P23" s="17" t="s">
        <v>80</v>
      </c>
      <c r="V23" s="20" t="s">
        <v>64</v>
      </c>
      <c r="X23" s="52" t="s">
        <v>116</v>
      </c>
      <c r="Y23" s="52" t="s">
        <v>114</v>
      </c>
      <c r="Z23" s="14" t="s">
        <v>107</v>
      </c>
      <c r="AJ23" s="4" t="s">
        <v>83</v>
      </c>
      <c r="AK23" s="4" t="s">
        <v>84</v>
      </c>
    </row>
    <row r="24" spans="1:37">
      <c r="A24" s="12" t="s">
        <v>75</v>
      </c>
      <c r="B24" s="13" t="s">
        <v>85</v>
      </c>
      <c r="C24" s="14" t="s">
        <v>117</v>
      </c>
      <c r="D24" s="15" t="s">
        <v>118</v>
      </c>
      <c r="E24" s="16">
        <v>317.3</v>
      </c>
      <c r="F24" s="17" t="s">
        <v>88</v>
      </c>
      <c r="H24" s="18">
        <f t="shared" si="0"/>
        <v>0</v>
      </c>
      <c r="J24" s="18">
        <f t="shared" si="1"/>
        <v>0</v>
      </c>
      <c r="L24" s="19">
        <f t="shared" si="2"/>
        <v>0</v>
      </c>
      <c r="N24" s="16">
        <f t="shared" si="3"/>
        <v>0</v>
      </c>
      <c r="P24" s="17" t="s">
        <v>80</v>
      </c>
      <c r="V24" s="20" t="s">
        <v>64</v>
      </c>
      <c r="X24" s="52" t="s">
        <v>117</v>
      </c>
      <c r="Y24" s="52" t="s">
        <v>117</v>
      </c>
      <c r="Z24" s="14" t="s">
        <v>107</v>
      </c>
      <c r="AJ24" s="4" t="s">
        <v>83</v>
      </c>
      <c r="AK24" s="4" t="s">
        <v>84</v>
      </c>
    </row>
    <row r="25" spans="1:37">
      <c r="A25" s="12" t="s">
        <v>75</v>
      </c>
      <c r="B25" s="13" t="s">
        <v>93</v>
      </c>
      <c r="C25" s="14" t="s">
        <v>119</v>
      </c>
      <c r="D25" s="15" t="s">
        <v>120</v>
      </c>
      <c r="E25" s="16">
        <v>649.70000000000005</v>
      </c>
      <c r="F25" s="17" t="s">
        <v>88</v>
      </c>
      <c r="H25" s="18">
        <f t="shared" si="0"/>
        <v>0</v>
      </c>
      <c r="J25" s="18">
        <f t="shared" si="1"/>
        <v>0</v>
      </c>
      <c r="L25" s="19">
        <f t="shared" si="2"/>
        <v>0</v>
      </c>
      <c r="N25" s="16">
        <f t="shared" si="3"/>
        <v>0</v>
      </c>
      <c r="P25" s="17" t="s">
        <v>80</v>
      </c>
      <c r="V25" s="20" t="s">
        <v>64</v>
      </c>
      <c r="X25" s="52" t="s">
        <v>121</v>
      </c>
      <c r="Y25" s="52" t="s">
        <v>119</v>
      </c>
      <c r="Z25" s="14" t="s">
        <v>82</v>
      </c>
      <c r="AJ25" s="4" t="s">
        <v>83</v>
      </c>
      <c r="AK25" s="4" t="s">
        <v>84</v>
      </c>
    </row>
    <row r="26" spans="1:37">
      <c r="A26" s="12" t="s">
        <v>75</v>
      </c>
      <c r="B26" s="13" t="s">
        <v>85</v>
      </c>
      <c r="C26" s="14" t="s">
        <v>122</v>
      </c>
      <c r="D26" s="15" t="s">
        <v>123</v>
      </c>
      <c r="E26" s="16">
        <v>211.52</v>
      </c>
      <c r="F26" s="17" t="s">
        <v>88</v>
      </c>
      <c r="H26" s="18">
        <f t="shared" si="0"/>
        <v>0</v>
      </c>
      <c r="J26" s="18">
        <f t="shared" si="1"/>
        <v>0</v>
      </c>
      <c r="L26" s="19">
        <f t="shared" si="2"/>
        <v>0</v>
      </c>
      <c r="N26" s="16">
        <f t="shared" si="3"/>
        <v>0</v>
      </c>
      <c r="P26" s="17" t="s">
        <v>80</v>
      </c>
      <c r="V26" s="20" t="s">
        <v>64</v>
      </c>
      <c r="X26" s="52" t="s">
        <v>124</v>
      </c>
      <c r="Y26" s="52" t="s">
        <v>122</v>
      </c>
      <c r="Z26" s="14" t="s">
        <v>82</v>
      </c>
      <c r="AJ26" s="4" t="s">
        <v>83</v>
      </c>
      <c r="AK26" s="4" t="s">
        <v>84</v>
      </c>
    </row>
    <row r="27" spans="1:37">
      <c r="A27" s="12" t="s">
        <v>75</v>
      </c>
      <c r="B27" s="13" t="s">
        <v>125</v>
      </c>
      <c r="C27" s="14" t="s">
        <v>126</v>
      </c>
      <c r="D27" s="15" t="s">
        <v>127</v>
      </c>
      <c r="E27" s="16">
        <v>209.3</v>
      </c>
      <c r="F27" s="17" t="s">
        <v>88</v>
      </c>
      <c r="I27" s="18">
        <f>ROUND(E27*G27,2)</f>
        <v>0</v>
      </c>
      <c r="J27" s="18">
        <f t="shared" si="1"/>
        <v>0</v>
      </c>
      <c r="K27" s="19">
        <v>1.67</v>
      </c>
      <c r="L27" s="19">
        <f t="shared" si="2"/>
        <v>349.53100000000001</v>
      </c>
      <c r="N27" s="16">
        <f t="shared" si="3"/>
        <v>0</v>
      </c>
      <c r="P27" s="17" t="s">
        <v>80</v>
      </c>
      <c r="V27" s="20" t="s">
        <v>63</v>
      </c>
      <c r="X27" s="52" t="s">
        <v>126</v>
      </c>
      <c r="Y27" s="52" t="s">
        <v>126</v>
      </c>
      <c r="Z27" s="14" t="s">
        <v>128</v>
      </c>
      <c r="AA27" s="14" t="s">
        <v>80</v>
      </c>
      <c r="AJ27" s="4" t="s">
        <v>129</v>
      </c>
      <c r="AK27" s="4" t="s">
        <v>84</v>
      </c>
    </row>
    <row r="28" spans="1:37">
      <c r="A28" s="12" t="s">
        <v>75</v>
      </c>
      <c r="B28" s="13" t="s">
        <v>125</v>
      </c>
      <c r="C28" s="14" t="s">
        <v>130</v>
      </c>
      <c r="D28" s="15" t="s">
        <v>131</v>
      </c>
      <c r="E28" s="16">
        <v>6.3</v>
      </c>
      <c r="F28" s="17" t="s">
        <v>88</v>
      </c>
      <c r="I28" s="18">
        <f>ROUND(E28*G28,2)</f>
        <v>0</v>
      </c>
      <c r="J28" s="18">
        <f t="shared" si="1"/>
        <v>0</v>
      </c>
      <c r="K28" s="19">
        <v>1.67</v>
      </c>
      <c r="L28" s="19">
        <f t="shared" si="2"/>
        <v>10.520999999999999</v>
      </c>
      <c r="N28" s="16">
        <f t="shared" si="3"/>
        <v>0</v>
      </c>
      <c r="P28" s="17" t="s">
        <v>80</v>
      </c>
      <c r="V28" s="20" t="s">
        <v>63</v>
      </c>
      <c r="X28" s="52" t="s">
        <v>130</v>
      </c>
      <c r="Y28" s="52" t="s">
        <v>130</v>
      </c>
      <c r="Z28" s="14" t="s">
        <v>128</v>
      </c>
      <c r="AA28" s="14" t="s">
        <v>80</v>
      </c>
      <c r="AJ28" s="4" t="s">
        <v>129</v>
      </c>
      <c r="AK28" s="4" t="s">
        <v>84</v>
      </c>
    </row>
    <row r="29" spans="1:37">
      <c r="A29" s="12" t="s">
        <v>75</v>
      </c>
      <c r="B29" s="13" t="s">
        <v>85</v>
      </c>
      <c r="C29" s="14" t="s">
        <v>132</v>
      </c>
      <c r="D29" s="15" t="s">
        <v>133</v>
      </c>
      <c r="E29" s="16">
        <v>211.52</v>
      </c>
      <c r="F29" s="17" t="s">
        <v>88</v>
      </c>
      <c r="H29" s="18">
        <f>ROUND(E29*G29,2)</f>
        <v>0</v>
      </c>
      <c r="J29" s="18">
        <f t="shared" si="1"/>
        <v>0</v>
      </c>
      <c r="L29" s="19">
        <f t="shared" si="2"/>
        <v>0</v>
      </c>
      <c r="N29" s="16">
        <f t="shared" si="3"/>
        <v>0</v>
      </c>
      <c r="P29" s="17" t="s">
        <v>80</v>
      </c>
      <c r="V29" s="20" t="s">
        <v>64</v>
      </c>
      <c r="X29" s="52" t="s">
        <v>134</v>
      </c>
      <c r="Y29" s="52" t="s">
        <v>132</v>
      </c>
      <c r="Z29" s="14" t="s">
        <v>82</v>
      </c>
      <c r="AJ29" s="4" t="s">
        <v>83</v>
      </c>
      <c r="AK29" s="4" t="s">
        <v>84</v>
      </c>
    </row>
    <row r="30" spans="1:37">
      <c r="D30" s="53" t="s">
        <v>135</v>
      </c>
      <c r="E30" s="54">
        <f>J30</f>
        <v>0</v>
      </c>
      <c r="H30" s="54">
        <f>SUM(H12:H29)</f>
        <v>0</v>
      </c>
      <c r="I30" s="54">
        <f>SUM(I12:I29)</f>
        <v>0</v>
      </c>
      <c r="J30" s="54">
        <f>SUM(J12:J29)</f>
        <v>0</v>
      </c>
      <c r="L30" s="55">
        <f>SUM(L12:L29)</f>
        <v>361.31141311000005</v>
      </c>
      <c r="N30" s="56">
        <f>SUM(N12:N29)</f>
        <v>0</v>
      </c>
      <c r="W30" s="16">
        <f>SUM(W12:W29)</f>
        <v>0</v>
      </c>
    </row>
    <row r="32" spans="1:37">
      <c r="B32" s="14" t="s">
        <v>136</v>
      </c>
    </row>
    <row r="33" spans="1:37">
      <c r="A33" s="12" t="s">
        <v>75</v>
      </c>
      <c r="B33" s="13" t="s">
        <v>137</v>
      </c>
      <c r="C33" s="14" t="s">
        <v>138</v>
      </c>
      <c r="D33" s="15" t="s">
        <v>139</v>
      </c>
      <c r="E33" s="16">
        <v>17.600000000000001</v>
      </c>
      <c r="F33" s="17" t="s">
        <v>99</v>
      </c>
      <c r="H33" s="18">
        <f>ROUND(E33*G33,2)</f>
        <v>0</v>
      </c>
      <c r="J33" s="18">
        <f>ROUND(E33*G33,2)</f>
        <v>0</v>
      </c>
      <c r="K33" s="19">
        <v>0.37373000000000001</v>
      </c>
      <c r="L33" s="19">
        <f>E33*K33</f>
        <v>6.5776480000000008</v>
      </c>
      <c r="N33" s="16">
        <f>E33*M33</f>
        <v>0</v>
      </c>
      <c r="P33" s="17" t="s">
        <v>80</v>
      </c>
      <c r="V33" s="20" t="s">
        <v>64</v>
      </c>
      <c r="X33" s="52" t="s">
        <v>140</v>
      </c>
      <c r="Y33" s="52" t="s">
        <v>138</v>
      </c>
      <c r="Z33" s="14" t="s">
        <v>141</v>
      </c>
      <c r="AJ33" s="4" t="s">
        <v>83</v>
      </c>
      <c r="AK33" s="4" t="s">
        <v>84</v>
      </c>
    </row>
    <row r="34" spans="1:37">
      <c r="A34" s="12" t="s">
        <v>75</v>
      </c>
      <c r="B34" s="13" t="s">
        <v>76</v>
      </c>
      <c r="C34" s="14" t="s">
        <v>142</v>
      </c>
      <c r="D34" s="15" t="s">
        <v>143</v>
      </c>
      <c r="E34" s="16">
        <v>65.099999999999994</v>
      </c>
      <c r="F34" s="17" t="s">
        <v>88</v>
      </c>
      <c r="H34" s="18">
        <f>ROUND(E34*G34,2)</f>
        <v>0</v>
      </c>
      <c r="J34" s="18">
        <f>ROUND(E34*G34,2)</f>
        <v>0</v>
      </c>
      <c r="K34" s="19">
        <v>1.8907700000000001</v>
      </c>
      <c r="L34" s="19">
        <f>E34*K34</f>
        <v>123.08912699999999</v>
      </c>
      <c r="N34" s="16">
        <f>E34*M34</f>
        <v>0</v>
      </c>
      <c r="P34" s="17" t="s">
        <v>80</v>
      </c>
      <c r="V34" s="20" t="s">
        <v>64</v>
      </c>
      <c r="X34" s="52" t="s">
        <v>144</v>
      </c>
      <c r="Y34" s="52" t="s">
        <v>142</v>
      </c>
      <c r="Z34" s="14" t="s">
        <v>145</v>
      </c>
      <c r="AJ34" s="4" t="s">
        <v>83</v>
      </c>
      <c r="AK34" s="4" t="s">
        <v>84</v>
      </c>
    </row>
    <row r="35" spans="1:37">
      <c r="D35" s="53" t="s">
        <v>146</v>
      </c>
      <c r="E35" s="54">
        <f>J35</f>
        <v>0</v>
      </c>
      <c r="H35" s="54">
        <f>SUM(H32:H34)</f>
        <v>0</v>
      </c>
      <c r="I35" s="54">
        <f>SUM(I32:I34)</f>
        <v>0</v>
      </c>
      <c r="J35" s="54">
        <f>SUM(J32:J34)</f>
        <v>0</v>
      </c>
      <c r="L35" s="55">
        <f>SUM(L32:L34)</f>
        <v>129.666775</v>
      </c>
      <c r="N35" s="56">
        <f>SUM(N32:N34)</f>
        <v>0</v>
      </c>
      <c r="W35" s="16">
        <f>SUM(W32:W34)</f>
        <v>0</v>
      </c>
    </row>
    <row r="37" spans="1:37">
      <c r="B37" s="14" t="s">
        <v>147</v>
      </c>
    </row>
    <row r="38" spans="1:37" ht="20.399999999999999">
      <c r="A38" s="12" t="s">
        <v>75</v>
      </c>
      <c r="B38" s="13" t="s">
        <v>76</v>
      </c>
      <c r="C38" s="14" t="s">
        <v>148</v>
      </c>
      <c r="D38" s="15" t="s">
        <v>149</v>
      </c>
      <c r="E38" s="16">
        <v>201</v>
      </c>
      <c r="F38" s="17" t="s">
        <v>150</v>
      </c>
      <c r="H38" s="18">
        <f>ROUND(E38*G38,2)</f>
        <v>0</v>
      </c>
      <c r="J38" s="18">
        <f t="shared" ref="J38:J60" si="4">ROUND(E38*G38,2)</f>
        <v>0</v>
      </c>
      <c r="L38" s="19">
        <f t="shared" ref="L38:L60" si="5">E38*K38</f>
        <v>0</v>
      </c>
      <c r="N38" s="16">
        <f t="shared" ref="N38:N60" si="6">E38*M38</f>
        <v>0</v>
      </c>
      <c r="P38" s="17" t="s">
        <v>80</v>
      </c>
      <c r="V38" s="20" t="s">
        <v>64</v>
      </c>
      <c r="X38" s="52" t="s">
        <v>151</v>
      </c>
      <c r="Y38" s="52" t="s">
        <v>148</v>
      </c>
      <c r="Z38" s="14" t="s">
        <v>145</v>
      </c>
      <c r="AJ38" s="4" t="s">
        <v>83</v>
      </c>
      <c r="AK38" s="4" t="s">
        <v>84</v>
      </c>
    </row>
    <row r="39" spans="1:37" ht="20.399999999999999">
      <c r="A39" s="12" t="s">
        <v>75</v>
      </c>
      <c r="B39" s="13" t="s">
        <v>76</v>
      </c>
      <c r="C39" s="14" t="s">
        <v>152</v>
      </c>
      <c r="D39" s="15" t="s">
        <v>153</v>
      </c>
      <c r="E39" s="16">
        <v>64</v>
      </c>
      <c r="F39" s="17" t="s">
        <v>150</v>
      </c>
      <c r="H39" s="18">
        <f>ROUND(E39*G39,2)</f>
        <v>0</v>
      </c>
      <c r="J39" s="18">
        <f t="shared" si="4"/>
        <v>0</v>
      </c>
      <c r="L39" s="19">
        <f t="shared" si="5"/>
        <v>0</v>
      </c>
      <c r="N39" s="16">
        <f t="shared" si="6"/>
        <v>0</v>
      </c>
      <c r="P39" s="17" t="s">
        <v>80</v>
      </c>
      <c r="V39" s="20" t="s">
        <v>64</v>
      </c>
      <c r="X39" s="52" t="s">
        <v>154</v>
      </c>
      <c r="Y39" s="52" t="s">
        <v>152</v>
      </c>
      <c r="Z39" s="14" t="s">
        <v>145</v>
      </c>
      <c r="AJ39" s="4" t="s">
        <v>83</v>
      </c>
      <c r="AK39" s="4" t="s">
        <v>84</v>
      </c>
    </row>
    <row r="40" spans="1:37" ht="20.399999999999999">
      <c r="A40" s="12" t="s">
        <v>75</v>
      </c>
      <c r="B40" s="13" t="s">
        <v>76</v>
      </c>
      <c r="C40" s="14" t="s">
        <v>155</v>
      </c>
      <c r="D40" s="15" t="s">
        <v>156</v>
      </c>
      <c r="E40" s="16">
        <v>142</v>
      </c>
      <c r="F40" s="17" t="s">
        <v>150</v>
      </c>
      <c r="H40" s="18">
        <f>ROUND(E40*G40,2)</f>
        <v>0</v>
      </c>
      <c r="J40" s="18">
        <f t="shared" si="4"/>
        <v>0</v>
      </c>
      <c r="K40" s="19">
        <v>1.0000000000000001E-5</v>
      </c>
      <c r="L40" s="19">
        <f t="shared" si="5"/>
        <v>1.42E-3</v>
      </c>
      <c r="N40" s="16">
        <f t="shared" si="6"/>
        <v>0</v>
      </c>
      <c r="P40" s="17" t="s">
        <v>80</v>
      </c>
      <c r="V40" s="20" t="s">
        <v>64</v>
      </c>
      <c r="X40" s="52" t="s">
        <v>157</v>
      </c>
      <c r="Y40" s="52" t="s">
        <v>155</v>
      </c>
      <c r="Z40" s="14" t="s">
        <v>145</v>
      </c>
      <c r="AJ40" s="4" t="s">
        <v>83</v>
      </c>
      <c r="AK40" s="4" t="s">
        <v>84</v>
      </c>
    </row>
    <row r="41" spans="1:37">
      <c r="A41" s="12" t="s">
        <v>75</v>
      </c>
      <c r="B41" s="13" t="s">
        <v>125</v>
      </c>
      <c r="C41" s="14" t="s">
        <v>158</v>
      </c>
      <c r="D41" s="15" t="s">
        <v>159</v>
      </c>
      <c r="E41" s="16">
        <v>49</v>
      </c>
      <c r="F41" s="17" t="s">
        <v>160</v>
      </c>
      <c r="I41" s="18">
        <f t="shared" ref="I41:I49" si="7">ROUND(E41*G41,2)</f>
        <v>0</v>
      </c>
      <c r="J41" s="18">
        <f t="shared" si="4"/>
        <v>0</v>
      </c>
      <c r="K41" s="19">
        <v>1.081E-2</v>
      </c>
      <c r="L41" s="19">
        <f t="shared" si="5"/>
        <v>0.52968999999999999</v>
      </c>
      <c r="N41" s="16">
        <f t="shared" si="6"/>
        <v>0</v>
      </c>
      <c r="P41" s="17" t="s">
        <v>80</v>
      </c>
      <c r="V41" s="20" t="s">
        <v>63</v>
      </c>
      <c r="X41" s="52" t="s">
        <v>158</v>
      </c>
      <c r="Y41" s="52" t="s">
        <v>158</v>
      </c>
      <c r="Z41" s="14" t="s">
        <v>161</v>
      </c>
      <c r="AA41" s="14" t="s">
        <v>80</v>
      </c>
      <c r="AJ41" s="4" t="s">
        <v>129</v>
      </c>
      <c r="AK41" s="4" t="s">
        <v>84</v>
      </c>
    </row>
    <row r="42" spans="1:37">
      <c r="A42" s="12" t="s">
        <v>75</v>
      </c>
      <c r="B42" s="13" t="s">
        <v>125</v>
      </c>
      <c r="C42" s="14" t="s">
        <v>162</v>
      </c>
      <c r="D42" s="15" t="s">
        <v>163</v>
      </c>
      <c r="E42" s="16">
        <v>13</v>
      </c>
      <c r="F42" s="17" t="s">
        <v>160</v>
      </c>
      <c r="I42" s="18">
        <f t="shared" si="7"/>
        <v>0</v>
      </c>
      <c r="J42" s="18">
        <f t="shared" si="4"/>
        <v>0</v>
      </c>
      <c r="K42" s="19">
        <v>5.9790000000000003E-2</v>
      </c>
      <c r="L42" s="19">
        <f t="shared" si="5"/>
        <v>0.77727000000000002</v>
      </c>
      <c r="N42" s="16">
        <f t="shared" si="6"/>
        <v>0</v>
      </c>
      <c r="P42" s="17" t="s">
        <v>80</v>
      </c>
      <c r="V42" s="20" t="s">
        <v>63</v>
      </c>
      <c r="X42" s="52" t="s">
        <v>162</v>
      </c>
      <c r="Y42" s="52" t="s">
        <v>162</v>
      </c>
      <c r="Z42" s="14" t="s">
        <v>161</v>
      </c>
      <c r="AA42" s="14" t="s">
        <v>80</v>
      </c>
      <c r="AJ42" s="4" t="s">
        <v>129</v>
      </c>
      <c r="AK42" s="4" t="s">
        <v>84</v>
      </c>
    </row>
    <row r="43" spans="1:37">
      <c r="A43" s="12" t="s">
        <v>75</v>
      </c>
      <c r="B43" s="13" t="s">
        <v>125</v>
      </c>
      <c r="C43" s="14" t="s">
        <v>164</v>
      </c>
      <c r="D43" s="15" t="s">
        <v>165</v>
      </c>
      <c r="E43" s="16">
        <v>30</v>
      </c>
      <c r="F43" s="17" t="s">
        <v>160</v>
      </c>
      <c r="I43" s="18">
        <f t="shared" si="7"/>
        <v>0</v>
      </c>
      <c r="J43" s="18">
        <f t="shared" si="4"/>
        <v>0</v>
      </c>
      <c r="K43" s="19">
        <v>9.579E-2</v>
      </c>
      <c r="L43" s="19">
        <f t="shared" si="5"/>
        <v>2.8736999999999999</v>
      </c>
      <c r="N43" s="16">
        <f t="shared" si="6"/>
        <v>0</v>
      </c>
      <c r="P43" s="17" t="s">
        <v>80</v>
      </c>
      <c r="V43" s="20" t="s">
        <v>63</v>
      </c>
      <c r="X43" s="52" t="s">
        <v>164</v>
      </c>
      <c r="Y43" s="52" t="s">
        <v>164</v>
      </c>
      <c r="Z43" s="14" t="s">
        <v>161</v>
      </c>
      <c r="AA43" s="14" t="s">
        <v>80</v>
      </c>
      <c r="AJ43" s="4" t="s">
        <v>129</v>
      </c>
      <c r="AK43" s="4" t="s">
        <v>84</v>
      </c>
    </row>
    <row r="44" spans="1:37">
      <c r="A44" s="12" t="s">
        <v>75</v>
      </c>
      <c r="B44" s="13" t="s">
        <v>125</v>
      </c>
      <c r="C44" s="14" t="s">
        <v>166</v>
      </c>
      <c r="D44" s="15" t="s">
        <v>167</v>
      </c>
      <c r="E44" s="16">
        <v>7</v>
      </c>
      <c r="F44" s="17" t="s">
        <v>160</v>
      </c>
      <c r="I44" s="18">
        <f t="shared" si="7"/>
        <v>0</v>
      </c>
      <c r="J44" s="18">
        <f t="shared" si="4"/>
        <v>0</v>
      </c>
      <c r="K44" s="19">
        <v>8.5999999999999998E-4</v>
      </c>
      <c r="L44" s="19">
        <f t="shared" si="5"/>
        <v>6.0200000000000002E-3</v>
      </c>
      <c r="N44" s="16">
        <f t="shared" si="6"/>
        <v>0</v>
      </c>
      <c r="P44" s="17" t="s">
        <v>80</v>
      </c>
      <c r="V44" s="20" t="s">
        <v>63</v>
      </c>
      <c r="X44" s="52" t="s">
        <v>166</v>
      </c>
      <c r="Y44" s="52" t="s">
        <v>166</v>
      </c>
      <c r="Z44" s="14" t="s">
        <v>161</v>
      </c>
      <c r="AA44" s="14" t="s">
        <v>80</v>
      </c>
      <c r="AJ44" s="4" t="s">
        <v>129</v>
      </c>
      <c r="AK44" s="4" t="s">
        <v>84</v>
      </c>
    </row>
    <row r="45" spans="1:37">
      <c r="A45" s="12" t="s">
        <v>75</v>
      </c>
      <c r="B45" s="13" t="s">
        <v>125</v>
      </c>
      <c r="C45" s="14" t="s">
        <v>168</v>
      </c>
      <c r="D45" s="15" t="s">
        <v>169</v>
      </c>
      <c r="E45" s="16">
        <v>5</v>
      </c>
      <c r="F45" s="17" t="s">
        <v>160</v>
      </c>
      <c r="I45" s="18">
        <f t="shared" si="7"/>
        <v>0</v>
      </c>
      <c r="J45" s="18">
        <f t="shared" si="4"/>
        <v>0</v>
      </c>
      <c r="K45" s="19">
        <v>9.2000000000000003E-4</v>
      </c>
      <c r="L45" s="19">
        <f t="shared" si="5"/>
        <v>4.5999999999999999E-3</v>
      </c>
      <c r="N45" s="16">
        <f t="shared" si="6"/>
        <v>0</v>
      </c>
      <c r="P45" s="17" t="s">
        <v>80</v>
      </c>
      <c r="V45" s="20" t="s">
        <v>63</v>
      </c>
      <c r="X45" s="52" t="s">
        <v>168</v>
      </c>
      <c r="Y45" s="52" t="s">
        <v>168</v>
      </c>
      <c r="Z45" s="14" t="s">
        <v>161</v>
      </c>
      <c r="AA45" s="14" t="s">
        <v>80</v>
      </c>
      <c r="AJ45" s="4" t="s">
        <v>129</v>
      </c>
      <c r="AK45" s="4" t="s">
        <v>84</v>
      </c>
    </row>
    <row r="46" spans="1:37">
      <c r="A46" s="12" t="s">
        <v>75</v>
      </c>
      <c r="B46" s="13" t="s">
        <v>125</v>
      </c>
      <c r="C46" s="14" t="s">
        <v>170</v>
      </c>
      <c r="D46" s="15" t="s">
        <v>171</v>
      </c>
      <c r="E46" s="16">
        <v>5</v>
      </c>
      <c r="F46" s="17" t="s">
        <v>160</v>
      </c>
      <c r="I46" s="18">
        <f t="shared" si="7"/>
        <v>0</v>
      </c>
      <c r="J46" s="18">
        <f t="shared" si="4"/>
        <v>0</v>
      </c>
      <c r="K46" s="19">
        <v>1.65E-3</v>
      </c>
      <c r="L46" s="19">
        <f t="shared" si="5"/>
        <v>8.2500000000000004E-3</v>
      </c>
      <c r="N46" s="16">
        <f t="shared" si="6"/>
        <v>0</v>
      </c>
      <c r="P46" s="17" t="s">
        <v>80</v>
      </c>
      <c r="V46" s="20" t="s">
        <v>63</v>
      </c>
      <c r="X46" s="52" t="s">
        <v>170</v>
      </c>
      <c r="Y46" s="52" t="s">
        <v>170</v>
      </c>
      <c r="Z46" s="14" t="s">
        <v>161</v>
      </c>
      <c r="AA46" s="14" t="s">
        <v>80</v>
      </c>
      <c r="AJ46" s="4" t="s">
        <v>129</v>
      </c>
      <c r="AK46" s="4" t="s">
        <v>84</v>
      </c>
    </row>
    <row r="47" spans="1:37">
      <c r="A47" s="12" t="s">
        <v>75</v>
      </c>
      <c r="B47" s="13" t="s">
        <v>125</v>
      </c>
      <c r="C47" s="14" t="s">
        <v>172</v>
      </c>
      <c r="D47" s="15" t="s">
        <v>173</v>
      </c>
      <c r="E47" s="16">
        <v>1</v>
      </c>
      <c r="F47" s="17" t="s">
        <v>160</v>
      </c>
      <c r="I47" s="18">
        <f t="shared" si="7"/>
        <v>0</v>
      </c>
      <c r="J47" s="18">
        <f t="shared" si="4"/>
        <v>0</v>
      </c>
      <c r="K47" s="19">
        <v>3.5999999999999999E-3</v>
      </c>
      <c r="L47" s="19">
        <f t="shared" si="5"/>
        <v>3.5999999999999999E-3</v>
      </c>
      <c r="N47" s="16">
        <f t="shared" si="6"/>
        <v>0</v>
      </c>
      <c r="P47" s="17" t="s">
        <v>80</v>
      </c>
      <c r="V47" s="20" t="s">
        <v>63</v>
      </c>
      <c r="X47" s="52" t="s">
        <v>172</v>
      </c>
      <c r="Y47" s="52" t="s">
        <v>172</v>
      </c>
      <c r="Z47" s="14" t="s">
        <v>161</v>
      </c>
      <c r="AA47" s="14" t="s">
        <v>174</v>
      </c>
      <c r="AJ47" s="4" t="s">
        <v>129</v>
      </c>
      <c r="AK47" s="4" t="s">
        <v>84</v>
      </c>
    </row>
    <row r="48" spans="1:37">
      <c r="A48" s="12" t="s">
        <v>75</v>
      </c>
      <c r="B48" s="13" t="s">
        <v>125</v>
      </c>
      <c r="C48" s="14" t="s">
        <v>175</v>
      </c>
      <c r="D48" s="15" t="s">
        <v>176</v>
      </c>
      <c r="E48" s="16">
        <v>5</v>
      </c>
      <c r="F48" s="17" t="s">
        <v>160</v>
      </c>
      <c r="I48" s="18">
        <f t="shared" si="7"/>
        <v>0</v>
      </c>
      <c r="J48" s="18">
        <f t="shared" si="4"/>
        <v>0</v>
      </c>
      <c r="K48" s="19">
        <v>5.7999999999999996E-3</v>
      </c>
      <c r="L48" s="19">
        <f t="shared" si="5"/>
        <v>2.8999999999999998E-2</v>
      </c>
      <c r="N48" s="16">
        <f t="shared" si="6"/>
        <v>0</v>
      </c>
      <c r="P48" s="17" t="s">
        <v>80</v>
      </c>
      <c r="V48" s="20" t="s">
        <v>63</v>
      </c>
      <c r="X48" s="52" t="s">
        <v>175</v>
      </c>
      <c r="Y48" s="52" t="s">
        <v>175</v>
      </c>
      <c r="Z48" s="14" t="s">
        <v>161</v>
      </c>
      <c r="AA48" s="14" t="s">
        <v>177</v>
      </c>
      <c r="AJ48" s="4" t="s">
        <v>129</v>
      </c>
      <c r="AK48" s="4" t="s">
        <v>84</v>
      </c>
    </row>
    <row r="49" spans="1:37">
      <c r="A49" s="12" t="s">
        <v>75</v>
      </c>
      <c r="B49" s="13" t="s">
        <v>125</v>
      </c>
      <c r="C49" s="14" t="s">
        <v>178</v>
      </c>
      <c r="D49" s="15" t="s">
        <v>179</v>
      </c>
      <c r="E49" s="16">
        <v>17</v>
      </c>
      <c r="F49" s="17" t="s">
        <v>160</v>
      </c>
      <c r="I49" s="18">
        <f t="shared" si="7"/>
        <v>0</v>
      </c>
      <c r="J49" s="18">
        <f t="shared" si="4"/>
        <v>0</v>
      </c>
      <c r="K49" s="19">
        <v>4.4999999999999997E-3</v>
      </c>
      <c r="L49" s="19">
        <f t="shared" si="5"/>
        <v>7.6499999999999999E-2</v>
      </c>
      <c r="N49" s="16">
        <f t="shared" si="6"/>
        <v>0</v>
      </c>
      <c r="P49" s="17" t="s">
        <v>80</v>
      </c>
      <c r="V49" s="20" t="s">
        <v>63</v>
      </c>
      <c r="X49" s="52" t="s">
        <v>178</v>
      </c>
      <c r="Y49" s="52" t="s">
        <v>178</v>
      </c>
      <c r="Z49" s="14" t="s">
        <v>161</v>
      </c>
      <c r="AA49" s="14" t="s">
        <v>80</v>
      </c>
      <c r="AJ49" s="4" t="s">
        <v>129</v>
      </c>
      <c r="AK49" s="4" t="s">
        <v>84</v>
      </c>
    </row>
    <row r="50" spans="1:37">
      <c r="A50" s="12" t="s">
        <v>75</v>
      </c>
      <c r="B50" s="13" t="s">
        <v>76</v>
      </c>
      <c r="C50" s="14" t="s">
        <v>180</v>
      </c>
      <c r="D50" s="15" t="s">
        <v>181</v>
      </c>
      <c r="E50" s="16">
        <v>201</v>
      </c>
      <c r="F50" s="17" t="s">
        <v>150</v>
      </c>
      <c r="H50" s="18">
        <f t="shared" ref="H50:H56" si="8">ROUND(E50*G50,2)</f>
        <v>0</v>
      </c>
      <c r="J50" s="18">
        <f t="shared" si="4"/>
        <v>0</v>
      </c>
      <c r="L50" s="19">
        <f t="shared" si="5"/>
        <v>0</v>
      </c>
      <c r="N50" s="16">
        <f t="shared" si="6"/>
        <v>0</v>
      </c>
      <c r="P50" s="17" t="s">
        <v>80</v>
      </c>
      <c r="V50" s="20" t="s">
        <v>64</v>
      </c>
      <c r="X50" s="52" t="s">
        <v>182</v>
      </c>
      <c r="Y50" s="52" t="s">
        <v>180</v>
      </c>
      <c r="Z50" s="14" t="s">
        <v>145</v>
      </c>
      <c r="AJ50" s="4" t="s">
        <v>83</v>
      </c>
      <c r="AK50" s="4" t="s">
        <v>84</v>
      </c>
    </row>
    <row r="51" spans="1:37">
      <c r="A51" s="12" t="s">
        <v>75</v>
      </c>
      <c r="B51" s="13" t="s">
        <v>76</v>
      </c>
      <c r="C51" s="14" t="s">
        <v>183</v>
      </c>
      <c r="D51" s="15" t="s">
        <v>184</v>
      </c>
      <c r="E51" s="16">
        <v>64</v>
      </c>
      <c r="F51" s="17" t="s">
        <v>150</v>
      </c>
      <c r="H51" s="18">
        <f t="shared" si="8"/>
        <v>0</v>
      </c>
      <c r="J51" s="18">
        <f t="shared" si="4"/>
        <v>0</v>
      </c>
      <c r="L51" s="19">
        <f t="shared" si="5"/>
        <v>0</v>
      </c>
      <c r="N51" s="16">
        <f t="shared" si="6"/>
        <v>0</v>
      </c>
      <c r="P51" s="17" t="s">
        <v>80</v>
      </c>
      <c r="V51" s="20" t="s">
        <v>64</v>
      </c>
      <c r="X51" s="52" t="s">
        <v>185</v>
      </c>
      <c r="Y51" s="52" t="s">
        <v>183</v>
      </c>
      <c r="Z51" s="14" t="s">
        <v>145</v>
      </c>
      <c r="AJ51" s="4" t="s">
        <v>83</v>
      </c>
      <c r="AK51" s="4" t="s">
        <v>84</v>
      </c>
    </row>
    <row r="52" spans="1:37">
      <c r="A52" s="12" t="s">
        <v>75</v>
      </c>
      <c r="B52" s="13" t="s">
        <v>76</v>
      </c>
      <c r="C52" s="14" t="s">
        <v>186</v>
      </c>
      <c r="D52" s="15" t="s">
        <v>187</v>
      </c>
      <c r="E52" s="16">
        <v>142</v>
      </c>
      <c r="F52" s="17" t="s">
        <v>150</v>
      </c>
      <c r="H52" s="18">
        <f t="shared" si="8"/>
        <v>0</v>
      </c>
      <c r="J52" s="18">
        <f t="shared" si="4"/>
        <v>0</v>
      </c>
      <c r="L52" s="19">
        <f t="shared" si="5"/>
        <v>0</v>
      </c>
      <c r="N52" s="16">
        <f t="shared" si="6"/>
        <v>0</v>
      </c>
      <c r="P52" s="17" t="s">
        <v>80</v>
      </c>
      <c r="V52" s="20" t="s">
        <v>64</v>
      </c>
      <c r="X52" s="52" t="s">
        <v>188</v>
      </c>
      <c r="Y52" s="52" t="s">
        <v>186</v>
      </c>
      <c r="Z52" s="14" t="s">
        <v>145</v>
      </c>
      <c r="AJ52" s="4" t="s">
        <v>83</v>
      </c>
      <c r="AK52" s="4" t="s">
        <v>84</v>
      </c>
    </row>
    <row r="53" spans="1:37" ht="20.399999999999999">
      <c r="A53" s="12" t="s">
        <v>75</v>
      </c>
      <c r="B53" s="13" t="s">
        <v>76</v>
      </c>
      <c r="C53" s="14" t="s">
        <v>189</v>
      </c>
      <c r="D53" s="15" t="s">
        <v>190</v>
      </c>
      <c r="E53" s="16">
        <v>5</v>
      </c>
      <c r="F53" s="17" t="s">
        <v>191</v>
      </c>
      <c r="H53" s="18">
        <f t="shared" si="8"/>
        <v>0</v>
      </c>
      <c r="J53" s="18">
        <f t="shared" si="4"/>
        <v>0</v>
      </c>
      <c r="K53" s="19">
        <v>16.398299999999999</v>
      </c>
      <c r="L53" s="19">
        <f t="shared" si="5"/>
        <v>81.991500000000002</v>
      </c>
      <c r="N53" s="16">
        <f t="shared" si="6"/>
        <v>0</v>
      </c>
      <c r="P53" s="17" t="s">
        <v>80</v>
      </c>
      <c r="V53" s="20" t="s">
        <v>64</v>
      </c>
      <c r="X53" s="52" t="s">
        <v>192</v>
      </c>
      <c r="Y53" s="52" t="s">
        <v>189</v>
      </c>
      <c r="Z53" s="14" t="s">
        <v>145</v>
      </c>
      <c r="AJ53" s="4" t="s">
        <v>83</v>
      </c>
      <c r="AK53" s="4" t="s">
        <v>84</v>
      </c>
    </row>
    <row r="54" spans="1:37">
      <c r="A54" s="12" t="s">
        <v>75</v>
      </c>
      <c r="B54" s="13" t="s">
        <v>76</v>
      </c>
      <c r="C54" s="14" t="s">
        <v>193</v>
      </c>
      <c r="D54" s="15" t="s">
        <v>194</v>
      </c>
      <c r="E54" s="16">
        <v>9</v>
      </c>
      <c r="F54" s="17" t="s">
        <v>160</v>
      </c>
      <c r="H54" s="18">
        <f t="shared" si="8"/>
        <v>0</v>
      </c>
      <c r="J54" s="18">
        <f t="shared" si="4"/>
        <v>0</v>
      </c>
      <c r="K54" s="19">
        <v>18.88044</v>
      </c>
      <c r="L54" s="19">
        <f t="shared" si="5"/>
        <v>169.92395999999999</v>
      </c>
      <c r="N54" s="16">
        <f t="shared" si="6"/>
        <v>0</v>
      </c>
      <c r="P54" s="17" t="s">
        <v>80</v>
      </c>
      <c r="V54" s="20" t="s">
        <v>64</v>
      </c>
      <c r="X54" s="52" t="s">
        <v>195</v>
      </c>
      <c r="Y54" s="52" t="s">
        <v>193</v>
      </c>
      <c r="Z54" s="14" t="s">
        <v>145</v>
      </c>
      <c r="AJ54" s="4" t="s">
        <v>83</v>
      </c>
      <c r="AK54" s="4" t="s">
        <v>84</v>
      </c>
    </row>
    <row r="55" spans="1:37">
      <c r="A55" s="12" t="s">
        <v>75</v>
      </c>
      <c r="B55" s="13" t="s">
        <v>76</v>
      </c>
      <c r="C55" s="14" t="s">
        <v>196</v>
      </c>
      <c r="D55" s="15" t="s">
        <v>197</v>
      </c>
      <c r="E55" s="16">
        <v>2</v>
      </c>
      <c r="F55" s="17" t="s">
        <v>160</v>
      </c>
      <c r="H55" s="18">
        <f t="shared" si="8"/>
        <v>0</v>
      </c>
      <c r="J55" s="18">
        <f t="shared" si="4"/>
        <v>0</v>
      </c>
      <c r="K55" s="19">
        <v>19.83625</v>
      </c>
      <c r="L55" s="19">
        <f t="shared" si="5"/>
        <v>39.672499999999999</v>
      </c>
      <c r="N55" s="16">
        <f t="shared" si="6"/>
        <v>0</v>
      </c>
      <c r="P55" s="17" t="s">
        <v>80</v>
      </c>
      <c r="V55" s="20" t="s">
        <v>64</v>
      </c>
      <c r="X55" s="52" t="s">
        <v>198</v>
      </c>
      <c r="Y55" s="52" t="s">
        <v>196</v>
      </c>
      <c r="Z55" s="14" t="s">
        <v>145</v>
      </c>
      <c r="AJ55" s="4" t="s">
        <v>83</v>
      </c>
      <c r="AK55" s="4" t="s">
        <v>84</v>
      </c>
    </row>
    <row r="56" spans="1:37">
      <c r="A56" s="12" t="s">
        <v>75</v>
      </c>
      <c r="B56" s="13" t="s">
        <v>76</v>
      </c>
      <c r="C56" s="14" t="s">
        <v>199</v>
      </c>
      <c r="D56" s="15" t="s">
        <v>200</v>
      </c>
      <c r="E56" s="16">
        <v>35</v>
      </c>
      <c r="F56" s="17" t="s">
        <v>160</v>
      </c>
      <c r="H56" s="18">
        <f t="shared" si="8"/>
        <v>0</v>
      </c>
      <c r="J56" s="18">
        <f t="shared" si="4"/>
        <v>0</v>
      </c>
      <c r="K56" s="19">
        <v>0.34089999999999998</v>
      </c>
      <c r="L56" s="19">
        <f t="shared" si="5"/>
        <v>11.9315</v>
      </c>
      <c r="N56" s="16">
        <f t="shared" si="6"/>
        <v>0</v>
      </c>
      <c r="P56" s="17" t="s">
        <v>80</v>
      </c>
      <c r="V56" s="20" t="s">
        <v>64</v>
      </c>
      <c r="X56" s="52" t="s">
        <v>201</v>
      </c>
      <c r="Y56" s="52" t="s">
        <v>199</v>
      </c>
      <c r="Z56" s="14" t="s">
        <v>145</v>
      </c>
      <c r="AJ56" s="4" t="s">
        <v>83</v>
      </c>
      <c r="AK56" s="4" t="s">
        <v>84</v>
      </c>
    </row>
    <row r="57" spans="1:37">
      <c r="A57" s="12" t="s">
        <v>75</v>
      </c>
      <c r="B57" s="13" t="s">
        <v>125</v>
      </c>
      <c r="C57" s="14" t="s">
        <v>202</v>
      </c>
      <c r="D57" s="15" t="s">
        <v>203</v>
      </c>
      <c r="E57" s="16">
        <v>35</v>
      </c>
      <c r="F57" s="17" t="s">
        <v>160</v>
      </c>
      <c r="I57" s="18">
        <f>ROUND(E57*G57,2)</f>
        <v>0</v>
      </c>
      <c r="J57" s="18">
        <f t="shared" si="4"/>
        <v>0</v>
      </c>
      <c r="L57" s="19">
        <f t="shared" si="5"/>
        <v>0</v>
      </c>
      <c r="N57" s="16">
        <f t="shared" si="6"/>
        <v>0</v>
      </c>
      <c r="P57" s="17" t="s">
        <v>80</v>
      </c>
      <c r="V57" s="20" t="s">
        <v>63</v>
      </c>
      <c r="X57" s="52" t="s">
        <v>202</v>
      </c>
      <c r="Y57" s="52" t="s">
        <v>202</v>
      </c>
      <c r="Z57" s="14" t="s">
        <v>161</v>
      </c>
      <c r="AA57" s="14" t="s">
        <v>80</v>
      </c>
      <c r="AJ57" s="4" t="s">
        <v>129</v>
      </c>
      <c r="AK57" s="4" t="s">
        <v>84</v>
      </c>
    </row>
    <row r="58" spans="1:37">
      <c r="A58" s="12" t="s">
        <v>75</v>
      </c>
      <c r="B58" s="13" t="s">
        <v>125</v>
      </c>
      <c r="C58" s="14" t="s">
        <v>204</v>
      </c>
      <c r="D58" s="15" t="s">
        <v>205</v>
      </c>
      <c r="E58" s="16">
        <v>35</v>
      </c>
      <c r="F58" s="17" t="s">
        <v>160</v>
      </c>
      <c r="I58" s="18">
        <f>ROUND(E58*G58,2)</f>
        <v>0</v>
      </c>
      <c r="J58" s="18">
        <f t="shared" si="4"/>
        <v>0</v>
      </c>
      <c r="L58" s="19">
        <f t="shared" si="5"/>
        <v>0</v>
      </c>
      <c r="N58" s="16">
        <f t="shared" si="6"/>
        <v>0</v>
      </c>
      <c r="P58" s="17" t="s">
        <v>80</v>
      </c>
      <c r="V58" s="20" t="s">
        <v>63</v>
      </c>
      <c r="X58" s="52" t="s">
        <v>204</v>
      </c>
      <c r="Y58" s="52" t="s">
        <v>204</v>
      </c>
      <c r="Z58" s="14" t="s">
        <v>161</v>
      </c>
      <c r="AA58" s="14" t="s">
        <v>80</v>
      </c>
      <c r="AJ58" s="4" t="s">
        <v>129</v>
      </c>
      <c r="AK58" s="4" t="s">
        <v>84</v>
      </c>
    </row>
    <row r="59" spans="1:37" ht="20.399999999999999">
      <c r="A59" s="12" t="s">
        <v>75</v>
      </c>
      <c r="B59" s="13" t="s">
        <v>125</v>
      </c>
      <c r="C59" s="14" t="s">
        <v>206</v>
      </c>
      <c r="D59" s="15" t="s">
        <v>207</v>
      </c>
      <c r="E59" s="16">
        <v>1</v>
      </c>
      <c r="F59" s="17" t="s">
        <v>191</v>
      </c>
      <c r="I59" s="18">
        <f>ROUND(E59*G59,2)</f>
        <v>0</v>
      </c>
      <c r="J59" s="18">
        <f t="shared" si="4"/>
        <v>0</v>
      </c>
      <c r="L59" s="19">
        <f t="shared" si="5"/>
        <v>0</v>
      </c>
      <c r="N59" s="16">
        <f t="shared" si="6"/>
        <v>0</v>
      </c>
      <c r="P59" s="17" t="s">
        <v>80</v>
      </c>
      <c r="V59" s="20" t="s">
        <v>63</v>
      </c>
      <c r="X59" s="52" t="s">
        <v>206</v>
      </c>
      <c r="Y59" s="52" t="s">
        <v>206</v>
      </c>
      <c r="Z59" s="14" t="s">
        <v>161</v>
      </c>
      <c r="AA59" s="14" t="s">
        <v>208</v>
      </c>
      <c r="AJ59" s="4" t="s">
        <v>129</v>
      </c>
      <c r="AK59" s="4" t="s">
        <v>84</v>
      </c>
    </row>
    <row r="60" spans="1:37">
      <c r="A60" s="12" t="s">
        <v>75</v>
      </c>
      <c r="B60" s="13" t="s">
        <v>76</v>
      </c>
      <c r="C60" s="14" t="s">
        <v>209</v>
      </c>
      <c r="D60" s="15" t="s">
        <v>210</v>
      </c>
      <c r="E60" s="16">
        <v>2</v>
      </c>
      <c r="F60" s="17" t="s">
        <v>160</v>
      </c>
      <c r="H60" s="18">
        <f>ROUND(E60*G60,2)</f>
        <v>0</v>
      </c>
      <c r="J60" s="18">
        <f t="shared" si="4"/>
        <v>0</v>
      </c>
      <c r="K60" s="19">
        <v>0.34089999999999998</v>
      </c>
      <c r="L60" s="19">
        <f t="shared" si="5"/>
        <v>0.68179999999999996</v>
      </c>
      <c r="N60" s="16">
        <f t="shared" si="6"/>
        <v>0</v>
      </c>
      <c r="P60" s="17" t="s">
        <v>80</v>
      </c>
      <c r="V60" s="20" t="s">
        <v>64</v>
      </c>
      <c r="X60" s="52" t="s">
        <v>211</v>
      </c>
      <c r="Y60" s="52" t="s">
        <v>209</v>
      </c>
      <c r="Z60" s="14" t="s">
        <v>145</v>
      </c>
      <c r="AJ60" s="4" t="s">
        <v>83</v>
      </c>
      <c r="AK60" s="4" t="s">
        <v>84</v>
      </c>
    </row>
    <row r="61" spans="1:37">
      <c r="D61" s="53" t="s">
        <v>212</v>
      </c>
      <c r="E61" s="54">
        <f>J61</f>
        <v>0</v>
      </c>
      <c r="H61" s="54">
        <f>SUM(H37:H60)</f>
        <v>0</v>
      </c>
      <c r="I61" s="54">
        <f>SUM(I37:I60)</f>
        <v>0</v>
      </c>
      <c r="J61" s="54">
        <f>SUM(J37:J60)</f>
        <v>0</v>
      </c>
      <c r="L61" s="55">
        <f>SUM(L37:L60)</f>
        <v>308.51131000000004</v>
      </c>
      <c r="N61" s="56">
        <f>SUM(N37:N60)</f>
        <v>0</v>
      </c>
      <c r="W61" s="16">
        <f>SUM(W37:W60)</f>
        <v>0</v>
      </c>
    </row>
    <row r="63" spans="1:37">
      <c r="D63" s="53" t="s">
        <v>213</v>
      </c>
      <c r="E63" s="54">
        <f>J63</f>
        <v>0</v>
      </c>
      <c r="H63" s="54">
        <f>+H30+H35+H61</f>
        <v>0</v>
      </c>
      <c r="I63" s="54">
        <f>+I30+I35+I61</f>
        <v>0</v>
      </c>
      <c r="J63" s="54">
        <f>+J30+J35+J61</f>
        <v>0</v>
      </c>
      <c r="L63" s="55">
        <f>+L30+L35+L61</f>
        <v>799.48949811000011</v>
      </c>
      <c r="N63" s="56">
        <f>+N30+N35+N61</f>
        <v>0</v>
      </c>
      <c r="W63" s="16">
        <f>+W30+W35+W61</f>
        <v>0</v>
      </c>
    </row>
    <row r="65" spans="4:23">
      <c r="D65" s="57" t="s">
        <v>214</v>
      </c>
      <c r="E65" s="54">
        <f>J65</f>
        <v>0</v>
      </c>
      <c r="H65" s="54">
        <f>+H63</f>
        <v>0</v>
      </c>
      <c r="I65" s="54">
        <f>+I63</f>
        <v>0</v>
      </c>
      <c r="J65" s="54">
        <f>+J63</f>
        <v>0</v>
      </c>
      <c r="L65" s="55">
        <f>+L63</f>
        <v>799.48949811000011</v>
      </c>
      <c r="N65" s="56">
        <f>+N63</f>
        <v>0</v>
      </c>
      <c r="W65" s="16">
        <f>+W63</f>
        <v>0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6" sqref="A6"/>
    </sheetView>
  </sheetViews>
  <sheetFormatPr defaultRowHeight="13.2"/>
  <cols>
    <col min="1" max="1" width="52.33203125" customWidth="1"/>
  </cols>
  <sheetData>
    <row r="1" spans="1:1" ht="264.60000000000002" customHeight="1">
      <c r="A1" s="61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Zadanie</vt:lpstr>
      <vt:lpstr>Upozornenie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Golejovci</cp:lastModifiedBy>
  <cp:revision>2</cp:revision>
  <cp:lastPrinted>2019-05-20T14:23:00Z</cp:lastPrinted>
  <dcterms:created xsi:type="dcterms:W3CDTF">1999-04-06T07:39:00Z</dcterms:created>
  <dcterms:modified xsi:type="dcterms:W3CDTF">2020-04-01T10:28:57Z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1033-11.2.0.8970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