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58-Interiérové prvky/Finál Jožka/"/>
    </mc:Choice>
  </mc:AlternateContent>
  <xr:revisionPtr revIDLastSave="0" documentId="8_{0C39C969-D46C-4BC5-AB91-048761616334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  <c r="H29" i="6"/>
  <c r="I29" i="6"/>
  <c r="H28" i="6"/>
  <c r="I28" i="6"/>
  <c r="H27" i="6"/>
  <c r="I27" i="6"/>
  <c r="H26" i="6"/>
  <c r="I26" i="6"/>
  <c r="H20" i="6"/>
  <c r="I20" i="6"/>
  <c r="H19" i="6"/>
  <c r="I19" i="6"/>
  <c r="H21" i="6"/>
  <c r="I21" i="6"/>
  <c r="H22" i="6"/>
  <c r="I22" i="6"/>
  <c r="H23" i="6"/>
  <c r="I23" i="6"/>
  <c r="H24" i="6"/>
  <c r="I24" i="6"/>
  <c r="H25" i="6"/>
  <c r="I25" i="6"/>
  <c r="H30" i="6"/>
  <c r="I30" i="6"/>
  <c r="F32" i="6"/>
  <c r="H17" i="6"/>
  <c r="F17" i="6"/>
</calcChain>
</file>

<file path=xl/sharedStrings.xml><?xml version="1.0" encoding="utf-8"?>
<sst xmlns="http://schemas.openxmlformats.org/spreadsheetml/2006/main" count="96" uniqueCount="90">
  <si>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</si>
  <si>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</si>
  <si>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</si>
  <si>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</si>
  <si>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</si>
  <si>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</si>
  <si>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</si>
  <si>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</si>
  <si>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</si>
  <si>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</si>
  <si>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</si>
  <si>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</si>
  <si>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</si>
  <si>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</si>
  <si>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</si>
  <si>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</si>
  <si>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</si>
  <si>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</si>
  <si>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</si>
  <si>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</si>
  <si>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</si>
  <si>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</si>
  <si>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</si>
  <si>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</si>
  <si>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</si>
  <si>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</si>
  <si>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</si>
  <si>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</si>
  <si>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</si>
  <si>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</si>
  <si>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</si>
  <si>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</si>
  <si>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</si>
  <si>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</si>
  <si>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</si>
  <si>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</si>
  <si>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</si>
  <si>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</si>
  <si>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</si>
  <si>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</si>
  <si>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</si>
  <si>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</si>
  <si>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</si>
  <si>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</si>
  <si>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</si>
  <si>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</si>
  <si>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</si>
  <si>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</si>
  <si>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</si>
  <si>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</si>
  <si>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</si>
  <si>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</si>
  <si>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</si>
  <si>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</si>
  <si>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 xml:space="preserve">Celková cena         s DPH 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</si>
  <si>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</si>
  <si>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</si>
  <si>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</si>
  <si>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</si>
  <si>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</si>
  <si>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</si>
  <si>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</si>
  <si>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</si>
  <si>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</si>
  <si>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Dátum:</t>
  </si>
  <si>
    <t xml:space="preserve">Množstvo </t>
  </si>
  <si>
    <r>
      <t xml:space="preserve">Všetky </t>
    </r>
    <r>
      <rPr>
        <b/>
        <sz val="10.5"/>
        <color theme="1"/>
        <rFont val="Calibri"/>
        <family val="2"/>
        <charset val="238"/>
        <scheme val="minor"/>
      </rPr>
      <t>ostatné služby</t>
    </r>
    <r>
      <rPr>
        <sz val="10.5"/>
        <color theme="1"/>
        <rFont val="Calibri"/>
        <family val="2"/>
        <charset val="238"/>
        <scheme val="minor"/>
      </rPr>
      <t xml:space="preserve"> (napr. dovoz, manipulácia, atď.)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</si>
  <si>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</si>
  <si>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ZUŠ/Z11b</t>
  </si>
  <si>
    <t>ZUŠ/Z11a</t>
  </si>
  <si>
    <t>ZUŠ/Z11c</t>
  </si>
  <si>
    <t>ZUŠ/K09a</t>
  </si>
  <si>
    <t>ZUŠ/K09b</t>
  </si>
  <si>
    <t>ZUŠ/K09c</t>
  </si>
  <si>
    <t>ZUŠ/Z20a</t>
  </si>
  <si>
    <t>ZUŠ/Z20b</t>
  </si>
  <si>
    <t>ZUŠ/Z19a</t>
  </si>
  <si>
    <t>ZUŠ/Z19b</t>
  </si>
  <si>
    <t>ZUŠ/ZA01</t>
  </si>
  <si>
    <t>1.</t>
  </si>
  <si>
    <t>3.</t>
  </si>
  <si>
    <t>11.</t>
  </si>
  <si>
    <t>Zrkadlo v ráme - výukové</t>
  </si>
  <si>
    <t>Vešiak na kabáty nástenný</t>
  </si>
  <si>
    <t>Vešiaková stena</t>
  </si>
  <si>
    <r>
      <t xml:space="preserve">Kovový regál s </t>
    </r>
    <r>
      <rPr>
        <sz val="11"/>
        <color theme="1"/>
        <rFont val="Calibri"/>
        <family val="2"/>
        <charset val="238"/>
        <scheme val="minor"/>
      </rPr>
      <t>policami</t>
    </r>
  </si>
  <si>
    <t>Vešiak na kabáty stojací</t>
  </si>
  <si>
    <t>Príloha č. 2 - Ponuka uchádzača vo výzve č. 58 "Interiérové prvky"</t>
  </si>
  <si>
    <t>Stolík pre deti</t>
  </si>
  <si>
    <t>Stolička pre deti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</si>
</sst>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165" fontId="18" fillId="5" borderId="22" xfId="2" applyNumberFormat="1" applyFont="1" applyFill="1" applyBorder="1" applyAlignment="1">
      <alignment horizontal="center" vertical="center"/>
    </xf>
    <xf numFmtId="166" fontId="18" fillId="0" borderId="24" xfId="2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6" borderId="23" xfId="0" applyFont="1" applyFill="1" applyBorder="1" applyAlignment="1">
      <alignment horizontal="left"/>
    </xf>
    <xf numFmtId="166" fontId="18" fillId="0" borderId="48" xfId="2" applyNumberFormat="1" applyFont="1" applyFill="1" applyBorder="1"/>
    <xf numFmtId="0" fontId="18" fillId="6" borderId="49" xfId="0" applyFont="1" applyFill="1" applyBorder="1" applyAlignment="1">
      <alignment horizontal="left"/>
    </xf>
    <xf numFmtId="0" fontId="18" fillId="0" borderId="50" xfId="2" applyFont="1" applyFill="1" applyBorder="1" applyAlignment="1">
      <alignment horizontal="center" vertical="center"/>
    </xf>
    <xf numFmtId="165" fontId="18" fillId="5" borderId="50" xfId="2" applyNumberFormat="1" applyFont="1" applyFill="1" applyBorder="1" applyAlignment="1">
      <alignment horizontal="center" vertical="center"/>
    </xf>
    <xf numFmtId="166" fontId="18" fillId="0" borderId="51" xfId="2" applyNumberFormat="1" applyFont="1" applyFill="1" applyBorder="1"/>
    <xf numFmtId="0" fontId="19" fillId="0" borderId="4" xfId="2" applyFont="1" applyFill="1" applyBorder="1" applyAlignment="1"/>
    <xf numFmtId="0" fontId="18" fillId="0" borderId="36" xfId="0" applyFont="1" applyBorder="1" applyAlignment="1">
      <alignment horizontal="center"/>
    </xf>
    <xf numFmtId="165" fontId="18" fillId="5" borderId="36" xfId="2" applyNumberFormat="1" applyFont="1" applyFill="1" applyBorder="1" applyAlignment="1">
      <alignment horizontal="center" vertical="center"/>
    </xf>
    <xf numFmtId="166" fontId="18" fillId="0" borderId="36" xfId="2" applyNumberFormat="1" applyFont="1" applyFill="1" applyBorder="1" applyAlignment="1">
      <alignment horizontal="center" vertical="center"/>
    </xf>
    <xf numFmtId="166" fontId="18" fillId="0" borderId="54" xfId="2" applyNumberFormat="1" applyFont="1" applyFill="1" applyBorder="1"/>
    <xf numFmtId="0" fontId="20" fillId="0" borderId="3" xfId="2" applyFont="1" applyFill="1" applyBorder="1" applyAlignment="1">
      <alignment horizontal="left" wrapText="1"/>
    </xf>
    <xf numFmtId="0" fontId="20" fillId="0" borderId="59" xfId="2" applyFont="1" applyFill="1" applyBorder="1" applyAlignment="1">
      <alignment horizontal="center" wrapText="1"/>
    </xf>
    <xf numFmtId="0" fontId="20" fillId="0" borderId="20" xfId="2" applyFont="1" applyFill="1" applyBorder="1" applyAlignment="1">
      <alignment horizontal="center" wrapText="1"/>
    </xf>
    <xf numFmtId="0" fontId="20" fillId="0" borderId="36" xfId="2" applyFont="1" applyFill="1" applyBorder="1" applyAlignment="1">
      <alignment horizontal="left"/>
    </xf>
    <xf numFmtId="0" fontId="21" fillId="0" borderId="16" xfId="2" applyFont="1" applyFill="1" applyBorder="1"/>
    <xf numFmtId="0" fontId="21" fillId="0" borderId="17" xfId="2" applyFont="1" applyFill="1" applyBorder="1"/>
    <xf numFmtId="0" fontId="19" fillId="0" borderId="0" xfId="0" applyFont="1" applyAlignment="1">
      <alignment wrapText="1"/>
    </xf>
    <xf numFmtId="0" fontId="22" fillId="0" borderId="0" xfId="2" applyFont="1" applyFill="1" applyBorder="1" applyAlignment="1">
      <alignment vertical="center"/>
    </xf>
    <xf numFmtId="166" fontId="23" fillId="7" borderId="42" xfId="2" applyNumberFormat="1" applyFont="1" applyFill="1" applyBorder="1" applyAlignment="1">
      <alignment vertical="center"/>
    </xf>
    <xf numFmtId="0" fontId="24" fillId="0" borderId="43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49" fontId="18" fillId="6" borderId="53" xfId="0" applyNumberFormat="1" applyFont="1" applyFill="1" applyBorder="1" applyAlignment="1">
      <alignment horizontal="left"/>
    </xf>
    <xf numFmtId="49" fontId="18" fillId="6" borderId="23" xfId="0" applyNumberFormat="1" applyFont="1" applyFill="1" applyBorder="1" applyAlignment="1">
      <alignment horizontal="left"/>
    </xf>
    <xf numFmtId="0" fontId="18" fillId="0" borderId="64" xfId="0" applyFont="1" applyBorder="1" applyAlignment="1">
      <alignment horizontal="left"/>
    </xf>
    <xf numFmtId="0" fontId="18" fillId="0" borderId="60" xfId="0" applyFont="1" applyBorder="1" applyAlignment="1">
      <alignment horizontal="left"/>
    </xf>
    <xf numFmtId="0" fontId="18" fillId="0" borderId="65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20" fillId="0" borderId="43" xfId="2" applyFont="1" applyFill="1" applyBorder="1" applyAlignment="1">
      <alignment horizontal="left"/>
    </xf>
    <xf numFmtId="0" fontId="20" fillId="0" borderId="37" xfId="2" applyFont="1" applyFill="1" applyBorder="1" applyAlignment="1">
      <alignment horizontal="left"/>
    </xf>
    <xf numFmtId="2" fontId="19" fillId="0" borderId="38" xfId="2" applyNumberFormat="1" applyFont="1" applyFill="1" applyBorder="1" applyAlignment="1">
      <alignment horizontal="left"/>
    </xf>
    <xf numFmtId="2" fontId="19" fillId="0" borderId="52" xfId="2" applyNumberFormat="1" applyFont="1" applyFill="1" applyBorder="1" applyAlignment="1">
      <alignment horizontal="left"/>
    </xf>
    <xf numFmtId="2" fontId="19" fillId="0" borderId="26" xfId="2" applyNumberFormat="1" applyFont="1" applyFill="1" applyBorder="1" applyAlignment="1">
      <alignment horizontal="left"/>
    </xf>
    <xf numFmtId="0" fontId="19" fillId="0" borderId="28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19" fillId="0" borderId="52" xfId="2" applyFont="1" applyFill="1" applyBorder="1" applyAlignment="1">
      <alignment horizontal="left"/>
    </xf>
    <xf numFmtId="0" fontId="20" fillId="0" borderId="46" xfId="2" applyFont="1" applyFill="1" applyBorder="1" applyAlignment="1">
      <alignment horizontal="left"/>
    </xf>
    <xf numFmtId="0" fontId="20" fillId="0" borderId="45" xfId="2" applyFont="1" applyFill="1" applyBorder="1" applyAlignment="1">
      <alignment horizontal="left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14" fillId="7" borderId="58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20" fillId="0" borderId="55" xfId="2" applyFont="1" applyFill="1" applyBorder="1" applyAlignment="1">
      <alignment wrapText="1"/>
    </xf>
    <xf numFmtId="0" fontId="20" fillId="0" borderId="19" xfId="2" applyFont="1" applyFill="1" applyBorder="1" applyAlignment="1">
      <alignment wrapText="1"/>
    </xf>
    <xf numFmtId="0" fontId="20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7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0" fillId="5" borderId="61" xfId="0" applyFill="1" applyBorder="1" applyAlignment="1">
      <alignment horizontal="center" wrapText="1"/>
    </xf>
    <xf numFmtId="0" fontId="0" fillId="5" borderId="62" xfId="0" applyFill="1" applyBorder="1" applyAlignment="1">
      <alignment horizontal="center" wrapText="1"/>
    </xf>
    <xf numFmtId="0" fontId="10" fillId="5" borderId="4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18" fillId="0" borderId="17" xfId="2" applyFont="1" applyFill="1" applyBorder="1" applyAlignment="1">
      <alignment horizontal="left"/>
    </xf>
    <xf numFmtId="0" fontId="18" fillId="0" borderId="25" xfId="2" applyFont="1" applyFill="1" applyBorder="1" applyAlignment="1">
      <alignment horizontal="left"/>
    </xf>
    <xf numFmtId="0" fontId="16" fillId="6" borderId="45" xfId="2" applyFont="1" applyFill="1" applyBorder="1" applyAlignment="1">
      <alignment horizontal="center" wrapText="1"/>
    </xf>
    <xf numFmtId="0" fontId="16" fillId="6" borderId="47" xfId="2" applyFont="1" applyFill="1" applyBorder="1" applyAlignment="1">
      <alignment horizontal="center" wrapText="1"/>
    </xf>
    <xf numFmtId="0" fontId="11" fillId="6" borderId="56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11" fillId="6" borderId="60" xfId="2" applyFont="1" applyFill="1" applyBorder="1" applyAlignment="1">
      <alignment horizontal="center"/>
    </xf>
    <xf numFmtId="0" fontId="23" fillId="7" borderId="34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41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0"/>
  <sheetViews>
    <sheetView showGridLines="0" tabSelected="1" zoomScale="70" zoomScaleNormal="70" zoomScaleSheetLayoutView="160" workbookViewId="0">
      <selection activeCell="I29" sqref="I29"/>
    </sheetView>
  </sheetViews>
  <sheetFormatPr defaultRowHeight="14.5" x14ac:dyDescent="0.35"/>
  <cols>
    <col min="2" max="2" width="6.1796875" style="14" customWidth="1"/>
    <col min="3" max="3" width="10.54296875" style="14" customWidth="1"/>
    <col min="4" max="4" width="5.81640625" style="14" customWidth="1"/>
    <col min="5" max="5" width="53.54296875" style="14" customWidth="1"/>
    <col min="6" max="6" width="10.54296875" customWidth="1"/>
    <col min="7" max="7" width="15.54296875" customWidth="1"/>
    <col min="8" max="8" width="9.453125" customWidth="1"/>
    <col min="9" max="9" width="13.81640625" customWidth="1"/>
  </cols>
  <sheetData>
    <row r="1" spans="2:9" ht="25.5" customHeight="1" x14ac:dyDescent="0.45">
      <c r="B1" s="76" t="s">
        <v>51</v>
      </c>
      <c r="C1" s="76"/>
      <c r="D1" s="76"/>
      <c r="E1" s="76"/>
      <c r="F1" s="76"/>
      <c r="G1" s="76"/>
      <c r="H1" s="76"/>
      <c r="I1" s="76"/>
    </row>
    <row r="2" spans="2:9" ht="25.5" customHeight="1" x14ac:dyDescent="0.45">
      <c r="B2" s="77" t="s">
        <v>46</v>
      </c>
      <c r="C2" s="77"/>
      <c r="D2" s="77"/>
      <c r="E2" s="77"/>
      <c r="F2" s="77"/>
      <c r="G2" s="77"/>
      <c r="H2" s="77"/>
      <c r="I2" s="77"/>
    </row>
    <row r="3" spans="2:9" ht="15" thickBot="1" x14ac:dyDescent="0.4">
      <c r="B3" s="98"/>
      <c r="C3" s="98"/>
      <c r="D3" s="98"/>
      <c r="E3" s="98"/>
      <c r="F3" s="98"/>
    </row>
    <row r="4" spans="2:9" ht="45.75" customHeight="1" thickBot="1" x14ac:dyDescent="0.4">
      <c r="B4" s="81" t="s">
        <v>87</v>
      </c>
      <c r="C4" s="82"/>
      <c r="D4" s="82"/>
      <c r="E4" s="82"/>
      <c r="F4" s="82"/>
      <c r="G4" s="82"/>
      <c r="H4" s="82"/>
      <c r="I4" s="83"/>
    </row>
    <row r="5" spans="2:9" s="14" customFormat="1" ht="15" thickBot="1" x14ac:dyDescent="0.4">
      <c r="B5" s="84"/>
      <c r="C5" s="85"/>
      <c r="D5" s="85"/>
      <c r="E5" s="85"/>
      <c r="F5" s="85"/>
      <c r="G5" s="85"/>
      <c r="H5" s="85"/>
      <c r="I5" s="85"/>
    </row>
    <row r="6" spans="2:9" ht="17.149999999999999" customHeight="1" x14ac:dyDescent="0.35">
      <c r="B6" s="90" t="s">
        <v>0</v>
      </c>
      <c r="C6" s="91"/>
      <c r="D6" s="91"/>
      <c r="E6" s="91"/>
      <c r="F6" s="86"/>
      <c r="G6" s="86"/>
      <c r="H6" s="86"/>
      <c r="I6" s="87"/>
    </row>
    <row r="7" spans="2:9" ht="17.149999999999999" customHeight="1" thickBot="1" x14ac:dyDescent="0.4">
      <c r="B7" s="92" t="s">
        <v>1</v>
      </c>
      <c r="C7" s="93"/>
      <c r="D7" s="93"/>
      <c r="E7" s="93"/>
      <c r="F7" s="94" t="s">
        <v>2</v>
      </c>
      <c r="G7" s="95"/>
      <c r="H7" s="88"/>
      <c r="I7" s="89"/>
    </row>
    <row r="8" spans="2:9" s="14" customFormat="1" ht="15" thickBot="1" x14ac:dyDescent="0.4">
      <c r="B8" s="96"/>
      <c r="C8" s="97"/>
      <c r="D8" s="97"/>
      <c r="E8" s="97"/>
      <c r="F8" s="97"/>
      <c r="G8" s="97"/>
      <c r="H8" s="97"/>
      <c r="I8" s="97"/>
    </row>
    <row r="9" spans="2:9" ht="30" customHeight="1" x14ac:dyDescent="0.35">
      <c r="B9" s="48" t="s">
        <v>3</v>
      </c>
      <c r="C9" s="49"/>
      <c r="D9" s="49"/>
      <c r="E9" s="49"/>
      <c r="F9" s="49"/>
      <c r="G9" s="49"/>
      <c r="H9" s="49"/>
      <c r="I9" s="50"/>
    </row>
    <row r="10" spans="2:9" ht="45" customHeight="1" x14ac:dyDescent="0.35">
      <c r="B10" s="64" t="s">
        <v>41</v>
      </c>
      <c r="C10" s="65"/>
      <c r="D10" s="65"/>
      <c r="E10" s="65"/>
      <c r="F10" s="65"/>
      <c r="G10" s="65"/>
      <c r="H10" s="66"/>
      <c r="I10" s="12"/>
    </row>
    <row r="11" spans="2:9" ht="45" customHeight="1" x14ac:dyDescent="0.35">
      <c r="B11" s="70" t="s">
        <v>4</v>
      </c>
      <c r="C11" s="71"/>
      <c r="D11" s="71"/>
      <c r="E11" s="71"/>
      <c r="F11" s="71"/>
      <c r="G11" s="71"/>
      <c r="H11" s="72"/>
      <c r="I11" s="12"/>
    </row>
    <row r="12" spans="2:9" ht="45" customHeight="1" x14ac:dyDescent="0.35">
      <c r="B12" s="70" t="s">
        <v>47</v>
      </c>
      <c r="C12" s="71"/>
      <c r="D12" s="71"/>
      <c r="E12" s="71"/>
      <c r="F12" s="71"/>
      <c r="G12" s="71"/>
      <c r="H12" s="72"/>
      <c r="I12" s="12"/>
    </row>
    <row r="13" spans="2:9" ht="45" customHeight="1" thickBot="1" x14ac:dyDescent="0.4">
      <c r="B13" s="67" t="s">
        <v>45</v>
      </c>
      <c r="C13" s="68"/>
      <c r="D13" s="68"/>
      <c r="E13" s="68"/>
      <c r="F13" s="68"/>
      <c r="G13" s="68"/>
      <c r="H13" s="69"/>
      <c r="I13" s="13"/>
    </row>
    <row r="14" spans="2:9" s="14" customFormat="1" ht="15" thickBot="1" x14ac:dyDescent="0.4">
      <c r="B14" s="78"/>
      <c r="C14" s="79"/>
      <c r="D14" s="79"/>
      <c r="E14" s="79"/>
      <c r="F14" s="79"/>
      <c r="G14" s="79"/>
      <c r="H14" s="79"/>
      <c r="I14" s="79"/>
    </row>
    <row r="15" spans="2:9" ht="24" customHeight="1" x14ac:dyDescent="0.35">
      <c r="B15" s="61" t="s">
        <v>42</v>
      </c>
      <c r="C15" s="62"/>
      <c r="D15" s="62"/>
      <c r="E15" s="62"/>
      <c r="F15" s="62"/>
      <c r="G15" s="62"/>
      <c r="H15" s="62"/>
      <c r="I15" s="63"/>
    </row>
    <row r="16" spans="2:9" ht="15.65" customHeight="1" x14ac:dyDescent="0.35">
      <c r="B16" s="59" t="s">
        <v>5</v>
      </c>
      <c r="C16" s="60"/>
      <c r="D16" s="52"/>
      <c r="E16" s="34" t="s">
        <v>6</v>
      </c>
      <c r="F16" s="51" t="s">
        <v>7</v>
      </c>
      <c r="G16" s="52"/>
      <c r="H16" s="51" t="s">
        <v>8</v>
      </c>
      <c r="I16" s="80"/>
    </row>
    <row r="17" spans="2:9" ht="20.149999999999999" customHeight="1" thickBot="1" x14ac:dyDescent="0.4">
      <c r="B17" s="56" t="s">
        <v>43</v>
      </c>
      <c r="C17" s="57"/>
      <c r="D17" s="58"/>
      <c r="E17" s="26">
        <v>100</v>
      </c>
      <c r="F17" s="53" t="str">
        <f>IF(E17=100,"neuplatňuje sa","sem doplň minimum")</f>
        <v>neuplatňuje sa</v>
      </c>
      <c r="G17" s="54"/>
      <c r="H17" s="53" t="str">
        <f>IF(E17=100,"neuplatňuje sa","sem doplň maximum")</f>
        <v>neuplatňuje sa</v>
      </c>
      <c r="I17" s="55"/>
    </row>
    <row r="18" spans="2:9" ht="31" customHeight="1" thickBot="1" x14ac:dyDescent="0.4">
      <c r="B18" s="31" t="s">
        <v>52</v>
      </c>
      <c r="C18" s="73" t="s">
        <v>49</v>
      </c>
      <c r="D18" s="74"/>
      <c r="E18" s="75"/>
      <c r="F18" s="32" t="s">
        <v>65</v>
      </c>
      <c r="G18" s="32" t="s">
        <v>53</v>
      </c>
      <c r="H18" s="32" t="s">
        <v>48</v>
      </c>
      <c r="I18" s="33" t="s">
        <v>54</v>
      </c>
    </row>
    <row r="19" spans="2:9" ht="17.149999999999999" customHeight="1" x14ac:dyDescent="0.35">
      <c r="B19" s="42" t="s">
        <v>79</v>
      </c>
      <c r="C19" s="40" t="s">
        <v>69</v>
      </c>
      <c r="D19" s="44" t="s">
        <v>82</v>
      </c>
      <c r="E19" s="45"/>
      <c r="F19" s="27">
        <v>14</v>
      </c>
      <c r="G19" s="28">
        <v>0</v>
      </c>
      <c r="H19" s="29">
        <f>IF(F$7="Som platcom DPH",G19*0.2,0)</f>
        <v>0</v>
      </c>
      <c r="I19" s="30">
        <f>SUM(G19+H19)*F19</f>
        <v>0</v>
      </c>
    </row>
    <row r="20" spans="2:9" ht="17.149999999999999" customHeight="1" x14ac:dyDescent="0.35">
      <c r="B20" s="42" t="s">
        <v>55</v>
      </c>
      <c r="C20" s="41" t="s">
        <v>68</v>
      </c>
      <c r="D20" s="46" t="s">
        <v>82</v>
      </c>
      <c r="E20" s="47"/>
      <c r="F20" s="27">
        <v>1</v>
      </c>
      <c r="G20" s="28">
        <v>0</v>
      </c>
      <c r="H20" s="29">
        <f>IF(F$7="Som platcom DPH",G20*0.2,0)</f>
        <v>0</v>
      </c>
      <c r="I20" s="30">
        <f>SUM(G20+H20)*F20</f>
        <v>0</v>
      </c>
    </row>
    <row r="21" spans="2:9" ht="17.149999999999999" customHeight="1" x14ac:dyDescent="0.35">
      <c r="B21" s="20" t="s">
        <v>80</v>
      </c>
      <c r="C21" s="41" t="s">
        <v>70</v>
      </c>
      <c r="D21" s="46" t="s">
        <v>82</v>
      </c>
      <c r="E21" s="47"/>
      <c r="F21" s="19">
        <v>1</v>
      </c>
      <c r="G21" s="17">
        <v>0</v>
      </c>
      <c r="H21" s="29">
        <f t="shared" ref="H21:H30" si="0">IF(F$7="Som platcom DPH",G21*0.2,0)</f>
        <v>0</v>
      </c>
      <c r="I21" s="21">
        <f t="shared" ref="I21:I22" si="1">SUM(G21+H21)*F21</f>
        <v>0</v>
      </c>
    </row>
    <row r="22" spans="2:9" ht="17.149999999999999" customHeight="1" x14ac:dyDescent="0.35">
      <c r="B22" s="43" t="s">
        <v>56</v>
      </c>
      <c r="C22" s="41" t="s">
        <v>71</v>
      </c>
      <c r="D22" s="46" t="s">
        <v>86</v>
      </c>
      <c r="E22" s="47"/>
      <c r="F22" s="19">
        <v>22</v>
      </c>
      <c r="G22" s="17">
        <v>0</v>
      </c>
      <c r="H22" s="29">
        <f t="shared" si="0"/>
        <v>0</v>
      </c>
      <c r="I22" s="21">
        <f t="shared" si="1"/>
        <v>0</v>
      </c>
    </row>
    <row r="23" spans="2:9" ht="17.149999999999999" customHeight="1" x14ac:dyDescent="0.35">
      <c r="B23" s="43" t="s">
        <v>57</v>
      </c>
      <c r="C23" s="41" t="s">
        <v>72</v>
      </c>
      <c r="D23" s="46" t="s">
        <v>83</v>
      </c>
      <c r="E23" s="47"/>
      <c r="F23" s="19">
        <v>11</v>
      </c>
      <c r="G23" s="17">
        <v>0</v>
      </c>
      <c r="H23" s="29">
        <f t="shared" si="0"/>
        <v>0</v>
      </c>
      <c r="I23" s="21">
        <f t="shared" ref="I23:I25" si="2">SUM(G23+H23)*F23</f>
        <v>0</v>
      </c>
    </row>
    <row r="24" spans="2:9" ht="17.149999999999999" customHeight="1" x14ac:dyDescent="0.35">
      <c r="B24" s="20" t="s">
        <v>58</v>
      </c>
      <c r="C24" s="41" t="s">
        <v>73</v>
      </c>
      <c r="D24" s="46" t="s">
        <v>86</v>
      </c>
      <c r="E24" s="47"/>
      <c r="F24" s="19">
        <v>10</v>
      </c>
      <c r="G24" s="17">
        <v>0</v>
      </c>
      <c r="H24" s="29">
        <f t="shared" si="0"/>
        <v>0</v>
      </c>
      <c r="I24" s="21">
        <f t="shared" si="2"/>
        <v>0</v>
      </c>
    </row>
    <row r="25" spans="2:9" ht="17.149999999999999" customHeight="1" x14ac:dyDescent="0.35">
      <c r="B25" s="20" t="s">
        <v>59</v>
      </c>
      <c r="C25" s="41" t="s">
        <v>74</v>
      </c>
      <c r="D25" s="46" t="s">
        <v>85</v>
      </c>
      <c r="E25" s="47"/>
      <c r="F25" s="19">
        <v>32</v>
      </c>
      <c r="G25" s="17">
        <v>0</v>
      </c>
      <c r="H25" s="29">
        <f t="shared" si="0"/>
        <v>0</v>
      </c>
      <c r="I25" s="21">
        <f t="shared" si="2"/>
        <v>0</v>
      </c>
    </row>
    <row r="26" spans="2:9" ht="17.149999999999999" customHeight="1" x14ac:dyDescent="0.35">
      <c r="B26" s="20" t="s">
        <v>60</v>
      </c>
      <c r="C26" s="41" t="s">
        <v>75</v>
      </c>
      <c r="D26" s="46" t="s">
        <v>85</v>
      </c>
      <c r="E26" s="47"/>
      <c r="F26" s="19">
        <v>9</v>
      </c>
      <c r="G26" s="17">
        <v>0</v>
      </c>
      <c r="H26" s="29">
        <f t="shared" ref="H26:H29" si="3">IF(F$7="Som platcom DPH",G26*0.2,0)</f>
        <v>0</v>
      </c>
      <c r="I26" s="21">
        <f t="shared" ref="I26:I29" si="4">SUM(G26+H26)*F26</f>
        <v>0</v>
      </c>
    </row>
    <row r="27" spans="2:9" ht="17.149999999999999" customHeight="1" x14ac:dyDescent="0.35">
      <c r="B27" s="20" t="s">
        <v>61</v>
      </c>
      <c r="C27" s="41" t="s">
        <v>76</v>
      </c>
      <c r="D27" s="46" t="s">
        <v>88</v>
      </c>
      <c r="E27" s="47"/>
      <c r="F27" s="19">
        <v>3</v>
      </c>
      <c r="G27" s="17">
        <v>0</v>
      </c>
      <c r="H27" s="29">
        <f t="shared" si="3"/>
        <v>0</v>
      </c>
      <c r="I27" s="21">
        <f t="shared" si="4"/>
        <v>0</v>
      </c>
    </row>
    <row r="28" spans="2:9" ht="17.149999999999999" customHeight="1" x14ac:dyDescent="0.35">
      <c r="B28" s="20" t="s">
        <v>62</v>
      </c>
      <c r="C28" s="41" t="s">
        <v>77</v>
      </c>
      <c r="D28" s="46" t="s">
        <v>89</v>
      </c>
      <c r="E28" s="47"/>
      <c r="F28" s="19">
        <v>12</v>
      </c>
      <c r="G28" s="17">
        <v>0</v>
      </c>
      <c r="H28" s="29">
        <f t="shared" si="3"/>
        <v>0</v>
      </c>
      <c r="I28" s="21">
        <f t="shared" si="4"/>
        <v>0</v>
      </c>
    </row>
    <row r="29" spans="2:9" ht="17.149999999999999" customHeight="1" x14ac:dyDescent="0.35">
      <c r="B29" s="20" t="s">
        <v>81</v>
      </c>
      <c r="C29" s="41" t="s">
        <v>78</v>
      </c>
      <c r="D29" s="46" t="s">
        <v>84</v>
      </c>
      <c r="E29" s="47"/>
      <c r="F29" s="19">
        <v>2</v>
      </c>
      <c r="G29" s="17">
        <v>0</v>
      </c>
      <c r="H29" s="29">
        <f t="shared" si="3"/>
        <v>0</v>
      </c>
      <c r="I29" s="21">
        <f t="shared" si="4"/>
        <v>0</v>
      </c>
    </row>
    <row r="30" spans="2:9" ht="19" customHeight="1" thickBot="1" x14ac:dyDescent="0.4">
      <c r="B30" s="22" t="s">
        <v>63</v>
      </c>
      <c r="C30" s="120" t="s">
        <v>66</v>
      </c>
      <c r="D30" s="121"/>
      <c r="E30" s="122"/>
      <c r="F30" s="23">
        <v>1</v>
      </c>
      <c r="G30" s="24">
        <v>0</v>
      </c>
      <c r="H30" s="18">
        <f t="shared" si="0"/>
        <v>0</v>
      </c>
      <c r="I30" s="25">
        <f t="shared" ref="I30" si="5">SUM(G30+H30)*F30</f>
        <v>0</v>
      </c>
    </row>
    <row r="31" spans="2:9" ht="31" customHeight="1" thickBot="1" x14ac:dyDescent="0.4">
      <c r="B31" s="128" t="s">
        <v>50</v>
      </c>
      <c r="C31" s="129"/>
      <c r="D31" s="129"/>
      <c r="E31" s="129"/>
      <c r="F31" s="129"/>
      <c r="G31" s="129"/>
      <c r="H31" s="129"/>
      <c r="I31" s="39">
        <f>SUM(I19:I30)</f>
        <v>0</v>
      </c>
    </row>
    <row r="32" spans="2:9" ht="16" customHeight="1" thickBot="1" x14ac:dyDescent="0.4">
      <c r="B32" s="35" t="s">
        <v>10</v>
      </c>
      <c r="C32" s="36"/>
      <c r="D32" s="36"/>
      <c r="E32" s="36"/>
      <c r="F32" s="130" t="str">
        <f>IF(E17=100,"Toto je jediné kritérium a prepočet na body sa preto neuplatňuje",IF(B17="čím menej, tým lepšie",(E17*(H17-I31)/(H17-F17)),(E17*(I31-F17)/(H17-F17))))</f>
        <v>Toto je jediné kritérium a prepočet na body sa preto neuplatňuje</v>
      </c>
      <c r="G32" s="131"/>
      <c r="H32" s="131"/>
      <c r="I32" s="132"/>
    </row>
    <row r="33" spans="2:9" ht="15" customHeight="1" thickBot="1" x14ac:dyDescent="0.4">
      <c r="B33" s="96"/>
      <c r="C33" s="97"/>
      <c r="D33" s="97"/>
      <c r="E33" s="97"/>
      <c r="F33" s="97"/>
      <c r="G33" s="97"/>
      <c r="H33" s="97"/>
      <c r="I33" s="97"/>
    </row>
    <row r="34" spans="2:9" ht="23.15" customHeight="1" thickBot="1" x14ac:dyDescent="0.4">
      <c r="B34" s="81" t="s">
        <v>40</v>
      </c>
      <c r="C34" s="82"/>
      <c r="D34" s="82"/>
      <c r="E34" s="82"/>
      <c r="F34" s="82"/>
      <c r="G34" s="82"/>
      <c r="H34" s="82"/>
      <c r="I34" s="83"/>
    </row>
    <row r="35" spans="2:9" ht="20.5" customHeight="1" x14ac:dyDescent="0.35">
      <c r="B35" s="125"/>
      <c r="C35" s="126"/>
      <c r="D35" s="126"/>
      <c r="E35" s="126"/>
      <c r="F35" s="126"/>
      <c r="G35" s="127"/>
      <c r="H35" s="123" t="s">
        <v>9</v>
      </c>
      <c r="I35" s="124"/>
    </row>
    <row r="36" spans="2:9" s="16" customFormat="1" ht="26.25" customHeight="1" thickBot="1" x14ac:dyDescent="0.4">
      <c r="B36" s="99" t="s">
        <v>44</v>
      </c>
      <c r="C36" s="100"/>
      <c r="D36" s="100"/>
      <c r="E36" s="100"/>
      <c r="F36" s="100"/>
      <c r="G36" s="101"/>
      <c r="H36" s="102"/>
      <c r="I36" s="103"/>
    </row>
    <row r="37" spans="2:9" s="16" customFormat="1" ht="17.149999999999999" customHeight="1" x14ac:dyDescent="0.35">
      <c r="B37" s="38" t="s">
        <v>67</v>
      </c>
      <c r="C37" s="38"/>
      <c r="D37" s="38"/>
      <c r="E37" s="38"/>
      <c r="F37" s="38"/>
      <c r="G37" s="37"/>
      <c r="H37" s="37"/>
      <c r="I37" s="37"/>
    </row>
    <row r="38" spans="2:9" ht="15" customHeight="1" thickBot="1" x14ac:dyDescent="0.4">
      <c r="B38" s="15"/>
      <c r="C38" s="15"/>
      <c r="D38" s="15"/>
      <c r="E38" s="15"/>
      <c r="F38" s="15"/>
    </row>
    <row r="39" spans="2:9" ht="15.65" customHeight="1" x14ac:dyDescent="0.35">
      <c r="B39" s="110" t="s">
        <v>11</v>
      </c>
      <c r="C39" s="111"/>
      <c r="D39" s="112"/>
      <c r="E39" s="116" t="s">
        <v>64</v>
      </c>
      <c r="F39" s="117"/>
      <c r="G39" s="104" t="s">
        <v>12</v>
      </c>
      <c r="H39" s="105"/>
      <c r="I39" s="106"/>
    </row>
    <row r="40" spans="2:9" ht="11.5" customHeight="1" thickBot="1" x14ac:dyDescent="0.4">
      <c r="B40" s="113"/>
      <c r="C40" s="114"/>
      <c r="D40" s="115"/>
      <c r="E40" s="118"/>
      <c r="F40" s="119"/>
      <c r="G40" s="107"/>
      <c r="H40" s="108"/>
      <c r="I40" s="109"/>
    </row>
  </sheetData>
  <mergeCells count="48">
    <mergeCell ref="D29:E29"/>
    <mergeCell ref="D21:E21"/>
    <mergeCell ref="D22:E22"/>
    <mergeCell ref="D26:E26"/>
    <mergeCell ref="D27:E27"/>
    <mergeCell ref="D28:E28"/>
    <mergeCell ref="D24:E24"/>
    <mergeCell ref="D25:E25"/>
    <mergeCell ref="D23:E23"/>
    <mergeCell ref="C30:E30"/>
    <mergeCell ref="B34:I34"/>
    <mergeCell ref="H35:I35"/>
    <mergeCell ref="B35:G35"/>
    <mergeCell ref="B31:H31"/>
    <mergeCell ref="F32:I32"/>
    <mergeCell ref="B36:G36"/>
    <mergeCell ref="B33:I33"/>
    <mergeCell ref="H36:I36"/>
    <mergeCell ref="G39:I40"/>
    <mergeCell ref="B39:D40"/>
    <mergeCell ref="E39:F40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D19:E19"/>
    <mergeCell ref="D20:E20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2024-05-30T12:20:57Z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