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47 až xxx_ZUŠ Panenská&amp;DH/Finál Jožka/Výzva č. 53-Interiérové sanitárne vybavenie/"/>
    </mc:Choice>
  </mc:AlternateContent>
  <xr:revisionPtr revIDLastSave="4" documentId="8_{77D194D7-A679-4838-A2AF-ADBBA08F66D4}" xr6:coauthVersionLast="47" xr6:coauthVersionMax="47" xr10:uidLastSave="{A9F4EB35-56D7-4535-AB9B-3C36C56FA86E}"/>
  <bookViews>
    <workbookView xWindow="-110" yWindow="-110" windowWidth="19420" windowHeight="10420" xr2:uid="{8ADAEE77-0290-444B-BDD3-3B6153AC1597}"/>
  </bookViews>
  <sheets>
    <sheet name="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'Ponuka uchádzača'!$B$4:$I$43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6" l="1"/>
  <c r="H32" i="6"/>
  <c r="I32" i="6"/>
  <c r="H31" i="6"/>
  <c r="I31" i="6"/>
  <c r="H30" i="6"/>
  <c r="I30" i="6"/>
  <c r="H20" i="6"/>
  <c r="I20" i="6"/>
  <c r="H21" i="6"/>
  <c r="I21" i="6"/>
  <c r="H22" i="6"/>
  <c r="I22" i="6"/>
  <c r="H23" i="6"/>
  <c r="I23" i="6"/>
  <c r="H25" i="6"/>
  <c r="I25" i="6"/>
  <c r="H26" i="6"/>
  <c r="I26" i="6"/>
  <c r="H27" i="6"/>
  <c r="I27" i="6"/>
  <c r="H28" i="6"/>
  <c r="I28" i="6"/>
  <c r="H29" i="6"/>
  <c r="I29" i="6"/>
  <c r="H33" i="6"/>
  <c r="I33" i="6"/>
  <c r="F35" i="6"/>
  <c r="H17" i="6"/>
  <c r="F17" i="6"/>
</calcChain>
</file>

<file path=xl/sharedStrings.xml><?xml version="1.0" encoding="utf-8"?>
<sst xmlns="http://schemas.openxmlformats.org/spreadsheetml/2006/main" count="103" uniqueCount="90">
  <si>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</si>
  <si>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</si>
  <si>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</si>
  <si>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</si>
  <si>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</si>
  <si>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</si>
  <si>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</si>
  <si>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</si>
  <si>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</si>
  <si>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</si>
  <si>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</si>
  <si>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</si>
  <si>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</si>
  <si>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</si>
  <si>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</si>
  <si>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</si>
  <si>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</si>
  <si>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</si>
  <si>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</si>
  <si>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</si>
  <si>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</si>
  <si>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</si>
  <si>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</si>
  <si>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</si>
  <si>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</si>
  <si>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</si>
  <si>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</si>
  <si>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</si>
  <si>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</si>
  <si>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</si>
  <si>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</si>
  <si>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</si>
  <si>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</si>
  <si>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</si>
  <si>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</si>
  <si>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</si>
  <si>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</si>
  <si>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</si>
  <si>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</si>
  <si>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</si>
  <si>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</si>
  <si>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</si>
  <si>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</si>
  <si>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</si>
  <si>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</si>
  <si>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</si>
  <si>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</si>
  <si>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</si>
  <si>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</si>
  <si>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</si>
  <si>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>Cena spolu:</t>
  </si>
  <si>
    <t>Dynamický nákupný systém "Nákup nábytku"</t>
  </si>
  <si>
    <t>Por. č.</t>
  </si>
  <si>
    <t>Jednotková cena   bez DPH</t>
  </si>
  <si>
    <t xml:space="preserve">Celková cena         s DPH </t>
  </si>
  <si>
    <t>2.</t>
  </si>
  <si>
    <t>Dátum:</t>
  </si>
  <si>
    <t xml:space="preserve">Množstvo 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</si>
  <si>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60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</si>
  <si>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1.</t>
  </si>
  <si>
    <t>3.</t>
  </si>
  <si>
    <t>Príloha č. 2 - Ponuka uchádzača vo výzve č. 53 "Interiérové sanitárne vybavenie"</t>
  </si>
  <si>
    <t>ZUŠ/Zd01</t>
  </si>
  <si>
    <t>Háčik na stenu</t>
  </si>
  <si>
    <t>Odpakový kôš</t>
  </si>
  <si>
    <t>Zásobník na tekuté mydlo</t>
  </si>
  <si>
    <t>1.1</t>
  </si>
  <si>
    <t>1.3</t>
  </si>
  <si>
    <t>1.4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</si>
  <si>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</si>
  <si>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1.2</t>
  </si>
  <si>
    <t>2.1</t>
  </si>
  <si>
    <t>2.2</t>
  </si>
  <si>
    <t>2.3</t>
  </si>
  <si>
    <t>2.4</t>
  </si>
  <si>
    <t>2.5</t>
  </si>
  <si>
    <t>2.6</t>
  </si>
  <si>
    <t>2.7</t>
  </si>
  <si>
    <t>2.8</t>
  </si>
  <si>
    <t>ZUŠ/Zd02</t>
  </si>
  <si>
    <t>Zrkadlo typ 1 stredné</t>
  </si>
  <si>
    <t>Zrkadlo typ 2 veľké</t>
  </si>
  <si>
    <t>Odpadkový kôš</t>
  </si>
  <si>
    <t>Podávač na papierové utierky</t>
  </si>
  <si>
    <t>Držiak na toaletný papier</t>
  </si>
  <si>
    <t>Háčik na dverách kabíny</t>
  </si>
  <si>
    <t>Toaletná kefa</t>
  </si>
  <si>
    <r>
      <rPr>
        <b/>
        <sz val="11"/>
        <color theme="1"/>
        <rFont val="Calibri"/>
        <family val="2"/>
        <charset val="238"/>
        <scheme val="minor"/>
      </rPr>
      <t>Vybavenie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triedneho umývadla</t>
    </r>
    <r>
      <rPr>
        <sz val="11"/>
        <color theme="1"/>
        <rFont val="Calibri"/>
        <family val="2"/>
        <charset val="238"/>
        <scheme val="minor"/>
      </rPr>
      <t xml:space="preserve"> (set) v celkovom množstve </t>
    </r>
    <r>
      <rPr>
        <b/>
        <sz val="11"/>
        <color theme="1"/>
        <rFont val="Calibri"/>
        <family val="2"/>
        <charset val="238"/>
        <scheme val="minor"/>
      </rPr>
      <t>128 ks</t>
    </r>
    <r>
      <rPr>
        <sz val="11"/>
        <color theme="1"/>
        <rFont val="Calibri"/>
        <family val="2"/>
        <charset val="238"/>
        <scheme val="minor"/>
      </rPr>
      <t xml:space="preserve"> v zložení</t>
    </r>
    <r>
      <rPr>
        <sz val="11"/>
        <color theme="1"/>
        <rFont val="Calibri"/>
        <family val="2"/>
        <charset val="238"/>
        <scheme val="minor"/>
      </rPr>
      <t xml:space="preserve"> (pol. č. 1.1 až 1.4)</t>
    </r>
  </si>
  <si>
    <r>
      <t xml:space="preserve">Vybavenie toalety </t>
    </r>
    <r>
      <rPr>
        <sz val="11"/>
        <rFont val="Calibri"/>
        <family val="2"/>
        <charset val="238"/>
        <scheme val="minor"/>
      </rPr>
      <t xml:space="preserve">(set) v celkovom množstve </t>
    </r>
    <r>
      <rPr>
        <b/>
        <sz val="11"/>
        <rFont val="Calibri"/>
        <family val="2"/>
        <charset val="238"/>
        <scheme val="minor"/>
      </rPr>
      <t>87 ks</t>
    </r>
    <r>
      <rPr>
        <sz val="11"/>
        <rFont val="Calibri"/>
        <family val="2"/>
        <charset val="238"/>
        <scheme val="minor"/>
      </rPr>
      <t xml:space="preserve"> v zložení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(pol. č. 2.1 až 2.8)</t>
    </r>
  </si>
  <si>
    <t xml:space="preserve">Zrkadlo bezrámové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</si>
</sst>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54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" xfId="2" applyFont="1" applyFill="1" applyBorder="1" applyAlignment="1">
      <alignment horizontal="left" wrapText="1"/>
    </xf>
    <xf numFmtId="0" fontId="19" fillId="0" borderId="56" xfId="2" applyFont="1" applyFill="1" applyBorder="1" applyAlignment="1">
      <alignment horizontal="center" wrapText="1"/>
    </xf>
    <xf numFmtId="0" fontId="19" fillId="0" borderId="20" xfId="2" applyFont="1" applyFill="1" applyBorder="1" applyAlignment="1">
      <alignment horizontal="center" wrapText="1"/>
    </xf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0" fontId="18" fillId="0" borderId="0" xfId="0" applyFont="1" applyAlignment="1">
      <alignment wrapText="1"/>
    </xf>
    <xf numFmtId="0" fontId="21" fillId="0" borderId="0" xfId="2" applyFont="1" applyFill="1" applyBorder="1" applyAlignment="1">
      <alignment vertical="center"/>
    </xf>
    <xf numFmtId="166" fontId="22" fillId="7" borderId="42" xfId="2" applyNumberFormat="1" applyFont="1" applyFill="1" applyBorder="1" applyAlignment="1">
      <alignment vertical="center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5" xfId="2" applyFont="1" applyFill="1" applyBorder="1" applyAlignment="1">
      <alignment horizontal="center" wrapText="1"/>
    </xf>
    <xf numFmtId="0" fontId="16" fillId="6" borderId="47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4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4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3" xfId="2" applyFont="1" applyFill="1" applyBorder="1" applyAlignment="1">
      <alignment horizontal="left"/>
    </xf>
    <xf numFmtId="0" fontId="19" fillId="0" borderId="47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5" borderId="39" xfId="2" applyFont="1" applyFill="1" applyBorder="1" applyAlignment="1">
      <alignment horizontal="center" vertical="center" wrapText="1"/>
    </xf>
    <xf numFmtId="0" fontId="3" fillId="5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6" borderId="6" xfId="3" applyFont="1" applyFill="1" applyBorder="1" applyAlignment="1">
      <alignment vertical="center" wrapText="1"/>
    </xf>
    <xf numFmtId="0" fontId="1" fillId="6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19" fillId="0" borderId="37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49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9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19" fillId="0" borderId="45" xfId="2" applyFont="1" applyFill="1" applyBorder="1" applyAlignment="1">
      <alignment horizontal="left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left" vertical="center" wrapText="1"/>
    </xf>
    <xf numFmtId="0" fontId="0" fillId="6" borderId="30" xfId="2" applyFont="1" applyFill="1" applyBorder="1" applyAlignment="1">
      <alignment horizontal="left" vertical="center" wrapText="1"/>
    </xf>
    <xf numFmtId="0" fontId="0" fillId="6" borderId="27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9" fillId="0" borderId="52" xfId="2" applyFont="1" applyFill="1" applyBorder="1" applyAlignment="1">
      <alignment wrapText="1"/>
    </xf>
    <xf numFmtId="0" fontId="19" fillId="0" borderId="19" xfId="2" applyFont="1" applyFill="1" applyBorder="1" applyAlignment="1">
      <alignment wrapText="1"/>
    </xf>
    <xf numFmtId="0" fontId="19" fillId="0" borderId="21" xfId="2" applyFont="1" applyFill="1" applyBorder="1" applyAlignment="1">
      <alignment wrapText="1"/>
    </xf>
    <xf numFmtId="49" fontId="0" fillId="6" borderId="50" xfId="0" applyNumberFormat="1" applyFont="1" applyFill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0" fillId="0" borderId="61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36" xfId="0" applyFont="1" applyBorder="1" applyAlignment="1">
      <alignment horizontal="center"/>
    </xf>
    <xf numFmtId="165" fontId="0" fillId="5" borderId="36" xfId="2" applyNumberFormat="1" applyFont="1" applyFill="1" applyBorder="1" applyAlignment="1">
      <alignment horizontal="center" vertical="center"/>
    </xf>
    <xf numFmtId="166" fontId="0" fillId="0" borderId="36" xfId="2" applyNumberFormat="1" applyFont="1" applyFill="1" applyBorder="1" applyAlignment="1">
      <alignment horizontal="center" vertical="center"/>
    </xf>
    <xf numFmtId="166" fontId="0" fillId="0" borderId="51" xfId="2" applyNumberFormat="1" applyFont="1" applyFill="1" applyBorder="1"/>
    <xf numFmtId="0" fontId="0" fillId="0" borderId="61" xfId="0" applyFont="1" applyBorder="1" applyAlignment="1"/>
    <xf numFmtId="0" fontId="0" fillId="0" borderId="37" xfId="0" applyFont="1" applyBorder="1" applyAlignment="1"/>
    <xf numFmtId="0" fontId="0" fillId="0" borderId="22" xfId="0" applyFont="1" applyBorder="1" applyAlignment="1">
      <alignment horizontal="center"/>
    </xf>
    <xf numFmtId="165" fontId="0" fillId="5" borderId="22" xfId="2" applyNumberFormat="1" applyFont="1" applyFill="1" applyBorder="1" applyAlignment="1">
      <alignment horizontal="center" vertical="center"/>
    </xf>
    <xf numFmtId="166" fontId="0" fillId="0" borderId="48" xfId="2" applyNumberFormat="1" applyFont="1" applyFill="1" applyBorder="1"/>
    <xf numFmtId="49" fontId="0" fillId="6" borderId="23" xfId="0" applyNumberFormat="1" applyFont="1" applyFill="1" applyBorder="1" applyAlignment="1">
      <alignment horizontal="left"/>
    </xf>
    <xf numFmtId="0" fontId="0" fillId="0" borderId="64" xfId="0" applyFont="1" applyBorder="1" applyAlignment="1"/>
    <xf numFmtId="0" fontId="0" fillId="0" borderId="65" xfId="0" applyFont="1" applyBorder="1" applyAlignment="1">
      <alignment horizontal="center"/>
    </xf>
    <xf numFmtId="165" fontId="0" fillId="5" borderId="65" xfId="2" applyNumberFormat="1" applyFont="1" applyFill="1" applyBorder="1" applyAlignment="1">
      <alignment horizontal="center" vertical="center"/>
    </xf>
    <xf numFmtId="166" fontId="0" fillId="0" borderId="66" xfId="2" applyNumberFormat="1" applyFont="1" applyFill="1" applyBorder="1" applyAlignment="1">
      <alignment horizontal="center" vertical="center"/>
    </xf>
    <xf numFmtId="166" fontId="0" fillId="0" borderId="67" xfId="2" applyNumberFormat="1" applyFont="1" applyFill="1" applyBorder="1"/>
    <xf numFmtId="49" fontId="0" fillId="6" borderId="63" xfId="0" applyNumberFormat="1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64" xfId="0" applyFont="1" applyBorder="1" applyAlignment="1">
      <alignment horizontal="left"/>
    </xf>
    <xf numFmtId="49" fontId="2" fillId="6" borderId="68" xfId="0" applyNumberFormat="1" applyFont="1" applyFill="1" applyBorder="1" applyAlignment="1">
      <alignment horizontal="left"/>
    </xf>
    <xf numFmtId="0" fontId="2" fillId="0" borderId="69" xfId="0" applyFont="1" applyBorder="1" applyAlignment="1">
      <alignment horizontal="center"/>
    </xf>
    <xf numFmtId="0" fontId="0" fillId="0" borderId="70" xfId="0" applyFont="1" applyBorder="1" applyAlignment="1"/>
    <xf numFmtId="0" fontId="2" fillId="6" borderId="68" xfId="0" applyFont="1" applyFill="1" applyBorder="1" applyAlignment="1">
      <alignment horizontal="left"/>
    </xf>
    <xf numFmtId="0" fontId="0" fillId="0" borderId="52" xfId="2" applyFont="1" applyFill="1" applyBorder="1" applyAlignment="1">
      <alignment horizontal="left"/>
    </xf>
    <xf numFmtId="0" fontId="0" fillId="0" borderId="19" xfId="2" applyFont="1" applyFill="1" applyBorder="1" applyAlignment="1">
      <alignment horizontal="left"/>
    </xf>
    <xf numFmtId="0" fontId="0" fillId="0" borderId="21" xfId="2" applyFont="1" applyFill="1" applyBorder="1" applyAlignment="1">
      <alignment horizontal="left"/>
    </xf>
    <xf numFmtId="0" fontId="0" fillId="0" borderId="56" xfId="2" applyFont="1" applyFill="1" applyBorder="1" applyAlignment="1">
      <alignment horizontal="center" vertical="center"/>
    </xf>
    <xf numFmtId="165" fontId="0" fillId="5" borderId="56" xfId="2" applyNumberFormat="1" applyFont="1" applyFill="1" applyBorder="1" applyAlignment="1">
      <alignment horizontal="center" vertical="center"/>
    </xf>
    <xf numFmtId="166" fontId="0" fillId="0" borderId="56" xfId="2" applyNumberFormat="1" applyFont="1" applyFill="1" applyBorder="1" applyAlignment="1">
      <alignment horizontal="center" vertical="center"/>
    </xf>
    <xf numFmtId="166" fontId="0" fillId="0" borderId="71" xfId="2" applyNumberFormat="1" applyFont="1" applyFill="1" applyBorder="1"/>
    <xf numFmtId="0" fontId="0" fillId="0" borderId="45" xfId="0" applyFont="1" applyBorder="1" applyAlignment="1">
      <alignment horizontal="left"/>
    </xf>
    <xf numFmtId="0" fontId="2" fillId="0" borderId="6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5" fillId="0" borderId="35" xfId="0" applyFont="1" applyBorder="1"/>
    <xf numFmtId="0" fontId="24" fillId="0" borderId="72" xfId="0" applyFont="1" applyBorder="1" applyAlignment="1"/>
    <xf numFmtId="0" fontId="0" fillId="0" borderId="52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1" fillId="0" borderId="5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24" fillId="0" borderId="35" xfId="0" applyFont="1" applyBorder="1" applyAlignment="1">
      <alignment horizontal="left" wrapText="1"/>
    </xf>
    <xf numFmtId="0" fontId="24" fillId="0" borderId="72" xfId="0" applyFont="1" applyBorder="1" applyAlignment="1">
      <alignment horizontal="left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412750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412750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412750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12</xdr:row>
          <xdr:rowOff>0</xdr:rowOff>
        </xdr:from>
        <xdr:to>
          <xdr:col>10</xdr:col>
          <xdr:colOff>527050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412750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43"/>
  <sheetViews>
    <sheetView showGridLines="0" tabSelected="1" topLeftCell="A17" zoomScale="85" zoomScaleNormal="85" zoomScaleSheetLayoutView="160" workbookViewId="0">
      <selection activeCell="E28" sqref="E28"/>
    </sheetView>
  </sheetViews>
  <sheetFormatPr defaultRowHeight="14.5" x14ac:dyDescent="0.35"/>
  <cols>
    <col min="2" max="2" width="6.1796875" style="14" customWidth="1"/>
    <col min="3" max="3" width="10.54296875" style="14" customWidth="1"/>
    <col min="4" max="4" width="5.81640625" style="14" customWidth="1"/>
    <col min="5" max="5" width="53.54296875" style="14" customWidth="1"/>
    <col min="6" max="6" width="10.54296875" customWidth="1"/>
    <col min="7" max="7" width="15.54296875" customWidth="1"/>
    <col min="8" max="8" width="9.453125" customWidth="1"/>
    <col min="9" max="9" width="13.81640625" customWidth="1"/>
  </cols>
  <sheetData>
    <row r="1" spans="2:9" ht="25.5" customHeight="1" x14ac:dyDescent="0.45">
      <c r="B1" s="63" t="s">
        <v>51</v>
      </c>
      <c r="C1" s="63"/>
      <c r="D1" s="63"/>
      <c r="E1" s="63"/>
      <c r="F1" s="63"/>
      <c r="G1" s="63"/>
      <c r="H1" s="63"/>
      <c r="I1" s="63"/>
    </row>
    <row r="2" spans="2:9" ht="25.5" customHeight="1" x14ac:dyDescent="0.45">
      <c r="B2" s="64" t="s">
        <v>46</v>
      </c>
      <c r="C2" s="64"/>
      <c r="D2" s="64"/>
      <c r="E2" s="64"/>
      <c r="F2" s="64"/>
      <c r="G2" s="64"/>
      <c r="H2" s="64"/>
      <c r="I2" s="64"/>
    </row>
    <row r="3" spans="2:9" ht="15" thickBot="1" x14ac:dyDescent="0.4">
      <c r="B3" s="81"/>
      <c r="C3" s="81"/>
      <c r="D3" s="81"/>
      <c r="E3" s="81"/>
      <c r="F3" s="81"/>
    </row>
    <row r="4" spans="2:9" ht="45.75" customHeight="1" thickBot="1" x14ac:dyDescent="0.4">
      <c r="B4" s="27" t="s">
        <v>61</v>
      </c>
      <c r="C4" s="28"/>
      <c r="D4" s="28"/>
      <c r="E4" s="28"/>
      <c r="F4" s="28"/>
      <c r="G4" s="28"/>
      <c r="H4" s="28"/>
      <c r="I4" s="29"/>
    </row>
    <row r="5" spans="2:9" s="14" customFormat="1" ht="15" thickBot="1" x14ac:dyDescent="0.4">
      <c r="B5" s="69"/>
      <c r="C5" s="70"/>
      <c r="D5" s="70"/>
      <c r="E5" s="70"/>
      <c r="F5" s="70"/>
      <c r="G5" s="70"/>
      <c r="H5" s="70"/>
      <c r="I5" s="70"/>
    </row>
    <row r="6" spans="2:9" ht="17.149999999999999" customHeight="1" x14ac:dyDescent="0.35">
      <c r="B6" s="75" t="s">
        <v>0</v>
      </c>
      <c r="C6" s="76"/>
      <c r="D6" s="76"/>
      <c r="E6" s="76"/>
      <c r="F6" s="71"/>
      <c r="G6" s="71"/>
      <c r="H6" s="71"/>
      <c r="I6" s="72"/>
    </row>
    <row r="7" spans="2:9" ht="17.149999999999999" customHeight="1" thickBot="1" x14ac:dyDescent="0.4">
      <c r="B7" s="77" t="s">
        <v>1</v>
      </c>
      <c r="C7" s="78"/>
      <c r="D7" s="78"/>
      <c r="E7" s="78"/>
      <c r="F7" s="79" t="s">
        <v>2</v>
      </c>
      <c r="G7" s="80"/>
      <c r="H7" s="73"/>
      <c r="I7" s="74"/>
    </row>
    <row r="8" spans="2:9" s="14" customFormat="1" ht="15" thickBot="1" x14ac:dyDescent="0.4">
      <c r="B8" s="43"/>
      <c r="C8" s="44"/>
      <c r="D8" s="44"/>
      <c r="E8" s="44"/>
      <c r="F8" s="44"/>
      <c r="G8" s="44"/>
      <c r="H8" s="44"/>
      <c r="I8" s="44"/>
    </row>
    <row r="9" spans="2:9" ht="30" customHeight="1" x14ac:dyDescent="0.35">
      <c r="B9" s="82" t="s">
        <v>3</v>
      </c>
      <c r="C9" s="83"/>
      <c r="D9" s="83"/>
      <c r="E9" s="83"/>
      <c r="F9" s="83"/>
      <c r="G9" s="83"/>
      <c r="H9" s="83"/>
      <c r="I9" s="84"/>
    </row>
    <row r="10" spans="2:9" ht="45" customHeight="1" x14ac:dyDescent="0.35">
      <c r="B10" s="97" t="s">
        <v>41</v>
      </c>
      <c r="C10" s="98"/>
      <c r="D10" s="98"/>
      <c r="E10" s="98"/>
      <c r="F10" s="98"/>
      <c r="G10" s="98"/>
      <c r="H10" s="99"/>
      <c r="I10" s="12"/>
    </row>
    <row r="11" spans="2:9" ht="45" customHeight="1" x14ac:dyDescent="0.35">
      <c r="B11" s="101" t="s">
        <v>4</v>
      </c>
      <c r="C11" s="102"/>
      <c r="D11" s="102"/>
      <c r="E11" s="102"/>
      <c r="F11" s="102"/>
      <c r="G11" s="102"/>
      <c r="H11" s="103"/>
      <c r="I11" s="12"/>
    </row>
    <row r="12" spans="2:9" ht="45" customHeight="1" x14ac:dyDescent="0.35">
      <c r="B12" s="101" t="s">
        <v>47</v>
      </c>
      <c r="C12" s="102"/>
      <c r="D12" s="102"/>
      <c r="E12" s="102"/>
      <c r="F12" s="102"/>
      <c r="G12" s="102"/>
      <c r="H12" s="103"/>
      <c r="I12" s="12"/>
    </row>
    <row r="13" spans="2:9" ht="45" customHeight="1" thickBot="1" x14ac:dyDescent="0.4">
      <c r="B13" s="77" t="s">
        <v>45</v>
      </c>
      <c r="C13" s="78"/>
      <c r="D13" s="78"/>
      <c r="E13" s="78"/>
      <c r="F13" s="78"/>
      <c r="G13" s="78"/>
      <c r="H13" s="100"/>
      <c r="I13" s="13"/>
    </row>
    <row r="14" spans="2:9" s="14" customFormat="1" ht="15" thickBot="1" x14ac:dyDescent="0.4">
      <c r="B14" s="65"/>
      <c r="C14" s="66"/>
      <c r="D14" s="66"/>
      <c r="E14" s="66"/>
      <c r="F14" s="66"/>
      <c r="G14" s="66"/>
      <c r="H14" s="66"/>
      <c r="I14" s="66"/>
    </row>
    <row r="15" spans="2:9" ht="24" customHeight="1" x14ac:dyDescent="0.35">
      <c r="B15" s="94" t="s">
        <v>42</v>
      </c>
      <c r="C15" s="95"/>
      <c r="D15" s="95"/>
      <c r="E15" s="95"/>
      <c r="F15" s="95"/>
      <c r="G15" s="95"/>
      <c r="H15" s="95"/>
      <c r="I15" s="96"/>
    </row>
    <row r="16" spans="2:9" ht="15.65" customHeight="1" x14ac:dyDescent="0.35">
      <c r="B16" s="92" t="s">
        <v>5</v>
      </c>
      <c r="C16" s="93"/>
      <c r="D16" s="85"/>
      <c r="E16" s="21" t="s">
        <v>6</v>
      </c>
      <c r="F16" s="67" t="s">
        <v>7</v>
      </c>
      <c r="G16" s="85"/>
      <c r="H16" s="67" t="s">
        <v>8</v>
      </c>
      <c r="I16" s="68"/>
    </row>
    <row r="17" spans="2:9" ht="20.149999999999999" customHeight="1" thickBot="1" x14ac:dyDescent="0.4">
      <c r="B17" s="89" t="s">
        <v>43</v>
      </c>
      <c r="C17" s="90"/>
      <c r="D17" s="91"/>
      <c r="E17" s="17">
        <v>100</v>
      </c>
      <c r="F17" s="86" t="str">
        <f>IF(E17=100,"neuplatňuje sa","sem doplň minimum")</f>
        <v>neuplatňuje sa</v>
      </c>
      <c r="G17" s="87"/>
      <c r="H17" s="86" t="str">
        <f>IF(E17=100,"neuplatňuje sa","sem doplň maximum")</f>
        <v>neuplatňuje sa</v>
      </c>
      <c r="I17" s="88"/>
    </row>
    <row r="18" spans="2:9" ht="31" customHeight="1" thickBot="1" x14ac:dyDescent="0.4">
      <c r="B18" s="18" t="s">
        <v>52</v>
      </c>
      <c r="C18" s="104" t="s">
        <v>49</v>
      </c>
      <c r="D18" s="105"/>
      <c r="E18" s="106"/>
      <c r="F18" s="19" t="s">
        <v>57</v>
      </c>
      <c r="G18" s="19" t="s">
        <v>53</v>
      </c>
      <c r="H18" s="19" t="s">
        <v>48</v>
      </c>
      <c r="I18" s="20" t="s">
        <v>54</v>
      </c>
    </row>
    <row r="19" spans="2:9" ht="17.149999999999999" customHeight="1" thickBot="1" x14ac:dyDescent="0.4">
      <c r="B19" s="129" t="s">
        <v>59</v>
      </c>
      <c r="C19" s="146" t="s">
        <v>87</v>
      </c>
      <c r="D19" s="147"/>
      <c r="E19" s="147"/>
      <c r="F19" s="147"/>
      <c r="G19" s="147"/>
      <c r="H19" s="147"/>
      <c r="I19" s="148"/>
    </row>
    <row r="20" spans="2:9" ht="17.149999999999999" customHeight="1" x14ac:dyDescent="0.35">
      <c r="B20" s="107" t="s">
        <v>66</v>
      </c>
      <c r="C20" s="108" t="s">
        <v>62</v>
      </c>
      <c r="D20" s="109" t="s">
        <v>89</v>
      </c>
      <c r="E20" s="110"/>
      <c r="F20" s="111">
        <v>32</v>
      </c>
      <c r="G20" s="112">
        <v>0</v>
      </c>
      <c r="H20" s="113">
        <f>IF(F$7="Som platcom DPH",G20*0.2,0)</f>
        <v>0</v>
      </c>
      <c r="I20" s="114">
        <f>SUM(G20+H20)*F20</f>
        <v>0</v>
      </c>
    </row>
    <row r="21" spans="2:9" ht="17.149999999999999" customHeight="1" x14ac:dyDescent="0.35">
      <c r="B21" s="120" t="s">
        <v>70</v>
      </c>
      <c r="C21" s="108" t="s">
        <v>62</v>
      </c>
      <c r="D21" s="115" t="s">
        <v>63</v>
      </c>
      <c r="E21" s="116"/>
      <c r="F21" s="117">
        <v>32</v>
      </c>
      <c r="G21" s="118">
        <v>0</v>
      </c>
      <c r="H21" s="113">
        <f t="shared" ref="H21:H33" si="0">IF(F$7="Som platcom DPH",G21*0.2,0)</f>
        <v>0</v>
      </c>
      <c r="I21" s="119">
        <f t="shared" ref="I21:I22" si="1">SUM(G21+H21)*F21</f>
        <v>0</v>
      </c>
    </row>
    <row r="22" spans="2:9" ht="17.149999999999999" customHeight="1" x14ac:dyDescent="0.35">
      <c r="B22" s="120" t="s">
        <v>67</v>
      </c>
      <c r="C22" s="108" t="s">
        <v>62</v>
      </c>
      <c r="D22" s="115" t="s">
        <v>65</v>
      </c>
      <c r="E22" s="116"/>
      <c r="F22" s="117">
        <v>32</v>
      </c>
      <c r="G22" s="118">
        <v>0</v>
      </c>
      <c r="H22" s="113">
        <f t="shared" si="0"/>
        <v>0</v>
      </c>
      <c r="I22" s="119">
        <f t="shared" si="1"/>
        <v>0</v>
      </c>
    </row>
    <row r="23" spans="2:9" ht="17.149999999999999" customHeight="1" thickBot="1" x14ac:dyDescent="0.4">
      <c r="B23" s="126" t="s">
        <v>68</v>
      </c>
      <c r="C23" s="130" t="s">
        <v>62</v>
      </c>
      <c r="D23" s="131" t="s">
        <v>64</v>
      </c>
      <c r="E23" s="121"/>
      <c r="F23" s="122">
        <v>32</v>
      </c>
      <c r="G23" s="123">
        <v>0</v>
      </c>
      <c r="H23" s="124">
        <f t="shared" si="0"/>
        <v>0</v>
      </c>
      <c r="I23" s="125">
        <f t="shared" ref="I23:I25" si="2">SUM(G23+H23)*F23</f>
        <v>0</v>
      </c>
    </row>
    <row r="24" spans="2:9" ht="17.149999999999999" customHeight="1" thickBot="1" x14ac:dyDescent="0.4">
      <c r="B24" s="129" t="s">
        <v>55</v>
      </c>
      <c r="C24" s="149" t="s">
        <v>88</v>
      </c>
      <c r="D24" s="150"/>
      <c r="E24" s="150"/>
      <c r="F24" s="150"/>
      <c r="G24" s="150"/>
      <c r="H24" s="150"/>
      <c r="I24" s="151"/>
    </row>
    <row r="25" spans="2:9" ht="17.149999999999999" customHeight="1" x14ac:dyDescent="0.35">
      <c r="B25" s="107" t="s">
        <v>71</v>
      </c>
      <c r="C25" s="141" t="s">
        <v>79</v>
      </c>
      <c r="D25" s="140" t="s">
        <v>80</v>
      </c>
      <c r="E25" s="110"/>
      <c r="F25" s="111">
        <v>8</v>
      </c>
      <c r="G25" s="112">
        <v>0</v>
      </c>
      <c r="H25" s="113">
        <f t="shared" si="0"/>
        <v>0</v>
      </c>
      <c r="I25" s="114">
        <f t="shared" si="2"/>
        <v>0</v>
      </c>
    </row>
    <row r="26" spans="2:9" ht="17.149999999999999" customHeight="1" x14ac:dyDescent="0.35">
      <c r="B26" s="120" t="s">
        <v>72</v>
      </c>
      <c r="C26" s="142" t="s">
        <v>79</v>
      </c>
      <c r="D26" s="144" t="s">
        <v>81</v>
      </c>
      <c r="E26" s="145"/>
      <c r="F26" s="117">
        <v>4</v>
      </c>
      <c r="G26" s="118">
        <v>0</v>
      </c>
      <c r="H26" s="113">
        <f t="shared" ref="H26:H29" si="3">IF(F$7="Som platcom DPH",G26*0.2,0)</f>
        <v>0</v>
      </c>
      <c r="I26" s="119">
        <f t="shared" ref="I26:I29" si="4">SUM(G26+H26)*F26</f>
        <v>0</v>
      </c>
    </row>
    <row r="27" spans="2:9" ht="17.149999999999999" customHeight="1" x14ac:dyDescent="0.35">
      <c r="B27" s="120" t="s">
        <v>73</v>
      </c>
      <c r="C27" s="142" t="s">
        <v>79</v>
      </c>
      <c r="D27" s="144" t="s">
        <v>65</v>
      </c>
      <c r="E27" s="145"/>
      <c r="F27" s="117">
        <v>12</v>
      </c>
      <c r="G27" s="118">
        <v>0</v>
      </c>
      <c r="H27" s="113">
        <f t="shared" si="3"/>
        <v>0</v>
      </c>
      <c r="I27" s="119">
        <f t="shared" si="4"/>
        <v>0</v>
      </c>
    </row>
    <row r="28" spans="2:9" ht="17.149999999999999" customHeight="1" x14ac:dyDescent="0.35">
      <c r="B28" s="120" t="s">
        <v>74</v>
      </c>
      <c r="C28" s="142" t="s">
        <v>79</v>
      </c>
      <c r="D28" s="144" t="s">
        <v>82</v>
      </c>
      <c r="E28" s="145"/>
      <c r="F28" s="117">
        <v>11</v>
      </c>
      <c r="G28" s="118">
        <v>0</v>
      </c>
      <c r="H28" s="113">
        <f t="shared" si="3"/>
        <v>0</v>
      </c>
      <c r="I28" s="119">
        <f t="shared" si="4"/>
        <v>0</v>
      </c>
    </row>
    <row r="29" spans="2:9" ht="17.149999999999999" customHeight="1" x14ac:dyDescent="0.35">
      <c r="B29" s="120" t="s">
        <v>75</v>
      </c>
      <c r="C29" s="142" t="s">
        <v>79</v>
      </c>
      <c r="D29" s="144" t="s">
        <v>83</v>
      </c>
      <c r="E29" s="145"/>
      <c r="F29" s="117">
        <v>11</v>
      </c>
      <c r="G29" s="118">
        <v>0</v>
      </c>
      <c r="H29" s="113">
        <f t="shared" si="3"/>
        <v>0</v>
      </c>
      <c r="I29" s="119">
        <f t="shared" si="4"/>
        <v>0</v>
      </c>
    </row>
    <row r="30" spans="2:9" ht="17.149999999999999" customHeight="1" x14ac:dyDescent="0.35">
      <c r="B30" s="126" t="s">
        <v>76</v>
      </c>
      <c r="C30" s="142" t="s">
        <v>79</v>
      </c>
      <c r="D30" s="144" t="s">
        <v>84</v>
      </c>
      <c r="E30" s="145"/>
      <c r="F30" s="122">
        <v>13</v>
      </c>
      <c r="G30" s="118">
        <v>0</v>
      </c>
      <c r="H30" s="113">
        <f t="shared" ref="H30:H32" si="5">IF(F$7="Som platcom DPH",G30*0.2,0)</f>
        <v>0</v>
      </c>
      <c r="I30" s="119">
        <f t="shared" ref="I30:I32" si="6">SUM(G30+H30)*F30</f>
        <v>0</v>
      </c>
    </row>
    <row r="31" spans="2:9" ht="17.149999999999999" customHeight="1" x14ac:dyDescent="0.35">
      <c r="B31" s="126" t="s">
        <v>77</v>
      </c>
      <c r="C31" s="142" t="s">
        <v>79</v>
      </c>
      <c r="D31" s="152" t="s">
        <v>86</v>
      </c>
      <c r="E31" s="153"/>
      <c r="F31" s="122">
        <v>13</v>
      </c>
      <c r="G31" s="118">
        <v>0</v>
      </c>
      <c r="H31" s="113">
        <f t="shared" si="5"/>
        <v>0</v>
      </c>
      <c r="I31" s="119">
        <f t="shared" si="6"/>
        <v>0</v>
      </c>
    </row>
    <row r="32" spans="2:9" ht="17.149999999999999" customHeight="1" thickBot="1" x14ac:dyDescent="0.4">
      <c r="B32" s="126" t="s">
        <v>78</v>
      </c>
      <c r="C32" s="143" t="s">
        <v>79</v>
      </c>
      <c r="D32" s="127" t="s">
        <v>85</v>
      </c>
      <c r="E32" s="128"/>
      <c r="F32" s="122">
        <v>15</v>
      </c>
      <c r="G32" s="123">
        <v>0</v>
      </c>
      <c r="H32" s="124">
        <f t="shared" si="5"/>
        <v>0</v>
      </c>
      <c r="I32" s="125">
        <f t="shared" si="6"/>
        <v>0</v>
      </c>
    </row>
    <row r="33" spans="2:9" ht="19" customHeight="1" thickBot="1" x14ac:dyDescent="0.4">
      <c r="B33" s="132" t="s">
        <v>60</v>
      </c>
      <c r="C33" s="133" t="s">
        <v>69</v>
      </c>
      <c r="D33" s="134"/>
      <c r="E33" s="135"/>
      <c r="F33" s="136">
        <v>1</v>
      </c>
      <c r="G33" s="137">
        <v>0</v>
      </c>
      <c r="H33" s="138">
        <f t="shared" si="0"/>
        <v>0</v>
      </c>
      <c r="I33" s="139">
        <f t="shared" ref="I33" si="7">SUM(G33+H33)*F33</f>
        <v>0</v>
      </c>
    </row>
    <row r="34" spans="2:9" ht="31" customHeight="1" thickBot="1" x14ac:dyDescent="0.4">
      <c r="B34" s="35" t="s">
        <v>50</v>
      </c>
      <c r="C34" s="36"/>
      <c r="D34" s="36"/>
      <c r="E34" s="36"/>
      <c r="F34" s="36"/>
      <c r="G34" s="36"/>
      <c r="H34" s="36"/>
      <c r="I34" s="26">
        <f>SUM(I20,I21,I22,I23,I25,I26,I27,I28,I29,I30,I31,I32,I33)</f>
        <v>0</v>
      </c>
    </row>
    <row r="35" spans="2:9" ht="16" customHeight="1" thickBot="1" x14ac:dyDescent="0.4">
      <c r="B35" s="22" t="s">
        <v>10</v>
      </c>
      <c r="C35" s="23"/>
      <c r="D35" s="23"/>
      <c r="E35" s="23"/>
      <c r="F35" s="37" t="str">
        <f>IF(E17=100,"Toto je jediné kritérium a prepočet na body sa preto neuplatňuje",IF(B17="čím menej, tým lepšie",(E17*(H17-I34)/(H17-F17)),(E17*(I34-F17)/(H17-F17))))</f>
        <v>Toto je jediné kritérium a prepočet na body sa preto neuplatňuje</v>
      </c>
      <c r="G35" s="38"/>
      <c r="H35" s="38"/>
      <c r="I35" s="39"/>
    </row>
    <row r="36" spans="2:9" ht="15" customHeight="1" thickBot="1" x14ac:dyDescent="0.4">
      <c r="B36" s="43"/>
      <c r="C36" s="44"/>
      <c r="D36" s="44"/>
      <c r="E36" s="44"/>
      <c r="F36" s="44"/>
      <c r="G36" s="44"/>
      <c r="H36" s="44"/>
      <c r="I36" s="44"/>
    </row>
    <row r="37" spans="2:9" ht="23.15" customHeight="1" thickBot="1" x14ac:dyDescent="0.4">
      <c r="B37" s="27" t="s">
        <v>40</v>
      </c>
      <c r="C37" s="28"/>
      <c r="D37" s="28"/>
      <c r="E37" s="28"/>
      <c r="F37" s="28"/>
      <c r="G37" s="28"/>
      <c r="H37" s="28"/>
      <c r="I37" s="29"/>
    </row>
    <row r="38" spans="2:9" ht="20.5" customHeight="1" x14ac:dyDescent="0.35">
      <c r="B38" s="32"/>
      <c r="C38" s="33"/>
      <c r="D38" s="33"/>
      <c r="E38" s="33"/>
      <c r="F38" s="33"/>
      <c r="G38" s="34"/>
      <c r="H38" s="30" t="s">
        <v>9</v>
      </c>
      <c r="I38" s="31"/>
    </row>
    <row r="39" spans="2:9" s="16" customFormat="1" ht="26.25" customHeight="1" thickBot="1" x14ac:dyDescent="0.4">
      <c r="B39" s="40" t="s">
        <v>44</v>
      </c>
      <c r="C39" s="41"/>
      <c r="D39" s="41"/>
      <c r="E39" s="41"/>
      <c r="F39" s="41"/>
      <c r="G39" s="42"/>
      <c r="H39" s="45"/>
      <c r="I39" s="46"/>
    </row>
    <row r="40" spans="2:9" s="16" customFormat="1" ht="17.149999999999999" customHeight="1" x14ac:dyDescent="0.35">
      <c r="B40" s="25" t="s">
        <v>58</v>
      </c>
      <c r="C40" s="25"/>
      <c r="D40" s="25"/>
      <c r="E40" s="25"/>
      <c r="F40" s="25"/>
      <c r="G40" s="24"/>
      <c r="H40" s="24"/>
      <c r="I40" s="24"/>
    </row>
    <row r="41" spans="2:9" ht="15" customHeight="1" thickBot="1" x14ac:dyDescent="0.4">
      <c r="B41" s="15"/>
      <c r="C41" s="15"/>
      <c r="D41" s="15"/>
      <c r="E41" s="15"/>
      <c r="F41" s="15"/>
    </row>
    <row r="42" spans="2:9" ht="15.65" customHeight="1" x14ac:dyDescent="0.35">
      <c r="B42" s="53" t="s">
        <v>11</v>
      </c>
      <c r="C42" s="54"/>
      <c r="D42" s="55"/>
      <c r="E42" s="59" t="s">
        <v>56</v>
      </c>
      <c r="F42" s="60"/>
      <c r="G42" s="47" t="s">
        <v>12</v>
      </c>
      <c r="H42" s="48"/>
      <c r="I42" s="49"/>
    </row>
    <row r="43" spans="2:9" ht="11.5" customHeight="1" thickBot="1" x14ac:dyDescent="0.4">
      <c r="B43" s="56"/>
      <c r="C43" s="57"/>
      <c r="D43" s="58"/>
      <c r="E43" s="61"/>
      <c r="F43" s="62"/>
      <c r="G43" s="50"/>
      <c r="H43" s="51"/>
      <c r="I43" s="52"/>
    </row>
  </sheetData>
  <mergeCells count="43">
    <mergeCell ref="C19:I19"/>
    <mergeCell ref="C24:I24"/>
    <mergeCell ref="D31:E31"/>
    <mergeCell ref="D32:E32"/>
    <mergeCell ref="D20:E20"/>
    <mergeCell ref="B9:I9"/>
    <mergeCell ref="F16:G16"/>
    <mergeCell ref="F17:G17"/>
    <mergeCell ref="H17:I17"/>
    <mergeCell ref="B17:D17"/>
    <mergeCell ref="B16:D16"/>
    <mergeCell ref="B15:I15"/>
    <mergeCell ref="B10:H10"/>
    <mergeCell ref="B13:H13"/>
    <mergeCell ref="B12:H12"/>
    <mergeCell ref="B11:H11"/>
    <mergeCell ref="C18:E18"/>
    <mergeCell ref="B1:I1"/>
    <mergeCell ref="B2:I2"/>
    <mergeCell ref="B14:I14"/>
    <mergeCell ref="H16:I16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39:G39"/>
    <mergeCell ref="B36:I36"/>
    <mergeCell ref="H39:I39"/>
    <mergeCell ref="G42:I43"/>
    <mergeCell ref="B42:D43"/>
    <mergeCell ref="E42:F43"/>
    <mergeCell ref="C33:E33"/>
    <mergeCell ref="B37:I37"/>
    <mergeCell ref="H38:I38"/>
    <mergeCell ref="B38:G38"/>
    <mergeCell ref="B34:H34"/>
    <mergeCell ref="F35:I35"/>
    <mergeCell ref="D25:E25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412750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412750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412750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12</xdr:row>
                    <xdr:rowOff>0</xdr:rowOff>
                  </from>
                  <to>
                    <xdr:col>10</xdr:col>
                    <xdr:colOff>527050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412750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2024-04-12T18:31:52Z</cp:lastPrinted>
  <dcterms:created xsi:type="dcterms:W3CDTF">2022-09-22T09:41:16Z</dcterms:created>
  <dcterms:modified xsi:type="dcterms:W3CDTF">2024-05-10T21:01:58Z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