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55ač.56-Závesy a koberce/"/>
    </mc:Choice>
  </mc:AlternateContent>
  <xr:revisionPtr revIDLastSave="2" documentId="8_{9480E34F-C0DE-45E6-803E-73673406A3B2}" xr6:coauthVersionLast="47" xr6:coauthVersionMax="47" xr10:uidLastSave="{D9FDEDDA-AA68-4897-B7AB-3ACF42984B54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6" l="1"/>
  <c r="H36" i="6"/>
  <c r="I36" i="6"/>
  <c r="H28" i="6"/>
  <c r="I28" i="6"/>
  <c r="H27" i="6"/>
  <c r="I27" i="6"/>
  <c r="H20" i="6"/>
  <c r="I20" i="6"/>
  <c r="H21" i="6"/>
  <c r="I21" i="6"/>
  <c r="H22" i="6"/>
  <c r="I22" i="6"/>
  <c r="H37" i="6"/>
  <c r="I37" i="6"/>
  <c r="H34" i="6"/>
  <c r="I34" i="6"/>
  <c r="H33" i="6"/>
  <c r="I33" i="6"/>
  <c r="H24" i="6"/>
  <c r="I24" i="6"/>
  <c r="H25" i="6"/>
  <c r="I25" i="6"/>
  <c r="H30" i="6"/>
  <c r="I30" i="6"/>
  <c r="H31" i="6"/>
  <c r="I31" i="6"/>
  <c r="H38" i="6"/>
  <c r="I38" i="6"/>
  <c r="F40" i="6"/>
  <c r="H17" i="6"/>
  <c r="F17" i="6"/>
</calcChain>
</file>

<file path=xl/sharedStrings.xml><?xml version="1.0" encoding="utf-8"?>
<sst xmlns="http://schemas.openxmlformats.org/spreadsheetml/2006/main" count="114" uniqueCount="95">
  <si>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</si>
  <si>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</si>
  <si>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</si>
  <si>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</si>
  <si>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</si>
  <si>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</si>
  <si>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</si>
  <si>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</si>
  <si>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</si>
  <si>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</si>
  <si>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</si>
  <si>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</si>
  <si>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</si>
  <si>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</si>
  <si>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</si>
  <si>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</si>
  <si>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</si>
  <si>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</si>
  <si>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</si>
  <si>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</si>
  <si>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</si>
  <si>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</si>
  <si>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</si>
  <si>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</si>
  <si>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</si>
  <si>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</si>
  <si>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</si>
  <si>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</si>
  <si>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</si>
  <si>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</si>
  <si>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</si>
  <si>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</si>
  <si>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</si>
  <si>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</si>
  <si>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</si>
  <si>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</si>
  <si>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</si>
  <si>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</si>
  <si>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</si>
  <si>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</si>
  <si>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</si>
  <si>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</si>
  <si>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</si>
  <si>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</si>
  <si>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</si>
  <si>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</si>
  <si>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</si>
  <si>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</si>
  <si>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</si>
  <si>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</si>
  <si>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</si>
  <si>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</si>
  <si>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</si>
  <si>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</si>
  <si>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</si>
  <si>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</si>
  <si>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Dátum:</t>
  </si>
  <si>
    <t xml:space="preserve">Množstvo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</si>
  <si>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</si>
  <si>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</si>
  <si>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3.</t>
  </si>
  <si>
    <t>1.1</t>
  </si>
  <si>
    <t>1.3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</si>
  <si>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</si>
  <si>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1.2</t>
  </si>
  <si>
    <t>2.1</t>
  </si>
  <si>
    <t>2.2</t>
  </si>
  <si>
    <t>Príloha č. 2 - Ponuka uchádzača vo výzve č. 55 "Interiérové vybavenie závesmi"</t>
  </si>
  <si>
    <t>ZUŠ/Zd03</t>
  </si>
  <si>
    <t>Garníža/záves TRIEDY štandardný (pol. 1.1 až 1.3)</t>
  </si>
  <si>
    <t>ZUŠ/Zd04</t>
  </si>
  <si>
    <t>Garníža/záves TRIEDY štandardný (pol. 2.1 až 2.2)</t>
  </si>
  <si>
    <t>KOĽAJNICA prisadená (dĺžka v bm)</t>
  </si>
  <si>
    <t>GARNIŽA (dĺžka v bm)</t>
  </si>
  <si>
    <t>Garníža/záves TRIEDY štandardný (pol. 3.1 až 3.2)</t>
  </si>
  <si>
    <t>3.1</t>
  </si>
  <si>
    <t>3.2</t>
  </si>
  <si>
    <t>ZUŠ/Zd05</t>
  </si>
  <si>
    <t>4.</t>
  </si>
  <si>
    <t>4.1</t>
  </si>
  <si>
    <t>4.2</t>
  </si>
  <si>
    <t>5.</t>
  </si>
  <si>
    <t>5.1</t>
  </si>
  <si>
    <t>5.2</t>
  </si>
  <si>
    <t>6.</t>
  </si>
  <si>
    <t>6.1</t>
  </si>
  <si>
    <t>6.2</t>
  </si>
  <si>
    <t>7.</t>
  </si>
  <si>
    <t>Garníža/záves REPRE nadštandardný (pol. 4.1 až 4.2)</t>
  </si>
  <si>
    <t>ZUŠ/Zd06</t>
  </si>
  <si>
    <t>ZÁVES nariasený (dĺžka v bm)</t>
  </si>
  <si>
    <t>Garníža/záves SÁLA nadštandardný (pol. 5.1 až 5.2)</t>
  </si>
  <si>
    <t>ZUŠ/Zd07</t>
  </si>
  <si>
    <t>Garníža/záves FOYER I (pol. 6.1 až 6.2)</t>
  </si>
  <si>
    <t>ZUŠ/Zd08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</si>
</sst>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4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40" xfId="2" applyNumberFormat="1" applyFont="1" applyFill="1" applyBorder="1" applyAlignment="1">
      <alignment vertical="center"/>
    </xf>
    <xf numFmtId="49" fontId="0" fillId="6" borderId="48" xfId="0" applyNumberFormat="1" applyFill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65" fontId="0" fillId="5" borderId="34" xfId="2" applyNumberFormat="1" applyFont="1" applyFill="1" applyBorder="1" applyAlignment="1">
      <alignment horizontal="center" vertical="center"/>
    </xf>
    <xf numFmtId="166" fontId="0" fillId="0" borderId="34" xfId="2" applyNumberFormat="1" applyFont="1" applyFill="1" applyBorder="1" applyAlignment="1">
      <alignment horizontal="center" vertical="center"/>
    </xf>
    <xf numFmtId="166" fontId="0" fillId="0" borderId="49" xfId="2" applyNumberFormat="1" applyFont="1" applyFill="1" applyBorder="1"/>
    <xf numFmtId="0" fontId="0" fillId="0" borderId="22" xfId="0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6" xfId="2" applyNumberFormat="1" applyFont="1" applyFill="1" applyBorder="1"/>
    <xf numFmtId="49" fontId="0" fillId="6" borderId="23" xfId="0" applyNumberFormat="1" applyFill="1" applyBorder="1" applyAlignment="1">
      <alignment horizontal="left"/>
    </xf>
    <xf numFmtId="0" fontId="0" fillId="0" borderId="62" xfId="0" applyBorder="1" applyAlignment="1">
      <alignment horizontal="center"/>
    </xf>
    <xf numFmtId="165" fontId="0" fillId="5" borderId="62" xfId="2" applyNumberFormat="1" applyFont="1" applyFill="1" applyBorder="1" applyAlignment="1">
      <alignment horizontal="center" vertical="center"/>
    </xf>
    <xf numFmtId="166" fontId="0" fillId="0" borderId="63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/>
    <xf numFmtId="49" fontId="0" fillId="6" borderId="61" xfId="0" applyNumberFormat="1" applyFill="1" applyBorder="1" applyAlignment="1">
      <alignment horizontal="left"/>
    </xf>
    <xf numFmtId="49" fontId="2" fillId="6" borderId="65" xfId="0" applyNumberFormat="1" applyFont="1" applyFill="1" applyBorder="1" applyAlignment="1">
      <alignment horizontal="left"/>
    </xf>
    <xf numFmtId="0" fontId="2" fillId="6" borderId="65" xfId="0" applyFont="1" applyFill="1" applyBorder="1" applyAlignment="1">
      <alignment horizontal="left"/>
    </xf>
    <xf numFmtId="0" fontId="0" fillId="0" borderId="54" xfId="2" applyFont="1" applyFill="1" applyBorder="1" applyAlignment="1">
      <alignment horizontal="center" vertical="center"/>
    </xf>
    <xf numFmtId="165" fontId="0" fillId="5" borderId="54" xfId="2" applyNumberFormat="1" applyFont="1" applyFill="1" applyBorder="1" applyAlignment="1">
      <alignment horizontal="center" vertical="center"/>
    </xf>
    <xf numFmtId="166" fontId="0" fillId="0" borderId="54" xfId="2" applyNumberFormat="1" applyFont="1" applyFill="1" applyBorder="1" applyAlignment="1">
      <alignment horizontal="center" vertical="center"/>
    </xf>
    <xf numFmtId="166" fontId="0" fillId="0" borderId="66" xfId="2" applyNumberFormat="1" applyFont="1" applyFill="1" applyBorder="1"/>
    <xf numFmtId="0" fontId="2" fillId="0" borderId="6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35" xfId="0" applyBorder="1" applyAlignment="1">
      <alignment horizontal="left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19" fillId="0" borderId="41" xfId="2" applyFont="1" applyFill="1" applyBorder="1" applyAlignment="1">
      <alignment horizontal="left"/>
    </xf>
    <xf numFmtId="0" fontId="19" fillId="0" borderId="35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5" xfId="2" applyNumberFormat="1" applyFont="1" applyFill="1" applyBorder="1" applyAlignment="1">
      <alignment horizontal="left"/>
    </xf>
    <xf numFmtId="0" fontId="18" fillId="0" borderId="27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left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26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26" xfId="2" applyFont="1" applyFill="1" applyBorder="1" applyAlignment="1">
      <alignment horizontal="left" vertical="center" wrapText="1"/>
    </xf>
    <xf numFmtId="0" fontId="19" fillId="0" borderId="50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3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4" xfId="2" applyFont="1" applyFill="1" applyBorder="1" applyAlignment="1">
      <alignment horizontal="left" vertical="center" wrapText="1"/>
    </xf>
    <xf numFmtId="0" fontId="0" fillId="5" borderId="56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0" fillId="5" borderId="4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3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8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0" fillId="0" borderId="50" xfId="2" applyFont="1" applyFill="1" applyBorder="1" applyAlignment="1">
      <alignment horizontal="left"/>
    </xf>
    <xf numFmtId="0" fontId="0" fillId="0" borderId="19" xfId="2" applyFont="1" applyFill="1" applyBorder="1" applyAlignment="1">
      <alignment horizontal="left"/>
    </xf>
    <xf numFmtId="0" fontId="0" fillId="0" borderId="21" xfId="2" applyFont="1" applyFill="1" applyBorder="1" applyAlignment="1">
      <alignment horizontal="left"/>
    </xf>
    <xf numFmtId="0" fontId="16" fillId="6" borderId="43" xfId="2" applyFont="1" applyFill="1" applyBorder="1" applyAlignment="1">
      <alignment horizontal="center" wrapText="1"/>
    </xf>
    <xf numFmtId="0" fontId="16" fillId="6" borderId="45" xfId="2" applyFont="1" applyFill="1" applyBorder="1" applyAlignment="1">
      <alignment horizontal="center" wrapText="1"/>
    </xf>
    <xf numFmtId="0" fontId="11" fillId="6" borderId="51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0" fontId="22" fillId="7" borderId="33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50" xfId="0" applyFont="1" applyBorder="1" applyAlignment="1">
      <alignment horizontal="center"/>
    </xf>
    <xf numFmtId="49" fontId="2" fillId="6" borderId="18" xfId="0" applyNumberFormat="1" applyFont="1" applyFill="1" applyBorder="1" applyAlignment="1">
      <alignment horizontal="left"/>
    </xf>
    <xf numFmtId="0" fontId="2" fillId="0" borderId="63" xfId="0" applyFont="1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63" xfId="0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8"/>
  <sheetViews>
    <sheetView showGridLines="0" tabSelected="1" zoomScale="70" zoomScaleNormal="70" zoomScaleSheetLayoutView="160" workbookViewId="0">
      <selection activeCell="F6" sqref="F6:I6"/>
    </sheetView>
  </sheetViews>
  <sheetFormatPr defaultRowHeight="14.5" x14ac:dyDescent="0.35"/>
  <cols>
    <col min="2" max="2" width="6.1796875" style="14" customWidth="1"/>
    <col min="3" max="3" width="10.54296875" style="14" customWidth="1"/>
    <col min="4" max="4" width="5.81640625" style="14" customWidth="1"/>
    <col min="5" max="5" width="53.54296875" style="14" customWidth="1"/>
    <col min="6" max="6" width="10.54296875" customWidth="1"/>
    <col min="7" max="7" width="15.54296875" customWidth="1"/>
    <col min="8" max="8" width="9.453125" customWidth="1"/>
    <col min="9" max="9" width="13.81640625" customWidth="1"/>
  </cols>
  <sheetData>
    <row r="1" spans="2:9" ht="25.5" customHeight="1" x14ac:dyDescent="0.45">
      <c r="B1" s="82" t="s">
        <v>51</v>
      </c>
      <c r="C1" s="82"/>
      <c r="D1" s="82"/>
      <c r="E1" s="82"/>
      <c r="F1" s="82"/>
      <c r="G1" s="82"/>
      <c r="H1" s="82"/>
      <c r="I1" s="82"/>
    </row>
    <row r="2" spans="2:9" ht="25.5" customHeight="1" x14ac:dyDescent="0.45">
      <c r="B2" s="83" t="s">
        <v>46</v>
      </c>
      <c r="C2" s="83"/>
      <c r="D2" s="83"/>
      <c r="E2" s="83"/>
      <c r="F2" s="83"/>
      <c r="G2" s="83"/>
      <c r="H2" s="83"/>
      <c r="I2" s="83"/>
    </row>
    <row r="3" spans="2:9" ht="15" thickBot="1" x14ac:dyDescent="0.4">
      <c r="B3" s="98"/>
      <c r="C3" s="98"/>
      <c r="D3" s="98"/>
      <c r="E3" s="98"/>
      <c r="F3" s="98"/>
    </row>
    <row r="4" spans="2:9" ht="45.75" customHeight="1" thickBot="1" x14ac:dyDescent="0.4">
      <c r="B4" s="87" t="s">
        <v>67</v>
      </c>
      <c r="C4" s="88"/>
      <c r="D4" s="88"/>
      <c r="E4" s="88"/>
      <c r="F4" s="88"/>
      <c r="G4" s="88"/>
      <c r="H4" s="88"/>
      <c r="I4" s="89"/>
    </row>
    <row r="5" spans="2:9" s="14" customFormat="1" ht="15" thickBot="1" x14ac:dyDescent="0.4">
      <c r="B5" s="90"/>
      <c r="C5" s="91"/>
      <c r="D5" s="91"/>
      <c r="E5" s="91"/>
      <c r="F5" s="91"/>
      <c r="G5" s="91"/>
      <c r="H5" s="91"/>
      <c r="I5" s="91"/>
    </row>
    <row r="6" spans="2:9" ht="17.149999999999999" customHeight="1" x14ac:dyDescent="0.35">
      <c r="B6" s="94" t="s">
        <v>0</v>
      </c>
      <c r="C6" s="95"/>
      <c r="D6" s="95"/>
      <c r="E6" s="95"/>
      <c r="F6" s="92"/>
      <c r="G6" s="92"/>
      <c r="H6" s="92"/>
      <c r="I6" s="93"/>
    </row>
    <row r="7" spans="2:9" ht="17.149999999999999" customHeight="1" thickBot="1" x14ac:dyDescent="0.4">
      <c r="B7" s="73" t="s">
        <v>1</v>
      </c>
      <c r="C7" s="74"/>
      <c r="D7" s="74"/>
      <c r="E7" s="74"/>
      <c r="F7" s="147" t="s">
        <v>2</v>
      </c>
      <c r="G7" s="148"/>
      <c r="H7" s="149"/>
      <c r="I7" s="150"/>
    </row>
    <row r="8" spans="2:9" s="14" customFormat="1" ht="15" thickBot="1" x14ac:dyDescent="0.4">
      <c r="B8" s="96"/>
      <c r="C8" s="97"/>
      <c r="D8" s="97"/>
      <c r="E8" s="97"/>
      <c r="F8" s="97"/>
      <c r="G8" s="97"/>
      <c r="H8" s="97"/>
      <c r="I8" s="97"/>
    </row>
    <row r="9" spans="2:9" ht="30" customHeight="1" x14ac:dyDescent="0.35">
      <c r="B9" s="54" t="s">
        <v>3</v>
      </c>
      <c r="C9" s="55"/>
      <c r="D9" s="55"/>
      <c r="E9" s="55"/>
      <c r="F9" s="55"/>
      <c r="G9" s="55"/>
      <c r="H9" s="55"/>
      <c r="I9" s="56"/>
    </row>
    <row r="10" spans="2:9" ht="45" customHeight="1" x14ac:dyDescent="0.35">
      <c r="B10" s="70" t="s">
        <v>41</v>
      </c>
      <c r="C10" s="71"/>
      <c r="D10" s="71"/>
      <c r="E10" s="71"/>
      <c r="F10" s="71"/>
      <c r="G10" s="71"/>
      <c r="H10" s="72"/>
      <c r="I10" s="12"/>
    </row>
    <row r="11" spans="2:9" ht="45" customHeight="1" x14ac:dyDescent="0.35">
      <c r="B11" s="76" t="s">
        <v>4</v>
      </c>
      <c r="C11" s="77"/>
      <c r="D11" s="77"/>
      <c r="E11" s="77"/>
      <c r="F11" s="77"/>
      <c r="G11" s="77"/>
      <c r="H11" s="78"/>
      <c r="I11" s="12"/>
    </row>
    <row r="12" spans="2:9" ht="45" customHeight="1" x14ac:dyDescent="0.35">
      <c r="B12" s="76" t="s">
        <v>47</v>
      </c>
      <c r="C12" s="77"/>
      <c r="D12" s="77"/>
      <c r="E12" s="77"/>
      <c r="F12" s="77"/>
      <c r="G12" s="77"/>
      <c r="H12" s="78"/>
      <c r="I12" s="12"/>
    </row>
    <row r="13" spans="2:9" ht="45" customHeight="1" thickBot="1" x14ac:dyDescent="0.4">
      <c r="B13" s="73" t="s">
        <v>45</v>
      </c>
      <c r="C13" s="74"/>
      <c r="D13" s="74"/>
      <c r="E13" s="74"/>
      <c r="F13" s="74"/>
      <c r="G13" s="74"/>
      <c r="H13" s="75"/>
      <c r="I13" s="13"/>
    </row>
    <row r="14" spans="2:9" s="14" customFormat="1" ht="15" thickBot="1" x14ac:dyDescent="0.4">
      <c r="B14" s="84"/>
      <c r="C14" s="85"/>
      <c r="D14" s="85"/>
      <c r="E14" s="85"/>
      <c r="F14" s="85"/>
      <c r="G14" s="85"/>
      <c r="H14" s="85"/>
      <c r="I14" s="85"/>
    </row>
    <row r="15" spans="2:9" ht="24" customHeight="1" x14ac:dyDescent="0.35">
      <c r="B15" s="67" t="s">
        <v>42</v>
      </c>
      <c r="C15" s="68"/>
      <c r="D15" s="68"/>
      <c r="E15" s="68"/>
      <c r="F15" s="68"/>
      <c r="G15" s="68"/>
      <c r="H15" s="68"/>
      <c r="I15" s="69"/>
    </row>
    <row r="16" spans="2:9" ht="15.65" customHeight="1" x14ac:dyDescent="0.35">
      <c r="B16" s="65" t="s">
        <v>5</v>
      </c>
      <c r="C16" s="66"/>
      <c r="D16" s="58"/>
      <c r="E16" s="21" t="s">
        <v>6</v>
      </c>
      <c r="F16" s="57" t="s">
        <v>7</v>
      </c>
      <c r="G16" s="58"/>
      <c r="H16" s="57" t="s">
        <v>8</v>
      </c>
      <c r="I16" s="86"/>
    </row>
    <row r="17" spans="2:9" ht="20.149999999999999" customHeight="1" thickBot="1" x14ac:dyDescent="0.4">
      <c r="B17" s="62" t="s">
        <v>43</v>
      </c>
      <c r="C17" s="63"/>
      <c r="D17" s="64"/>
      <c r="E17" s="17">
        <v>100</v>
      </c>
      <c r="F17" s="59" t="str">
        <f>IF(E17=100,"neuplatňuje sa","sem doplň minimum")</f>
        <v>neuplatňuje sa</v>
      </c>
      <c r="G17" s="60"/>
      <c r="H17" s="59" t="str">
        <f>IF(E17=100,"neuplatňuje sa","sem doplň maximum")</f>
        <v>neuplatňuje sa</v>
      </c>
      <c r="I17" s="61"/>
    </row>
    <row r="18" spans="2:9" ht="31" customHeight="1" thickBot="1" x14ac:dyDescent="0.4">
      <c r="B18" s="18" t="s">
        <v>52</v>
      </c>
      <c r="C18" s="79" t="s">
        <v>49</v>
      </c>
      <c r="D18" s="80"/>
      <c r="E18" s="81"/>
      <c r="F18" s="19" t="s">
        <v>57</v>
      </c>
      <c r="G18" s="19" t="s">
        <v>53</v>
      </c>
      <c r="H18" s="19" t="s">
        <v>48</v>
      </c>
      <c r="I18" s="20" t="s">
        <v>54</v>
      </c>
    </row>
    <row r="19" spans="2:9" ht="17.149999999999999" customHeight="1" thickBot="1" x14ac:dyDescent="0.4">
      <c r="B19" s="42" t="s">
        <v>59</v>
      </c>
      <c r="C19" s="133" t="s">
        <v>69</v>
      </c>
      <c r="D19" s="50"/>
      <c r="E19" s="50"/>
      <c r="F19" s="50"/>
      <c r="G19" s="50"/>
      <c r="H19" s="50"/>
      <c r="I19" s="51"/>
    </row>
    <row r="20" spans="2:9" ht="17.149999999999999" customHeight="1" x14ac:dyDescent="0.35">
      <c r="B20" s="27" t="s">
        <v>61</v>
      </c>
      <c r="C20" s="28" t="s">
        <v>68</v>
      </c>
      <c r="D20" s="52" t="s">
        <v>90</v>
      </c>
      <c r="E20" s="53"/>
      <c r="F20" s="29">
        <v>40.5</v>
      </c>
      <c r="G20" s="30">
        <v>0</v>
      </c>
      <c r="H20" s="31">
        <f>IF(F$7="Som platcom DPH",G20*0.2,0)</f>
        <v>0</v>
      </c>
      <c r="I20" s="32">
        <f>SUM(G20+H20)*F20</f>
        <v>0</v>
      </c>
    </row>
    <row r="21" spans="2:9" ht="17.149999999999999" customHeight="1" x14ac:dyDescent="0.35">
      <c r="B21" s="36" t="s">
        <v>64</v>
      </c>
      <c r="C21" s="28" t="s">
        <v>68</v>
      </c>
      <c r="D21" s="136" t="s">
        <v>72</v>
      </c>
      <c r="E21" s="137"/>
      <c r="F21" s="33">
        <v>56.2</v>
      </c>
      <c r="G21" s="34">
        <v>0</v>
      </c>
      <c r="H21" s="31">
        <f t="shared" ref="H21:H38" si="0">IF(F$7="Som platcom DPH",G21*0.2,0)</f>
        <v>0</v>
      </c>
      <c r="I21" s="35">
        <f t="shared" ref="I21:I22" si="1">SUM(G21+H21)*F21</f>
        <v>0</v>
      </c>
    </row>
    <row r="22" spans="2:9" ht="17.149999999999999" customHeight="1" thickBot="1" x14ac:dyDescent="0.4">
      <c r="B22" s="36" t="s">
        <v>62</v>
      </c>
      <c r="C22" s="28" t="s">
        <v>68</v>
      </c>
      <c r="D22" s="138" t="s">
        <v>73</v>
      </c>
      <c r="E22" s="139"/>
      <c r="F22" s="33">
        <v>22.55</v>
      </c>
      <c r="G22" s="34">
        <v>0</v>
      </c>
      <c r="H22" s="31">
        <f t="shared" si="0"/>
        <v>0</v>
      </c>
      <c r="I22" s="35">
        <f t="shared" si="1"/>
        <v>0</v>
      </c>
    </row>
    <row r="23" spans="2:9" ht="17.149999999999999" customHeight="1" thickBot="1" x14ac:dyDescent="0.4">
      <c r="B23" s="42" t="s">
        <v>55</v>
      </c>
      <c r="C23" s="133" t="s">
        <v>71</v>
      </c>
      <c r="D23" s="50"/>
      <c r="E23" s="50"/>
      <c r="F23" s="50"/>
      <c r="G23" s="50"/>
      <c r="H23" s="50"/>
      <c r="I23" s="51"/>
    </row>
    <row r="24" spans="2:9" ht="17.149999999999999" customHeight="1" x14ac:dyDescent="0.35">
      <c r="B24" s="27" t="s">
        <v>65</v>
      </c>
      <c r="C24" s="48" t="s">
        <v>70</v>
      </c>
      <c r="D24" s="52" t="s">
        <v>90</v>
      </c>
      <c r="E24" s="53"/>
      <c r="F24" s="29">
        <v>19.8</v>
      </c>
      <c r="G24" s="30">
        <v>0</v>
      </c>
      <c r="H24" s="31">
        <f t="shared" si="0"/>
        <v>0</v>
      </c>
      <c r="I24" s="32">
        <f t="shared" ref="I24" si="2">SUM(G24+H24)*F24</f>
        <v>0</v>
      </c>
    </row>
    <row r="25" spans="2:9" ht="17.149999999999999" customHeight="1" thickBot="1" x14ac:dyDescent="0.4">
      <c r="B25" s="36" t="s">
        <v>66</v>
      </c>
      <c r="C25" s="135" t="s">
        <v>70</v>
      </c>
      <c r="D25" s="140" t="s">
        <v>72</v>
      </c>
      <c r="E25" s="139"/>
      <c r="F25" s="37">
        <v>40.9</v>
      </c>
      <c r="G25" s="38">
        <v>0</v>
      </c>
      <c r="H25" s="39">
        <f t="shared" ref="H25:H31" si="3">IF(F$7="Som platcom DPH",G25*0.2,0)</f>
        <v>0</v>
      </c>
      <c r="I25" s="40">
        <f t="shared" ref="I25:I31" si="4">SUM(G25+H25)*F25</f>
        <v>0</v>
      </c>
    </row>
    <row r="26" spans="2:9" ht="17.149999999999999" customHeight="1" thickBot="1" x14ac:dyDescent="0.4">
      <c r="B26" s="134" t="s">
        <v>60</v>
      </c>
      <c r="C26" s="133" t="s">
        <v>74</v>
      </c>
      <c r="D26" s="50"/>
      <c r="E26" s="50"/>
      <c r="F26" s="50"/>
      <c r="G26" s="50"/>
      <c r="H26" s="50"/>
      <c r="I26" s="51"/>
    </row>
    <row r="27" spans="2:9" ht="17.149999999999999" customHeight="1" x14ac:dyDescent="0.35">
      <c r="B27" s="36" t="s">
        <v>75</v>
      </c>
      <c r="C27" s="48" t="s">
        <v>77</v>
      </c>
      <c r="D27" s="52" t="s">
        <v>90</v>
      </c>
      <c r="E27" s="53"/>
      <c r="F27" s="29">
        <v>9.1</v>
      </c>
      <c r="G27" s="30">
        <v>0</v>
      </c>
      <c r="H27" s="31">
        <f t="shared" ref="H27:H28" si="5">IF(F$7="Som platcom DPH",G27*0.2,0)</f>
        <v>0</v>
      </c>
      <c r="I27" s="32">
        <f t="shared" ref="I27:I28" si="6">SUM(G27+H27)*F27</f>
        <v>0</v>
      </c>
    </row>
    <row r="28" spans="2:9" ht="17.149999999999999" customHeight="1" thickBot="1" x14ac:dyDescent="0.4">
      <c r="B28" s="41" t="s">
        <v>76</v>
      </c>
      <c r="C28" s="135" t="s">
        <v>77</v>
      </c>
      <c r="D28" s="141" t="s">
        <v>72</v>
      </c>
      <c r="E28" s="142"/>
      <c r="F28" s="37">
        <v>26.5</v>
      </c>
      <c r="G28" s="30">
        <v>0</v>
      </c>
      <c r="H28" s="31">
        <f t="shared" si="5"/>
        <v>0</v>
      </c>
      <c r="I28" s="32">
        <f t="shared" si="6"/>
        <v>0</v>
      </c>
    </row>
    <row r="29" spans="2:9" ht="17.149999999999999" customHeight="1" thickBot="1" x14ac:dyDescent="0.4">
      <c r="B29" s="42" t="s">
        <v>78</v>
      </c>
      <c r="C29" s="144" t="s">
        <v>88</v>
      </c>
      <c r="D29" s="145"/>
      <c r="E29" s="145"/>
      <c r="F29" s="145"/>
      <c r="G29" s="145"/>
      <c r="H29" s="145"/>
      <c r="I29" s="146"/>
    </row>
    <row r="30" spans="2:9" ht="17.149999999999999" customHeight="1" x14ac:dyDescent="0.35">
      <c r="B30" s="27" t="s">
        <v>79</v>
      </c>
      <c r="C30" s="48" t="s">
        <v>89</v>
      </c>
      <c r="D30" s="52" t="s">
        <v>90</v>
      </c>
      <c r="E30" s="53"/>
      <c r="F30" s="29">
        <v>21.3</v>
      </c>
      <c r="G30" s="30">
        <v>0</v>
      </c>
      <c r="H30" s="31">
        <f t="shared" si="3"/>
        <v>0</v>
      </c>
      <c r="I30" s="32">
        <f t="shared" si="4"/>
        <v>0</v>
      </c>
    </row>
    <row r="31" spans="2:9" ht="17.149999999999999" customHeight="1" thickBot="1" x14ac:dyDescent="0.4">
      <c r="B31" s="36" t="s">
        <v>80</v>
      </c>
      <c r="C31" s="135" t="s">
        <v>89</v>
      </c>
      <c r="D31" s="141" t="s">
        <v>72</v>
      </c>
      <c r="E31" s="142"/>
      <c r="F31" s="37">
        <v>21.3</v>
      </c>
      <c r="G31" s="38">
        <v>0</v>
      </c>
      <c r="H31" s="39">
        <f t="shared" si="3"/>
        <v>0</v>
      </c>
      <c r="I31" s="40">
        <f t="shared" si="4"/>
        <v>0</v>
      </c>
    </row>
    <row r="32" spans="2:9" ht="17.149999999999999" customHeight="1" thickBot="1" x14ac:dyDescent="0.4">
      <c r="B32" s="134" t="s">
        <v>81</v>
      </c>
      <c r="C32" s="144" t="s">
        <v>91</v>
      </c>
      <c r="D32" s="145"/>
      <c r="E32" s="145"/>
      <c r="F32" s="145"/>
      <c r="G32" s="145"/>
      <c r="H32" s="145"/>
      <c r="I32" s="146"/>
    </row>
    <row r="33" spans="2:9" ht="17.149999999999999" customHeight="1" x14ac:dyDescent="0.35">
      <c r="B33" s="41" t="s">
        <v>82</v>
      </c>
      <c r="C33" s="49" t="s">
        <v>92</v>
      </c>
      <c r="D33" s="52" t="s">
        <v>90</v>
      </c>
      <c r="E33" s="53"/>
      <c r="F33" s="143">
        <v>6.3</v>
      </c>
      <c r="G33" s="30">
        <v>0</v>
      </c>
      <c r="H33" s="31">
        <f t="shared" ref="H33:H37" si="7">IF(F$7="Som platcom DPH",G33*0.2,0)</f>
        <v>0</v>
      </c>
      <c r="I33" s="32">
        <f t="shared" ref="I33:I37" si="8">SUM(G33+H33)*F33</f>
        <v>0</v>
      </c>
    </row>
    <row r="34" spans="2:9" ht="17.149999999999999" customHeight="1" thickBot="1" x14ac:dyDescent="0.4">
      <c r="B34" s="41" t="s">
        <v>83</v>
      </c>
      <c r="C34" s="49" t="s">
        <v>92</v>
      </c>
      <c r="D34" s="141" t="s">
        <v>72</v>
      </c>
      <c r="E34" s="142"/>
      <c r="F34" s="37">
        <v>6.3</v>
      </c>
      <c r="G34" s="34">
        <v>0</v>
      </c>
      <c r="H34" s="31">
        <f t="shared" si="7"/>
        <v>0</v>
      </c>
      <c r="I34" s="35">
        <f t="shared" si="8"/>
        <v>0</v>
      </c>
    </row>
    <row r="35" spans="2:9" ht="17.149999999999999" customHeight="1" thickBot="1" x14ac:dyDescent="0.4">
      <c r="B35" s="134" t="s">
        <v>84</v>
      </c>
      <c r="C35" s="144" t="s">
        <v>93</v>
      </c>
      <c r="D35" s="145"/>
      <c r="E35" s="145"/>
      <c r="F35" s="145"/>
      <c r="G35" s="145"/>
      <c r="H35" s="145"/>
      <c r="I35" s="146"/>
    </row>
    <row r="36" spans="2:9" ht="17.149999999999999" customHeight="1" x14ac:dyDescent="0.35">
      <c r="B36" s="41" t="s">
        <v>85</v>
      </c>
      <c r="C36" s="49" t="s">
        <v>94</v>
      </c>
      <c r="D36" s="52" t="s">
        <v>90</v>
      </c>
      <c r="E36" s="53"/>
      <c r="F36" s="143">
        <v>4</v>
      </c>
      <c r="G36" s="30">
        <v>0</v>
      </c>
      <c r="H36" s="31">
        <f t="shared" ref="H36" si="9">IF(F$7="Som platcom DPH",G36*0.2,0)</f>
        <v>0</v>
      </c>
      <c r="I36" s="32">
        <f t="shared" ref="I36" si="10">SUM(G36+H36)*F36</f>
        <v>0</v>
      </c>
    </row>
    <row r="37" spans="2:9" ht="17.149999999999999" customHeight="1" thickBot="1" x14ac:dyDescent="0.4">
      <c r="B37" s="41" t="s">
        <v>86</v>
      </c>
      <c r="C37" s="49" t="s">
        <v>94</v>
      </c>
      <c r="D37" s="141" t="s">
        <v>72</v>
      </c>
      <c r="E37" s="142"/>
      <c r="F37" s="37">
        <v>4</v>
      </c>
      <c r="G37" s="38">
        <v>0</v>
      </c>
      <c r="H37" s="39">
        <f t="shared" si="7"/>
        <v>0</v>
      </c>
      <c r="I37" s="40">
        <f t="shared" si="8"/>
        <v>0</v>
      </c>
    </row>
    <row r="38" spans="2:9" ht="19" customHeight="1" thickBot="1" x14ac:dyDescent="0.4">
      <c r="B38" s="43" t="s">
        <v>87</v>
      </c>
      <c r="C38" s="120" t="s">
        <v>63</v>
      </c>
      <c r="D38" s="121"/>
      <c r="E38" s="122"/>
      <c r="F38" s="44">
        <v>1</v>
      </c>
      <c r="G38" s="45">
        <v>0</v>
      </c>
      <c r="H38" s="46">
        <f t="shared" si="0"/>
        <v>0</v>
      </c>
      <c r="I38" s="47">
        <f t="shared" ref="I38" si="11">SUM(G38+H38)*F38</f>
        <v>0</v>
      </c>
    </row>
    <row r="39" spans="2:9" ht="31" customHeight="1" thickBot="1" x14ac:dyDescent="0.4">
      <c r="B39" s="128" t="s">
        <v>50</v>
      </c>
      <c r="C39" s="129"/>
      <c r="D39" s="129"/>
      <c r="E39" s="129"/>
      <c r="F39" s="129"/>
      <c r="G39" s="129"/>
      <c r="H39" s="129"/>
      <c r="I39" s="26">
        <f>SUM(I20,I21,I22,I24,I25,I27,I28,I30,I31,I33,I34,I36,I37,I38)</f>
        <v>0</v>
      </c>
    </row>
    <row r="40" spans="2:9" ht="16" customHeight="1" thickBot="1" x14ac:dyDescent="0.4">
      <c r="B40" s="22" t="s">
        <v>10</v>
      </c>
      <c r="C40" s="23"/>
      <c r="D40" s="23"/>
      <c r="E40" s="23"/>
      <c r="F40" s="130" t="str">
        <f>IF(E17=100,"Toto je jediné kritérium a prepočet na body sa preto neuplatňuje",IF(B17="čím menej, tým lepšie",(E17*(H17-I39)/(H17-F17)),(E17*(I39-F17)/(H17-F17))))</f>
        <v>Toto je jediné kritérium a prepočet na body sa preto neuplatňuje</v>
      </c>
      <c r="G40" s="131"/>
      <c r="H40" s="131"/>
      <c r="I40" s="132"/>
    </row>
    <row r="41" spans="2:9" ht="15" customHeight="1" thickBot="1" x14ac:dyDescent="0.4">
      <c r="B41" s="96"/>
      <c r="C41" s="97"/>
      <c r="D41" s="97"/>
      <c r="E41" s="97"/>
      <c r="F41" s="97"/>
      <c r="G41" s="97"/>
      <c r="H41" s="97"/>
      <c r="I41" s="97"/>
    </row>
    <row r="42" spans="2:9" ht="23.15" customHeight="1" thickBot="1" x14ac:dyDescent="0.4">
      <c r="B42" s="87" t="s">
        <v>40</v>
      </c>
      <c r="C42" s="88"/>
      <c r="D42" s="88"/>
      <c r="E42" s="88"/>
      <c r="F42" s="88"/>
      <c r="G42" s="88"/>
      <c r="H42" s="88"/>
      <c r="I42" s="89"/>
    </row>
    <row r="43" spans="2:9" ht="20.5" customHeight="1" x14ac:dyDescent="0.35">
      <c r="B43" s="125"/>
      <c r="C43" s="126"/>
      <c r="D43" s="126"/>
      <c r="E43" s="126"/>
      <c r="F43" s="126"/>
      <c r="G43" s="127"/>
      <c r="H43" s="123" t="s">
        <v>9</v>
      </c>
      <c r="I43" s="124"/>
    </row>
    <row r="44" spans="2:9" s="16" customFormat="1" ht="26.25" customHeight="1" thickBot="1" x14ac:dyDescent="0.4">
      <c r="B44" s="99" t="s">
        <v>44</v>
      </c>
      <c r="C44" s="100"/>
      <c r="D44" s="100"/>
      <c r="E44" s="100"/>
      <c r="F44" s="100"/>
      <c r="G44" s="101"/>
      <c r="H44" s="102"/>
      <c r="I44" s="103"/>
    </row>
    <row r="45" spans="2:9" s="16" customFormat="1" ht="17.149999999999999" customHeight="1" x14ac:dyDescent="0.35">
      <c r="B45" s="25" t="s">
        <v>58</v>
      </c>
      <c r="C45" s="25"/>
      <c r="D45" s="25"/>
      <c r="E45" s="25"/>
      <c r="F45" s="25"/>
      <c r="G45" s="24"/>
      <c r="H45" s="24"/>
      <c r="I45" s="24"/>
    </row>
    <row r="46" spans="2:9" ht="15" customHeight="1" thickBot="1" x14ac:dyDescent="0.4">
      <c r="B46" s="15"/>
      <c r="C46" s="15"/>
      <c r="D46" s="15"/>
      <c r="E46" s="15"/>
      <c r="F46" s="15"/>
    </row>
    <row r="47" spans="2:9" ht="15.65" customHeight="1" x14ac:dyDescent="0.35">
      <c r="B47" s="110" t="s">
        <v>11</v>
      </c>
      <c r="C47" s="111"/>
      <c r="D47" s="112"/>
      <c r="E47" s="116" t="s">
        <v>56</v>
      </c>
      <c r="F47" s="117"/>
      <c r="G47" s="104" t="s">
        <v>12</v>
      </c>
      <c r="H47" s="105"/>
      <c r="I47" s="106"/>
    </row>
    <row r="48" spans="2:9" ht="11.5" customHeight="1" thickBot="1" x14ac:dyDescent="0.4">
      <c r="B48" s="113"/>
      <c r="C48" s="114"/>
      <c r="D48" s="115"/>
      <c r="E48" s="118"/>
      <c r="F48" s="119"/>
      <c r="G48" s="107"/>
      <c r="H48" s="108"/>
      <c r="I48" s="109"/>
    </row>
  </sheetData>
  <mergeCells count="56">
    <mergeCell ref="D30:E30"/>
    <mergeCell ref="D31:E31"/>
    <mergeCell ref="D33:E33"/>
    <mergeCell ref="D36:E36"/>
    <mergeCell ref="C38:E38"/>
    <mergeCell ref="B42:I42"/>
    <mergeCell ref="H43:I43"/>
    <mergeCell ref="B43:G43"/>
    <mergeCell ref="B39:H39"/>
    <mergeCell ref="F40:I40"/>
    <mergeCell ref="B44:G44"/>
    <mergeCell ref="B41:I41"/>
    <mergeCell ref="H44:I44"/>
    <mergeCell ref="G47:I48"/>
    <mergeCell ref="B47:D48"/>
    <mergeCell ref="E47:F48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9:I19"/>
    <mergeCell ref="C23:I23"/>
    <mergeCell ref="D34:E34"/>
    <mergeCell ref="D37:E37"/>
    <mergeCell ref="D20:E20"/>
    <mergeCell ref="D24:E24"/>
    <mergeCell ref="C26:I26"/>
    <mergeCell ref="C29:I29"/>
    <mergeCell ref="D27:E27"/>
    <mergeCell ref="D21:E21"/>
    <mergeCell ref="D22:E22"/>
    <mergeCell ref="D25:E25"/>
    <mergeCell ref="D28:E28"/>
    <mergeCell ref="C32:I32"/>
    <mergeCell ref="C35:I35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2024-05-22T23:57:51Z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