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a.hornackova\Downloads\"/>
    </mc:Choice>
  </mc:AlternateContent>
  <xr:revisionPtr revIDLastSave="0" documentId="13_ncr:1_{E8979662-DDCF-47E7-AADD-8A98D28EA7A4}" xr6:coauthVersionLast="47" xr6:coauthVersionMax="47" xr10:uidLastSave="{00000000-0000-0000-0000-000000000000}"/>
  <bookViews>
    <workbookView xWindow="-120" yWindow="-120" windowWidth="29040" windowHeight="15840" xr2:uid="{89D3062A-3E8C-407B-A16C-9D1AA0F43D56}"/>
  </bookViews>
  <sheets>
    <sheet name="Ponuka" sheetId="8" r:id="rId1"/>
    <sheet name="Koneční užívatelia výhod" sheetId="5" r:id="rId2"/>
    <sheet name="Medzinárodné sankcie" sheetId="2" r:id="rId3"/>
  </sheets>
  <definedNames>
    <definedName name="_xlnm._FilterDatabase" localSheetId="0" hidden="1">Ponuka!$B$20:$G$103</definedName>
    <definedName name="_xlnm.Print_Area" localSheetId="1">'Koneční užívatelia výhod'!$B$1:$B$28</definedName>
    <definedName name="_xlnm.Print_Area" localSheetId="2">'Medzinárodné sankcie'!$B$1:$B$22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8" l="1"/>
  <c r="F33" i="8"/>
  <c r="G33" i="8" s="1"/>
  <c r="F34" i="8"/>
  <c r="G34" i="8" s="1"/>
  <c r="F35" i="8"/>
  <c r="G35" i="8" s="1"/>
  <c r="F36" i="8"/>
  <c r="G36" i="8" s="1"/>
  <c r="F37" i="8"/>
  <c r="G37" i="8" s="1"/>
  <c r="F38" i="8"/>
  <c r="G38" i="8" s="1"/>
  <c r="F39" i="8"/>
  <c r="G39" i="8" s="1"/>
  <c r="F40" i="8"/>
  <c r="G40" i="8" s="1"/>
  <c r="F41" i="8"/>
  <c r="G41" i="8" s="1"/>
  <c r="F42" i="8"/>
  <c r="G42" i="8" s="1"/>
  <c r="F43" i="8"/>
  <c r="G43" i="8" s="1"/>
  <c r="F44" i="8"/>
  <c r="G44" i="8" s="1"/>
  <c r="F45" i="8"/>
  <c r="G45" i="8" s="1"/>
  <c r="F46" i="8"/>
  <c r="G46" i="8" s="1"/>
  <c r="F47" i="8"/>
  <c r="G47" i="8" s="1"/>
  <c r="F48" i="8"/>
  <c r="G48" i="8" s="1"/>
  <c r="F49" i="8"/>
  <c r="G49" i="8" s="1"/>
  <c r="F50" i="8"/>
  <c r="G50" i="8" s="1"/>
  <c r="F51" i="8"/>
  <c r="G51" i="8" s="1"/>
  <c r="F52" i="8"/>
  <c r="G52" i="8" s="1"/>
  <c r="F53" i="8"/>
  <c r="G53" i="8" s="1"/>
  <c r="F54" i="8"/>
  <c r="G54" i="8" s="1"/>
  <c r="F56" i="8"/>
  <c r="G56" i="8" s="1"/>
  <c r="F57" i="8"/>
  <c r="G57" i="8" s="1"/>
  <c r="F58" i="8"/>
  <c r="G58" i="8" s="1"/>
  <c r="F59" i="8"/>
  <c r="G59" i="8" s="1"/>
  <c r="F60" i="8"/>
  <c r="G60" i="8" s="1"/>
  <c r="F61" i="8"/>
  <c r="G61" i="8" s="1"/>
  <c r="F62" i="8"/>
  <c r="G62" i="8" s="1"/>
  <c r="F63" i="8"/>
  <c r="G63" i="8" s="1"/>
  <c r="F65" i="8"/>
  <c r="G65" i="8" s="1"/>
  <c r="F66" i="8"/>
  <c r="G66" i="8" s="1"/>
  <c r="F67" i="8"/>
  <c r="G67" i="8" s="1"/>
  <c r="F68" i="8"/>
  <c r="G68" i="8" s="1"/>
  <c r="F69" i="8"/>
  <c r="G69" i="8" s="1"/>
  <c r="F70" i="8"/>
  <c r="G70" i="8" s="1"/>
  <c r="F71" i="8"/>
  <c r="G71" i="8" s="1"/>
  <c r="F72" i="8"/>
  <c r="G72" i="8" s="1"/>
  <c r="F73" i="8"/>
  <c r="G73" i="8" s="1"/>
  <c r="F75" i="8"/>
  <c r="G75" i="8" s="1"/>
  <c r="F76" i="8"/>
  <c r="G76" i="8" s="1"/>
  <c r="F78" i="8"/>
  <c r="G78" i="8" s="1"/>
  <c r="F79" i="8"/>
  <c r="G79" i="8" s="1"/>
  <c r="F80" i="8"/>
  <c r="G80" i="8" s="1"/>
  <c r="F81" i="8"/>
  <c r="G81" i="8" s="1"/>
  <c r="F82" i="8"/>
  <c r="G82" i="8" s="1"/>
  <c r="F84" i="8"/>
  <c r="G84" i="8" s="1"/>
  <c r="F86" i="8"/>
  <c r="G86" i="8" s="1"/>
  <c r="F87" i="8"/>
  <c r="G87" i="8" s="1"/>
  <c r="F88" i="8"/>
  <c r="G88" i="8" s="1"/>
  <c r="F89" i="8"/>
  <c r="G89" i="8" s="1"/>
  <c r="F90" i="8"/>
  <c r="G90" i="8" s="1"/>
  <c r="F91" i="8"/>
  <c r="G91" i="8" s="1"/>
  <c r="F93" i="8"/>
  <c r="G93" i="8" s="1"/>
  <c r="F94" i="8"/>
  <c r="G94" i="8" s="1"/>
  <c r="F95" i="8"/>
  <c r="G95" i="8" s="1"/>
  <c r="F96" i="8"/>
  <c r="G96" i="8" s="1"/>
  <c r="F97" i="8"/>
  <c r="G97" i="8" s="1"/>
  <c r="F98" i="8"/>
  <c r="G98" i="8" s="1"/>
  <c r="F100" i="8"/>
  <c r="G100" i="8" s="1"/>
  <c r="F101" i="8"/>
  <c r="G101" i="8" s="1"/>
  <c r="F26" i="8"/>
  <c r="G26" i="8" s="1"/>
  <c r="F27" i="8"/>
  <c r="G27" i="8" s="1"/>
  <c r="F28" i="8"/>
  <c r="G28" i="8" s="1"/>
  <c r="F29" i="8"/>
  <c r="G29" i="8" s="1"/>
  <c r="F30" i="8"/>
  <c r="G30" i="8" s="1"/>
  <c r="F32" i="8"/>
  <c r="G32" i="8" s="1"/>
  <c r="F25" i="8"/>
  <c r="G25" i="8" s="1"/>
  <c r="F24" i="8"/>
  <c r="G24" i="8" s="1"/>
  <c r="F23" i="8"/>
  <c r="G23" i="8" s="1"/>
  <c r="G22" i="8" l="1"/>
  <c r="G110" i="8" l="1"/>
  <c r="G117" i="8"/>
  <c r="G102" i="8" l="1"/>
  <c r="C103" i="8" s="1"/>
  <c r="G119" i="8" s="1"/>
</calcChain>
</file>

<file path=xl/sharedStrings.xml><?xml version="1.0" encoding="utf-8"?>
<sst xmlns="http://schemas.openxmlformats.org/spreadsheetml/2006/main" count="236" uniqueCount="156">
  <si>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</si>
  <si>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</si>
  <si>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</si>
  <si>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</si>
  <si>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</si>
  <si>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</si>
  <si>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</si>
  <si>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</si>
  <si>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</si>
  <si>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</si>
  <si>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</si>
  <si>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</si>
  <si>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Logika kritéria</t>
  </si>
  <si>
    <t>Názov položky</t>
  </si>
  <si>
    <t>Výška DPH</t>
  </si>
  <si>
    <t>Popis kritéria</t>
  </si>
  <si>
    <t>Ponuka uchádzača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</si>
  <si>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</si>
  <si>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</si>
  <si>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</si>
  <si>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</si>
  <si>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</si>
  <si>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</si>
  <si>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</si>
  <si>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</si>
  <si>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</si>
  <si>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</si>
  <si>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</si>
  <si>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</si>
  <si>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</si>
  <si>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</si>
  <si>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</si>
  <si>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</si>
  <si>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</si>
  <si>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</si>
  <si>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</si>
  <si>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</si>
  <si>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</si>
  <si>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</si>
  <si>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</si>
  <si>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</si>
  <si>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</si>
  <si>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</si>
  <si>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</si>
  <si>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</si>
  <si>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</si>
  <si>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</si>
  <si>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</si>
  <si>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Peňažný bonus na účely vyhodnotenia ponúk:</t>
  </si>
  <si>
    <t>Logika kritéria:</t>
  </si>
  <si>
    <t>Minimálna hodnota:</t>
  </si>
  <si>
    <t>Maximálna hodnota:</t>
  </si>
  <si>
    <t>Maximálny finančný bonus na účely hodnotenia ponúk</t>
  </si>
  <si>
    <t>Kritérium č. 1:</t>
  </si>
  <si>
    <t>Kritérium č. 2:</t>
  </si>
  <si>
    <t>Kritérium č. 3:</t>
  </si>
  <si>
    <t>Celková cena na účely hodnotenia ponúk:</t>
  </si>
  <si>
    <t>Minimálna hodnota kritéria</t>
  </si>
  <si>
    <t>Maximálna hodnota kritéria</t>
  </si>
  <si>
    <t>Cena za 1 MJ bez DPH</t>
  </si>
  <si>
    <t>Suma v EUR s DPH za všetky kusy</t>
  </si>
  <si>
    <t>Rozdelovač chladiva pre vonkajšiu jednotku</t>
  </si>
  <si>
    <t xml:space="preserve"> Rozdelovač chladiva pre vnútornú jednotku, kapacita  15.0~40.0 kW</t>
  </si>
  <si>
    <t xml:space="preserve"> Rozdelovač chladiva pre vnútornú jednotku, kapacita 15.0 kW a menej</t>
  </si>
  <si>
    <t>2.02 - Montážny materiál - Chladenie</t>
  </si>
  <si>
    <t>Chladivo R410A</t>
  </si>
  <si>
    <t>Počet</t>
  </si>
  <si>
    <t>kg</t>
  </si>
  <si>
    <t>MJ</t>
  </si>
  <si>
    <t>ks</t>
  </si>
  <si>
    <t xml:space="preserve">ks </t>
  </si>
  <si>
    <t>CU potrubie chladiarenské - single izolované  6 (1/4")</t>
  </si>
  <si>
    <t>bm</t>
  </si>
  <si>
    <t>CU potrubie chladiarenské - single izolované 10 (3/8")</t>
  </si>
  <si>
    <t>CU potrubie chladiarenské - single izolované 12 (1/2")</t>
  </si>
  <si>
    <t>CU potrubie chladiarenské - single izolované  16 (5/8")</t>
  </si>
  <si>
    <t>CU potrubie chladiarenské - single neizolované  22x1,0</t>
  </si>
  <si>
    <t>CU potrubie chladiarenské - single neizolované  28x1,5 tyč + tvarovky10%</t>
  </si>
  <si>
    <t>CU potrubie chladiarenské - single neizolované  35x1,5</t>
  </si>
  <si>
    <t>Drobný spotrebný materiál</t>
  </si>
  <si>
    <t>Komunikačný vodič</t>
  </si>
  <si>
    <t>Komunikačný vodič -  pre káblový ovládač</t>
  </si>
  <si>
    <t>Konzola vonkajšej jednotky DVMS</t>
  </si>
  <si>
    <t>Hadicová izolácia, hrúbka steny 19mm, vnútorný priemer 22mm</t>
  </si>
  <si>
    <t>Hadicová izolácia, hrúbka steny 19mm /vnútorný priemer 35 mm/</t>
  </si>
  <si>
    <t>Zvárací materiál</t>
  </si>
  <si>
    <t>Spojovací a tesniaci materiál</t>
  </si>
  <si>
    <t>Závesný a kotviaci materiál</t>
  </si>
  <si>
    <t>Dusík</t>
  </si>
  <si>
    <t>Ventil guľový chladiarenský 12mm</t>
  </si>
  <si>
    <t>Ventil guľový chladiarenský 28mm</t>
  </si>
  <si>
    <t>Chladiarenský žľab + tvarovky plast 0712BCF /70x55/ - s ochrannou fóliou</t>
  </si>
  <si>
    <t>Kondenzačná hadica 16 mm - biela</t>
  </si>
  <si>
    <t>kpl</t>
  </si>
  <si>
    <t>Hadicová izolácia, hrúbka steny 25mm, vnútorný priemer 28mm</t>
  </si>
  <si>
    <t>2.03 - Montážne práce - Chladenie</t>
  </si>
  <si>
    <t>Montáž CU potrubí</t>
  </si>
  <si>
    <t>Montáž refnetov</t>
  </si>
  <si>
    <t>Montáž vnútornej jednotky</t>
  </si>
  <si>
    <t>Montáž vonkajšej jednotky</t>
  </si>
  <si>
    <t>Drážkovanie - mäkké murivo 50x50mm</t>
  </si>
  <si>
    <t>Zamurovanie drážky 50x50mm</t>
  </si>
  <si>
    <t>prenájom lešenia</t>
  </si>
  <si>
    <t>Tlaková skúška</t>
  </si>
  <si>
    <t>2.04 - Montážny materiál - Elektro</t>
  </si>
  <si>
    <t>Elektrické napájanie  CYKY 3x2,5</t>
  </si>
  <si>
    <t>Kábel CYKY-J 5x4</t>
  </si>
  <si>
    <t>istič PL7-C16/1 1-fázovy</t>
  </si>
  <si>
    <t>istič PL7-C32/3 3-fázovy</t>
  </si>
  <si>
    <t>Chránička káblová 63 PE</t>
  </si>
  <si>
    <t>2.05 - Montážne práce - Elektro</t>
  </si>
  <si>
    <t>Montážne práce - ELEKTRO</t>
  </si>
  <si>
    <t>Revízna správa ELEKTRO</t>
  </si>
  <si>
    <t>Montážna lišta L-3m profil 28/30 2m/ Nosná lišta L-3m profil 20x30/3000</t>
  </si>
  <si>
    <t>Elektrikárska lišta  17x17/Elektrikársky žľab 17x17 PVC samozhášavý RAL9003*</t>
  </si>
  <si>
    <t>2.06 - Montážny materiál - Zdravotechnika</t>
  </si>
  <si>
    <t>Potrubie na odvod kondenzátu DN32 mm + tvarovky</t>
  </si>
  <si>
    <t>Spojka Y pre kondenzačne hadice</t>
  </si>
  <si>
    <t>Podomietkový Sifón Sifón HL138 /HL138 Zápachový uzáver komplet pre klimatizačné zariadenia - UP- DN32 - 100x100 mm*</t>
  </si>
  <si>
    <t>2.07 -  Montážne práce - Zdravotechnika</t>
  </si>
  <si>
    <t>Montážne práce - kondenzačné potrubia</t>
  </si>
  <si>
    <t>2.08 - Stavebné úpravy</t>
  </si>
  <si>
    <t>Sádrokratónové predsteny</t>
  </si>
  <si>
    <t>Vyhotovenie prierazov</t>
  </si>
  <si>
    <t>Vyspravenie drážkovanej steny</t>
  </si>
  <si>
    <t>Maľby vrátane materiálu</t>
  </si>
  <si>
    <t>Konštrukcia pod vonkajšiu jednotku</t>
  </si>
  <si>
    <t>lešenie do 3m</t>
  </si>
  <si>
    <t>m2</t>
  </si>
  <si>
    <t>2.09 -  Režijnépráce</t>
  </si>
  <si>
    <t>Šéfmontáž zariadení</t>
  </si>
  <si>
    <t>Transport zariadení, zdvíhacie mechanizmy - vrátane leteckého transportu vonkajších klimatizačných jednotiek</t>
  </si>
  <si>
    <t>Statický posudok</t>
  </si>
  <si>
    <t>Zaškolenie obsluhy</t>
  </si>
  <si>
    <t xml:space="preserve">Projektová dokumentácia
Táto cena zahŕňa:
- Vypracovanie výkresovej (pôdorysy) a textovej časti (technická správa, výkaz výmer, rozpočet)
-Expedíciu projektovej dokumentácie 
</t>
  </si>
  <si>
    <t xml:space="preserve">Komplexné uvedenie do prevédzky a zaregulovanie
Komplexné uvedenie do prevédzky a zaregulovanie  VZT zariadení a zariadení regulácie, vrátane nastavenia na skutočné prevádzkové parametre. Vyregulovanie distribúcie privádzaného a odvádzaného vzduchu. Vystavenie protokolov  s nasledovnými údajmi:
množstvo vzduchu na zariadenia,  množstvo vzduchu v jednotlivých miestnostiach, rýchlosti prúdenia vzduchu v priestore, teploty privádzaného vzduchu a vzduchu v priestore, menovité prúdy motorov na každé zariadenie a porovnanie s projektovými parametrami. Vykonanie všetkých skúšok, kontrol, meraní a revízií potrebných ku kolaudácii, vrátane všetkých  protokolov, osvedčení a revíznych správ a zaškolenie personálu.
</t>
  </si>
  <si>
    <t xml:space="preserve">2.10 -  Profylaktická prehliadka počas trvania základnej záručnej doby </t>
  </si>
  <si>
    <t>Jarná profylaktika</t>
  </si>
  <si>
    <t>Jesenná profylaktika</t>
  </si>
  <si>
    <t xml:space="preserve">Najnižšia cena za predmet zákazky v EUR s DPH </t>
  </si>
  <si>
    <t>Predĺženie záruky klimatizácií nad požadovaný rozsah</t>
  </si>
  <si>
    <t>Navýšenie servisu klimatizácií nad požadovaný rozsah</t>
  </si>
  <si>
    <t>N/A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</si>
  <si>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</si>
  <si>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čím viac, tým lepšie</t>
  </si>
  <si>
    <t xml:space="preserve">Predĺženie záruky nad požadovaný rozsah (24 mesiacov). Ak sa uchádzač rozhodne ponúknuť predĺženie záruky nad požadovaný rozsah, musí ísť o navýšenie minimálne o 1 polrok a maximálne o 16 polrokov. MJ je polrok. V prípade, že sa uchádzač rozhodne  neponúknuť predĺženie záruky nad požadovaný rozsah, ponechá v tejto časti hodnotu "0". </t>
  </si>
  <si>
    <t xml:space="preserve">Navýšenie požadovaného servisu klimatizácií nad minimálny požadovaný rozsah (2x jarná a 2x jesenná profylaktická prehliadka mesiacov počas dvoch rokov). Ak sa uchádzač rozhodne navýšiť servis klimatizácií nad požadovaný rozsah, musí ísť o navýšenie minimálne o 1 polrok a maximálne o 16 polrokov. MJ je polrok. V prípade, že sa uchádzač rozhodne  neponúknuť predĺženie záruky nad požadovaný rozsah, ponechá v tejto časti hodnotu "0". </t>
  </si>
  <si>
    <r>
      <t xml:space="preserve">Vonkajšia kondenzačná jednotka  Qch: 33,6kW Qt: 37,80kW s premenlivým tokom chladiva 
</t>
    </r>
    <r>
      <rPr>
        <b/>
        <sz val="10"/>
        <rFont val="Calibri"/>
        <family val="2"/>
        <charset val="238"/>
        <scheme val="minor"/>
      </rPr>
      <t>Poznámka:</t>
    </r>
  </si>
  <si>
    <r>
      <t xml:space="preserve">Vonkajšia kondenzačná jednotka Qch: 50,4kW Qt: 56,70kW s premenlivým tokom chladiva
</t>
    </r>
    <r>
      <rPr>
        <b/>
        <sz val="10"/>
        <rFont val="Calibri"/>
        <family val="2"/>
        <charset val="238"/>
        <scheme val="minor"/>
      </rPr>
      <t xml:space="preserve">Poznámka: </t>
    </r>
  </si>
  <si>
    <r>
      <t xml:space="preserve">Vnútorná nástená jednotka Qch: 4,5kW Qt: 5,0kW vrátane expanzného ventilu, s premenlivým tokom chladiva
</t>
    </r>
    <r>
      <rPr>
        <b/>
        <sz val="10"/>
        <rFont val="Calibri"/>
        <family val="2"/>
        <charset val="238"/>
        <scheme val="minor"/>
      </rPr>
      <t xml:space="preserve">Poznámka: </t>
    </r>
  </si>
  <si>
    <r>
      <t xml:space="preserve">Vnútorná nástená jednotka Qch: 3,6kW Qt: 4,0kW vrátane expanzného ventilu, s premenlivým tokom chladiva
</t>
    </r>
    <r>
      <rPr>
        <b/>
        <sz val="10"/>
        <rFont val="Calibri"/>
        <family val="2"/>
        <charset val="238"/>
        <scheme val="minor"/>
      </rPr>
      <t xml:space="preserve">Poznámka: </t>
    </r>
  </si>
  <si>
    <r>
      <t>Vnútorná nástená jednotka Qch: 2,2kW Qt: 2,5kW vrátane expanzného ventilu, s premenlivým tokom chladiva</t>
    </r>
    <r>
      <rPr>
        <b/>
        <sz val="10"/>
        <rFont val="Calibri"/>
        <family val="2"/>
        <charset val="238"/>
        <scheme val="minor"/>
      </rPr>
      <t xml:space="preserve">
Poznámka: </t>
    </r>
  </si>
  <si>
    <r>
      <t xml:space="preserve">Vnútorná nástená jednotka Qch: 1,5kW Qt: 2,0kW vrátane expanzného ventilu, s premenlivým tokom chladiva
</t>
    </r>
    <r>
      <rPr>
        <b/>
        <sz val="10"/>
        <rFont val="Calibri"/>
        <family val="2"/>
        <charset val="238"/>
        <scheme val="minor"/>
      </rPr>
      <t xml:space="preserve">Poznámka: </t>
    </r>
  </si>
  <si>
    <r>
      <t xml:space="preserve">Príloha č. 2 - Ponuka v zákazke „Klimatizácia budovy magistrátu“
</t>
    </r>
    <r>
      <rPr>
        <i/>
        <sz val="14"/>
        <color theme="1"/>
        <rFont val="Calibri Light"/>
        <family val="2"/>
        <charset val="238"/>
        <scheme val="major"/>
      </rPr>
      <t>(uchádzač vypĺňa len bunky s modrým podfarbením)</t>
    </r>
  </si>
  <si>
    <r>
      <t xml:space="preserve">2.01 - Klimatizačné zariadenia
</t>
    </r>
    <r>
      <rPr>
        <b/>
        <u/>
        <sz val="10"/>
        <color theme="0"/>
        <rFont val="Calibri"/>
        <family val="2"/>
        <charset val="238"/>
        <scheme val="minor"/>
      </rPr>
      <t xml:space="preserve">Upozornenie: </t>
    </r>
    <r>
      <rPr>
        <b/>
        <sz val="10"/>
        <color theme="0"/>
        <rFont val="Calibri"/>
        <family val="2"/>
        <charset val="238"/>
        <scheme val="minor"/>
      </rPr>
      <t xml:space="preserve">V riadkoch 22 až 27 v stĺpci B sú uvedené minimálne požiadavky na klimatizačné zariadenia, ktoré sú nemenné. Do poznámky uchádzač uvedie konkrétnu značku a model klimatizačnej jednotky, ktorý plnáuje dodať. V prípade, ak uchádzač predloží v ponuke vnútorné jednotky bez zabudovaného expanzného ventilu je povinný do poznámky taktiež uviesť, čím bude zabezpečená alternatíva presného regulovania vstrekovaného chladiva pri jednotlivých vnútorných jednotkách. </t>
    </r>
  </si>
  <si>
    <t>Som platcom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</si>
</sst>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6"/>
      <color rgb="FF002060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u/>
      <sz val="10"/>
      <color theme="0"/>
      <name val="Calibri"/>
      <family val="2"/>
      <charset val="238"/>
      <scheme val="minor"/>
    </font>
    <font>
      <i/>
      <sz val="14"/>
      <color theme="1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rgb="FFB2B2B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6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justify" vertical="center"/>
    </xf>
    <xf numFmtId="0" fontId="0" fillId="0" borderId="28" xfId="0" applyBorder="1" applyAlignment="1">
      <alignment horizontal="left" vertical="center" wrapText="1" indent="1"/>
    </xf>
    <xf numFmtId="0" fontId="6" fillId="0" borderId="28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left" wrapText="1" indent="1"/>
    </xf>
    <xf numFmtId="0" fontId="6" fillId="0" borderId="29" xfId="0" applyFont="1" applyBorder="1" applyAlignment="1">
      <alignment vertical="center"/>
    </xf>
    <xf numFmtId="0" fontId="0" fillId="0" borderId="28" xfId="0" applyBorder="1" applyAlignment="1">
      <alignment horizontal="left" vertical="center" indent="1"/>
    </xf>
    <xf numFmtId="0" fontId="2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/>
    <xf numFmtId="0" fontId="0" fillId="0" borderId="0" xfId="0" applyProtection="1">
      <protection locked="0" hidden="1"/>
    </xf>
    <xf numFmtId="0" fontId="4" fillId="4" borderId="11" xfId="1" applyFont="1" applyFill="1" applyBorder="1" applyProtection="1">
      <protection locked="0" hidden="1"/>
    </xf>
    <xf numFmtId="0" fontId="4" fillId="4" borderId="14" xfId="1" applyFont="1" applyFill="1" applyBorder="1" applyProtection="1">
      <protection locked="0" hidden="1"/>
    </xf>
    <xf numFmtId="0" fontId="17" fillId="4" borderId="32" xfId="1" applyFont="1" applyFill="1" applyBorder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20" fillId="5" borderId="22" xfId="1" applyFont="1" applyFill="1" applyBorder="1" applyAlignment="1" applyProtection="1">
      <alignment vertical="center"/>
      <protection locked="0" hidden="1"/>
    </xf>
    <xf numFmtId="0" fontId="20" fillId="5" borderId="39" xfId="1" applyFont="1" applyFill="1" applyBorder="1" applyAlignment="1" applyProtection="1">
      <alignment vertical="center"/>
      <protection locked="0" hidden="1"/>
    </xf>
    <xf numFmtId="0" fontId="19" fillId="4" borderId="54" xfId="1" applyFont="1" applyFill="1" applyBorder="1" applyAlignment="1" applyProtection="1">
      <alignment vertical="center"/>
      <protection locked="0" hidden="1"/>
    </xf>
    <xf numFmtId="0" fontId="19" fillId="4" borderId="67" xfId="1" applyFont="1" applyFill="1" applyBorder="1" applyAlignment="1" applyProtection="1">
      <alignment vertical="center"/>
      <protection locked="0" hidden="1"/>
    </xf>
    <xf numFmtId="0" fontId="19" fillId="4" borderId="56" xfId="1" applyFont="1" applyFill="1" applyBorder="1" applyAlignment="1" applyProtection="1">
      <alignment vertical="center"/>
      <protection locked="0" hidden="1"/>
    </xf>
    <xf numFmtId="0" fontId="19" fillId="4" borderId="61" xfId="1" applyFont="1" applyFill="1" applyBorder="1" applyAlignment="1" applyProtection="1">
      <alignment vertical="center"/>
      <protection locked="0" hidden="1"/>
    </xf>
    <xf numFmtId="0" fontId="19" fillId="4" borderId="64" xfId="1" applyFont="1" applyFill="1" applyBorder="1" applyAlignment="1" applyProtection="1">
      <alignment vertical="center"/>
      <protection locked="0" hidden="1"/>
    </xf>
    <xf numFmtId="0" fontId="11" fillId="0" borderId="7" xfId="1" applyFont="1" applyFill="1" applyBorder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12" xfId="1" applyFont="1" applyFill="1" applyBorder="1" applyAlignment="1" applyProtection="1">
      <alignment vertical="center" wrapText="1"/>
      <protection hidden="1"/>
    </xf>
    <xf numFmtId="0" fontId="15" fillId="0" borderId="3" xfId="1" applyFont="1" applyFill="1" applyBorder="1" applyAlignment="1" applyProtection="1">
      <alignment horizontal="right" vertical="center" wrapText="1"/>
      <protection hidden="1"/>
    </xf>
    <xf numFmtId="0" fontId="12" fillId="0" borderId="44" xfId="1" applyFont="1" applyFill="1" applyBorder="1" applyProtection="1">
      <protection hidden="1"/>
    </xf>
    <xf numFmtId="0" fontId="12" fillId="0" borderId="20" xfId="1" applyFont="1" applyFill="1" applyBorder="1" applyProtection="1">
      <protection hidden="1"/>
    </xf>
    <xf numFmtId="2" fontId="11" fillId="0" borderId="45" xfId="1" applyNumberFormat="1" applyFont="1" applyFill="1" applyBorder="1" applyProtection="1">
      <protection hidden="1"/>
    </xf>
    <xf numFmtId="2" fontId="11" fillId="0" borderId="26" xfId="1" applyNumberFormat="1" applyFont="1" applyFill="1" applyBorder="1" applyProtection="1">
      <protection hidden="1"/>
    </xf>
    <xf numFmtId="0" fontId="12" fillId="6" borderId="53" xfId="1" applyFont="1" applyFill="1" applyBorder="1" applyAlignment="1" applyProtection="1">
      <alignment wrapText="1"/>
      <protection hidden="1"/>
    </xf>
    <xf numFmtId="0" fontId="12" fillId="6" borderId="6" xfId="1" applyFont="1" applyFill="1" applyBorder="1" applyAlignment="1" applyProtection="1">
      <alignment horizontal="center" vertical="center" wrapText="1"/>
      <protection hidden="1"/>
    </xf>
    <xf numFmtId="0" fontId="12" fillId="6" borderId="6" xfId="1" applyFont="1" applyFill="1" applyBorder="1" applyAlignment="1" applyProtection="1">
      <alignment wrapText="1"/>
      <protection hidden="1"/>
    </xf>
    <xf numFmtId="0" fontId="12" fillId="6" borderId="50" xfId="1" applyFont="1" applyFill="1" applyBorder="1" applyAlignment="1" applyProtection="1">
      <alignment wrapText="1"/>
      <protection hidden="1"/>
    </xf>
    <xf numFmtId="0" fontId="19" fillId="0" borderId="56" xfId="1" applyFont="1" applyFill="1" applyBorder="1" applyAlignment="1" applyProtection="1">
      <alignment horizontal="center" vertical="center"/>
      <protection hidden="1"/>
    </xf>
    <xf numFmtId="0" fontId="19" fillId="0" borderId="54" xfId="1" applyFont="1" applyFill="1" applyBorder="1" applyAlignment="1" applyProtection="1">
      <alignment horizontal="center" vertical="center"/>
      <protection hidden="1"/>
    </xf>
    <xf numFmtId="0" fontId="19" fillId="0" borderId="67" xfId="1" applyFont="1" applyFill="1" applyBorder="1" applyAlignment="1" applyProtection="1">
      <alignment horizontal="center" vertical="center"/>
      <protection hidden="1"/>
    </xf>
    <xf numFmtId="0" fontId="19" fillId="0" borderId="58" xfId="1" applyFont="1" applyFill="1" applyBorder="1" applyAlignment="1" applyProtection="1">
      <alignment vertical="center" wrapText="1" shrinkToFit="1"/>
      <protection hidden="1"/>
    </xf>
    <xf numFmtId="0" fontId="19" fillId="0" borderId="66" xfId="1" applyFont="1" applyFill="1" applyBorder="1" applyAlignment="1" applyProtection="1">
      <alignment vertical="center" wrapText="1" shrinkToFit="1"/>
      <protection hidden="1"/>
    </xf>
    <xf numFmtId="0" fontId="19" fillId="0" borderId="56" xfId="1" applyFont="1" applyFill="1" applyBorder="1" applyAlignment="1" applyProtection="1">
      <alignment vertical="center"/>
      <protection hidden="1"/>
    </xf>
    <xf numFmtId="0" fontId="19" fillId="0" borderId="54" xfId="1" applyFont="1" applyFill="1" applyBorder="1" applyAlignment="1" applyProtection="1">
      <alignment vertical="center"/>
      <protection hidden="1"/>
    </xf>
    <xf numFmtId="0" fontId="19" fillId="0" borderId="67" xfId="1" applyFont="1" applyFill="1" applyBorder="1" applyAlignment="1" applyProtection="1">
      <alignment vertical="center"/>
      <protection hidden="1"/>
    </xf>
    <xf numFmtId="0" fontId="19" fillId="0" borderId="57" xfId="1" applyFont="1" applyFill="1" applyBorder="1" applyAlignment="1" applyProtection="1">
      <alignment vertical="center"/>
      <protection hidden="1"/>
    </xf>
    <xf numFmtId="0" fontId="19" fillId="0" borderId="59" xfId="1" applyFont="1" applyFill="1" applyBorder="1" applyAlignment="1" applyProtection="1">
      <alignment vertical="center"/>
      <protection hidden="1"/>
    </xf>
    <xf numFmtId="0" fontId="19" fillId="0" borderId="68" xfId="1" applyFont="1" applyFill="1" applyBorder="1" applyAlignment="1" applyProtection="1">
      <alignment vertical="center"/>
      <protection hidden="1"/>
    </xf>
    <xf numFmtId="0" fontId="20" fillId="5" borderId="43" xfId="1" applyFont="1" applyFill="1" applyBorder="1" applyAlignment="1" applyProtection="1">
      <alignment vertical="center" wrapText="1" shrinkToFit="1"/>
      <protection hidden="1"/>
    </xf>
    <xf numFmtId="0" fontId="20" fillId="5" borderId="39" xfId="1" applyFont="1" applyFill="1" applyBorder="1" applyAlignment="1" applyProtection="1">
      <alignment horizontal="center" vertical="center"/>
      <protection hidden="1"/>
    </xf>
    <xf numFmtId="0" fontId="19" fillId="0" borderId="55" xfId="1" applyFont="1" applyFill="1" applyBorder="1" applyAlignment="1" applyProtection="1">
      <alignment vertical="center" wrapText="1" shrinkToFit="1"/>
      <protection hidden="1"/>
    </xf>
    <xf numFmtId="0" fontId="19" fillId="0" borderId="60" xfId="1" applyFont="1" applyFill="1" applyBorder="1" applyAlignment="1" applyProtection="1">
      <alignment vertical="center" wrapText="1" shrinkToFit="1"/>
      <protection hidden="1"/>
    </xf>
    <xf numFmtId="0" fontId="19" fillId="0" borderId="61" xfId="1" applyFont="1" applyFill="1" applyBorder="1" applyAlignment="1" applyProtection="1">
      <alignment horizontal="center" vertical="center"/>
      <protection hidden="1"/>
    </xf>
    <xf numFmtId="0" fontId="20" fillId="5" borderId="30" xfId="1" applyFont="1" applyFill="1" applyBorder="1" applyAlignment="1" applyProtection="1">
      <alignment vertical="center" wrapText="1"/>
      <protection hidden="1"/>
    </xf>
    <xf numFmtId="0" fontId="20" fillId="5" borderId="22" xfId="1" applyFont="1" applyFill="1" applyBorder="1" applyAlignment="1" applyProtection="1">
      <alignment horizontal="center" vertical="center"/>
      <protection hidden="1"/>
    </xf>
    <xf numFmtId="0" fontId="19" fillId="0" borderId="55" xfId="1" applyFont="1" applyFill="1" applyBorder="1" applyAlignment="1" applyProtection="1">
      <alignment vertical="center" wrapText="1"/>
      <protection hidden="1"/>
    </xf>
    <xf numFmtId="0" fontId="19" fillId="0" borderId="58" xfId="1" applyFont="1" applyFill="1" applyBorder="1" applyAlignment="1" applyProtection="1">
      <alignment vertical="center" wrapText="1"/>
      <protection hidden="1"/>
    </xf>
    <xf numFmtId="0" fontId="19" fillId="0" borderId="58" xfId="1" applyNumberFormat="1" applyFont="1" applyFill="1" applyBorder="1" applyAlignment="1" applyProtection="1">
      <alignment vertical="center" wrapText="1"/>
    </xf>
    <xf numFmtId="0" fontId="19" fillId="0" borderId="60" xfId="1" applyNumberFormat="1" applyFont="1" applyFill="1" applyBorder="1" applyAlignment="1" applyProtection="1">
      <alignment vertical="center" wrapText="1"/>
    </xf>
    <xf numFmtId="0" fontId="20" fillId="5" borderId="30" xfId="1" applyNumberFormat="1" applyFont="1" applyFill="1" applyBorder="1" applyAlignment="1" applyProtection="1">
      <alignment vertical="center" wrapText="1"/>
    </xf>
    <xf numFmtId="0" fontId="19" fillId="0" borderId="55" xfId="1" applyNumberFormat="1" applyFont="1" applyFill="1" applyBorder="1" applyAlignment="1" applyProtection="1">
      <alignment vertical="center" wrapText="1"/>
    </xf>
    <xf numFmtId="0" fontId="19" fillId="0" borderId="63" xfId="1" applyNumberFormat="1" applyFont="1" applyFill="1" applyBorder="1" applyAlignment="1" applyProtection="1">
      <alignment vertical="center" wrapText="1"/>
    </xf>
    <xf numFmtId="0" fontId="19" fillId="0" borderId="64" xfId="1" applyFont="1" applyFill="1" applyBorder="1" applyAlignment="1" applyProtection="1">
      <alignment horizontal="center" vertical="center"/>
      <protection hidden="1"/>
    </xf>
    <xf numFmtId="0" fontId="20" fillId="5" borderId="39" xfId="1" applyFont="1" applyFill="1" applyBorder="1" applyAlignment="1" applyProtection="1">
      <alignment vertical="center"/>
      <protection hidden="1"/>
    </xf>
    <xf numFmtId="0" fontId="20" fillId="5" borderId="52" xfId="1" applyFont="1" applyFill="1" applyBorder="1" applyAlignment="1" applyProtection="1">
      <alignment vertical="center"/>
      <protection hidden="1"/>
    </xf>
    <xf numFmtId="0" fontId="19" fillId="0" borderId="61" xfId="1" applyFont="1" applyFill="1" applyBorder="1" applyAlignment="1" applyProtection="1">
      <alignment vertical="center"/>
      <protection hidden="1"/>
    </xf>
    <xf numFmtId="0" fontId="19" fillId="0" borderId="62" xfId="1" applyFont="1" applyFill="1" applyBorder="1" applyAlignment="1" applyProtection="1">
      <alignment vertical="center"/>
      <protection hidden="1"/>
    </xf>
    <xf numFmtId="0" fontId="20" fillId="5" borderId="22" xfId="1" applyFont="1" applyFill="1" applyBorder="1" applyAlignment="1" applyProtection="1">
      <alignment vertical="center"/>
      <protection hidden="1"/>
    </xf>
    <xf numFmtId="0" fontId="20" fillId="5" borderId="31" xfId="1" applyFont="1" applyFill="1" applyBorder="1" applyAlignment="1" applyProtection="1">
      <alignment vertical="center"/>
      <protection hidden="1"/>
    </xf>
    <xf numFmtId="0" fontId="19" fillId="0" borderId="64" xfId="1" applyFont="1" applyFill="1" applyBorder="1" applyAlignment="1" applyProtection="1">
      <alignment vertical="center"/>
      <protection hidden="1"/>
    </xf>
    <xf numFmtId="0" fontId="19" fillId="0" borderId="65" xfId="1" applyFont="1" applyFill="1" applyBorder="1" applyAlignment="1" applyProtection="1">
      <alignment vertical="center"/>
      <protection hidden="1"/>
    </xf>
    <xf numFmtId="0" fontId="20" fillId="0" borderId="49" xfId="1" applyFont="1" applyFill="1" applyBorder="1" applyProtection="1">
      <protection hidden="1"/>
    </xf>
    <xf numFmtId="0" fontId="13" fillId="0" borderId="3" xfId="1" applyFont="1" applyFill="1" applyBorder="1" applyProtection="1">
      <protection hidden="1"/>
    </xf>
    <xf numFmtId="0" fontId="16" fillId="0" borderId="30" xfId="1" applyFont="1" applyFill="1" applyBorder="1" applyAlignment="1" applyProtection="1">
      <alignment horizontal="right" vertical="center" wrapText="1"/>
      <protection hidden="1"/>
    </xf>
    <xf numFmtId="0" fontId="12" fillId="0" borderId="18" xfId="1" applyFont="1" applyFill="1" applyBorder="1" applyAlignment="1" applyProtection="1">
      <protection hidden="1"/>
    </xf>
    <xf numFmtId="0" fontId="12" fillId="0" borderId="8" xfId="1" applyFont="1" applyFill="1" applyBorder="1" applyProtection="1">
      <protection hidden="1"/>
    </xf>
    <xf numFmtId="0" fontId="12" fillId="0" borderId="9" xfId="1" applyFont="1" applyFill="1" applyBorder="1" applyProtection="1">
      <protection hidden="1"/>
    </xf>
    <xf numFmtId="0" fontId="11" fillId="0" borderId="40" xfId="1" applyFont="1" applyFill="1" applyBorder="1" applyAlignment="1" applyProtection="1">
      <protection hidden="1"/>
    </xf>
    <xf numFmtId="2" fontId="11" fillId="0" borderId="13" xfId="1" applyNumberFormat="1" applyFont="1" applyFill="1" applyBorder="1" applyProtection="1">
      <protection hidden="1"/>
    </xf>
    <xf numFmtId="2" fontId="11" fillId="0" borderId="14" xfId="1" applyNumberFormat="1" applyFont="1" applyFill="1" applyBorder="1" applyProtection="1">
      <protection hidden="1"/>
    </xf>
    <xf numFmtId="0" fontId="12" fillId="0" borderId="50" xfId="1" applyFont="1" applyFill="1" applyBorder="1" applyAlignment="1" applyProtection="1">
      <alignment wrapText="1"/>
      <protection hidden="1"/>
    </xf>
    <xf numFmtId="2" fontId="13" fillId="0" borderId="51" xfId="1" applyNumberFormat="1" applyFont="1" applyFill="1" applyBorder="1" applyAlignment="1" applyProtection="1">
      <alignment vertical="center"/>
      <protection hidden="1"/>
    </xf>
    <xf numFmtId="0" fontId="16" fillId="0" borderId="3" xfId="1" applyFont="1" applyFill="1" applyBorder="1" applyAlignment="1" applyProtection="1">
      <alignment horizontal="right" vertical="center" wrapText="1"/>
      <protection hidden="1"/>
    </xf>
    <xf numFmtId="0" fontId="0" fillId="0" borderId="0" xfId="0" applyProtection="1">
      <protection hidden="1"/>
    </xf>
    <xf numFmtId="2" fontId="9" fillId="0" borderId="32" xfId="1" applyNumberFormat="1" applyFont="1" applyFill="1" applyBorder="1" applyAlignment="1" applyProtection="1">
      <protection hidden="1"/>
    </xf>
    <xf numFmtId="0" fontId="19" fillId="4" borderId="55" xfId="1" applyFont="1" applyFill="1" applyBorder="1" applyAlignment="1" applyProtection="1">
      <alignment vertical="top" wrapText="1" shrinkToFit="1"/>
      <protection locked="0"/>
    </xf>
    <xf numFmtId="0" fontId="19" fillId="4" borderId="58" xfId="1" applyFont="1" applyFill="1" applyBorder="1" applyAlignment="1" applyProtection="1">
      <alignment vertical="top" wrapText="1" shrinkToFit="1"/>
      <protection locked="0"/>
    </xf>
    <xf numFmtId="0" fontId="18" fillId="0" borderId="21" xfId="1" applyFont="1" applyFill="1" applyBorder="1" applyAlignment="1" applyProtection="1">
      <alignment horizontal="center"/>
      <protection locked="0" hidden="1"/>
    </xf>
    <xf numFmtId="0" fontId="18" fillId="0" borderId="22" xfId="1" applyFont="1" applyFill="1" applyBorder="1" applyAlignment="1" applyProtection="1">
      <alignment horizontal="center"/>
      <protection locked="0" hidden="1"/>
    </xf>
    <xf numFmtId="0" fontId="18" fillId="0" borderId="23" xfId="1" applyFont="1" applyFill="1" applyBorder="1" applyAlignment="1" applyProtection="1">
      <alignment horizontal="center"/>
      <protection locked="0" hidden="1"/>
    </xf>
    <xf numFmtId="0" fontId="12" fillId="0" borderId="19" xfId="1" applyFont="1" applyFill="1" applyBorder="1" applyAlignment="1" applyProtection="1">
      <alignment horizontal="left" wrapText="1"/>
      <protection hidden="1"/>
    </xf>
    <xf numFmtId="0" fontId="12" fillId="0" borderId="42" xfId="1" applyFont="1" applyFill="1" applyBorder="1" applyAlignment="1" applyProtection="1">
      <alignment horizontal="left" wrapText="1"/>
      <protection hidden="1"/>
    </xf>
    <xf numFmtId="2" fontId="11" fillId="0" borderId="25" xfId="1" applyNumberFormat="1" applyFont="1" applyFill="1" applyBorder="1" applyAlignment="1" applyProtection="1">
      <alignment horizontal="left"/>
      <protection hidden="1"/>
    </xf>
    <xf numFmtId="0" fontId="11" fillId="0" borderId="41" xfId="1" applyFont="1" applyFill="1" applyBorder="1" applyAlignment="1" applyProtection="1">
      <alignment horizontal="left"/>
      <protection hidden="1"/>
    </xf>
    <xf numFmtId="2" fontId="13" fillId="0" borderId="4" xfId="1" applyNumberFormat="1" applyFont="1" applyFill="1" applyBorder="1" applyAlignment="1" applyProtection="1">
      <alignment horizontal="right" vertical="center"/>
      <protection hidden="1"/>
    </xf>
    <xf numFmtId="2" fontId="13" fillId="0" borderId="5" xfId="1" applyNumberFormat="1" applyFont="1" applyFill="1" applyBorder="1" applyAlignment="1" applyProtection="1">
      <alignment horizontal="right" vertical="center"/>
      <protection hidden="1"/>
    </xf>
    <xf numFmtId="0" fontId="4" fillId="0" borderId="21" xfId="1" applyFont="1" applyFill="1" applyBorder="1" applyAlignment="1" applyProtection="1">
      <alignment horizontal="center"/>
      <protection hidden="1"/>
    </xf>
    <xf numFmtId="0" fontId="4" fillId="0" borderId="22" xfId="1" applyFont="1" applyFill="1" applyBorder="1" applyAlignment="1" applyProtection="1">
      <alignment horizontal="center"/>
      <protection hidden="1"/>
    </xf>
    <xf numFmtId="0" fontId="4" fillId="0" borderId="23" xfId="1" applyFont="1" applyFill="1" applyBorder="1" applyAlignment="1" applyProtection="1">
      <alignment horizontal="center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13" fillId="0" borderId="40" xfId="1" applyFont="1" applyFill="1" applyBorder="1" applyAlignment="1" applyProtection="1">
      <alignment horizontal="left"/>
      <protection hidden="1"/>
    </xf>
    <xf numFmtId="0" fontId="13" fillId="0" borderId="25" xfId="1" applyFont="1" applyFill="1" applyBorder="1" applyAlignment="1" applyProtection="1">
      <alignment horizontal="left"/>
      <protection hidden="1"/>
    </xf>
    <xf numFmtId="0" fontId="13" fillId="0" borderId="41" xfId="1" applyFont="1" applyFill="1" applyBorder="1" applyAlignment="1" applyProtection="1">
      <alignment horizontal="left"/>
      <protection hidden="1"/>
    </xf>
    <xf numFmtId="0" fontId="9" fillId="0" borderId="21" xfId="1" applyFont="1" applyFill="1" applyBorder="1" applyAlignment="1" applyProtection="1">
      <alignment horizontal="left" vertical="center" wrapText="1"/>
      <protection hidden="1"/>
    </xf>
    <xf numFmtId="0" fontId="9" fillId="0" borderId="22" xfId="1" applyFont="1" applyFill="1" applyBorder="1" applyAlignment="1" applyProtection="1">
      <alignment horizontal="left" vertical="center" wrapText="1"/>
      <protection hidden="1"/>
    </xf>
    <xf numFmtId="0" fontId="9" fillId="0" borderId="31" xfId="1" applyFont="1" applyFill="1" applyBorder="1" applyAlignment="1" applyProtection="1">
      <alignment horizontal="left" vertical="center" wrapText="1"/>
      <protection hidden="1"/>
    </xf>
    <xf numFmtId="0" fontId="9" fillId="0" borderId="7" xfId="1" applyFont="1" applyFill="1" applyBorder="1" applyAlignment="1" applyProtection="1">
      <alignment horizontal="center" vertical="center" wrapText="1"/>
      <protection hidden="1"/>
    </xf>
    <xf numFmtId="0" fontId="10" fillId="0" borderId="8" xfId="1" applyFont="1" applyFill="1" applyBorder="1" applyAlignment="1" applyProtection="1">
      <alignment horizontal="center" vertical="center" wrapText="1"/>
      <protection hidden="1"/>
    </xf>
    <xf numFmtId="0" fontId="10" fillId="0" borderId="9" xfId="1" applyFont="1" applyFill="1" applyBorder="1" applyAlignment="1" applyProtection="1">
      <alignment horizontal="center" vertical="center" wrapText="1"/>
      <protection hidden="1"/>
    </xf>
    <xf numFmtId="0" fontId="12" fillId="0" borderId="34" xfId="1" applyFont="1" applyFill="1" applyBorder="1" applyAlignment="1" applyProtection="1">
      <alignment horizontal="left" vertical="center" wrapText="1"/>
      <protection hidden="1"/>
    </xf>
    <xf numFmtId="0" fontId="12" fillId="0" borderId="35" xfId="1" applyFont="1" applyFill="1" applyBorder="1" applyAlignment="1" applyProtection="1">
      <alignment horizontal="left" vertical="center" wrapText="1"/>
      <protection hidden="1"/>
    </xf>
    <xf numFmtId="0" fontId="11" fillId="0" borderId="10" xfId="1" applyFont="1" applyFill="1" applyBorder="1" applyAlignment="1" applyProtection="1">
      <alignment horizontal="left" wrapText="1"/>
      <protection hidden="1"/>
    </xf>
    <xf numFmtId="0" fontId="11" fillId="0" borderId="2" xfId="1" applyFont="1" applyFill="1" applyAlignment="1" applyProtection="1">
      <alignment horizontal="left" wrapText="1"/>
      <protection hidden="1"/>
    </xf>
    <xf numFmtId="0" fontId="11" fillId="0" borderId="15" xfId="1" applyFont="1" applyFill="1" applyBorder="1" applyAlignment="1" applyProtection="1">
      <alignment horizontal="left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2" xfId="1" applyFont="1" applyFill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horizontal="left" vertical="center" wrapText="1"/>
      <protection hidden="1"/>
    </xf>
    <xf numFmtId="0" fontId="11" fillId="0" borderId="2" xfId="1" applyFont="1" applyFill="1" applyAlignment="1" applyProtection="1">
      <alignment horizontal="left" vertical="center" wrapText="1"/>
      <protection hidden="1"/>
    </xf>
    <xf numFmtId="0" fontId="0" fillId="4" borderId="24" xfId="2" applyFont="1" applyFill="1" applyBorder="1" applyAlignment="1" applyProtection="1">
      <alignment vertical="center"/>
      <protection locked="0" hidden="1"/>
    </xf>
    <xf numFmtId="0" fontId="0" fillId="4" borderId="25" xfId="2" applyFont="1" applyFill="1" applyBorder="1" applyAlignment="1" applyProtection="1">
      <alignment vertical="center"/>
      <protection locked="0" hidden="1"/>
    </xf>
    <xf numFmtId="0" fontId="1" fillId="4" borderId="25" xfId="2" applyFill="1" applyBorder="1" applyAlignment="1" applyProtection="1">
      <alignment vertical="center"/>
      <protection locked="0" hidden="1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0" fontId="11" fillId="0" borderId="13" xfId="1" applyFont="1" applyFill="1" applyBorder="1" applyAlignment="1" applyProtection="1">
      <alignment horizontal="left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left"/>
      <protection locked="0" hidden="1"/>
    </xf>
    <xf numFmtId="0" fontId="11" fillId="4" borderId="13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center"/>
      <protection locked="0" hidden="1"/>
    </xf>
    <xf numFmtId="0" fontId="11" fillId="4" borderId="9" xfId="1" applyFont="1" applyFill="1" applyBorder="1" applyAlignment="1" applyProtection="1">
      <alignment horizontal="center"/>
      <protection locked="0" hidden="1"/>
    </xf>
    <xf numFmtId="0" fontId="11" fillId="4" borderId="13" xfId="1" applyFont="1" applyFill="1" applyBorder="1" applyAlignment="1" applyProtection="1">
      <alignment horizontal="center"/>
      <protection locked="0" hidden="1"/>
    </xf>
    <xf numFmtId="0" fontId="11" fillId="4" borderId="14" xfId="1" applyFont="1" applyFill="1" applyBorder="1" applyAlignment="1" applyProtection="1">
      <alignment horizontal="center"/>
      <protection locked="0" hidden="1"/>
    </xf>
    <xf numFmtId="0" fontId="12" fillId="0" borderId="27" xfId="1" applyFont="1" applyFill="1" applyBorder="1" applyAlignment="1" applyProtection="1">
      <alignment horizontal="left"/>
      <protection hidden="1"/>
    </xf>
    <xf numFmtId="0" fontId="12" fillId="0" borderId="1" xfId="1" applyFont="1" applyFill="1" applyBorder="1" applyAlignment="1" applyProtection="1">
      <alignment horizontal="left"/>
      <protection hidden="1"/>
    </xf>
    <xf numFmtId="0" fontId="11" fillId="0" borderId="43" xfId="1" applyFont="1" applyFill="1" applyBorder="1" applyAlignment="1" applyProtection="1">
      <alignment horizontal="left"/>
      <protection hidden="1"/>
    </xf>
    <xf numFmtId="0" fontId="11" fillId="0" borderId="39" xfId="1" applyFont="1" applyFill="1" applyBorder="1" applyAlignment="1" applyProtection="1">
      <alignment horizontal="left"/>
      <protection hidden="1"/>
    </xf>
    <xf numFmtId="0" fontId="9" fillId="0" borderId="30" xfId="1" applyFont="1" applyFill="1" applyBorder="1" applyAlignment="1" applyProtection="1">
      <alignment horizontal="left"/>
      <protection hidden="1"/>
    </xf>
    <xf numFmtId="0" fontId="9" fillId="0" borderId="22" xfId="1" applyFont="1" applyFill="1" applyBorder="1" applyAlignment="1" applyProtection="1">
      <alignment horizontal="left"/>
      <protection hidden="1"/>
    </xf>
    <xf numFmtId="0" fontId="9" fillId="0" borderId="23" xfId="1" applyFont="1" applyFill="1" applyBorder="1" applyAlignment="1" applyProtection="1">
      <alignment horizontal="left"/>
      <protection hidden="1"/>
    </xf>
    <xf numFmtId="0" fontId="12" fillId="0" borderId="37" xfId="1" applyFont="1" applyFill="1" applyBorder="1" applyAlignment="1" applyProtection="1">
      <alignment horizontal="left" vertical="center" wrapText="1"/>
      <protection hidden="1"/>
    </xf>
    <xf numFmtId="0" fontId="12" fillId="0" borderId="36" xfId="1" applyFont="1" applyFill="1" applyBorder="1" applyAlignment="1" applyProtection="1">
      <alignment horizontal="left" vertical="center" wrapText="1"/>
      <protection hidden="1"/>
    </xf>
    <xf numFmtId="0" fontId="12" fillId="0" borderId="38" xfId="1" applyFont="1" applyFill="1" applyBorder="1" applyAlignment="1" applyProtection="1">
      <alignment horizontal="left" vertical="center" wrapText="1"/>
      <protection hidden="1"/>
    </xf>
    <xf numFmtId="0" fontId="11" fillId="0" borderId="16" xfId="1" applyFont="1" applyFill="1" applyBorder="1" applyAlignment="1" applyProtection="1">
      <alignment horizontal="left" vertical="center" wrapText="1"/>
      <protection hidden="1"/>
    </xf>
    <xf numFmtId="0" fontId="3" fillId="0" borderId="17" xfId="1" applyFont="1" applyFill="1" applyBorder="1" applyAlignment="1" applyProtection="1">
      <alignment horizontal="left" vertical="center" wrapText="1"/>
      <protection hidden="1"/>
    </xf>
    <xf numFmtId="0" fontId="4" fillId="0" borderId="21" xfId="1" applyFont="1" applyFill="1" applyBorder="1" applyAlignment="1" applyProtection="1">
      <alignment horizontal="center"/>
      <protection locked="0" hidden="1"/>
    </xf>
    <xf numFmtId="0" fontId="4" fillId="0" borderId="22" xfId="1" applyFont="1" applyFill="1" applyBorder="1" applyAlignment="1" applyProtection="1">
      <alignment horizontal="center"/>
      <protection locked="0" hidden="1"/>
    </xf>
    <xf numFmtId="0" fontId="4" fillId="0" borderId="23" xfId="1" applyFont="1" applyFill="1" applyBorder="1" applyAlignment="1" applyProtection="1">
      <alignment horizontal="center"/>
      <protection locked="0" hidden="1"/>
    </xf>
    <xf numFmtId="0" fontId="20" fillId="5" borderId="27" xfId="1" applyFont="1" applyFill="1" applyBorder="1" applyAlignment="1" applyProtection="1">
      <alignment wrapText="1" shrinkToFit="1"/>
      <protection hidden="1"/>
    </xf>
    <xf numFmtId="0" fontId="0" fillId="0" borderId="1" xfId="0" applyBorder="1" applyAlignment="1">
      <alignment wrapText="1"/>
    </xf>
    <xf numFmtId="0" fontId="0" fillId="0" borderId="69" xfId="0" applyBorder="1" applyAlignment="1">
      <alignment wrapText="1"/>
    </xf>
    <xf numFmtId="0" fontId="20" fillId="0" borderId="46" xfId="1" applyFont="1" applyFill="1" applyBorder="1" applyAlignment="1" applyProtection="1">
      <alignment horizontal="left" vertical="center"/>
      <protection hidden="1"/>
    </xf>
    <xf numFmtId="0" fontId="20" fillId="0" borderId="47" xfId="1" applyFont="1" applyFill="1" applyBorder="1" applyAlignment="1" applyProtection="1">
      <alignment horizontal="left" vertical="center"/>
      <protection hidden="1"/>
    </xf>
    <xf numFmtId="0" fontId="20" fillId="0" borderId="0" xfId="1" applyFont="1" applyFill="1" applyBorder="1" applyAlignment="1" applyProtection="1">
      <alignment horizontal="left" vertical="center"/>
      <protection hidden="1"/>
    </xf>
    <xf numFmtId="0" fontId="20" fillId="0" borderId="48" xfId="1" applyFont="1" applyFill="1" applyBorder="1" applyAlignment="1" applyProtection="1">
      <alignment horizontal="left" vertical="center"/>
      <protection hidden="1"/>
    </xf>
  </cellXfs>
  <cellStyles count="3">
    <cellStyle name="20 % - zvýraznenie3" xfId="2" builtinId="3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9525</xdr:colOff>
          <xdr:row>12</xdr:row>
          <xdr:rowOff>171450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180975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180975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1933575</xdr:colOff>
          <xdr:row>14</xdr:row>
          <xdr:rowOff>0</xdr:rowOff>
        </xdr:from>
        <xdr:to>
          <xdr:col>7</xdr:col>
          <xdr:colOff>0</xdr:colOff>
          <xdr:row>14</xdr:row>
          <xdr:rowOff>561975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  <pageSetUpPr fitToPage="1"/>
  </sheetPr>
  <dimension ref="B1:G122"/>
  <sheetViews>
    <sheetView tabSelected="1" topLeftCell="A25" zoomScale="85" zoomScaleNormal="85" workbookViewId="0">
      <selection activeCell="N25" sqref="N25"/>
    </sheetView>
  </sheetViews>
  <sheetFormatPr defaultRowHeight="15" x14ac:dyDescent="0.25"/>
  <cols>
    <col min="1" max="1" width="4.7109375" style="14" customWidth="1"/>
    <col min="2" max="2" width="49.140625" style="14" customWidth="1"/>
    <col min="3" max="4" width="7.42578125" style="14" customWidth="1"/>
    <col min="5" max="5" width="28.42578125" style="14" customWidth="1"/>
    <col min="6" max="6" width="29" style="14" customWidth="1"/>
    <col min="7" max="7" width="28.28515625" style="14" customWidth="1"/>
    <col min="8" max="16384" width="9.140625" style="14"/>
  </cols>
  <sheetData>
    <row r="1" spans="2:7" ht="75" customHeight="1" thickBot="1" x14ac:dyDescent="0.3">
      <c r="B1" s="100" t="s">
        <v>153</v>
      </c>
      <c r="C1" s="101"/>
      <c r="D1" s="101"/>
      <c r="E1" s="101"/>
      <c r="F1" s="101"/>
      <c r="G1" s="102"/>
    </row>
    <row r="2" spans="2:7" ht="15.75" thickBot="1" x14ac:dyDescent="0.3">
      <c r="B2" s="103"/>
      <c r="C2" s="103"/>
      <c r="D2" s="103"/>
      <c r="E2" s="103"/>
      <c r="F2" s="103"/>
      <c r="G2" s="103"/>
    </row>
    <row r="3" spans="2:7" x14ac:dyDescent="0.25">
      <c r="B3" s="26" t="s">
        <v>1</v>
      </c>
      <c r="C3" s="104"/>
      <c r="D3" s="104"/>
      <c r="E3" s="104"/>
      <c r="F3" s="104"/>
      <c r="G3" s="105"/>
    </row>
    <row r="4" spans="2:7" x14ac:dyDescent="0.25">
      <c r="B4" s="27" t="s">
        <v>2</v>
      </c>
      <c r="C4" s="106"/>
      <c r="D4" s="106"/>
      <c r="E4" s="106"/>
      <c r="F4" s="106"/>
      <c r="G4" s="107"/>
    </row>
    <row r="5" spans="2:7" x14ac:dyDescent="0.25">
      <c r="B5" s="27" t="s">
        <v>3</v>
      </c>
      <c r="C5" s="106"/>
      <c r="D5" s="106"/>
      <c r="E5" s="106"/>
      <c r="F5" s="106"/>
      <c r="G5" s="107"/>
    </row>
    <row r="6" spans="2:7" x14ac:dyDescent="0.25">
      <c r="B6" s="27" t="s">
        <v>4</v>
      </c>
      <c r="C6" s="106"/>
      <c r="D6" s="106"/>
      <c r="E6" s="106"/>
      <c r="F6" s="106"/>
      <c r="G6" s="107"/>
    </row>
    <row r="7" spans="2:7" x14ac:dyDescent="0.25">
      <c r="B7" s="27" t="s">
        <v>5</v>
      </c>
      <c r="C7" s="106"/>
      <c r="D7" s="106"/>
      <c r="E7" s="106"/>
      <c r="F7" s="106"/>
      <c r="G7" s="107"/>
    </row>
    <row r="8" spans="2:7" x14ac:dyDescent="0.25">
      <c r="B8" s="27" t="s">
        <v>6</v>
      </c>
      <c r="C8" s="106"/>
      <c r="D8" s="106"/>
      <c r="E8" s="106"/>
      <c r="F8" s="106"/>
      <c r="G8" s="107"/>
    </row>
    <row r="9" spans="2:7" ht="15.75" thickBot="1" x14ac:dyDescent="0.3">
      <c r="B9" s="28" t="s">
        <v>7</v>
      </c>
      <c r="C9" s="126" t="s">
        <v>155</v>
      </c>
      <c r="D9" s="127"/>
      <c r="E9" s="128"/>
      <c r="F9" s="129"/>
      <c r="G9" s="130"/>
    </row>
    <row r="10" spans="2:7" ht="15.75" thickBot="1" x14ac:dyDescent="0.3">
      <c r="B10" s="103"/>
      <c r="C10" s="103"/>
      <c r="D10" s="103"/>
      <c r="E10" s="103"/>
      <c r="F10" s="103"/>
      <c r="G10" s="103"/>
    </row>
    <row r="11" spans="2:7" ht="30" customHeight="1" x14ac:dyDescent="0.25">
      <c r="B11" s="114" t="s">
        <v>8</v>
      </c>
      <c r="C11" s="115"/>
      <c r="D11" s="115"/>
      <c r="E11" s="115"/>
      <c r="F11" s="115"/>
      <c r="G11" s="116"/>
    </row>
    <row r="12" spans="2:7" ht="31.5" customHeight="1" x14ac:dyDescent="0.25">
      <c r="B12" s="122" t="s">
        <v>9</v>
      </c>
      <c r="C12" s="123"/>
      <c r="D12" s="123"/>
      <c r="E12" s="123"/>
      <c r="F12" s="123"/>
      <c r="G12" s="15"/>
    </row>
    <row r="13" spans="2:7" ht="30" customHeight="1" x14ac:dyDescent="0.25">
      <c r="B13" s="122" t="s">
        <v>10</v>
      </c>
      <c r="C13" s="123"/>
      <c r="D13" s="123"/>
      <c r="E13" s="123"/>
      <c r="F13" s="123"/>
      <c r="G13" s="15"/>
    </row>
    <row r="14" spans="2:7" ht="30" customHeight="1" x14ac:dyDescent="0.25">
      <c r="B14" s="124" t="s">
        <v>11</v>
      </c>
      <c r="C14" s="125"/>
      <c r="D14" s="125"/>
      <c r="E14" s="125"/>
      <c r="F14" s="125"/>
      <c r="G14" s="15"/>
    </row>
    <row r="15" spans="2:7" ht="45.75" customHeight="1" thickBot="1" x14ac:dyDescent="0.3">
      <c r="B15" s="131" t="s">
        <v>143</v>
      </c>
      <c r="C15" s="132"/>
      <c r="D15" s="132"/>
      <c r="E15" s="132"/>
      <c r="F15" s="132"/>
      <c r="G15" s="16"/>
    </row>
    <row r="16" spans="2:7" ht="15.75" thickBot="1" x14ac:dyDescent="0.3">
      <c r="B16" s="133"/>
      <c r="C16" s="133"/>
      <c r="D16" s="133"/>
      <c r="E16" s="133"/>
      <c r="F16" s="133"/>
      <c r="G16" s="133"/>
    </row>
    <row r="17" spans="2:7" ht="21.75" thickBot="1" x14ac:dyDescent="0.3">
      <c r="B17" s="29" t="s">
        <v>53</v>
      </c>
      <c r="C17" s="111" t="s">
        <v>139</v>
      </c>
      <c r="D17" s="112"/>
      <c r="E17" s="112"/>
      <c r="F17" s="112"/>
      <c r="G17" s="113"/>
    </row>
    <row r="18" spans="2:7" x14ac:dyDescent="0.25">
      <c r="B18" s="142" t="s">
        <v>49</v>
      </c>
      <c r="C18" s="143"/>
      <c r="D18" s="143"/>
      <c r="E18" s="143"/>
      <c r="F18" s="30" t="s">
        <v>50</v>
      </c>
      <c r="G18" s="31" t="s">
        <v>51</v>
      </c>
    </row>
    <row r="19" spans="2:7" ht="15.75" thickBot="1" x14ac:dyDescent="0.3">
      <c r="B19" s="144"/>
      <c r="C19" s="145"/>
      <c r="D19" s="145"/>
      <c r="E19" s="145"/>
      <c r="F19" s="32" t="s">
        <v>142</v>
      </c>
      <c r="G19" s="33" t="s">
        <v>142</v>
      </c>
    </row>
    <row r="20" spans="2:7" ht="30.75" thickBot="1" x14ac:dyDescent="0.3">
      <c r="B20" s="34" t="s">
        <v>13</v>
      </c>
      <c r="C20" s="35" t="s">
        <v>66</v>
      </c>
      <c r="D20" s="35" t="s">
        <v>68</v>
      </c>
      <c r="E20" s="36" t="s">
        <v>59</v>
      </c>
      <c r="F20" s="36" t="s">
        <v>14</v>
      </c>
      <c r="G20" s="37" t="s">
        <v>60</v>
      </c>
    </row>
    <row r="21" spans="2:7" ht="59.25" customHeight="1" thickBot="1" x14ac:dyDescent="0.3">
      <c r="B21" s="157" t="s">
        <v>154</v>
      </c>
      <c r="C21" s="158"/>
      <c r="D21" s="158"/>
      <c r="E21" s="158"/>
      <c r="F21" s="158"/>
      <c r="G21" s="159"/>
    </row>
    <row r="22" spans="2:7" s="18" customFormat="1" ht="69.95" customHeight="1" x14ac:dyDescent="0.25">
      <c r="B22" s="86" t="s">
        <v>147</v>
      </c>
      <c r="C22" s="38">
        <v>1</v>
      </c>
      <c r="D22" s="38" t="s">
        <v>70</v>
      </c>
      <c r="E22" s="23"/>
      <c r="F22" s="43">
        <f>IF(C$9="Som platcom DPH",E22*0.2,0)</f>
        <v>0</v>
      </c>
      <c r="G22" s="46">
        <f>SUM(E22+F22)*C22</f>
        <v>0</v>
      </c>
    </row>
    <row r="23" spans="2:7" s="18" customFormat="1" ht="69.95" customHeight="1" x14ac:dyDescent="0.25">
      <c r="B23" s="87" t="s">
        <v>148</v>
      </c>
      <c r="C23" s="39">
        <v>1</v>
      </c>
      <c r="D23" s="39" t="s">
        <v>69</v>
      </c>
      <c r="E23" s="21"/>
      <c r="F23" s="44">
        <f>IF(C$9="Som platcom DPH",E23*0.2,0)</f>
        <v>0</v>
      </c>
      <c r="G23" s="47">
        <f>SUM(E23+F23)*C23</f>
        <v>0</v>
      </c>
    </row>
    <row r="24" spans="2:7" s="18" customFormat="1" ht="69.95" customHeight="1" x14ac:dyDescent="0.25">
      <c r="B24" s="87" t="s">
        <v>149</v>
      </c>
      <c r="C24" s="39">
        <v>7</v>
      </c>
      <c r="D24" s="39" t="s">
        <v>69</v>
      </c>
      <c r="E24" s="21"/>
      <c r="F24" s="44">
        <f>IF(C$9="Som platcom DPH",E24*0.2,0)</f>
        <v>0</v>
      </c>
      <c r="G24" s="47">
        <f t="shared" ref="G24:G87" si="0">SUM(E24+F24)*C24</f>
        <v>0</v>
      </c>
    </row>
    <row r="25" spans="2:7" s="18" customFormat="1" ht="69.95" customHeight="1" x14ac:dyDescent="0.25">
      <c r="B25" s="87" t="s">
        <v>150</v>
      </c>
      <c r="C25" s="39">
        <v>1</v>
      </c>
      <c r="D25" s="39" t="s">
        <v>69</v>
      </c>
      <c r="E25" s="21"/>
      <c r="F25" s="44">
        <f>IF(C$9="Som platcom DPH",E25*0.2,0)</f>
        <v>0</v>
      </c>
      <c r="G25" s="47">
        <f t="shared" si="0"/>
        <v>0</v>
      </c>
    </row>
    <row r="26" spans="2:7" s="18" customFormat="1" ht="69.95" customHeight="1" x14ac:dyDescent="0.25">
      <c r="B26" s="87" t="s">
        <v>151</v>
      </c>
      <c r="C26" s="39">
        <v>33</v>
      </c>
      <c r="D26" s="39" t="s">
        <v>69</v>
      </c>
      <c r="E26" s="21"/>
      <c r="F26" s="44">
        <f t="shared" ref="F26:F89" si="1">IF(C$9="Som platcom DPH",E26*0.2,0)</f>
        <v>0</v>
      </c>
      <c r="G26" s="47">
        <f t="shared" si="0"/>
        <v>0</v>
      </c>
    </row>
    <row r="27" spans="2:7" s="18" customFormat="1" ht="69.95" customHeight="1" x14ac:dyDescent="0.25">
      <c r="B27" s="87" t="s">
        <v>152</v>
      </c>
      <c r="C27" s="39">
        <v>1</v>
      </c>
      <c r="D27" s="39" t="s">
        <v>69</v>
      </c>
      <c r="E27" s="21"/>
      <c r="F27" s="44">
        <f t="shared" si="1"/>
        <v>0</v>
      </c>
      <c r="G27" s="47">
        <f t="shared" si="0"/>
        <v>0</v>
      </c>
    </row>
    <row r="28" spans="2:7" s="18" customFormat="1" ht="24.95" customHeight="1" x14ac:dyDescent="0.25">
      <c r="B28" s="41" t="s">
        <v>61</v>
      </c>
      <c r="C28" s="39">
        <v>1</v>
      </c>
      <c r="D28" s="39" t="s">
        <v>69</v>
      </c>
      <c r="E28" s="21"/>
      <c r="F28" s="44">
        <f t="shared" si="1"/>
        <v>0</v>
      </c>
      <c r="G28" s="47">
        <f t="shared" si="0"/>
        <v>0</v>
      </c>
    </row>
    <row r="29" spans="2:7" s="18" customFormat="1" ht="24.95" customHeight="1" x14ac:dyDescent="0.25">
      <c r="B29" s="41" t="s">
        <v>62</v>
      </c>
      <c r="C29" s="39">
        <v>20</v>
      </c>
      <c r="D29" s="39" t="s">
        <v>69</v>
      </c>
      <c r="E29" s="21"/>
      <c r="F29" s="44">
        <f t="shared" si="1"/>
        <v>0</v>
      </c>
      <c r="G29" s="47">
        <f t="shared" si="0"/>
        <v>0</v>
      </c>
    </row>
    <row r="30" spans="2:7" s="18" customFormat="1" ht="24.95" customHeight="1" thickBot="1" x14ac:dyDescent="0.3">
      <c r="B30" s="42" t="s">
        <v>63</v>
      </c>
      <c r="C30" s="40">
        <v>18</v>
      </c>
      <c r="D30" s="40" t="s">
        <v>69</v>
      </c>
      <c r="E30" s="22"/>
      <c r="F30" s="45">
        <f t="shared" si="1"/>
        <v>0</v>
      </c>
      <c r="G30" s="48">
        <f t="shared" si="0"/>
        <v>0</v>
      </c>
    </row>
    <row r="31" spans="2:7" s="18" customFormat="1" ht="24.95" customHeight="1" thickBot="1" x14ac:dyDescent="0.3">
      <c r="B31" s="49" t="s">
        <v>64</v>
      </c>
      <c r="C31" s="50"/>
      <c r="D31" s="50"/>
      <c r="E31" s="20"/>
      <c r="F31" s="64"/>
      <c r="G31" s="65"/>
    </row>
    <row r="32" spans="2:7" s="18" customFormat="1" ht="24.95" customHeight="1" x14ac:dyDescent="0.25">
      <c r="B32" s="51" t="s">
        <v>65</v>
      </c>
      <c r="C32" s="38">
        <v>55</v>
      </c>
      <c r="D32" s="38" t="s">
        <v>67</v>
      </c>
      <c r="E32" s="23"/>
      <c r="F32" s="43">
        <f t="shared" si="1"/>
        <v>0</v>
      </c>
      <c r="G32" s="46">
        <f>SUM(E32+F32)*C32</f>
        <v>0</v>
      </c>
    </row>
    <row r="33" spans="2:7" s="18" customFormat="1" ht="24.95" customHeight="1" x14ac:dyDescent="0.25">
      <c r="B33" s="41" t="s">
        <v>71</v>
      </c>
      <c r="C33" s="39">
        <v>84</v>
      </c>
      <c r="D33" s="39" t="s">
        <v>72</v>
      </c>
      <c r="E33" s="21"/>
      <c r="F33" s="44">
        <f t="shared" si="1"/>
        <v>0</v>
      </c>
      <c r="G33" s="47">
        <f t="shared" si="0"/>
        <v>0</v>
      </c>
    </row>
    <row r="34" spans="2:7" s="18" customFormat="1" ht="24.95" customHeight="1" x14ac:dyDescent="0.25">
      <c r="B34" s="41" t="s">
        <v>73</v>
      </c>
      <c r="C34" s="39">
        <v>20</v>
      </c>
      <c r="D34" s="39" t="s">
        <v>72</v>
      </c>
      <c r="E34" s="21"/>
      <c r="F34" s="44">
        <f t="shared" si="1"/>
        <v>0</v>
      </c>
      <c r="G34" s="47">
        <f t="shared" si="0"/>
        <v>0</v>
      </c>
    </row>
    <row r="35" spans="2:7" s="18" customFormat="1" ht="24.95" customHeight="1" x14ac:dyDescent="0.25">
      <c r="B35" s="41" t="s">
        <v>74</v>
      </c>
      <c r="C35" s="39">
        <v>270</v>
      </c>
      <c r="D35" s="39" t="s">
        <v>72</v>
      </c>
      <c r="E35" s="21"/>
      <c r="F35" s="44">
        <f t="shared" si="1"/>
        <v>0</v>
      </c>
      <c r="G35" s="47">
        <f t="shared" si="0"/>
        <v>0</v>
      </c>
    </row>
    <row r="36" spans="2:7" s="18" customFormat="1" ht="24.95" customHeight="1" x14ac:dyDescent="0.25">
      <c r="B36" s="41" t="s">
        <v>75</v>
      </c>
      <c r="C36" s="39">
        <v>10</v>
      </c>
      <c r="D36" s="39" t="s">
        <v>72</v>
      </c>
      <c r="E36" s="21"/>
      <c r="F36" s="44">
        <f t="shared" si="1"/>
        <v>0</v>
      </c>
      <c r="G36" s="47">
        <f t="shared" si="0"/>
        <v>0</v>
      </c>
    </row>
    <row r="37" spans="2:7" s="18" customFormat="1" ht="24.95" customHeight="1" x14ac:dyDescent="0.25">
      <c r="B37" s="41" t="s">
        <v>76</v>
      </c>
      <c r="C37" s="39">
        <v>240</v>
      </c>
      <c r="D37" s="39" t="s">
        <v>72</v>
      </c>
      <c r="E37" s="21"/>
      <c r="F37" s="44">
        <f t="shared" si="1"/>
        <v>0</v>
      </c>
      <c r="G37" s="47">
        <f t="shared" si="0"/>
        <v>0</v>
      </c>
    </row>
    <row r="38" spans="2:7" s="18" customFormat="1" ht="24.95" customHeight="1" x14ac:dyDescent="0.25">
      <c r="B38" s="41" t="s">
        <v>77</v>
      </c>
      <c r="C38" s="39">
        <v>10</v>
      </c>
      <c r="D38" s="39" t="s">
        <v>72</v>
      </c>
      <c r="E38" s="21"/>
      <c r="F38" s="44">
        <f t="shared" si="1"/>
        <v>0</v>
      </c>
      <c r="G38" s="47">
        <f t="shared" si="0"/>
        <v>0</v>
      </c>
    </row>
    <row r="39" spans="2:7" s="18" customFormat="1" ht="24.95" customHeight="1" x14ac:dyDescent="0.25">
      <c r="B39" s="41" t="s">
        <v>78</v>
      </c>
      <c r="C39" s="39">
        <v>52</v>
      </c>
      <c r="D39" s="39" t="s">
        <v>72</v>
      </c>
      <c r="E39" s="21"/>
      <c r="F39" s="44">
        <f t="shared" si="1"/>
        <v>0</v>
      </c>
      <c r="G39" s="47">
        <f t="shared" si="0"/>
        <v>0</v>
      </c>
    </row>
    <row r="40" spans="2:7" s="18" customFormat="1" ht="24.95" customHeight="1" x14ac:dyDescent="0.25">
      <c r="B40" s="41" t="s">
        <v>79</v>
      </c>
      <c r="C40" s="39">
        <v>1</v>
      </c>
      <c r="D40" s="39" t="s">
        <v>93</v>
      </c>
      <c r="E40" s="21"/>
      <c r="F40" s="44">
        <f t="shared" si="1"/>
        <v>0</v>
      </c>
      <c r="G40" s="47">
        <f t="shared" si="0"/>
        <v>0</v>
      </c>
    </row>
    <row r="41" spans="2:7" s="18" customFormat="1" ht="24.95" customHeight="1" x14ac:dyDescent="0.25">
      <c r="B41" s="41" t="s">
        <v>80</v>
      </c>
      <c r="C41" s="39">
        <v>150</v>
      </c>
      <c r="D41" s="39" t="s">
        <v>72</v>
      </c>
      <c r="E41" s="21"/>
      <c r="F41" s="44">
        <f t="shared" si="1"/>
        <v>0</v>
      </c>
      <c r="G41" s="47">
        <f t="shared" si="0"/>
        <v>0</v>
      </c>
    </row>
    <row r="42" spans="2:7" s="18" customFormat="1" ht="24.95" customHeight="1" x14ac:dyDescent="0.25">
      <c r="B42" s="41" t="s">
        <v>81</v>
      </c>
      <c r="C42" s="39">
        <v>20</v>
      </c>
      <c r="D42" s="39" t="s">
        <v>72</v>
      </c>
      <c r="E42" s="21"/>
      <c r="F42" s="44">
        <f t="shared" si="1"/>
        <v>0</v>
      </c>
      <c r="G42" s="47">
        <f t="shared" si="0"/>
        <v>0</v>
      </c>
    </row>
    <row r="43" spans="2:7" s="18" customFormat="1" ht="24.95" customHeight="1" x14ac:dyDescent="0.25">
      <c r="B43" s="41" t="s">
        <v>82</v>
      </c>
      <c r="C43" s="39">
        <v>1</v>
      </c>
      <c r="D43" s="39" t="s">
        <v>69</v>
      </c>
      <c r="E43" s="21"/>
      <c r="F43" s="44">
        <f t="shared" si="1"/>
        <v>0</v>
      </c>
      <c r="G43" s="47">
        <f t="shared" si="0"/>
        <v>0</v>
      </c>
    </row>
    <row r="44" spans="2:7" s="18" customFormat="1" ht="24.95" customHeight="1" x14ac:dyDescent="0.25">
      <c r="B44" s="41" t="s">
        <v>83</v>
      </c>
      <c r="C44" s="39">
        <v>241</v>
      </c>
      <c r="D44" s="39" t="s">
        <v>72</v>
      </c>
      <c r="E44" s="21"/>
      <c r="F44" s="44">
        <f t="shared" si="1"/>
        <v>0</v>
      </c>
      <c r="G44" s="47">
        <f t="shared" si="0"/>
        <v>0</v>
      </c>
    </row>
    <row r="45" spans="2:7" s="18" customFormat="1" ht="24.95" customHeight="1" x14ac:dyDescent="0.25">
      <c r="B45" s="41" t="s">
        <v>94</v>
      </c>
      <c r="C45" s="39">
        <v>10</v>
      </c>
      <c r="D45" s="39" t="s">
        <v>72</v>
      </c>
      <c r="E45" s="21"/>
      <c r="F45" s="44">
        <f t="shared" si="1"/>
        <v>0</v>
      </c>
      <c r="G45" s="47">
        <f t="shared" si="0"/>
        <v>0</v>
      </c>
    </row>
    <row r="46" spans="2:7" s="18" customFormat="1" ht="24.95" customHeight="1" x14ac:dyDescent="0.25">
      <c r="B46" s="41" t="s">
        <v>84</v>
      </c>
      <c r="C46" s="39">
        <v>56</v>
      </c>
      <c r="D46" s="39" t="s">
        <v>72</v>
      </c>
      <c r="E46" s="21"/>
      <c r="F46" s="44">
        <f t="shared" si="1"/>
        <v>0</v>
      </c>
      <c r="G46" s="47">
        <f t="shared" si="0"/>
        <v>0</v>
      </c>
    </row>
    <row r="47" spans="2:7" s="18" customFormat="1" ht="24.95" customHeight="1" x14ac:dyDescent="0.25">
      <c r="B47" s="41" t="s">
        <v>85</v>
      </c>
      <c r="C47" s="39">
        <v>1</v>
      </c>
      <c r="D47" s="39" t="s">
        <v>93</v>
      </c>
      <c r="E47" s="21"/>
      <c r="F47" s="44">
        <f t="shared" si="1"/>
        <v>0</v>
      </c>
      <c r="G47" s="47">
        <f t="shared" si="0"/>
        <v>0</v>
      </c>
    </row>
    <row r="48" spans="2:7" s="18" customFormat="1" ht="24.95" customHeight="1" x14ac:dyDescent="0.25">
      <c r="B48" s="41" t="s">
        <v>86</v>
      </c>
      <c r="C48" s="39">
        <v>1</v>
      </c>
      <c r="D48" s="39" t="s">
        <v>93</v>
      </c>
      <c r="E48" s="21"/>
      <c r="F48" s="44">
        <f t="shared" si="1"/>
        <v>0</v>
      </c>
      <c r="G48" s="47">
        <f t="shared" si="0"/>
        <v>0</v>
      </c>
    </row>
    <row r="49" spans="2:7" s="18" customFormat="1" ht="24.95" customHeight="1" x14ac:dyDescent="0.25">
      <c r="B49" s="41" t="s">
        <v>87</v>
      </c>
      <c r="C49" s="39">
        <v>1</v>
      </c>
      <c r="D49" s="39" t="s">
        <v>93</v>
      </c>
      <c r="E49" s="21"/>
      <c r="F49" s="44">
        <f t="shared" si="1"/>
        <v>0</v>
      </c>
      <c r="G49" s="47">
        <f t="shared" si="0"/>
        <v>0</v>
      </c>
    </row>
    <row r="50" spans="2:7" s="18" customFormat="1" ht="24.95" customHeight="1" x14ac:dyDescent="0.25">
      <c r="B50" s="41" t="s">
        <v>88</v>
      </c>
      <c r="C50" s="39">
        <v>120</v>
      </c>
      <c r="D50" s="39" t="s">
        <v>67</v>
      </c>
      <c r="E50" s="21"/>
      <c r="F50" s="44">
        <f t="shared" si="1"/>
        <v>0</v>
      </c>
      <c r="G50" s="47">
        <f t="shared" si="0"/>
        <v>0</v>
      </c>
    </row>
    <row r="51" spans="2:7" s="18" customFormat="1" ht="24.95" customHeight="1" x14ac:dyDescent="0.25">
      <c r="B51" s="41" t="s">
        <v>89</v>
      </c>
      <c r="C51" s="39">
        <v>8</v>
      </c>
      <c r="D51" s="39" t="s">
        <v>69</v>
      </c>
      <c r="E51" s="21"/>
      <c r="F51" s="44">
        <f t="shared" si="1"/>
        <v>0</v>
      </c>
      <c r="G51" s="47">
        <f t="shared" si="0"/>
        <v>0</v>
      </c>
    </row>
    <row r="52" spans="2:7" s="18" customFormat="1" ht="24.95" customHeight="1" x14ac:dyDescent="0.25">
      <c r="B52" s="41" t="s">
        <v>90</v>
      </c>
      <c r="C52" s="39">
        <v>8</v>
      </c>
      <c r="D52" s="39" t="s">
        <v>69</v>
      </c>
      <c r="E52" s="21"/>
      <c r="F52" s="44">
        <f t="shared" si="1"/>
        <v>0</v>
      </c>
      <c r="G52" s="47">
        <f t="shared" si="0"/>
        <v>0</v>
      </c>
    </row>
    <row r="53" spans="2:7" s="18" customFormat="1" ht="24.95" customHeight="1" x14ac:dyDescent="0.25">
      <c r="B53" s="41" t="s">
        <v>91</v>
      </c>
      <c r="C53" s="39">
        <v>100</v>
      </c>
      <c r="D53" s="39" t="s">
        <v>72</v>
      </c>
      <c r="E53" s="21"/>
      <c r="F53" s="44">
        <f t="shared" si="1"/>
        <v>0</v>
      </c>
      <c r="G53" s="47">
        <f t="shared" si="0"/>
        <v>0</v>
      </c>
    </row>
    <row r="54" spans="2:7" s="18" customFormat="1" ht="24.95" customHeight="1" thickBot="1" x14ac:dyDescent="0.3">
      <c r="B54" s="52" t="s">
        <v>92</v>
      </c>
      <c r="C54" s="53">
        <v>100</v>
      </c>
      <c r="D54" s="53" t="s">
        <v>72</v>
      </c>
      <c r="E54" s="24"/>
      <c r="F54" s="66">
        <f t="shared" si="1"/>
        <v>0</v>
      </c>
      <c r="G54" s="67">
        <f t="shared" si="0"/>
        <v>0</v>
      </c>
    </row>
    <row r="55" spans="2:7" s="18" customFormat="1" ht="24.95" customHeight="1" thickBot="1" x14ac:dyDescent="0.3">
      <c r="B55" s="54" t="s">
        <v>95</v>
      </c>
      <c r="C55" s="55"/>
      <c r="D55" s="55"/>
      <c r="E55" s="19"/>
      <c r="F55" s="68"/>
      <c r="G55" s="69"/>
    </row>
    <row r="56" spans="2:7" s="18" customFormat="1" ht="24.95" customHeight="1" x14ac:dyDescent="0.25">
      <c r="B56" s="56" t="s">
        <v>96</v>
      </c>
      <c r="C56" s="38">
        <v>1</v>
      </c>
      <c r="D56" s="38" t="s">
        <v>93</v>
      </c>
      <c r="E56" s="23"/>
      <c r="F56" s="43">
        <f t="shared" si="1"/>
        <v>0</v>
      </c>
      <c r="G56" s="46">
        <f t="shared" si="0"/>
        <v>0</v>
      </c>
    </row>
    <row r="57" spans="2:7" s="18" customFormat="1" ht="24.95" customHeight="1" x14ac:dyDescent="0.25">
      <c r="B57" s="57" t="s">
        <v>97</v>
      </c>
      <c r="C57" s="39">
        <v>38</v>
      </c>
      <c r="D57" s="39" t="s">
        <v>93</v>
      </c>
      <c r="E57" s="21"/>
      <c r="F57" s="44">
        <f t="shared" si="1"/>
        <v>0</v>
      </c>
      <c r="G57" s="47">
        <f t="shared" si="0"/>
        <v>0</v>
      </c>
    </row>
    <row r="58" spans="2:7" s="18" customFormat="1" ht="24.95" customHeight="1" x14ac:dyDescent="0.25">
      <c r="B58" s="58" t="s">
        <v>98</v>
      </c>
      <c r="C58" s="39">
        <v>3</v>
      </c>
      <c r="D58" s="39" t="s">
        <v>93</v>
      </c>
      <c r="E58" s="21"/>
      <c r="F58" s="44">
        <f t="shared" si="1"/>
        <v>0</v>
      </c>
      <c r="G58" s="47">
        <f t="shared" si="0"/>
        <v>0</v>
      </c>
    </row>
    <row r="59" spans="2:7" s="18" customFormat="1" ht="24.95" customHeight="1" x14ac:dyDescent="0.25">
      <c r="B59" s="58" t="s">
        <v>99</v>
      </c>
      <c r="C59" s="39">
        <v>2</v>
      </c>
      <c r="D59" s="39" t="s">
        <v>93</v>
      </c>
      <c r="E59" s="21"/>
      <c r="F59" s="44">
        <f t="shared" si="1"/>
        <v>0</v>
      </c>
      <c r="G59" s="47">
        <f t="shared" si="0"/>
        <v>0</v>
      </c>
    </row>
    <row r="60" spans="2:7" s="18" customFormat="1" ht="24.95" customHeight="1" x14ac:dyDescent="0.25">
      <c r="B60" s="58" t="s">
        <v>100</v>
      </c>
      <c r="C60" s="39">
        <v>120</v>
      </c>
      <c r="D60" s="39" t="s">
        <v>72</v>
      </c>
      <c r="E60" s="21"/>
      <c r="F60" s="44">
        <f t="shared" si="1"/>
        <v>0</v>
      </c>
      <c r="G60" s="47">
        <f t="shared" si="0"/>
        <v>0</v>
      </c>
    </row>
    <row r="61" spans="2:7" s="18" customFormat="1" ht="24.95" customHeight="1" x14ac:dyDescent="0.25">
      <c r="B61" s="58" t="s">
        <v>101</v>
      </c>
      <c r="C61" s="39">
        <v>120</v>
      </c>
      <c r="D61" s="39" t="s">
        <v>72</v>
      </c>
      <c r="E61" s="21"/>
      <c r="F61" s="44">
        <f t="shared" si="1"/>
        <v>0</v>
      </c>
      <c r="G61" s="47">
        <f t="shared" si="0"/>
        <v>0</v>
      </c>
    </row>
    <row r="62" spans="2:7" s="18" customFormat="1" ht="24.95" customHeight="1" x14ac:dyDescent="0.25">
      <c r="B62" s="58" t="s">
        <v>102</v>
      </c>
      <c r="C62" s="39">
        <v>1</v>
      </c>
      <c r="D62" s="39" t="s">
        <v>93</v>
      </c>
      <c r="E62" s="21"/>
      <c r="F62" s="44">
        <f t="shared" si="1"/>
        <v>0</v>
      </c>
      <c r="G62" s="47">
        <f t="shared" si="0"/>
        <v>0</v>
      </c>
    </row>
    <row r="63" spans="2:7" s="18" customFormat="1" ht="24.95" customHeight="1" thickBot="1" x14ac:dyDescent="0.3">
      <c r="B63" s="59" t="s">
        <v>103</v>
      </c>
      <c r="C63" s="53">
        <v>1</v>
      </c>
      <c r="D63" s="53" t="s">
        <v>93</v>
      </c>
      <c r="E63" s="24"/>
      <c r="F63" s="66">
        <f t="shared" si="1"/>
        <v>0</v>
      </c>
      <c r="G63" s="67">
        <f t="shared" si="0"/>
        <v>0</v>
      </c>
    </row>
    <row r="64" spans="2:7" s="18" customFormat="1" ht="24.95" customHeight="1" thickBot="1" x14ac:dyDescent="0.3">
      <c r="B64" s="60" t="s">
        <v>104</v>
      </c>
      <c r="C64" s="55"/>
      <c r="D64" s="55"/>
      <c r="E64" s="19"/>
      <c r="F64" s="68"/>
      <c r="G64" s="69"/>
    </row>
    <row r="65" spans="2:7" s="18" customFormat="1" ht="24.95" customHeight="1" x14ac:dyDescent="0.25">
      <c r="B65" s="61" t="s">
        <v>105</v>
      </c>
      <c r="C65" s="38">
        <v>200</v>
      </c>
      <c r="D65" s="38" t="s">
        <v>72</v>
      </c>
      <c r="E65" s="23"/>
      <c r="F65" s="43">
        <f t="shared" si="1"/>
        <v>0</v>
      </c>
      <c r="G65" s="46">
        <f t="shared" si="0"/>
        <v>0</v>
      </c>
    </row>
    <row r="66" spans="2:7" s="18" customFormat="1" ht="24.95" customHeight="1" x14ac:dyDescent="0.25">
      <c r="B66" s="58" t="s">
        <v>106</v>
      </c>
      <c r="C66" s="39">
        <v>120</v>
      </c>
      <c r="D66" s="39" t="s">
        <v>72</v>
      </c>
      <c r="E66" s="21"/>
      <c r="F66" s="44">
        <f t="shared" si="1"/>
        <v>0</v>
      </c>
      <c r="G66" s="47">
        <f t="shared" si="0"/>
        <v>0</v>
      </c>
    </row>
    <row r="67" spans="2:7" s="18" customFormat="1" ht="24.95" customHeight="1" x14ac:dyDescent="0.25">
      <c r="B67" s="58" t="s">
        <v>107</v>
      </c>
      <c r="C67" s="39">
        <v>4</v>
      </c>
      <c r="D67" s="39" t="s">
        <v>69</v>
      </c>
      <c r="E67" s="21"/>
      <c r="F67" s="44">
        <f t="shared" si="1"/>
        <v>0</v>
      </c>
      <c r="G67" s="47">
        <f t="shared" si="0"/>
        <v>0</v>
      </c>
    </row>
    <row r="68" spans="2:7" s="18" customFormat="1" ht="24.95" customHeight="1" x14ac:dyDescent="0.25">
      <c r="B68" s="58" t="s">
        <v>108</v>
      </c>
      <c r="C68" s="39">
        <v>2</v>
      </c>
      <c r="D68" s="39" t="s">
        <v>69</v>
      </c>
      <c r="E68" s="21"/>
      <c r="F68" s="44">
        <f t="shared" si="1"/>
        <v>0</v>
      </c>
      <c r="G68" s="47">
        <f t="shared" si="0"/>
        <v>0</v>
      </c>
    </row>
    <row r="69" spans="2:7" s="18" customFormat="1" ht="24.95" customHeight="1" x14ac:dyDescent="0.25">
      <c r="B69" s="58" t="s">
        <v>109</v>
      </c>
      <c r="C69" s="39">
        <v>120</v>
      </c>
      <c r="D69" s="39" t="s">
        <v>72</v>
      </c>
      <c r="E69" s="21"/>
      <c r="F69" s="44">
        <f t="shared" si="1"/>
        <v>0</v>
      </c>
      <c r="G69" s="47">
        <f t="shared" si="0"/>
        <v>0</v>
      </c>
    </row>
    <row r="70" spans="2:7" s="18" customFormat="1" ht="24.95" customHeight="1" x14ac:dyDescent="0.25">
      <c r="B70" s="58" t="s">
        <v>87</v>
      </c>
      <c r="C70" s="39">
        <v>1</v>
      </c>
      <c r="D70" s="39" t="s">
        <v>93</v>
      </c>
      <c r="E70" s="21"/>
      <c r="F70" s="44">
        <f t="shared" si="1"/>
        <v>0</v>
      </c>
      <c r="G70" s="47">
        <f t="shared" si="0"/>
        <v>0</v>
      </c>
    </row>
    <row r="71" spans="2:7" s="18" customFormat="1" ht="24.95" customHeight="1" x14ac:dyDescent="0.25">
      <c r="B71" s="58" t="s">
        <v>86</v>
      </c>
      <c r="C71" s="39">
        <v>1</v>
      </c>
      <c r="D71" s="39" t="s">
        <v>93</v>
      </c>
      <c r="E71" s="21"/>
      <c r="F71" s="44">
        <f t="shared" si="1"/>
        <v>0</v>
      </c>
      <c r="G71" s="47">
        <f t="shared" si="0"/>
        <v>0</v>
      </c>
    </row>
    <row r="72" spans="2:7" s="18" customFormat="1" ht="24.95" customHeight="1" x14ac:dyDescent="0.25">
      <c r="B72" s="58" t="s">
        <v>114</v>
      </c>
      <c r="C72" s="39">
        <v>60</v>
      </c>
      <c r="D72" s="39" t="s">
        <v>72</v>
      </c>
      <c r="E72" s="21"/>
      <c r="F72" s="44">
        <f t="shared" si="1"/>
        <v>0</v>
      </c>
      <c r="G72" s="47">
        <f t="shared" si="0"/>
        <v>0</v>
      </c>
    </row>
    <row r="73" spans="2:7" s="18" customFormat="1" ht="24.95" customHeight="1" thickBot="1" x14ac:dyDescent="0.3">
      <c r="B73" s="59" t="s">
        <v>113</v>
      </c>
      <c r="C73" s="53">
        <v>7</v>
      </c>
      <c r="D73" s="53" t="s">
        <v>72</v>
      </c>
      <c r="E73" s="24"/>
      <c r="F73" s="66">
        <f t="shared" si="1"/>
        <v>0</v>
      </c>
      <c r="G73" s="67">
        <f t="shared" si="0"/>
        <v>0</v>
      </c>
    </row>
    <row r="74" spans="2:7" s="18" customFormat="1" ht="24.95" customHeight="1" thickBot="1" x14ac:dyDescent="0.3">
      <c r="B74" s="60" t="s">
        <v>110</v>
      </c>
      <c r="C74" s="55"/>
      <c r="D74" s="55"/>
      <c r="E74" s="19"/>
      <c r="F74" s="68"/>
      <c r="G74" s="69"/>
    </row>
    <row r="75" spans="2:7" s="18" customFormat="1" ht="24.95" customHeight="1" x14ac:dyDescent="0.25">
      <c r="B75" s="61" t="s">
        <v>111</v>
      </c>
      <c r="C75" s="38">
        <v>1</v>
      </c>
      <c r="D75" s="38" t="s">
        <v>93</v>
      </c>
      <c r="E75" s="23"/>
      <c r="F75" s="43">
        <f t="shared" si="1"/>
        <v>0</v>
      </c>
      <c r="G75" s="46">
        <f t="shared" si="0"/>
        <v>0</v>
      </c>
    </row>
    <row r="76" spans="2:7" s="18" customFormat="1" ht="24.95" customHeight="1" thickBot="1" x14ac:dyDescent="0.3">
      <c r="B76" s="59" t="s">
        <v>112</v>
      </c>
      <c r="C76" s="53">
        <v>1</v>
      </c>
      <c r="D76" s="53" t="s">
        <v>93</v>
      </c>
      <c r="E76" s="24"/>
      <c r="F76" s="66">
        <f t="shared" si="1"/>
        <v>0</v>
      </c>
      <c r="G76" s="67">
        <f t="shared" si="0"/>
        <v>0</v>
      </c>
    </row>
    <row r="77" spans="2:7" s="18" customFormat="1" ht="24.95" customHeight="1" thickBot="1" x14ac:dyDescent="0.3">
      <c r="B77" s="60" t="s">
        <v>115</v>
      </c>
      <c r="C77" s="55"/>
      <c r="D77" s="55"/>
      <c r="E77" s="19"/>
      <c r="F77" s="68"/>
      <c r="G77" s="69"/>
    </row>
    <row r="78" spans="2:7" s="18" customFormat="1" ht="24.95" customHeight="1" x14ac:dyDescent="0.25">
      <c r="B78" s="61" t="s">
        <v>118</v>
      </c>
      <c r="C78" s="38">
        <v>10</v>
      </c>
      <c r="D78" s="38" t="s">
        <v>69</v>
      </c>
      <c r="E78" s="23"/>
      <c r="F78" s="43">
        <f t="shared" si="1"/>
        <v>0</v>
      </c>
      <c r="G78" s="46">
        <f t="shared" si="0"/>
        <v>0</v>
      </c>
    </row>
    <row r="79" spans="2:7" s="18" customFormat="1" ht="24.95" customHeight="1" x14ac:dyDescent="0.25">
      <c r="B79" s="58" t="s">
        <v>116</v>
      </c>
      <c r="C79" s="39">
        <v>100</v>
      </c>
      <c r="D79" s="39" t="s">
        <v>72</v>
      </c>
      <c r="E79" s="21"/>
      <c r="F79" s="44">
        <f t="shared" si="1"/>
        <v>0</v>
      </c>
      <c r="G79" s="47">
        <f t="shared" si="0"/>
        <v>0</v>
      </c>
    </row>
    <row r="80" spans="2:7" s="18" customFormat="1" ht="24.95" customHeight="1" x14ac:dyDescent="0.25">
      <c r="B80" s="58" t="s">
        <v>117</v>
      </c>
      <c r="C80" s="39">
        <v>10</v>
      </c>
      <c r="D80" s="39" t="s">
        <v>69</v>
      </c>
      <c r="E80" s="21"/>
      <c r="F80" s="44">
        <f t="shared" si="1"/>
        <v>0</v>
      </c>
      <c r="G80" s="47">
        <f t="shared" si="0"/>
        <v>0</v>
      </c>
    </row>
    <row r="81" spans="2:7" s="18" customFormat="1" ht="24.95" customHeight="1" x14ac:dyDescent="0.25">
      <c r="B81" s="58" t="s">
        <v>86</v>
      </c>
      <c r="C81" s="39">
        <v>1</v>
      </c>
      <c r="D81" s="39" t="s">
        <v>93</v>
      </c>
      <c r="E81" s="21"/>
      <c r="F81" s="44">
        <f t="shared" si="1"/>
        <v>0</v>
      </c>
      <c r="G81" s="47">
        <f t="shared" si="0"/>
        <v>0</v>
      </c>
    </row>
    <row r="82" spans="2:7" s="18" customFormat="1" ht="24.95" customHeight="1" thickBot="1" x14ac:dyDescent="0.3">
      <c r="B82" s="59" t="s">
        <v>87</v>
      </c>
      <c r="C82" s="53">
        <v>1</v>
      </c>
      <c r="D82" s="53" t="s">
        <v>93</v>
      </c>
      <c r="E82" s="24"/>
      <c r="F82" s="66">
        <f t="shared" si="1"/>
        <v>0</v>
      </c>
      <c r="G82" s="67">
        <f t="shared" si="0"/>
        <v>0</v>
      </c>
    </row>
    <row r="83" spans="2:7" s="18" customFormat="1" ht="24.95" customHeight="1" thickBot="1" x14ac:dyDescent="0.3">
      <c r="B83" s="60" t="s">
        <v>119</v>
      </c>
      <c r="C83" s="55"/>
      <c r="D83" s="55"/>
      <c r="E83" s="19"/>
      <c r="F83" s="68"/>
      <c r="G83" s="69"/>
    </row>
    <row r="84" spans="2:7" s="18" customFormat="1" ht="24.95" customHeight="1" thickBot="1" x14ac:dyDescent="0.3">
      <c r="B84" s="62" t="s">
        <v>120</v>
      </c>
      <c r="C84" s="63">
        <v>1</v>
      </c>
      <c r="D84" s="63" t="s">
        <v>93</v>
      </c>
      <c r="E84" s="25"/>
      <c r="F84" s="70">
        <f t="shared" si="1"/>
        <v>0</v>
      </c>
      <c r="G84" s="71">
        <f t="shared" si="0"/>
        <v>0</v>
      </c>
    </row>
    <row r="85" spans="2:7" s="18" customFormat="1" ht="24.95" customHeight="1" thickBot="1" x14ac:dyDescent="0.3">
      <c r="B85" s="60" t="s">
        <v>121</v>
      </c>
      <c r="C85" s="55"/>
      <c r="D85" s="55"/>
      <c r="E85" s="19"/>
      <c r="F85" s="68"/>
      <c r="G85" s="69"/>
    </row>
    <row r="86" spans="2:7" s="18" customFormat="1" ht="24.95" customHeight="1" x14ac:dyDescent="0.25">
      <c r="B86" s="61" t="s">
        <v>122</v>
      </c>
      <c r="C86" s="38">
        <v>210</v>
      </c>
      <c r="D86" s="38" t="s">
        <v>128</v>
      </c>
      <c r="E86" s="23"/>
      <c r="F86" s="43">
        <f t="shared" si="1"/>
        <v>0</v>
      </c>
      <c r="G86" s="46">
        <f t="shared" si="0"/>
        <v>0</v>
      </c>
    </row>
    <row r="87" spans="2:7" s="18" customFormat="1" ht="24.95" customHeight="1" x14ac:dyDescent="0.25">
      <c r="B87" s="58" t="s">
        <v>123</v>
      </c>
      <c r="C87" s="39">
        <v>42</v>
      </c>
      <c r="D87" s="39" t="s">
        <v>69</v>
      </c>
      <c r="E87" s="21"/>
      <c r="F87" s="44">
        <f t="shared" si="1"/>
        <v>0</v>
      </c>
      <c r="G87" s="47">
        <f t="shared" si="0"/>
        <v>0</v>
      </c>
    </row>
    <row r="88" spans="2:7" s="18" customFormat="1" ht="24.95" customHeight="1" x14ac:dyDescent="0.25">
      <c r="B88" s="58" t="s">
        <v>124</v>
      </c>
      <c r="C88" s="39">
        <v>120</v>
      </c>
      <c r="D88" s="39" t="s">
        <v>72</v>
      </c>
      <c r="E88" s="21"/>
      <c r="F88" s="44">
        <f t="shared" si="1"/>
        <v>0</v>
      </c>
      <c r="G88" s="47">
        <f t="shared" ref="G88:G101" si="2">SUM(E88+F88)*C88</f>
        <v>0</v>
      </c>
    </row>
    <row r="89" spans="2:7" s="18" customFormat="1" ht="24.95" customHeight="1" x14ac:dyDescent="0.25">
      <c r="B89" s="58" t="s">
        <v>125</v>
      </c>
      <c r="C89" s="39">
        <v>250</v>
      </c>
      <c r="D89" s="39" t="s">
        <v>128</v>
      </c>
      <c r="E89" s="21"/>
      <c r="F89" s="44">
        <f t="shared" si="1"/>
        <v>0</v>
      </c>
      <c r="G89" s="47">
        <f t="shared" si="2"/>
        <v>0</v>
      </c>
    </row>
    <row r="90" spans="2:7" s="18" customFormat="1" ht="24.95" customHeight="1" x14ac:dyDescent="0.25">
      <c r="B90" s="58" t="s">
        <v>126</v>
      </c>
      <c r="C90" s="39">
        <v>1</v>
      </c>
      <c r="D90" s="39" t="s">
        <v>93</v>
      </c>
      <c r="E90" s="21"/>
      <c r="F90" s="44">
        <f>IF(C$9="Som platcom DPH",E90*0.2,0)</f>
        <v>0</v>
      </c>
      <c r="G90" s="47">
        <f t="shared" si="2"/>
        <v>0</v>
      </c>
    </row>
    <row r="91" spans="2:7" s="18" customFormat="1" ht="24.95" customHeight="1" thickBot="1" x14ac:dyDescent="0.3">
      <c r="B91" s="59" t="s">
        <v>127</v>
      </c>
      <c r="C91" s="53">
        <v>1</v>
      </c>
      <c r="D91" s="53" t="s">
        <v>93</v>
      </c>
      <c r="E91" s="24"/>
      <c r="F91" s="66">
        <f>IF(C$9="Som platcom DPH",E91*0.2,0)</f>
        <v>0</v>
      </c>
      <c r="G91" s="67">
        <f t="shared" si="2"/>
        <v>0</v>
      </c>
    </row>
    <row r="92" spans="2:7" s="18" customFormat="1" ht="24.95" customHeight="1" thickBot="1" x14ac:dyDescent="0.3">
      <c r="B92" s="60" t="s">
        <v>129</v>
      </c>
      <c r="C92" s="55"/>
      <c r="D92" s="55"/>
      <c r="E92" s="19"/>
      <c r="F92" s="68"/>
      <c r="G92" s="69"/>
    </row>
    <row r="93" spans="2:7" s="18" customFormat="1" ht="24.95" customHeight="1" x14ac:dyDescent="0.25">
      <c r="B93" s="61" t="s">
        <v>130</v>
      </c>
      <c r="C93" s="38">
        <v>1</v>
      </c>
      <c r="D93" s="38" t="s">
        <v>93</v>
      </c>
      <c r="E93" s="23"/>
      <c r="F93" s="43">
        <f t="shared" ref="F93:F98" si="3">IF(C$9="Som platcom DPH",E93*0.2,0)</f>
        <v>0</v>
      </c>
      <c r="G93" s="46">
        <f t="shared" si="2"/>
        <v>0</v>
      </c>
    </row>
    <row r="94" spans="2:7" s="18" customFormat="1" ht="24.95" customHeight="1" x14ac:dyDescent="0.25">
      <c r="B94" s="58" t="s">
        <v>131</v>
      </c>
      <c r="C94" s="39">
        <v>1</v>
      </c>
      <c r="D94" s="39" t="s">
        <v>93</v>
      </c>
      <c r="E94" s="21"/>
      <c r="F94" s="44">
        <f t="shared" si="3"/>
        <v>0</v>
      </c>
      <c r="G94" s="47">
        <f t="shared" si="2"/>
        <v>0</v>
      </c>
    </row>
    <row r="95" spans="2:7" s="18" customFormat="1" ht="24.75" customHeight="1" x14ac:dyDescent="0.25">
      <c r="B95" s="58" t="s">
        <v>132</v>
      </c>
      <c r="C95" s="39">
        <v>1</v>
      </c>
      <c r="D95" s="39" t="s">
        <v>93</v>
      </c>
      <c r="E95" s="21"/>
      <c r="F95" s="44">
        <f t="shared" si="3"/>
        <v>0</v>
      </c>
      <c r="G95" s="47">
        <f t="shared" si="2"/>
        <v>0</v>
      </c>
    </row>
    <row r="96" spans="2:7" s="18" customFormat="1" ht="24.75" customHeight="1" x14ac:dyDescent="0.25">
      <c r="B96" s="58" t="s">
        <v>133</v>
      </c>
      <c r="C96" s="39">
        <v>1</v>
      </c>
      <c r="D96" s="39" t="s">
        <v>93</v>
      </c>
      <c r="E96" s="21"/>
      <c r="F96" s="44">
        <f t="shared" si="3"/>
        <v>0</v>
      </c>
      <c r="G96" s="47">
        <f t="shared" si="2"/>
        <v>0</v>
      </c>
    </row>
    <row r="97" spans="2:7" s="18" customFormat="1" ht="72.75" customHeight="1" x14ac:dyDescent="0.25">
      <c r="B97" s="58" t="s">
        <v>134</v>
      </c>
      <c r="C97" s="39">
        <v>1</v>
      </c>
      <c r="D97" s="39" t="s">
        <v>93</v>
      </c>
      <c r="E97" s="21"/>
      <c r="F97" s="44">
        <f t="shared" si="3"/>
        <v>0</v>
      </c>
      <c r="G97" s="47">
        <f t="shared" si="2"/>
        <v>0</v>
      </c>
    </row>
    <row r="98" spans="2:7" s="18" customFormat="1" ht="24.75" customHeight="1" thickBot="1" x14ac:dyDescent="0.3">
      <c r="B98" s="59" t="s">
        <v>135</v>
      </c>
      <c r="C98" s="53">
        <v>1</v>
      </c>
      <c r="D98" s="53" t="s">
        <v>93</v>
      </c>
      <c r="E98" s="24"/>
      <c r="F98" s="66">
        <f t="shared" si="3"/>
        <v>0</v>
      </c>
      <c r="G98" s="67">
        <f t="shared" si="2"/>
        <v>0</v>
      </c>
    </row>
    <row r="99" spans="2:7" s="18" customFormat="1" ht="24.75" customHeight="1" thickBot="1" x14ac:dyDescent="0.3">
      <c r="B99" s="60" t="s">
        <v>136</v>
      </c>
      <c r="C99" s="55"/>
      <c r="D99" s="55"/>
      <c r="E99" s="19"/>
      <c r="F99" s="68"/>
      <c r="G99" s="69"/>
    </row>
    <row r="100" spans="2:7" s="18" customFormat="1" ht="24.75" customHeight="1" x14ac:dyDescent="0.25">
      <c r="B100" s="61" t="s">
        <v>137</v>
      </c>
      <c r="C100" s="38">
        <v>2</v>
      </c>
      <c r="D100" s="38" t="s">
        <v>93</v>
      </c>
      <c r="E100" s="23"/>
      <c r="F100" s="43">
        <f>IF(C$9="Som platcom DPH",E100*0.2,0)</f>
        <v>0</v>
      </c>
      <c r="G100" s="46">
        <f t="shared" si="2"/>
        <v>0</v>
      </c>
    </row>
    <row r="101" spans="2:7" s="18" customFormat="1" ht="24.75" customHeight="1" x14ac:dyDescent="0.25">
      <c r="B101" s="59" t="s">
        <v>138</v>
      </c>
      <c r="C101" s="53">
        <v>2</v>
      </c>
      <c r="D101" s="53" t="s">
        <v>93</v>
      </c>
      <c r="E101" s="24"/>
      <c r="F101" s="66">
        <f>IF(C$9="Som platcom DPH",E101*0.2,0)</f>
        <v>0</v>
      </c>
      <c r="G101" s="67">
        <f t="shared" si="2"/>
        <v>0</v>
      </c>
    </row>
    <row r="102" spans="2:7" ht="15.75" thickBot="1" x14ac:dyDescent="0.3">
      <c r="B102" s="160" t="s">
        <v>0</v>
      </c>
      <c r="C102" s="161"/>
      <c r="D102" s="162"/>
      <c r="E102" s="162"/>
      <c r="F102" s="163"/>
      <c r="G102" s="72">
        <f>SUM(G22:G101)</f>
        <v>0</v>
      </c>
    </row>
    <row r="103" spans="2:7" ht="19.5" thickBot="1" x14ac:dyDescent="0.35">
      <c r="B103" s="73" t="s">
        <v>47</v>
      </c>
      <c r="C103" s="95">
        <f>G102</f>
        <v>0</v>
      </c>
      <c r="D103" s="95"/>
      <c r="E103" s="95"/>
      <c r="F103" s="95"/>
      <c r="G103" s="96"/>
    </row>
    <row r="104" spans="2:7" ht="15.75" thickBot="1" x14ac:dyDescent="0.3">
      <c r="B104" s="97"/>
      <c r="C104" s="98"/>
      <c r="D104" s="98"/>
      <c r="E104" s="98"/>
      <c r="F104" s="98"/>
      <c r="G104" s="99"/>
    </row>
    <row r="105" spans="2:7" ht="21.75" thickBot="1" x14ac:dyDescent="0.3">
      <c r="B105" s="74" t="s">
        <v>54</v>
      </c>
      <c r="C105" s="112" t="s">
        <v>140</v>
      </c>
      <c r="D105" s="112"/>
      <c r="E105" s="112"/>
      <c r="F105" s="112"/>
      <c r="G105" s="113"/>
    </row>
    <row r="106" spans="2:7" ht="30.75" customHeight="1" x14ac:dyDescent="0.25">
      <c r="B106" s="75" t="s">
        <v>12</v>
      </c>
      <c r="C106" s="91" t="s">
        <v>52</v>
      </c>
      <c r="D106" s="91"/>
      <c r="E106" s="92"/>
      <c r="F106" s="76" t="s">
        <v>57</v>
      </c>
      <c r="G106" s="77" t="s">
        <v>58</v>
      </c>
    </row>
    <row r="107" spans="2:7" ht="15.75" thickBot="1" x14ac:dyDescent="0.3">
      <c r="B107" s="78" t="s">
        <v>144</v>
      </c>
      <c r="C107" s="93">
        <v>24000</v>
      </c>
      <c r="D107" s="93"/>
      <c r="E107" s="94"/>
      <c r="F107" s="79">
        <v>0</v>
      </c>
      <c r="G107" s="80">
        <v>16</v>
      </c>
    </row>
    <row r="108" spans="2:7" ht="15.75" thickBot="1" x14ac:dyDescent="0.3">
      <c r="B108" s="149" t="s">
        <v>15</v>
      </c>
      <c r="C108" s="150"/>
      <c r="D108" s="150"/>
      <c r="E108" s="150"/>
      <c r="F108" s="151"/>
      <c r="G108" s="81" t="s">
        <v>16</v>
      </c>
    </row>
    <row r="109" spans="2:7" ht="58.5" customHeight="1" thickBot="1" x14ac:dyDescent="0.35">
      <c r="B109" s="152" t="s">
        <v>145</v>
      </c>
      <c r="C109" s="153"/>
      <c r="D109" s="153"/>
      <c r="E109" s="153"/>
      <c r="F109" s="153"/>
      <c r="G109" s="17">
        <v>0</v>
      </c>
    </row>
    <row r="110" spans="2:7" ht="19.5" thickBot="1" x14ac:dyDescent="0.35">
      <c r="B110" s="108" t="s">
        <v>48</v>
      </c>
      <c r="C110" s="109"/>
      <c r="D110" s="109"/>
      <c r="E110" s="109"/>
      <c r="F110" s="110"/>
      <c r="G110" s="82">
        <f>IF(B107="čím menej, tým lepšie",(-(G107-G109)*(C107/(G107-F107))),-(G109-F107)*(C107/(G107-F107)))</f>
        <v>0</v>
      </c>
    </row>
    <row r="111" spans="2:7" ht="15.75" thickBot="1" x14ac:dyDescent="0.3">
      <c r="B111" s="154"/>
      <c r="C111" s="155"/>
      <c r="D111" s="155"/>
      <c r="E111" s="155"/>
      <c r="F111" s="155"/>
      <c r="G111" s="156"/>
    </row>
    <row r="112" spans="2:7" ht="21.75" thickBot="1" x14ac:dyDescent="0.3">
      <c r="B112" s="83" t="s">
        <v>55</v>
      </c>
      <c r="C112" s="111" t="s">
        <v>141</v>
      </c>
      <c r="D112" s="112"/>
      <c r="E112" s="112"/>
      <c r="F112" s="112"/>
      <c r="G112" s="113"/>
    </row>
    <row r="113" spans="2:7" ht="29.25" customHeight="1" x14ac:dyDescent="0.25">
      <c r="B113" s="75" t="s">
        <v>12</v>
      </c>
      <c r="C113" s="91" t="s">
        <v>52</v>
      </c>
      <c r="D113" s="91"/>
      <c r="E113" s="92"/>
      <c r="F113" s="76" t="s">
        <v>57</v>
      </c>
      <c r="G113" s="77" t="s">
        <v>58</v>
      </c>
    </row>
    <row r="114" spans="2:7" ht="15.75" thickBot="1" x14ac:dyDescent="0.3">
      <c r="B114" s="78" t="s">
        <v>144</v>
      </c>
      <c r="C114" s="93">
        <v>12000</v>
      </c>
      <c r="D114" s="93"/>
      <c r="E114" s="94"/>
      <c r="F114" s="79">
        <v>0</v>
      </c>
      <c r="G114" s="80">
        <v>16</v>
      </c>
    </row>
    <row r="115" spans="2:7" ht="15.75" thickBot="1" x14ac:dyDescent="0.3">
      <c r="B115" s="117" t="s">
        <v>15</v>
      </c>
      <c r="C115" s="118"/>
      <c r="D115" s="118"/>
      <c r="E115" s="118"/>
      <c r="F115" s="118"/>
      <c r="G115" s="81" t="s">
        <v>16</v>
      </c>
    </row>
    <row r="116" spans="2:7" ht="66.75" customHeight="1" thickBot="1" x14ac:dyDescent="0.35">
      <c r="B116" s="119" t="s">
        <v>146</v>
      </c>
      <c r="C116" s="120"/>
      <c r="D116" s="120"/>
      <c r="E116" s="120"/>
      <c r="F116" s="121"/>
      <c r="G116" s="17">
        <v>0</v>
      </c>
    </row>
    <row r="117" spans="2:7" ht="19.5" thickBot="1" x14ac:dyDescent="0.35">
      <c r="B117" s="108" t="s">
        <v>48</v>
      </c>
      <c r="C117" s="109"/>
      <c r="D117" s="109"/>
      <c r="E117" s="109"/>
      <c r="F117" s="110"/>
      <c r="G117" s="82">
        <f>IF(B114="čím menej, tým lepšie",(-(G114-G116)*(C114/(G114-F114))),-(G116-F114)*(C114/(G114-F114)))</f>
        <v>0</v>
      </c>
    </row>
    <row r="118" spans="2:7" ht="15.75" thickBot="1" x14ac:dyDescent="0.3">
      <c r="B118" s="84"/>
      <c r="C118" s="84"/>
      <c r="D118" s="84"/>
      <c r="E118" s="84"/>
      <c r="F118" s="84"/>
      <c r="G118" s="84"/>
    </row>
    <row r="119" spans="2:7" ht="21.75" thickBot="1" x14ac:dyDescent="0.4">
      <c r="B119" s="146" t="s">
        <v>56</v>
      </c>
      <c r="C119" s="147"/>
      <c r="D119" s="147"/>
      <c r="E119" s="147"/>
      <c r="F119" s="148"/>
      <c r="G119" s="85">
        <f>SUM(C103,G110,G117)</f>
        <v>0</v>
      </c>
    </row>
    <row r="120" spans="2:7" ht="15.75" thickBot="1" x14ac:dyDescent="0.3">
      <c r="B120" s="88"/>
      <c r="C120" s="89"/>
      <c r="D120" s="89"/>
      <c r="E120" s="89"/>
      <c r="F120" s="89"/>
      <c r="G120" s="90"/>
    </row>
    <row r="121" spans="2:7" x14ac:dyDescent="0.25">
      <c r="B121" s="134" t="s">
        <v>17</v>
      </c>
      <c r="C121" s="136" t="s">
        <v>18</v>
      </c>
      <c r="D121" s="136"/>
      <c r="E121" s="136"/>
      <c r="F121" s="138" t="s">
        <v>19</v>
      </c>
      <c r="G121" s="139"/>
    </row>
    <row r="122" spans="2:7" ht="15.75" thickBot="1" x14ac:dyDescent="0.3">
      <c r="B122" s="135"/>
      <c r="C122" s="137"/>
      <c r="D122" s="137"/>
      <c r="E122" s="137"/>
      <c r="F122" s="140"/>
      <c r="G122" s="141"/>
    </row>
  </sheetData>
  <sheetProtection algorithmName="SHA-512" hashValue="WNAraHOru/KHfMu0+WRhA/dOSjaKN8LKMTcidErABhGSIKvTQBYqy3QGpjruKpMGleeX2riTesIIHiDWi/hgEA==" saltValue="s+kcrhmW0wvIIZObQeGyZw==" spinCount="100000" sheet="1" objects="1" scenarios="1" selectLockedCells="1"/>
  <autoFilter ref="B20:G103" xr:uid="{B413E5C8-8821-4FFE-8F4C-0B9AD620EC48}"/>
  <mergeCells count="41">
    <mergeCell ref="B121:B122"/>
    <mergeCell ref="C121:E122"/>
    <mergeCell ref="F121:G122"/>
    <mergeCell ref="B18:E18"/>
    <mergeCell ref="B19:E19"/>
    <mergeCell ref="B110:F110"/>
    <mergeCell ref="B119:F119"/>
    <mergeCell ref="C105:G105"/>
    <mergeCell ref="C107:E107"/>
    <mergeCell ref="C106:E106"/>
    <mergeCell ref="B108:F108"/>
    <mergeCell ref="B109:F109"/>
    <mergeCell ref="B111:G111"/>
    <mergeCell ref="C112:G112"/>
    <mergeCell ref="B21:G21"/>
    <mergeCell ref="B102:F102"/>
    <mergeCell ref="C6:G6"/>
    <mergeCell ref="B117:F117"/>
    <mergeCell ref="C17:G17"/>
    <mergeCell ref="C7:G7"/>
    <mergeCell ref="C8:G8"/>
    <mergeCell ref="B10:G10"/>
    <mergeCell ref="B11:G11"/>
    <mergeCell ref="B115:F115"/>
    <mergeCell ref="B116:F116"/>
    <mergeCell ref="B12:F12"/>
    <mergeCell ref="B13:F13"/>
    <mergeCell ref="B14:F14"/>
    <mergeCell ref="C9:G9"/>
    <mergeCell ref="B15:F15"/>
    <mergeCell ref="B16:G16"/>
    <mergeCell ref="B1:G1"/>
    <mergeCell ref="B2:G2"/>
    <mergeCell ref="C3:G3"/>
    <mergeCell ref="C4:G4"/>
    <mergeCell ref="C5:G5"/>
    <mergeCell ref="B120:G120"/>
    <mergeCell ref="C113:E113"/>
    <mergeCell ref="C114:E114"/>
    <mergeCell ref="C103:G103"/>
    <mergeCell ref="B104:G104"/>
  </mergeCells>
  <dataValidations count="2">
    <dataValidation type="list" allowBlank="1" showInputMessage="1" showErrorMessage="1" sqref="C9:D9" xr:uid="{CACC827A-9BDE-4D68-BE0A-714B664E9FFF}">
      <formula1>"Som platcom DPH,Nie som platcom DPH"</formula1>
    </dataValidation>
    <dataValidation type="decimal" allowBlank="1" showInputMessage="1" showErrorMessage="1" sqref="G109" xr:uid="{DF555328-7AF1-46D1-9EEB-2B692D2F2160}">
      <formula1>F107</formula1>
      <formula2>G107</formula2>
    </dataValidation>
  </dataValidations>
  <pageMargins left="0.25" right="0.25" top="0.75" bottom="0.75" header="0.3" footer="0.3"/>
  <pageSetup paperSize="9" scale="6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5</xdr:col>
                    <xdr:colOff>1933575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sqref="A1:XFD104857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20</v>
      </c>
    </row>
    <row r="3" spans="2:2" x14ac:dyDescent="0.25">
      <c r="B3" s="4"/>
    </row>
    <row r="4" spans="2:2" x14ac:dyDescent="0.25">
      <c r="B4" s="10" t="s">
        <v>21</v>
      </c>
    </row>
    <row r="5" spans="2:2" x14ac:dyDescent="0.25">
      <c r="B5" s="4"/>
    </row>
    <row r="6" spans="2:2" x14ac:dyDescent="0.25">
      <c r="B6" s="11" t="s">
        <v>22</v>
      </c>
    </row>
    <row r="7" spans="2:2" x14ac:dyDescent="0.25">
      <c r="B7" s="12"/>
    </row>
    <row r="8" spans="2:2" ht="60.75" customHeight="1" x14ac:dyDescent="0.25">
      <c r="B8" s="5" t="s">
        <v>23</v>
      </c>
    </row>
    <row r="9" spans="2:2" x14ac:dyDescent="0.25">
      <c r="B9" s="5"/>
    </row>
    <row r="10" spans="2:2" x14ac:dyDescent="0.25">
      <c r="B10" s="5" t="s">
        <v>24</v>
      </c>
    </row>
    <row r="11" spans="2:2" x14ac:dyDescent="0.25">
      <c r="B11" s="5" t="s">
        <v>25</v>
      </c>
    </row>
    <row r="12" spans="2:2" x14ac:dyDescent="0.25">
      <c r="B12" s="5" t="s">
        <v>26</v>
      </c>
    </row>
    <row r="13" spans="2:2" x14ac:dyDescent="0.25">
      <c r="B13" s="5" t="s">
        <v>27</v>
      </c>
    </row>
    <row r="14" spans="2:2" x14ac:dyDescent="0.25">
      <c r="B14" s="5" t="s">
        <v>28</v>
      </c>
    </row>
    <row r="15" spans="2:2" x14ac:dyDescent="0.25">
      <c r="B15" s="5" t="s">
        <v>29</v>
      </c>
    </row>
    <row r="16" spans="2:2" x14ac:dyDescent="0.25">
      <c r="B16" s="5" t="s">
        <v>30</v>
      </c>
    </row>
    <row r="17" spans="2:2" ht="30" x14ac:dyDescent="0.25">
      <c r="B17" s="5" t="s">
        <v>31</v>
      </c>
    </row>
    <row r="18" spans="2:2" x14ac:dyDescent="0.25">
      <c r="B18" s="5" t="s">
        <v>32</v>
      </c>
    </row>
    <row r="19" spans="2:2" x14ac:dyDescent="0.25">
      <c r="B19" s="5" t="s">
        <v>33</v>
      </c>
    </row>
    <row r="20" spans="2:2" x14ac:dyDescent="0.25">
      <c r="B20" s="5" t="s">
        <v>34</v>
      </c>
    </row>
    <row r="21" spans="2:2" ht="30" x14ac:dyDescent="0.25">
      <c r="B21" s="5" t="s">
        <v>35</v>
      </c>
    </row>
    <row r="22" spans="2:2" x14ac:dyDescent="0.25">
      <c r="B22" s="5" t="s">
        <v>36</v>
      </c>
    </row>
    <row r="23" spans="2:2" x14ac:dyDescent="0.25">
      <c r="B23" s="6"/>
    </row>
    <row r="24" spans="2:2" ht="60" x14ac:dyDescent="0.25">
      <c r="B24" s="5" t="s">
        <v>37</v>
      </c>
    </row>
    <row r="25" spans="2:2" ht="13.5" customHeight="1" x14ac:dyDescent="0.25">
      <c r="B25" s="5"/>
    </row>
    <row r="26" spans="2:2" ht="30" x14ac:dyDescent="0.25">
      <c r="B26" s="5" t="s">
        <v>38</v>
      </c>
    </row>
    <row r="27" spans="2:2" ht="15.75" thickBot="1" x14ac:dyDescent="0.3">
      <c r="B27" s="13"/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sqref="A1:XFD1048576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39</v>
      </c>
    </row>
    <row r="3" spans="2:2" x14ac:dyDescent="0.25">
      <c r="B3" s="4"/>
    </row>
    <row r="4" spans="2:2" x14ac:dyDescent="0.25">
      <c r="B4" s="5" t="s">
        <v>21</v>
      </c>
    </row>
    <row r="5" spans="2:2" x14ac:dyDescent="0.25">
      <c r="B5" s="6"/>
    </row>
    <row r="6" spans="2:2" x14ac:dyDescent="0.25">
      <c r="B6" s="7" t="s">
        <v>22</v>
      </c>
    </row>
    <row r="7" spans="2:2" x14ac:dyDescent="0.25">
      <c r="B7" s="5"/>
    </row>
    <row r="8" spans="2:2" ht="60.75" customHeight="1" x14ac:dyDescent="0.25">
      <c r="B8" s="5" t="s">
        <v>40</v>
      </c>
    </row>
    <row r="9" spans="2:2" x14ac:dyDescent="0.25">
      <c r="B9" s="5" t="s">
        <v>41</v>
      </c>
    </row>
    <row r="10" spans="2:2" x14ac:dyDescent="0.25">
      <c r="B10" s="8"/>
    </row>
    <row r="11" spans="2:2" ht="30" x14ac:dyDescent="0.25">
      <c r="B11" s="5" t="s">
        <v>42</v>
      </c>
    </row>
    <row r="12" spans="2:2" x14ac:dyDescent="0.25">
      <c r="B12" s="5"/>
    </row>
    <row r="13" spans="2:2" ht="45" x14ac:dyDescent="0.25">
      <c r="B13" s="5" t="s">
        <v>43</v>
      </c>
    </row>
    <row r="14" spans="2:2" x14ac:dyDescent="0.25">
      <c r="B14" s="5"/>
    </row>
    <row r="15" spans="2:2" ht="45" x14ac:dyDescent="0.25">
      <c r="B15" s="5" t="s">
        <v>44</v>
      </c>
    </row>
    <row r="16" spans="2:2" x14ac:dyDescent="0.25">
      <c r="B16" s="5"/>
    </row>
    <row r="17" spans="2:2" ht="60" x14ac:dyDescent="0.25">
      <c r="B17" s="5" t="s">
        <v>45</v>
      </c>
    </row>
    <row r="18" spans="2:2" x14ac:dyDescent="0.25">
      <c r="B18" s="5"/>
    </row>
    <row r="19" spans="2:2" ht="75" x14ac:dyDescent="0.25">
      <c r="B19" s="5" t="s">
        <v>46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Ponuka</vt:lpstr>
      <vt:lpstr>Koneční užívatelia výhod</vt:lpstr>
      <vt:lpstr>Medzinárodné sankcie</vt:lpstr>
      <vt:lpstr>'Koneční užívatelia výhod'!Oblasť_tlače</vt:lpstr>
      <vt:lpstr>'Medzinárodné sankcie'!Oblasť_tlače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cp:lastPrinted>2024-06-14T08:22:59Z</cp:lastPrinted>
  <dcterms:created xsi:type="dcterms:W3CDTF">2022-09-22T09:41:16Z</dcterms:created>
  <dcterms:modified xsi:type="dcterms:W3CDTF">2024-06-14T09:06:48Z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