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 VO_DNS Lesnícke činnosti v ŤČ  2023-2026\Čiastkové zákazky\OZ Vihorlat\Výzva č.12 LS Remetské Hámre VC Zlom\"/>
    </mc:Choice>
  </mc:AlternateContent>
  <workbookProtection workbookAlgorithmName="SHA-512" workbookHashValue="cP/LD1p1XLusFvoSx6zoV3KQK4XL5hNds/8e95BU2KmChaiCA+NcxliJmH9BlDZ1gLboPWS6pupju72iTZUFeA==" workbookSaltValue="am8P52y7k97AL0gpykwnaA==" workbookSpinCount="100000" lockStructure="1"/>
  <bookViews>
    <workbookView xWindow="-120" yWindow="-120" windowWidth="20730" windowHeight="1116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12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 l="1"/>
  <c r="L27" i="1"/>
  <c r="O29" i="1" l="1"/>
  <c r="O28" i="1" s="1"/>
</calcChain>
</file>

<file path=xl/sharedStrings.xml><?xml version="1.0" encoding="utf-8"?>
<sst xmlns="http://schemas.openxmlformats.org/spreadsheetml/2006/main" count="159" uniqueCount="91">
  <si>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</si>
  <si>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</si>
  <si>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</si>
  <si>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</si>
  <si>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</si>
  <si>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</si>
  <si>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</si>
  <si>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</si>
  <si>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</si>
  <si>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</si>
  <si>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</si>
  <si>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</si>
  <si>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</si>
  <si>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</si>
  <si>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</si>
  <si>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</si>
  <si>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</si>
  <si>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</si>
  <si>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</si>
  <si>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</si>
  <si>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</si>
  <si>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</si>
  <si>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</si>
  <si>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</si>
  <si>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</si>
  <si>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</si>
  <si>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</si>
  <si>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</si>
  <si>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</si>
  <si>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</si>
  <si>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</si>
  <si>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</si>
  <si>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</si>
  <si>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</si>
  <si>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</si>
  <si>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</si>
  <si>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</si>
  <si>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</si>
  <si>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</si>
  <si>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</si>
  <si>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</si>
  <si>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</si>
  <si>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</si>
  <si>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</si>
  <si>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</si>
  <si>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</si>
  <si>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</si>
  <si>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</si>
  <si>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</si>
  <si>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</si>
  <si>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</si>
  <si>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</si>
  <si>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</si>
  <si>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</si>
  <si>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</si>
  <si>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</si>
  <si>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</si>
  <si>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</si>
  <si>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</si>
  <si>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</si>
  <si>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</si>
  <si>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</si>
  <si>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</si>
  <si>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</si>
  <si>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</si>
  <si>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</si>
  <si>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</si>
  <si>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</si>
  <si>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</si>
  <si>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</si>
  <si>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</si>
  <si>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1,2,4a,4d,6,7 - výroba SKM</t>
  </si>
  <si>
    <t>1,2,4a,4d,6,7 - výroba PD</t>
  </si>
  <si>
    <t>Lesy SR š.p. OZ Vihorlat</t>
  </si>
  <si>
    <t>Zlom</t>
  </si>
  <si>
    <t>145 00</t>
  </si>
  <si>
    <t>146A00</t>
  </si>
  <si>
    <t>146B00</t>
  </si>
  <si>
    <t>148A00</t>
  </si>
  <si>
    <t>153 00</t>
  </si>
  <si>
    <t>164A00</t>
  </si>
  <si>
    <t>168 00</t>
  </si>
  <si>
    <t>169 00</t>
  </si>
  <si>
    <t>130/800</t>
  </si>
  <si>
    <t>110/900</t>
  </si>
  <si>
    <t>100/1500</t>
  </si>
  <si>
    <t>100/1050</t>
  </si>
  <si>
    <t>150/1100</t>
  </si>
  <si>
    <t>50/200</t>
  </si>
  <si>
    <t>70/400</t>
  </si>
  <si>
    <t>Lesnícke služby v ťažbovom procese na OZ Vihorlat, LS Remetské Hámre - Zlom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</si>
</sst>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4" fontId="6" fillId="3" borderId="27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27" xfId="0" applyFont="1" applyFill="1" applyBorder="1"/>
    <xf numFmtId="0" fontId="0" fillId="3" borderId="24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38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2" fontId="13" fillId="0" borderId="0" xfId="0" applyNumberFormat="1" applyFont="1"/>
    <xf numFmtId="0" fontId="6" fillId="3" borderId="23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2" fontId="15" fillId="0" borderId="0" xfId="0" applyNumberFormat="1" applyFont="1"/>
    <xf numFmtId="2" fontId="16" fillId="0" borderId="0" xfId="0" applyNumberFormat="1" applyFont="1"/>
    <xf numFmtId="4" fontId="6" fillId="3" borderId="40" xfId="0" applyNumberFormat="1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3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6" fillId="3" borderId="3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0" fillId="0" borderId="2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Normal="100" zoomScaleSheetLayoutView="100" workbookViewId="0">
      <selection activeCell="N18" sqref="N18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62" t="s">
        <v>64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3" t="s">
        <v>69</v>
      </c>
      <c r="O1" s="12"/>
    </row>
    <row r="2" spans="1:17" ht="11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3" t="s">
        <v>70</v>
      </c>
      <c r="O2" s="12"/>
    </row>
    <row r="3" spans="1:17" ht="18" x14ac:dyDescent="0.25">
      <c r="A3" s="14" t="s">
        <v>0</v>
      </c>
      <c r="B3" s="10"/>
      <c r="C3" s="88" t="s">
        <v>90</v>
      </c>
      <c r="D3" s="89"/>
      <c r="E3" s="89"/>
      <c r="F3" s="89"/>
      <c r="G3" s="89"/>
      <c r="H3" s="89"/>
      <c r="I3" s="89"/>
      <c r="J3" s="89"/>
      <c r="K3" s="89"/>
      <c r="L3" s="10"/>
      <c r="N3" s="11"/>
      <c r="O3" s="12"/>
    </row>
    <row r="4" spans="1:17" ht="10.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/>
    </row>
    <row r="5" spans="1:17" x14ac:dyDescent="0.25">
      <c r="A5" s="15"/>
      <c r="B5" s="15"/>
      <c r="C5" s="15"/>
      <c r="D5" s="15"/>
      <c r="E5" s="77"/>
      <c r="F5" s="77"/>
      <c r="G5" s="16"/>
      <c r="H5" s="15"/>
      <c r="I5" s="15"/>
      <c r="J5" s="15"/>
      <c r="K5" s="15"/>
      <c r="L5" s="15"/>
      <c r="M5" s="15"/>
      <c r="N5" s="15"/>
      <c r="O5" s="15"/>
    </row>
    <row r="6" spans="1:17" x14ac:dyDescent="0.25">
      <c r="A6" s="17" t="s">
        <v>1</v>
      </c>
      <c r="B6" s="78" t="s">
        <v>73</v>
      </c>
      <c r="C6" s="78"/>
      <c r="D6" s="78"/>
      <c r="E6" s="78"/>
      <c r="F6" s="78"/>
      <c r="G6" s="16"/>
      <c r="H6" s="15"/>
      <c r="I6" s="15"/>
      <c r="J6" s="15"/>
      <c r="K6" s="15"/>
      <c r="L6" s="15"/>
      <c r="M6" s="15"/>
      <c r="N6" s="15"/>
      <c r="O6" s="15"/>
    </row>
    <row r="7" spans="1:17" ht="6" customHeight="1" thickBot="1" x14ac:dyDescent="0.3">
      <c r="A7" s="16"/>
      <c r="B7" s="79"/>
      <c r="C7" s="79"/>
      <c r="D7" s="79"/>
      <c r="E7" s="79"/>
      <c r="F7" s="79"/>
      <c r="G7" s="16"/>
      <c r="H7" s="15"/>
      <c r="I7" s="15"/>
      <c r="J7" s="15"/>
      <c r="K7" s="15"/>
      <c r="L7" s="15"/>
      <c r="M7" s="15"/>
      <c r="N7" s="15"/>
      <c r="O7" s="15"/>
    </row>
    <row r="8" spans="1:17" ht="16.5" customHeight="1" thickBot="1" x14ac:dyDescent="0.3">
      <c r="A8" s="75" t="s">
        <v>66</v>
      </c>
      <c r="B8" s="76"/>
      <c r="C8" s="18"/>
      <c r="D8" s="15"/>
      <c r="E8" s="15"/>
      <c r="F8" s="15"/>
      <c r="G8" s="16"/>
      <c r="H8" s="15"/>
      <c r="I8" s="15"/>
      <c r="J8" s="15"/>
      <c r="K8" s="15"/>
      <c r="L8" s="15"/>
      <c r="M8" s="15"/>
      <c r="N8" s="15"/>
      <c r="O8" s="15"/>
    </row>
    <row r="9" spans="1:17" ht="21" customHeight="1" thickBot="1" x14ac:dyDescent="0.3">
      <c r="A9" s="38" t="s">
        <v>8</v>
      </c>
      <c r="B9" s="80" t="s">
        <v>2</v>
      </c>
      <c r="C9" s="83" t="s">
        <v>53</v>
      </c>
      <c r="D9" s="84"/>
      <c r="E9" s="85" t="s">
        <v>3</v>
      </c>
      <c r="F9" s="86"/>
      <c r="G9" s="87"/>
      <c r="H9" s="63" t="s">
        <v>4</v>
      </c>
      <c r="I9" s="66" t="s">
        <v>5</v>
      </c>
      <c r="J9" s="69" t="s">
        <v>6</v>
      </c>
      <c r="K9" s="72" t="s">
        <v>7</v>
      </c>
      <c r="L9" s="66" t="s">
        <v>54</v>
      </c>
      <c r="M9" s="66" t="s">
        <v>60</v>
      </c>
      <c r="N9" s="90" t="s">
        <v>58</v>
      </c>
      <c r="O9" s="93" t="s">
        <v>59</v>
      </c>
    </row>
    <row r="10" spans="1:17" ht="21.75" customHeight="1" x14ac:dyDescent="0.25">
      <c r="A10" s="19"/>
      <c r="B10" s="81"/>
      <c r="C10" s="96" t="s">
        <v>68</v>
      </c>
      <c r="D10" s="97"/>
      <c r="E10" s="96" t="s">
        <v>9</v>
      </c>
      <c r="F10" s="67" t="s">
        <v>10</v>
      </c>
      <c r="G10" s="66" t="s">
        <v>11</v>
      </c>
      <c r="H10" s="64"/>
      <c r="I10" s="67"/>
      <c r="J10" s="70"/>
      <c r="K10" s="73"/>
      <c r="L10" s="67"/>
      <c r="M10" s="67"/>
      <c r="N10" s="91"/>
      <c r="O10" s="94"/>
    </row>
    <row r="11" spans="1:17" ht="50.25" customHeight="1" thickBot="1" x14ac:dyDescent="0.3">
      <c r="A11" s="48"/>
      <c r="B11" s="82"/>
      <c r="C11" s="98"/>
      <c r="D11" s="99"/>
      <c r="E11" s="98"/>
      <c r="F11" s="68"/>
      <c r="G11" s="68"/>
      <c r="H11" s="65"/>
      <c r="I11" s="68"/>
      <c r="J11" s="71"/>
      <c r="K11" s="74"/>
      <c r="L11" s="68"/>
      <c r="M11" s="68"/>
      <c r="N11" s="92"/>
      <c r="O11" s="95"/>
    </row>
    <row r="12" spans="1:17" x14ac:dyDescent="0.25">
      <c r="A12" s="45" t="s">
        <v>74</v>
      </c>
      <c r="B12" s="49" t="s">
        <v>75</v>
      </c>
      <c r="C12" s="122" t="s">
        <v>71</v>
      </c>
      <c r="D12" s="122"/>
      <c r="E12" s="50">
        <v>40.56</v>
      </c>
      <c r="F12" s="50"/>
      <c r="G12" s="41">
        <f t="shared" ref="G12:G25" si="0">SUM(E12:F12)</f>
        <v>40.56</v>
      </c>
      <c r="H12" s="41" t="s">
        <v>33</v>
      </c>
      <c r="I12" s="50">
        <v>45</v>
      </c>
      <c r="J12" s="50">
        <v>0.22</v>
      </c>
      <c r="K12" s="51" t="s">
        <v>83</v>
      </c>
      <c r="L12" s="51">
        <v>1500.72</v>
      </c>
      <c r="M12" s="40" t="s">
        <v>61</v>
      </c>
      <c r="N12" s="52"/>
      <c r="O12" s="53">
        <f>N12*G12</f>
        <v>0</v>
      </c>
      <c r="P12" s="54"/>
    </row>
    <row r="13" spans="1:17" x14ac:dyDescent="0.25">
      <c r="A13" s="45" t="s">
        <v>74</v>
      </c>
      <c r="B13" s="49" t="s">
        <v>75</v>
      </c>
      <c r="C13" s="61" t="s">
        <v>72</v>
      </c>
      <c r="D13" s="61"/>
      <c r="E13" s="50"/>
      <c r="F13" s="50">
        <v>297.45</v>
      </c>
      <c r="G13" s="41">
        <f t="shared" si="0"/>
        <v>297.45</v>
      </c>
      <c r="H13" s="41" t="s">
        <v>33</v>
      </c>
      <c r="I13" s="50">
        <v>45</v>
      </c>
      <c r="J13" s="50">
        <v>0.22</v>
      </c>
      <c r="K13" s="51" t="s">
        <v>83</v>
      </c>
      <c r="L13" s="51">
        <v>12381.86</v>
      </c>
      <c r="M13" s="40" t="s">
        <v>61</v>
      </c>
      <c r="N13" s="52"/>
      <c r="O13" s="53">
        <f t="shared" ref="O13:O25" si="1">N13*G13</f>
        <v>0</v>
      </c>
      <c r="P13" s="54"/>
      <c r="Q13" s="57"/>
    </row>
    <row r="14" spans="1:17" x14ac:dyDescent="0.25">
      <c r="A14" s="45" t="s">
        <v>74</v>
      </c>
      <c r="B14" s="49" t="s">
        <v>76</v>
      </c>
      <c r="C14" s="122" t="s">
        <v>71</v>
      </c>
      <c r="D14" s="122"/>
      <c r="E14" s="50">
        <v>25.26</v>
      </c>
      <c r="F14" s="50"/>
      <c r="G14" s="41">
        <f t="shared" si="0"/>
        <v>25.26</v>
      </c>
      <c r="H14" s="41" t="s">
        <v>33</v>
      </c>
      <c r="I14" s="50">
        <v>40</v>
      </c>
      <c r="J14" s="50">
        <v>0.33</v>
      </c>
      <c r="K14" s="51" t="s">
        <v>84</v>
      </c>
      <c r="L14" s="51">
        <v>928.31</v>
      </c>
      <c r="M14" s="40" t="s">
        <v>61</v>
      </c>
      <c r="N14" s="52"/>
      <c r="O14" s="53">
        <f t="shared" si="1"/>
        <v>0</v>
      </c>
      <c r="P14" s="54"/>
    </row>
    <row r="15" spans="1:17" x14ac:dyDescent="0.25">
      <c r="A15" s="45" t="s">
        <v>74</v>
      </c>
      <c r="B15" s="49" t="s">
        <v>76</v>
      </c>
      <c r="C15" s="61" t="s">
        <v>72</v>
      </c>
      <c r="D15" s="61"/>
      <c r="E15" s="50"/>
      <c r="F15" s="50">
        <v>318.95999999999998</v>
      </c>
      <c r="G15" s="41">
        <f t="shared" si="0"/>
        <v>318.95999999999998</v>
      </c>
      <c r="H15" s="41" t="s">
        <v>33</v>
      </c>
      <c r="I15" s="50">
        <v>40</v>
      </c>
      <c r="J15" s="50">
        <v>0.33</v>
      </c>
      <c r="K15" s="51" t="s">
        <v>84</v>
      </c>
      <c r="L15" s="51">
        <v>13153.34</v>
      </c>
      <c r="M15" s="40" t="s">
        <v>61</v>
      </c>
      <c r="N15" s="52"/>
      <c r="O15" s="53">
        <f t="shared" si="1"/>
        <v>0</v>
      </c>
      <c r="P15" s="54"/>
      <c r="Q15" s="57"/>
    </row>
    <row r="16" spans="1:17" x14ac:dyDescent="0.25">
      <c r="A16" s="45" t="s">
        <v>74</v>
      </c>
      <c r="B16" s="49" t="s">
        <v>77</v>
      </c>
      <c r="C16" s="61" t="s">
        <v>72</v>
      </c>
      <c r="D16" s="61"/>
      <c r="E16" s="50"/>
      <c r="F16" s="50">
        <v>32.92</v>
      </c>
      <c r="G16" s="41">
        <f t="shared" si="0"/>
        <v>32.92</v>
      </c>
      <c r="H16" s="41" t="s">
        <v>33</v>
      </c>
      <c r="I16" s="50">
        <v>50</v>
      </c>
      <c r="J16" s="50">
        <v>0.28999999999999998</v>
      </c>
      <c r="K16" s="51" t="s">
        <v>84</v>
      </c>
      <c r="L16" s="51">
        <v>1367.74</v>
      </c>
      <c r="M16" s="40" t="s">
        <v>61</v>
      </c>
      <c r="N16" s="52"/>
      <c r="O16" s="53">
        <f t="shared" si="1"/>
        <v>0</v>
      </c>
      <c r="P16" s="58"/>
    </row>
    <row r="17" spans="1:17" x14ac:dyDescent="0.25">
      <c r="A17" s="45" t="s">
        <v>74</v>
      </c>
      <c r="B17" s="49" t="s">
        <v>78</v>
      </c>
      <c r="C17" s="61" t="s">
        <v>72</v>
      </c>
      <c r="D17" s="61"/>
      <c r="E17" s="50"/>
      <c r="F17" s="50">
        <v>60.34</v>
      </c>
      <c r="G17" s="41">
        <f t="shared" si="0"/>
        <v>60.34</v>
      </c>
      <c r="H17" s="41" t="s">
        <v>33</v>
      </c>
      <c r="I17" s="50">
        <v>50</v>
      </c>
      <c r="J17" s="50">
        <v>0.28999999999999998</v>
      </c>
      <c r="K17" s="51" t="s">
        <v>85</v>
      </c>
      <c r="L17" s="51">
        <v>2578.88</v>
      </c>
      <c r="M17" s="40" t="s">
        <v>61</v>
      </c>
      <c r="N17" s="52"/>
      <c r="O17" s="53">
        <f t="shared" si="1"/>
        <v>0</v>
      </c>
      <c r="P17" s="58"/>
    </row>
    <row r="18" spans="1:17" x14ac:dyDescent="0.25">
      <c r="A18" s="45" t="s">
        <v>74</v>
      </c>
      <c r="B18" s="49" t="s">
        <v>79</v>
      </c>
      <c r="C18" s="122" t="s">
        <v>71</v>
      </c>
      <c r="D18" s="122"/>
      <c r="E18" s="50">
        <v>18.440000000000001</v>
      </c>
      <c r="F18" s="50"/>
      <c r="G18" s="41">
        <f t="shared" si="0"/>
        <v>18.440000000000001</v>
      </c>
      <c r="H18" s="41" t="s">
        <v>33</v>
      </c>
      <c r="I18" s="50">
        <v>70</v>
      </c>
      <c r="J18" s="50">
        <v>0.25</v>
      </c>
      <c r="K18" s="51" t="s">
        <v>86</v>
      </c>
      <c r="L18" s="51">
        <v>668.08</v>
      </c>
      <c r="M18" s="40" t="s">
        <v>61</v>
      </c>
      <c r="N18" s="52"/>
      <c r="O18" s="53">
        <f t="shared" si="1"/>
        <v>0</v>
      </c>
      <c r="P18" s="54"/>
    </row>
    <row r="19" spans="1:17" x14ac:dyDescent="0.25">
      <c r="A19" s="45" t="s">
        <v>74</v>
      </c>
      <c r="B19" s="49" t="s">
        <v>79</v>
      </c>
      <c r="C19" s="61" t="s">
        <v>72</v>
      </c>
      <c r="D19" s="61"/>
      <c r="E19" s="50"/>
      <c r="F19" s="50">
        <v>100.57</v>
      </c>
      <c r="G19" s="41">
        <f t="shared" si="0"/>
        <v>100.57</v>
      </c>
      <c r="H19" s="41" t="s">
        <v>33</v>
      </c>
      <c r="I19" s="50">
        <v>70</v>
      </c>
      <c r="J19" s="50">
        <v>0.25</v>
      </c>
      <c r="K19" s="51" t="s">
        <v>86</v>
      </c>
      <c r="L19" s="51">
        <v>4118.6499999999996</v>
      </c>
      <c r="M19" s="40" t="s">
        <v>61</v>
      </c>
      <c r="N19" s="52"/>
      <c r="O19" s="53">
        <f t="shared" si="1"/>
        <v>0</v>
      </c>
      <c r="P19" s="54"/>
      <c r="Q19" s="57"/>
    </row>
    <row r="20" spans="1:17" x14ac:dyDescent="0.25">
      <c r="A20" s="45" t="s">
        <v>74</v>
      </c>
      <c r="B20" s="49" t="s">
        <v>80</v>
      </c>
      <c r="C20" s="122" t="s">
        <v>71</v>
      </c>
      <c r="D20" s="122"/>
      <c r="E20" s="50">
        <v>15.36</v>
      </c>
      <c r="F20" s="50"/>
      <c r="G20" s="41">
        <f t="shared" si="0"/>
        <v>15.36</v>
      </c>
      <c r="H20" s="41" t="s">
        <v>33</v>
      </c>
      <c r="I20" s="50">
        <v>40</v>
      </c>
      <c r="J20" s="50">
        <v>0.28000000000000003</v>
      </c>
      <c r="K20" s="51" t="s">
        <v>87</v>
      </c>
      <c r="L20" s="51">
        <v>612.25</v>
      </c>
      <c r="M20" s="40" t="s">
        <v>61</v>
      </c>
      <c r="N20" s="52"/>
      <c r="O20" s="53">
        <f t="shared" si="1"/>
        <v>0</v>
      </c>
      <c r="P20" s="54"/>
    </row>
    <row r="21" spans="1:17" x14ac:dyDescent="0.25">
      <c r="A21" s="45" t="s">
        <v>74</v>
      </c>
      <c r="B21" s="49" t="s">
        <v>80</v>
      </c>
      <c r="C21" s="61" t="s">
        <v>72</v>
      </c>
      <c r="D21" s="61"/>
      <c r="E21" s="50"/>
      <c r="F21" s="50">
        <v>483.27</v>
      </c>
      <c r="G21" s="41">
        <f t="shared" si="0"/>
        <v>483.27</v>
      </c>
      <c r="H21" s="41" t="s">
        <v>33</v>
      </c>
      <c r="I21" s="50">
        <v>40</v>
      </c>
      <c r="J21" s="50">
        <v>0.28000000000000003</v>
      </c>
      <c r="K21" s="51" t="s">
        <v>87</v>
      </c>
      <c r="L21" s="51">
        <v>21984.21</v>
      </c>
      <c r="M21" s="40" t="s">
        <v>61</v>
      </c>
      <c r="N21" s="52"/>
      <c r="O21" s="53">
        <f t="shared" si="1"/>
        <v>0</v>
      </c>
      <c r="P21" s="54"/>
      <c r="Q21" s="57"/>
    </row>
    <row r="22" spans="1:17" x14ac:dyDescent="0.25">
      <c r="A22" s="45" t="s">
        <v>74</v>
      </c>
      <c r="B22" s="49" t="s">
        <v>81</v>
      </c>
      <c r="C22" s="122" t="s">
        <v>71</v>
      </c>
      <c r="D22" s="122"/>
      <c r="E22" s="50">
        <v>21.75</v>
      </c>
      <c r="F22" s="50"/>
      <c r="G22" s="41">
        <f t="shared" si="0"/>
        <v>21.75</v>
      </c>
      <c r="H22" s="41" t="s">
        <v>33</v>
      </c>
      <c r="I22" s="50">
        <v>20</v>
      </c>
      <c r="J22" s="50">
        <v>0.21</v>
      </c>
      <c r="K22" s="51" t="s">
        <v>88</v>
      </c>
      <c r="L22" s="51">
        <v>522</v>
      </c>
      <c r="M22" s="40" t="s">
        <v>61</v>
      </c>
      <c r="N22" s="52"/>
      <c r="O22" s="53">
        <f t="shared" si="1"/>
        <v>0</v>
      </c>
      <c r="P22" s="54"/>
    </row>
    <row r="23" spans="1:17" x14ac:dyDescent="0.25">
      <c r="A23" s="45" t="s">
        <v>74</v>
      </c>
      <c r="B23" s="49" t="s">
        <v>81</v>
      </c>
      <c r="C23" s="61" t="s">
        <v>72</v>
      </c>
      <c r="D23" s="61"/>
      <c r="E23" s="50"/>
      <c r="F23" s="50">
        <v>44.45</v>
      </c>
      <c r="G23" s="41">
        <f t="shared" si="0"/>
        <v>44.45</v>
      </c>
      <c r="H23" s="41" t="s">
        <v>33</v>
      </c>
      <c r="I23" s="50">
        <v>20</v>
      </c>
      <c r="J23" s="50">
        <v>0.21</v>
      </c>
      <c r="K23" s="51" t="s">
        <v>88</v>
      </c>
      <c r="L23" s="51">
        <v>1273.31</v>
      </c>
      <c r="M23" s="40" t="s">
        <v>61</v>
      </c>
      <c r="N23" s="52"/>
      <c r="O23" s="53">
        <f t="shared" si="1"/>
        <v>0</v>
      </c>
      <c r="P23" s="54"/>
      <c r="Q23" s="57"/>
    </row>
    <row r="24" spans="1:17" x14ac:dyDescent="0.25">
      <c r="A24" s="45" t="s">
        <v>74</v>
      </c>
      <c r="B24" s="49" t="s">
        <v>82</v>
      </c>
      <c r="C24" s="122" t="s">
        <v>71</v>
      </c>
      <c r="D24" s="122"/>
      <c r="E24" s="50">
        <v>20.27</v>
      </c>
      <c r="F24" s="50"/>
      <c r="G24" s="41">
        <f t="shared" si="0"/>
        <v>20.27</v>
      </c>
      <c r="H24" s="41" t="s">
        <v>33</v>
      </c>
      <c r="I24" s="50">
        <v>35</v>
      </c>
      <c r="J24" s="50">
        <v>0.23</v>
      </c>
      <c r="K24" s="51" t="s">
        <v>89</v>
      </c>
      <c r="L24" s="51">
        <v>637.29</v>
      </c>
      <c r="M24" s="40" t="s">
        <v>61</v>
      </c>
      <c r="N24" s="52"/>
      <c r="O24" s="53">
        <f t="shared" si="1"/>
        <v>0</v>
      </c>
      <c r="P24" s="54"/>
    </row>
    <row r="25" spans="1:17" ht="15.75" thickBot="1" x14ac:dyDescent="0.3">
      <c r="A25" s="47" t="s">
        <v>74</v>
      </c>
      <c r="B25" s="55" t="s">
        <v>82</v>
      </c>
      <c r="C25" s="123" t="s">
        <v>72</v>
      </c>
      <c r="D25" s="123"/>
      <c r="E25" s="42"/>
      <c r="F25" s="42">
        <v>120.06</v>
      </c>
      <c r="G25" s="42">
        <f t="shared" si="0"/>
        <v>120.06</v>
      </c>
      <c r="H25" s="42" t="s">
        <v>33</v>
      </c>
      <c r="I25" s="42">
        <v>35</v>
      </c>
      <c r="J25" s="42">
        <v>0.23</v>
      </c>
      <c r="K25" s="46" t="s">
        <v>89</v>
      </c>
      <c r="L25" s="46">
        <v>4347.8999999999996</v>
      </c>
      <c r="M25" s="43" t="s">
        <v>61</v>
      </c>
      <c r="N25" s="56"/>
      <c r="O25" s="60">
        <f t="shared" si="1"/>
        <v>0</v>
      </c>
      <c r="P25" s="54"/>
      <c r="Q25" s="57"/>
    </row>
    <row r="26" spans="1:17" ht="15.75" thickBot="1" x14ac:dyDescent="0.3">
      <c r="A26" s="20"/>
      <c r="B26" s="21"/>
      <c r="C26" s="22"/>
      <c r="D26" s="23"/>
      <c r="E26" s="44"/>
      <c r="F26" s="44"/>
      <c r="G26" s="44">
        <f>SUM(G12:G25)</f>
        <v>1599.66</v>
      </c>
      <c r="H26" s="24"/>
      <c r="I26" s="21"/>
      <c r="J26" s="21"/>
      <c r="K26" s="22"/>
      <c r="L26" s="30"/>
      <c r="M26" s="26"/>
      <c r="N26" s="29"/>
      <c r="O26" s="59"/>
    </row>
    <row r="27" spans="1:17" ht="15.75" thickBot="1" x14ac:dyDescent="0.3">
      <c r="A27" s="39"/>
      <c r="B27" s="27"/>
      <c r="C27" s="27"/>
      <c r="D27" s="27"/>
      <c r="E27" s="27"/>
      <c r="F27" s="27"/>
      <c r="G27" s="27"/>
      <c r="H27" s="27"/>
      <c r="I27" s="27"/>
      <c r="J27" s="118" t="s">
        <v>13</v>
      </c>
      <c r="K27" s="118"/>
      <c r="L27" s="30">
        <f>SUM(L12:L26)</f>
        <v>66074.539999999994</v>
      </c>
      <c r="M27" s="28"/>
      <c r="N27" s="31" t="s">
        <v>14</v>
      </c>
      <c r="O27" s="30">
        <f>SUM(O12,O25)</f>
        <v>0</v>
      </c>
    </row>
    <row r="28" spans="1:17" ht="15.75" thickBot="1" x14ac:dyDescent="0.3">
      <c r="A28" s="119" t="s">
        <v>15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1"/>
      <c r="O28" s="25">
        <f>O29-O27</f>
        <v>0</v>
      </c>
    </row>
    <row r="29" spans="1:17" ht="15.75" thickBot="1" x14ac:dyDescent="0.3">
      <c r="A29" s="119" t="s">
        <v>16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  <c r="O29" s="25">
        <f>IF("nie"=MID(I37,1,3),O27,(O27*1.2))</f>
        <v>0</v>
      </c>
    </row>
    <row r="30" spans="1:17" ht="12.75" customHeight="1" x14ac:dyDescent="0.25">
      <c r="A30" s="107" t="s">
        <v>17</v>
      </c>
      <c r="B30" s="107"/>
      <c r="C30" s="107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1:17" ht="11.25" customHeight="1" x14ac:dyDescent="0.25">
      <c r="A31" s="100" t="s">
        <v>65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</row>
    <row r="32" spans="1:17" ht="12.75" customHeight="1" x14ac:dyDescent="0.25">
      <c r="A32" s="33" t="s">
        <v>57</v>
      </c>
      <c r="B32" s="33"/>
      <c r="C32" s="33"/>
      <c r="D32" s="33"/>
      <c r="E32" s="33"/>
      <c r="F32" s="33"/>
      <c r="G32" s="34" t="s">
        <v>55</v>
      </c>
      <c r="H32" s="33"/>
      <c r="I32" s="33"/>
      <c r="J32" s="35"/>
      <c r="K32" s="35"/>
      <c r="L32" s="35"/>
      <c r="M32" s="35"/>
      <c r="N32" s="35"/>
      <c r="O32" s="35"/>
    </row>
    <row r="33" spans="1:15" x14ac:dyDescent="0.25">
      <c r="A33" s="109" t="s">
        <v>67</v>
      </c>
      <c r="B33" s="110"/>
      <c r="C33" s="110"/>
      <c r="D33" s="110"/>
      <c r="E33" s="111"/>
      <c r="F33" s="108" t="s">
        <v>56</v>
      </c>
      <c r="G33" s="36" t="s">
        <v>18</v>
      </c>
      <c r="H33" s="101"/>
      <c r="I33" s="102"/>
      <c r="J33" s="102"/>
      <c r="K33" s="102"/>
      <c r="L33" s="102"/>
      <c r="M33" s="102"/>
      <c r="N33" s="102"/>
      <c r="O33" s="103"/>
    </row>
    <row r="34" spans="1:15" x14ac:dyDescent="0.25">
      <c r="A34" s="112"/>
      <c r="B34" s="113"/>
      <c r="C34" s="113"/>
      <c r="D34" s="113"/>
      <c r="E34" s="114"/>
      <c r="F34" s="108"/>
      <c r="G34" s="36" t="s">
        <v>19</v>
      </c>
      <c r="H34" s="101"/>
      <c r="I34" s="102"/>
      <c r="J34" s="102"/>
      <c r="K34" s="102"/>
      <c r="L34" s="102"/>
      <c r="M34" s="102"/>
      <c r="N34" s="102"/>
      <c r="O34" s="103"/>
    </row>
    <row r="35" spans="1:15" x14ac:dyDescent="0.25">
      <c r="A35" s="112"/>
      <c r="B35" s="113"/>
      <c r="C35" s="113"/>
      <c r="D35" s="113"/>
      <c r="E35" s="114"/>
      <c r="F35" s="108"/>
      <c r="G35" s="36" t="s">
        <v>20</v>
      </c>
      <c r="H35" s="101"/>
      <c r="I35" s="102"/>
      <c r="J35" s="102"/>
      <c r="K35" s="102"/>
      <c r="L35" s="102"/>
      <c r="M35" s="102"/>
      <c r="N35" s="102"/>
      <c r="O35" s="103"/>
    </row>
    <row r="36" spans="1:15" x14ac:dyDescent="0.25">
      <c r="A36" s="112"/>
      <c r="B36" s="113"/>
      <c r="C36" s="113"/>
      <c r="D36" s="113"/>
      <c r="E36" s="114"/>
      <c r="F36" s="108"/>
      <c r="G36" s="36" t="s">
        <v>21</v>
      </c>
      <c r="H36" s="101"/>
      <c r="I36" s="102"/>
      <c r="J36" s="102"/>
      <c r="K36" s="102"/>
      <c r="L36" s="102"/>
      <c r="M36" s="102"/>
      <c r="N36" s="102"/>
      <c r="O36" s="103"/>
    </row>
    <row r="37" spans="1:15" x14ac:dyDescent="0.25">
      <c r="A37" s="112"/>
      <c r="B37" s="113"/>
      <c r="C37" s="113"/>
      <c r="D37" s="113"/>
      <c r="E37" s="114"/>
      <c r="F37" s="108"/>
      <c r="G37" s="36" t="s">
        <v>22</v>
      </c>
      <c r="H37" s="101"/>
      <c r="I37" s="102"/>
      <c r="J37" s="102"/>
      <c r="K37" s="102"/>
      <c r="L37" s="102"/>
      <c r="M37" s="102"/>
      <c r="N37" s="102"/>
      <c r="O37" s="103"/>
    </row>
    <row r="38" spans="1:15" x14ac:dyDescent="0.25">
      <c r="A38" s="112"/>
      <c r="B38" s="113"/>
      <c r="C38" s="113"/>
      <c r="D38" s="113"/>
      <c r="E38" s="114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ht="1.5" customHeight="1" x14ac:dyDescent="0.25">
      <c r="A39" s="112"/>
      <c r="B39" s="113"/>
      <c r="C39" s="113"/>
      <c r="D39" s="113"/>
      <c r="E39" s="114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5">
      <c r="A40" s="115"/>
      <c r="B40" s="116"/>
      <c r="C40" s="116"/>
      <c r="D40" s="116"/>
      <c r="E40" s="117"/>
      <c r="F40" s="35"/>
      <c r="G40" s="15"/>
      <c r="H40" s="15"/>
      <c r="I40" s="15"/>
      <c r="J40" s="15" t="s">
        <v>23</v>
      </c>
      <c r="K40" s="15"/>
      <c r="L40" s="104"/>
      <c r="M40" s="105"/>
      <c r="N40" s="106"/>
      <c r="O40" s="15"/>
    </row>
    <row r="41" spans="1:15" x14ac:dyDescent="0.25">
      <c r="A41" s="35"/>
      <c r="B41" s="35"/>
      <c r="C41" s="35"/>
      <c r="D41" s="35"/>
      <c r="E41" s="35"/>
      <c r="F41" s="3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</sheetData>
  <mergeCells count="48">
    <mergeCell ref="J27:K27"/>
    <mergeCell ref="A28:N28"/>
    <mergeCell ref="C12:D12"/>
    <mergeCell ref="C13:D13"/>
    <mergeCell ref="A29:N29"/>
    <mergeCell ref="C14:D14"/>
    <mergeCell ref="C15:D15"/>
    <mergeCell ref="C16:D16"/>
    <mergeCell ref="C17:D17"/>
    <mergeCell ref="C18:D18"/>
    <mergeCell ref="C24:D24"/>
    <mergeCell ref="C25:D25"/>
    <mergeCell ref="C19:D19"/>
    <mergeCell ref="C20:D20"/>
    <mergeCell ref="C21:D21"/>
    <mergeCell ref="C22:D22"/>
    <mergeCell ref="A31:O31"/>
    <mergeCell ref="H37:O37"/>
    <mergeCell ref="L40:N40"/>
    <mergeCell ref="A30:C30"/>
    <mergeCell ref="F33:F37"/>
    <mergeCell ref="H33:O33"/>
    <mergeCell ref="H34:O34"/>
    <mergeCell ref="H35:O35"/>
    <mergeCell ref="H36:O36"/>
    <mergeCell ref="A33:E40"/>
    <mergeCell ref="N9:N11"/>
    <mergeCell ref="O9:O11"/>
    <mergeCell ref="C10:D11"/>
    <mergeCell ref="E10:E11"/>
    <mergeCell ref="F10:F11"/>
    <mergeCell ref="G10:G11"/>
    <mergeCell ref="M9:M11"/>
    <mergeCell ref="C23:D23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8" t="s">
        <v>51</v>
      </c>
      <c r="M2" s="128"/>
    </row>
    <row r="3" spans="1:14" x14ac:dyDescent="0.25">
      <c r="A3" s="5" t="s">
        <v>25</v>
      </c>
      <c r="B3" s="125" t="s">
        <v>26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x14ac:dyDescent="0.25">
      <c r="A4" s="5" t="s">
        <v>27</v>
      </c>
      <c r="B4" s="125" t="s">
        <v>28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x14ac:dyDescent="0.25">
      <c r="A5" s="5" t="s">
        <v>8</v>
      </c>
      <c r="B5" s="125" t="s">
        <v>29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x14ac:dyDescent="0.25">
      <c r="A6" s="5" t="s">
        <v>2</v>
      </c>
      <c r="B6" s="125" t="s">
        <v>30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x14ac:dyDescent="0.25">
      <c r="A7" s="6" t="s">
        <v>31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</row>
    <row r="8" spans="1:14" x14ac:dyDescent="0.25">
      <c r="A8" s="5" t="s">
        <v>12</v>
      </c>
      <c r="B8" s="125" t="s">
        <v>32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x14ac:dyDescent="0.25">
      <c r="A9" s="5" t="s">
        <v>33</v>
      </c>
      <c r="B9" s="125" t="s">
        <v>34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4" x14ac:dyDescent="0.25">
      <c r="A10" s="5" t="s">
        <v>35</v>
      </c>
      <c r="B10" s="125" t="s">
        <v>36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x14ac:dyDescent="0.25">
      <c r="A11" s="7" t="s">
        <v>37</v>
      </c>
      <c r="B11" s="125" t="s">
        <v>38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4" x14ac:dyDescent="0.25">
      <c r="A12" s="8" t="s">
        <v>39</v>
      </c>
      <c r="B12" s="125" t="s">
        <v>40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</row>
    <row r="13" spans="1:14" ht="24" customHeight="1" x14ac:dyDescent="0.25">
      <c r="A13" s="7" t="s">
        <v>41</v>
      </c>
      <c r="B13" s="125" t="s">
        <v>42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</row>
    <row r="14" spans="1:14" ht="16.5" customHeight="1" x14ac:dyDescent="0.25">
      <c r="A14" s="7" t="s">
        <v>5</v>
      </c>
      <c r="B14" s="125" t="s">
        <v>52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15" spans="1:14" x14ac:dyDescent="0.25">
      <c r="A15" s="7" t="s">
        <v>43</v>
      </c>
      <c r="B15" s="125" t="s">
        <v>44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38.25" x14ac:dyDescent="0.25">
      <c r="A16" s="9" t="s">
        <v>45</v>
      </c>
      <c r="B16" s="125" t="s">
        <v>46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ht="28.5" customHeight="1" x14ac:dyDescent="0.25">
      <c r="A17" s="9" t="s">
        <v>47</v>
      </c>
      <c r="B17" s="125" t="s">
        <v>48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1:14" ht="27" customHeight="1" x14ac:dyDescent="0.25">
      <c r="A18" s="7" t="s">
        <v>49</v>
      </c>
      <c r="B18" s="125" t="s">
        <v>50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</row>
    <row r="19" spans="1:14" ht="75" customHeight="1" x14ac:dyDescent="0.25">
      <c r="A19" s="37" t="s">
        <v>62</v>
      </c>
      <c r="B19" s="124" t="s">
        <v>63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2024-04-26T04:30:10Z</cp:lastPrinted>
  <dcterms:created xsi:type="dcterms:W3CDTF">2012-08-13T12:29:09Z</dcterms:created>
  <dcterms:modified xsi:type="dcterms:W3CDTF">2024-06-12T11:48:30Z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