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5_2024_B_LS Čadca\"/>
    </mc:Choice>
  </mc:AlternateContent>
  <bookViews>
    <workbookView xWindow="1956" yWindow="-36" windowWidth="21072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ponuka'!$A$1:$O$43</definedName>
  </definedNames>
  <calcPr calcId="162913"/>
</workbook>
</file>

<file path=xl/calcChain.xml><?xml version="1.0" encoding="utf-8"?>
<calcChain xmlns="http://schemas.openxmlformats.org/spreadsheetml/2006/main">
  <c r="G14" i="1" l="1"/>
  <c r="O14" i="1" s="1"/>
  <c r="G15" i="1"/>
  <c r="O15" i="1" s="1"/>
  <c r="G16" i="1"/>
  <c r="O16" i="1" s="1"/>
  <c r="G17" i="1"/>
  <c r="O17" i="1" s="1"/>
  <c r="G18" i="1"/>
  <c r="O18" i="1" s="1"/>
  <c r="G19" i="1"/>
  <c r="O19" i="1" s="1"/>
  <c r="G20" i="1"/>
  <c r="O20" i="1" s="1"/>
  <c r="G21" i="1"/>
  <c r="O21" i="1" s="1"/>
  <c r="G22" i="1"/>
  <c r="O22" i="1" s="1"/>
  <c r="G23" i="1"/>
  <c r="O23" i="1" s="1"/>
  <c r="G24" i="1"/>
  <c r="O24" i="1" s="1"/>
  <c r="L26" i="1" l="1"/>
  <c r="G13" i="1" l="1"/>
  <c r="O13" i="1" s="1"/>
  <c r="I4" i="4" l="1"/>
  <c r="F4" i="4"/>
  <c r="C4" i="4"/>
  <c r="B7" i="4" l="1"/>
  <c r="G12" i="1"/>
  <c r="O12" i="1" s="1"/>
  <c r="G25" i="1" l="1"/>
  <c r="O25" i="1" s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<sst xmlns="http://schemas.openxmlformats.org/spreadsheetml/2006/main" count="131" uniqueCount="89">
  <si>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</si>
  <si>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</si>
  <si>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</si>
  <si>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</si>
  <si>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</si>
  <si>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</si>
  <si>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</si>
  <si>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</si>
  <si>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</si>
  <si>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</si>
  <si>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</si>
  <si>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</si>
  <si>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</si>
  <si>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</si>
  <si>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</si>
  <si>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</si>
  <si>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</si>
  <si>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</si>
  <si>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</si>
  <si>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</si>
  <si>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</si>
  <si>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</si>
  <si>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</si>
  <si>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</si>
  <si>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</si>
  <si>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</si>
  <si>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</si>
  <si>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</si>
  <si>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</si>
  <si>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</si>
  <si>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</si>
  <si>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</si>
  <si>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</si>
  <si>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</si>
  <si>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</si>
  <si>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</si>
  <si>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</si>
  <si>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</si>
  <si>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</si>
  <si>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</si>
  <si>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</si>
  <si>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</si>
  <si>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</si>
  <si>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</si>
  <si>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</si>
  <si>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</si>
  <si>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</si>
  <si>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</si>
  <si>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</si>
  <si>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</si>
  <si>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</si>
  <si>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</si>
  <si>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</si>
  <si>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</si>
  <si>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</si>
  <si>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</si>
  <si>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</si>
  <si>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</si>
  <si>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</si>
  <si>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</si>
  <si>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</si>
  <si>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</si>
  <si>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</si>
  <si>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</si>
  <si>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</si>
  <si>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</si>
  <si>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</si>
  <si>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</si>
  <si>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</si>
  <si>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</si>
  <si>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</si>
  <si>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 xml:space="preserve">časť B - Ťažba a výroba sortimentov v lanovkových/ ťažko prístupných terénoch harvestermi a ich vývoz forwardermi z porastu z lokality peň na vývozné miesto / odvozné miesto, v súčinnosti s kompaktným mobilným trakčným navijakom. Veľkostná kategória - odst.iii. Stredný - s prevádzkovou hmotnosťou od 13 t do 17 t, s výkonom motora 110 kW - 150 kW. </t>
  </si>
  <si>
    <t>10.6.2024 Ing. Pavol Mucha</t>
  </si>
  <si>
    <t>11 Raková</t>
  </si>
  <si>
    <t>832B1</t>
  </si>
  <si>
    <t>832C1</t>
  </si>
  <si>
    <t>833B1</t>
  </si>
  <si>
    <t>833C0</t>
  </si>
  <si>
    <t>834A1</t>
  </si>
  <si>
    <t>836A0</t>
  </si>
  <si>
    <t>836B0</t>
  </si>
  <si>
    <t>836C0</t>
  </si>
  <si>
    <t>836D1</t>
  </si>
  <si>
    <t>834B0</t>
  </si>
  <si>
    <t>835B1</t>
  </si>
  <si>
    <t>Lesy SR š.p. organizačná zložka OZ Sever</t>
  </si>
  <si>
    <t xml:space="preserve">Lesnícke služby v ťažbovom procese - viacoperačné technológie na OZ Sever, LS Čadca, VC Raková   časť "B" </t>
  </si>
  <si>
    <r>
      <rPr>
        <b/>
        <sz val="10"/>
        <color theme="1"/>
        <rFont val="Calibri"/>
        <family val="2"/>
        <charset val="238"/>
        <scheme val="minor"/>
      </rPr>
      <t>* Požiadavky</t>
    </r>
    <r>
      <rPr>
        <sz val="10"/>
        <color theme="1"/>
        <rFont val="Calibri"/>
        <family val="2"/>
        <charset val="238"/>
        <scheme val="minor"/>
      </rPr>
      <t xml:space="preserve"> Požadovaný termín vykonania zákazky: júl 2024 až október 2024. Zo SP je požadovaná technológia z bodu 3. Predmet zákazky - (bližšie vymedzenie predmetu zákazky) : časť B. Dodávateľ zrealizuje vybudovanie premostenia vodných tokov a hlbokých jarkov v počte 5ks, drevo poskytne objednávateľ. Na cca polovicu z predpokladaného objemu nutnosť pilčíka z dôvodu zachovania prirodzeného zmladenia (5000 m3) a v ťažko dostupnom teréne nutnosť použitia UKT pre čiastočné približenie drevnej hmoty (3000 m3).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</si>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</sst>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2" fontId="10" fillId="3" borderId="22" xfId="0" applyNumberFormat="1" applyFont="1" applyFill="1" applyBorder="1" applyAlignment="1" applyProtection="1">
      <alignment horizontal="right" vertical="center" wrapText="1"/>
    </xf>
    <xf numFmtId="2" fontId="10" fillId="3" borderId="40" xfId="0" applyNumberFormat="1" applyFont="1" applyFill="1" applyBorder="1" applyAlignment="1" applyProtection="1">
      <alignment horizontal="right" vertical="center" wrapText="1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14" fillId="3" borderId="17" xfId="0" applyFont="1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tabSelected="1" view="pageBreakPreview" zoomScale="110" zoomScaleNormal="100" zoomScaleSheetLayoutView="110" workbookViewId="0">
      <selection activeCell="A27" sqref="A27:N27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4" width="14.5546875" customWidth="1"/>
    <col min="7" max="7" width="11.88671875" customWidth="1"/>
    <col min="11" max="11" width="11.44140625" customWidth="1"/>
    <col min="12" max="12" width="16.109375" customWidth="1"/>
    <col min="13" max="13" width="6.109375" customWidth="1"/>
    <col min="14" max="14" width="13.88671875" customWidth="1"/>
    <col min="15" max="15" width="15.88671875" customWidth="1"/>
    <col min="16" max="16" width="14.5546875" customWidth="1"/>
    <col min="17" max="17" width="9.44140625" bestFit="1" customWidth="1"/>
  </cols>
  <sheetData>
    <row r="1" spans="1:17" ht="17.399999999999999" x14ac:dyDescent="0.3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88</v>
      </c>
      <c r="O1" s="15"/>
    </row>
    <row r="2" spans="1:17" ht="11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7.399999999999999" x14ac:dyDescent="0.3">
      <c r="A3" s="17" t="s">
        <v>0</v>
      </c>
      <c r="B3" s="13"/>
      <c r="C3" s="107" t="s">
        <v>86</v>
      </c>
      <c r="D3" s="107"/>
      <c r="E3" s="107"/>
      <c r="F3" s="107"/>
      <c r="G3" s="107"/>
      <c r="H3" s="107"/>
      <c r="I3" s="107"/>
      <c r="J3" s="107"/>
      <c r="K3" s="107"/>
      <c r="L3" s="107"/>
      <c r="N3" s="14"/>
      <c r="O3" s="15"/>
    </row>
    <row r="4" spans="1:17" ht="10.5" customHeight="1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3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3">
      <c r="A6" s="20" t="s">
        <v>1</v>
      </c>
      <c r="B6" s="112" t="s">
        <v>85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5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5">
      <c r="A8" s="109" t="s">
        <v>66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5">
      <c r="A9" s="50" t="s">
        <v>69</v>
      </c>
      <c r="B9" s="118" t="s">
        <v>2</v>
      </c>
      <c r="C9" s="128" t="s">
        <v>53</v>
      </c>
      <c r="D9" s="129"/>
      <c r="E9" s="130" t="s">
        <v>3</v>
      </c>
      <c r="F9" s="131"/>
      <c r="G9" s="132"/>
      <c r="H9" s="120" t="s">
        <v>4</v>
      </c>
      <c r="I9" s="104" t="s">
        <v>5</v>
      </c>
      <c r="J9" s="123" t="s">
        <v>6</v>
      </c>
      <c r="K9" s="126" t="s">
        <v>7</v>
      </c>
      <c r="L9" s="104" t="s">
        <v>54</v>
      </c>
      <c r="M9" s="104" t="s">
        <v>60</v>
      </c>
      <c r="N9" s="94" t="s">
        <v>58</v>
      </c>
      <c r="O9" s="96" t="s">
        <v>59</v>
      </c>
    </row>
    <row r="10" spans="1:17" ht="21.75" customHeight="1" x14ac:dyDescent="0.3">
      <c r="A10" s="25"/>
      <c r="B10" s="119"/>
      <c r="C10" s="98" t="s">
        <v>67</v>
      </c>
      <c r="D10" s="99"/>
      <c r="E10" s="98" t="s">
        <v>9</v>
      </c>
      <c r="F10" s="100" t="s">
        <v>10</v>
      </c>
      <c r="G10" s="102" t="s">
        <v>11</v>
      </c>
      <c r="H10" s="121"/>
      <c r="I10" s="105"/>
      <c r="J10" s="124"/>
      <c r="K10" s="127"/>
      <c r="L10" s="105"/>
      <c r="M10" s="105"/>
      <c r="N10" s="95"/>
      <c r="O10" s="97"/>
    </row>
    <row r="11" spans="1:17" ht="50.25" customHeight="1" thickBot="1" x14ac:dyDescent="0.35">
      <c r="A11" s="26"/>
      <c r="B11" s="119"/>
      <c r="C11" s="98"/>
      <c r="D11" s="99"/>
      <c r="E11" s="98"/>
      <c r="F11" s="101"/>
      <c r="G11" s="103"/>
      <c r="H11" s="122"/>
      <c r="I11" s="105"/>
      <c r="J11" s="125"/>
      <c r="K11" s="127"/>
      <c r="L11" s="106"/>
      <c r="M11" s="106"/>
      <c r="N11" s="95"/>
      <c r="O11" s="97"/>
    </row>
    <row r="12" spans="1:17" ht="15" customHeight="1" x14ac:dyDescent="0.3">
      <c r="A12" s="60" t="s">
        <v>73</v>
      </c>
      <c r="B12" s="52" t="s">
        <v>74</v>
      </c>
      <c r="C12" s="114" t="s">
        <v>71</v>
      </c>
      <c r="D12" s="115"/>
      <c r="E12" s="72">
        <v>300</v>
      </c>
      <c r="F12" s="53"/>
      <c r="G12" s="73">
        <f>E12+F12</f>
        <v>300</v>
      </c>
      <c r="H12" s="54" t="s">
        <v>37</v>
      </c>
      <c r="I12" s="55">
        <v>50</v>
      </c>
      <c r="J12" s="55">
        <v>1.7</v>
      </c>
      <c r="K12" s="56">
        <v>1400</v>
      </c>
      <c r="L12" s="57">
        <v>6681</v>
      </c>
      <c r="M12" s="59" t="s">
        <v>61</v>
      </c>
      <c r="N12" s="61"/>
      <c r="O12" s="74">
        <f>SUM(N12*G12)</f>
        <v>0</v>
      </c>
      <c r="P12" s="12"/>
      <c r="Q12" s="63"/>
    </row>
    <row r="13" spans="1:17" x14ac:dyDescent="0.3">
      <c r="A13" s="27" t="s">
        <v>73</v>
      </c>
      <c r="B13" s="64" t="s">
        <v>75</v>
      </c>
      <c r="C13" s="116"/>
      <c r="D13" s="117"/>
      <c r="E13" s="68">
        <v>300</v>
      </c>
      <c r="F13" s="65"/>
      <c r="G13" s="69">
        <f t="shared" ref="G13:G24" si="0">E13+F13</f>
        <v>300</v>
      </c>
      <c r="H13" s="66" t="s">
        <v>37</v>
      </c>
      <c r="I13" s="29">
        <v>40</v>
      </c>
      <c r="J13" s="29">
        <v>0.9</v>
      </c>
      <c r="K13" s="49">
        <v>1200</v>
      </c>
      <c r="L13" s="57">
        <v>6825</v>
      </c>
      <c r="M13" s="28" t="s">
        <v>61</v>
      </c>
      <c r="N13" s="67"/>
      <c r="O13" s="75">
        <f>SUM(N13*G13)</f>
        <v>0</v>
      </c>
      <c r="P13" s="12"/>
      <c r="Q13" s="63"/>
    </row>
    <row r="14" spans="1:17" x14ac:dyDescent="0.3">
      <c r="A14" s="27" t="s">
        <v>73</v>
      </c>
      <c r="B14" s="64" t="s">
        <v>76</v>
      </c>
      <c r="C14" s="116"/>
      <c r="D14" s="117"/>
      <c r="E14" s="68">
        <v>2300</v>
      </c>
      <c r="F14" s="65"/>
      <c r="G14" s="69">
        <f t="shared" si="0"/>
        <v>2300</v>
      </c>
      <c r="H14" s="71" t="s">
        <v>37</v>
      </c>
      <c r="I14" s="29">
        <v>40</v>
      </c>
      <c r="J14" s="29">
        <v>1.8</v>
      </c>
      <c r="K14" s="49">
        <v>1300</v>
      </c>
      <c r="L14" s="57">
        <v>50209</v>
      </c>
      <c r="M14" s="28" t="s">
        <v>61</v>
      </c>
      <c r="N14" s="67"/>
      <c r="O14" s="75">
        <f t="shared" ref="O14:O24" si="1">SUM(N14*G14)</f>
        <v>0</v>
      </c>
      <c r="P14" s="12"/>
      <c r="Q14" s="63"/>
    </row>
    <row r="15" spans="1:17" x14ac:dyDescent="0.3">
      <c r="A15" s="27" t="s">
        <v>73</v>
      </c>
      <c r="B15" s="64" t="s">
        <v>77</v>
      </c>
      <c r="C15" s="116"/>
      <c r="D15" s="117"/>
      <c r="E15" s="68">
        <v>200</v>
      </c>
      <c r="F15" s="65"/>
      <c r="G15" s="69">
        <f t="shared" si="0"/>
        <v>200</v>
      </c>
      <c r="H15" s="71" t="s">
        <v>37</v>
      </c>
      <c r="I15" s="29">
        <v>40</v>
      </c>
      <c r="J15" s="29">
        <v>1.9</v>
      </c>
      <c r="K15" s="49">
        <v>1300</v>
      </c>
      <c r="L15" s="57">
        <v>4340</v>
      </c>
      <c r="M15" s="28" t="s">
        <v>61</v>
      </c>
      <c r="N15" s="67"/>
      <c r="O15" s="75">
        <f t="shared" si="1"/>
        <v>0</v>
      </c>
      <c r="P15" s="12"/>
      <c r="Q15" s="63"/>
    </row>
    <row r="16" spans="1:17" x14ac:dyDescent="0.3">
      <c r="A16" s="27" t="s">
        <v>73</v>
      </c>
      <c r="B16" s="64" t="s">
        <v>78</v>
      </c>
      <c r="C16" s="116"/>
      <c r="D16" s="117"/>
      <c r="E16" s="68">
        <v>4500</v>
      </c>
      <c r="F16" s="65"/>
      <c r="G16" s="69">
        <f t="shared" si="0"/>
        <v>4500</v>
      </c>
      <c r="H16" s="71" t="s">
        <v>37</v>
      </c>
      <c r="I16" s="29">
        <v>40</v>
      </c>
      <c r="J16" s="29">
        <v>1.8</v>
      </c>
      <c r="K16" s="49">
        <v>1900</v>
      </c>
      <c r="L16" s="57">
        <v>112275</v>
      </c>
      <c r="M16" s="28" t="s">
        <v>61</v>
      </c>
      <c r="N16" s="67"/>
      <c r="O16" s="75">
        <f t="shared" si="1"/>
        <v>0</v>
      </c>
      <c r="P16" s="12"/>
      <c r="Q16" s="63"/>
    </row>
    <row r="17" spans="1:17" x14ac:dyDescent="0.3">
      <c r="A17" s="27" t="s">
        <v>73</v>
      </c>
      <c r="B17" s="64" t="s">
        <v>83</v>
      </c>
      <c r="C17" s="116"/>
      <c r="D17" s="117"/>
      <c r="E17" s="68">
        <v>300</v>
      </c>
      <c r="F17" s="65"/>
      <c r="G17" s="69">
        <f t="shared" si="0"/>
        <v>300</v>
      </c>
      <c r="H17" s="71" t="s">
        <v>37</v>
      </c>
      <c r="I17" s="29">
        <v>40</v>
      </c>
      <c r="J17" s="29">
        <v>0.9</v>
      </c>
      <c r="K17" s="49">
        <v>2000</v>
      </c>
      <c r="L17" s="57">
        <v>6768</v>
      </c>
      <c r="M17" s="28" t="s">
        <v>61</v>
      </c>
      <c r="N17" s="67"/>
      <c r="O17" s="75">
        <f t="shared" si="1"/>
        <v>0</v>
      </c>
      <c r="P17" s="12"/>
      <c r="Q17" s="63"/>
    </row>
    <row r="18" spans="1:17" x14ac:dyDescent="0.3">
      <c r="A18" s="27" t="s">
        <v>73</v>
      </c>
      <c r="B18" s="64" t="s">
        <v>84</v>
      </c>
      <c r="C18" s="116"/>
      <c r="D18" s="117"/>
      <c r="E18" s="68">
        <v>650</v>
      </c>
      <c r="F18" s="65"/>
      <c r="G18" s="69">
        <f t="shared" si="0"/>
        <v>650</v>
      </c>
      <c r="H18" s="71" t="s">
        <v>37</v>
      </c>
      <c r="I18" s="29">
        <v>40</v>
      </c>
      <c r="J18" s="29">
        <v>1.49</v>
      </c>
      <c r="K18" s="49">
        <v>2000</v>
      </c>
      <c r="L18" s="57">
        <v>15632.5</v>
      </c>
      <c r="M18" s="28" t="s">
        <v>61</v>
      </c>
      <c r="N18" s="67"/>
      <c r="O18" s="75">
        <f t="shared" si="1"/>
        <v>0</v>
      </c>
      <c r="P18" s="12"/>
      <c r="Q18" s="63"/>
    </row>
    <row r="19" spans="1:17" x14ac:dyDescent="0.3">
      <c r="A19" s="27" t="s">
        <v>73</v>
      </c>
      <c r="B19" s="64" t="s">
        <v>79</v>
      </c>
      <c r="C19" s="116"/>
      <c r="D19" s="117"/>
      <c r="E19" s="68">
        <v>250</v>
      </c>
      <c r="F19" s="65"/>
      <c r="G19" s="69">
        <f t="shared" si="0"/>
        <v>250</v>
      </c>
      <c r="H19" s="71" t="s">
        <v>37</v>
      </c>
      <c r="I19" s="29">
        <v>40</v>
      </c>
      <c r="J19" s="29">
        <v>2.2000000000000002</v>
      </c>
      <c r="K19" s="49">
        <v>1400</v>
      </c>
      <c r="L19" s="57">
        <v>6647.5</v>
      </c>
      <c r="M19" s="28" t="s">
        <v>61</v>
      </c>
      <c r="N19" s="67"/>
      <c r="O19" s="75">
        <f t="shared" si="1"/>
        <v>0</v>
      </c>
      <c r="P19" s="12"/>
      <c r="Q19" s="63"/>
    </row>
    <row r="20" spans="1:17" x14ac:dyDescent="0.3">
      <c r="A20" s="27" t="s">
        <v>73</v>
      </c>
      <c r="B20" s="64" t="s">
        <v>80</v>
      </c>
      <c r="C20" s="116"/>
      <c r="D20" s="117"/>
      <c r="E20" s="68">
        <v>300</v>
      </c>
      <c r="F20" s="65"/>
      <c r="G20" s="69">
        <f t="shared" si="0"/>
        <v>300</v>
      </c>
      <c r="H20" s="71" t="s">
        <v>37</v>
      </c>
      <c r="I20" s="29">
        <v>40</v>
      </c>
      <c r="J20" s="29">
        <v>1.5</v>
      </c>
      <c r="K20" s="49">
        <v>1400</v>
      </c>
      <c r="L20" s="57">
        <v>6255</v>
      </c>
      <c r="M20" s="28" t="s">
        <v>61</v>
      </c>
      <c r="N20" s="67"/>
      <c r="O20" s="75">
        <f t="shared" si="1"/>
        <v>0</v>
      </c>
      <c r="P20" s="12"/>
      <c r="Q20" s="63"/>
    </row>
    <row r="21" spans="1:17" x14ac:dyDescent="0.3">
      <c r="A21" s="27" t="s">
        <v>73</v>
      </c>
      <c r="B21" s="64" t="s">
        <v>81</v>
      </c>
      <c r="C21" s="116"/>
      <c r="D21" s="117"/>
      <c r="E21" s="68">
        <v>200</v>
      </c>
      <c r="F21" s="65"/>
      <c r="G21" s="69">
        <f t="shared" si="0"/>
        <v>200</v>
      </c>
      <c r="H21" s="71" t="s">
        <v>37</v>
      </c>
      <c r="I21" s="29">
        <v>40</v>
      </c>
      <c r="J21" s="29">
        <v>0.95</v>
      </c>
      <c r="K21" s="49">
        <v>2000</v>
      </c>
      <c r="L21" s="57">
        <v>6222</v>
      </c>
      <c r="M21" s="28" t="s">
        <v>61</v>
      </c>
      <c r="N21" s="67"/>
      <c r="O21" s="75">
        <f t="shared" si="1"/>
        <v>0</v>
      </c>
      <c r="P21" s="12"/>
      <c r="Q21" s="63"/>
    </row>
    <row r="22" spans="1:17" ht="15" thickBot="1" x14ac:dyDescent="0.35">
      <c r="A22" s="27" t="s">
        <v>73</v>
      </c>
      <c r="B22" s="64" t="s">
        <v>82</v>
      </c>
      <c r="C22" s="116"/>
      <c r="D22" s="117"/>
      <c r="E22" s="68">
        <v>1000</v>
      </c>
      <c r="F22" s="65"/>
      <c r="G22" s="69">
        <f t="shared" si="0"/>
        <v>1000</v>
      </c>
      <c r="H22" s="71" t="s">
        <v>37</v>
      </c>
      <c r="I22" s="29">
        <v>40</v>
      </c>
      <c r="J22" s="29">
        <v>1.7</v>
      </c>
      <c r="K22" s="49">
        <v>1900</v>
      </c>
      <c r="L22" s="57">
        <v>28060</v>
      </c>
      <c r="M22" s="28" t="s">
        <v>61</v>
      </c>
      <c r="N22" s="67"/>
      <c r="O22" s="75">
        <f t="shared" si="1"/>
        <v>0</v>
      </c>
      <c r="P22" s="12"/>
      <c r="Q22" s="63"/>
    </row>
    <row r="23" spans="1:17" hidden="1" x14ac:dyDescent="0.3">
      <c r="A23" s="27"/>
      <c r="B23" s="64"/>
      <c r="C23" s="116"/>
      <c r="D23" s="117"/>
      <c r="E23" s="68"/>
      <c r="F23" s="70"/>
      <c r="G23" s="69">
        <f t="shared" si="0"/>
        <v>0</v>
      </c>
      <c r="H23" s="71" t="s">
        <v>37</v>
      </c>
      <c r="I23" s="29"/>
      <c r="J23" s="29"/>
      <c r="K23" s="49"/>
      <c r="L23" s="57"/>
      <c r="M23" s="28" t="s">
        <v>61</v>
      </c>
      <c r="N23" s="67"/>
      <c r="O23" s="75">
        <f t="shared" si="1"/>
        <v>0</v>
      </c>
      <c r="P23" s="12"/>
      <c r="Q23" s="63"/>
    </row>
    <row r="24" spans="1:17" ht="15" hidden="1" thickBot="1" x14ac:dyDescent="0.35">
      <c r="A24" s="27"/>
      <c r="B24" s="64"/>
      <c r="C24" s="138"/>
      <c r="D24" s="139"/>
      <c r="E24" s="68"/>
      <c r="F24" s="65"/>
      <c r="G24" s="69">
        <f t="shared" si="0"/>
        <v>0</v>
      </c>
      <c r="H24" s="71" t="s">
        <v>37</v>
      </c>
      <c r="I24" s="29"/>
      <c r="J24" s="29"/>
      <c r="K24" s="49"/>
      <c r="L24" s="57"/>
      <c r="M24" s="28" t="s">
        <v>61</v>
      </c>
      <c r="N24" s="67"/>
      <c r="O24" s="75">
        <f t="shared" si="1"/>
        <v>0</v>
      </c>
      <c r="P24" s="12"/>
      <c r="Q24" s="63"/>
    </row>
    <row r="25" spans="1:17" ht="15" thickBot="1" x14ac:dyDescent="0.35">
      <c r="A25" s="30"/>
      <c r="B25" s="31"/>
      <c r="C25" s="32"/>
      <c r="D25" s="33"/>
      <c r="E25" s="34"/>
      <c r="F25" s="34"/>
      <c r="G25" s="62">
        <f>SUM(G12:G24)</f>
        <v>10300</v>
      </c>
      <c r="H25" s="35"/>
      <c r="I25" s="31"/>
      <c r="J25" s="31"/>
      <c r="K25" s="32"/>
      <c r="L25" s="36"/>
      <c r="M25" s="37"/>
      <c r="N25" s="40"/>
      <c r="O25" s="41">
        <f t="shared" ref="O25" si="2">SUM(N25*G25)</f>
        <v>0</v>
      </c>
      <c r="P25" s="12"/>
      <c r="Q25" s="63"/>
    </row>
    <row r="26" spans="1:17" ht="15" thickBot="1" x14ac:dyDescent="0.35">
      <c r="A26" s="51"/>
      <c r="B26" s="38"/>
      <c r="C26" s="38"/>
      <c r="D26" s="38"/>
      <c r="E26" s="38"/>
      <c r="F26" s="38"/>
      <c r="G26" s="38"/>
      <c r="H26" s="38"/>
      <c r="I26" s="38"/>
      <c r="J26" s="76" t="s">
        <v>13</v>
      </c>
      <c r="K26" s="76"/>
      <c r="L26" s="41">
        <f>SUM(L12:L25)</f>
        <v>249915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" thickBot="1" x14ac:dyDescent="0.35">
      <c r="A27" s="77" t="s">
        <v>15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9"/>
      <c r="O27" s="36">
        <f>O28-O26</f>
        <v>0</v>
      </c>
    </row>
    <row r="28" spans="1:17" ht="15" thickBot="1" x14ac:dyDescent="0.35">
      <c r="A28" s="77" t="s">
        <v>16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9"/>
      <c r="O28" s="36">
        <f>IF("nie"=MID(I36,1,3),O26,(O26*1.2))</f>
        <v>0</v>
      </c>
    </row>
    <row r="29" spans="1:17" x14ac:dyDescent="0.3">
      <c r="A29" s="92" t="s">
        <v>17</v>
      </c>
      <c r="B29" s="92"/>
      <c r="C29" s="92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3">
      <c r="A30" s="80" t="s">
        <v>65</v>
      </c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</row>
    <row r="31" spans="1:17" ht="25.5" customHeight="1" x14ac:dyDescent="0.3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3">
      <c r="A32" s="85" t="s">
        <v>87</v>
      </c>
      <c r="B32" s="86"/>
      <c r="C32" s="86"/>
      <c r="D32" s="86"/>
      <c r="E32" s="86"/>
      <c r="F32" s="93" t="s">
        <v>56</v>
      </c>
      <c r="G32" s="47" t="s">
        <v>18</v>
      </c>
      <c r="H32" s="82"/>
      <c r="I32" s="83"/>
      <c r="J32" s="83"/>
      <c r="K32" s="83"/>
      <c r="L32" s="83"/>
      <c r="M32" s="83"/>
      <c r="N32" s="83"/>
      <c r="O32" s="84"/>
    </row>
    <row r="33" spans="1:15" x14ac:dyDescent="0.3">
      <c r="A33" s="87"/>
      <c r="B33" s="87"/>
      <c r="C33" s="87"/>
      <c r="D33" s="87"/>
      <c r="E33" s="87"/>
      <c r="F33" s="93"/>
      <c r="G33" s="47" t="s">
        <v>19</v>
      </c>
      <c r="H33" s="82"/>
      <c r="I33" s="83"/>
      <c r="J33" s="83"/>
      <c r="K33" s="83"/>
      <c r="L33" s="83"/>
      <c r="M33" s="83"/>
      <c r="N33" s="83"/>
      <c r="O33" s="84"/>
    </row>
    <row r="34" spans="1:15" ht="18" customHeight="1" x14ac:dyDescent="0.3">
      <c r="A34" s="87"/>
      <c r="B34" s="87"/>
      <c r="C34" s="87"/>
      <c r="D34" s="87"/>
      <c r="E34" s="87"/>
      <c r="F34" s="93"/>
      <c r="G34" s="47" t="s">
        <v>20</v>
      </c>
      <c r="H34" s="82"/>
      <c r="I34" s="83"/>
      <c r="J34" s="83"/>
      <c r="K34" s="83"/>
      <c r="L34" s="83"/>
      <c r="M34" s="83"/>
      <c r="N34" s="83"/>
      <c r="O34" s="84"/>
    </row>
    <row r="35" spans="1:15" x14ac:dyDescent="0.3">
      <c r="A35" s="87"/>
      <c r="B35" s="87"/>
      <c r="C35" s="87"/>
      <c r="D35" s="87"/>
      <c r="E35" s="87"/>
      <c r="F35" s="93"/>
      <c r="G35" s="47" t="s">
        <v>21</v>
      </c>
      <c r="H35" s="82"/>
      <c r="I35" s="83"/>
      <c r="J35" s="83"/>
      <c r="K35" s="83"/>
      <c r="L35" s="83"/>
      <c r="M35" s="83"/>
      <c r="N35" s="83"/>
      <c r="O35" s="84"/>
    </row>
    <row r="36" spans="1:15" x14ac:dyDescent="0.3">
      <c r="A36" s="87"/>
      <c r="B36" s="87"/>
      <c r="C36" s="87"/>
      <c r="D36" s="87"/>
      <c r="E36" s="87"/>
      <c r="F36" s="93"/>
      <c r="G36" s="47" t="s">
        <v>22</v>
      </c>
      <c r="H36" s="82"/>
      <c r="I36" s="83"/>
      <c r="J36" s="83"/>
      <c r="K36" s="83"/>
      <c r="L36" s="83"/>
      <c r="M36" s="83"/>
      <c r="N36" s="83"/>
      <c r="O36" s="84"/>
    </row>
    <row r="37" spans="1:15" x14ac:dyDescent="0.3">
      <c r="A37" s="87"/>
      <c r="B37" s="87"/>
      <c r="C37" s="87"/>
      <c r="D37" s="87"/>
      <c r="E37" s="87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3">
      <c r="A38" s="87"/>
      <c r="B38" s="87"/>
      <c r="C38" s="87"/>
      <c r="D38" s="87"/>
      <c r="E38" s="87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3">
      <c r="A39" s="87"/>
      <c r="B39" s="87"/>
      <c r="C39" s="87"/>
      <c r="D39" s="87"/>
      <c r="E39" s="87"/>
      <c r="F39" s="24"/>
      <c r="G39" s="24"/>
      <c r="H39" s="24"/>
      <c r="I39" s="24"/>
      <c r="J39" s="24"/>
      <c r="K39" s="24"/>
      <c r="L39" s="24"/>
      <c r="M39" s="24"/>
      <c r="N39" s="24"/>
      <c r="O39" s="24"/>
    </row>
    <row r="40" spans="1:15" x14ac:dyDescent="0.3">
      <c r="A40" s="87"/>
      <c r="B40" s="87"/>
      <c r="C40" s="87"/>
      <c r="D40" s="87"/>
      <c r="E40" s="87"/>
      <c r="F40" s="46"/>
      <c r="G40" s="24"/>
      <c r="H40" s="18"/>
      <c r="I40" s="24"/>
      <c r="J40" s="24" t="s">
        <v>23</v>
      </c>
      <c r="K40" s="24"/>
      <c r="L40" s="89"/>
      <c r="M40" s="90"/>
      <c r="N40" s="91"/>
      <c r="O40" s="24"/>
    </row>
    <row r="41" spans="1:15" x14ac:dyDescent="0.3">
      <c r="A41" s="88"/>
      <c r="B41" s="88"/>
      <c r="C41" s="88"/>
      <c r="D41" s="88"/>
      <c r="E41" s="88"/>
      <c r="F41" s="46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3">
      <c r="A42" s="21" t="s">
        <v>72</v>
      </c>
      <c r="B42" s="21"/>
      <c r="C42" s="21"/>
      <c r="D42" s="21"/>
      <c r="E42" s="21"/>
      <c r="F42" s="21"/>
      <c r="G42" s="24"/>
      <c r="H42" s="24"/>
      <c r="I42" s="24"/>
      <c r="J42" s="24"/>
      <c r="K42" s="24"/>
      <c r="L42" s="24"/>
      <c r="M42" s="24"/>
      <c r="N42" s="24"/>
      <c r="O42" s="24"/>
    </row>
  </sheetData>
  <mergeCells count="35">
    <mergeCell ref="C12:D24"/>
    <mergeCell ref="B9:B11"/>
    <mergeCell ref="L9:L11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J26:K26"/>
    <mergeCell ref="A27:N27"/>
    <mergeCell ref="A28:N28"/>
    <mergeCell ref="A30:O30"/>
    <mergeCell ref="H36:O36"/>
    <mergeCell ref="A32:E41"/>
    <mergeCell ref="L40:N40"/>
    <mergeCell ref="A29:C29"/>
    <mergeCell ref="F32:F36"/>
    <mergeCell ref="H32:O32"/>
    <mergeCell ref="H33:O33"/>
    <mergeCell ref="H34:O34"/>
    <mergeCell ref="H35:O35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4.4" x14ac:dyDescent="0.3"/>
  <cols>
    <col min="2" max="2" width="16.33203125" bestFit="1" customWidth="1"/>
  </cols>
  <sheetData>
    <row r="3" spans="1:9" x14ac:dyDescent="0.3">
      <c r="A3" s="58" t="s">
        <v>61</v>
      </c>
      <c r="B3" s="58" t="s">
        <v>70</v>
      </c>
      <c r="C3" s="58"/>
      <c r="D3" s="58" t="s">
        <v>61</v>
      </c>
      <c r="E3" s="58" t="s">
        <v>70</v>
      </c>
      <c r="F3" s="58"/>
      <c r="G3" s="58" t="s">
        <v>61</v>
      </c>
      <c r="H3" s="58" t="s">
        <v>70</v>
      </c>
    </row>
    <row r="4" spans="1:9" x14ac:dyDescent="0.3">
      <c r="A4" s="58">
        <v>13.4</v>
      </c>
      <c r="B4" s="58">
        <v>25.19</v>
      </c>
      <c r="C4" s="58">
        <f>A4*B4</f>
        <v>337.54600000000005</v>
      </c>
      <c r="D4" s="58">
        <v>83</v>
      </c>
      <c r="E4" s="58">
        <v>26.05</v>
      </c>
      <c r="F4" s="58">
        <f>D4*E4</f>
        <v>2162.15</v>
      </c>
      <c r="G4" s="58">
        <v>13</v>
      </c>
      <c r="H4" s="58">
        <v>17.32</v>
      </c>
      <c r="I4" s="58">
        <f>G4*H4</f>
        <v>225.16</v>
      </c>
    </row>
    <row r="7" spans="1:9" x14ac:dyDescent="0.3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24</v>
      </c>
      <c r="B2" s="2"/>
      <c r="C2" s="2"/>
      <c r="D2" s="3"/>
      <c r="E2" s="4"/>
      <c r="F2" s="4"/>
      <c r="L2" s="135" t="s">
        <v>51</v>
      </c>
      <c r="M2" s="135"/>
    </row>
    <row r="3" spans="1:14" x14ac:dyDescent="0.3">
      <c r="A3" s="5" t="s">
        <v>25</v>
      </c>
      <c r="B3" s="136" t="s">
        <v>26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spans="1:14" x14ac:dyDescent="0.3">
      <c r="A4" s="5" t="s">
        <v>27</v>
      </c>
      <c r="B4" s="136" t="s">
        <v>28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</row>
    <row r="5" spans="1:14" x14ac:dyDescent="0.3">
      <c r="A5" s="5" t="s">
        <v>8</v>
      </c>
      <c r="B5" s="136" t="s">
        <v>29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</row>
    <row r="6" spans="1:14" x14ac:dyDescent="0.3">
      <c r="A6" s="5" t="s">
        <v>2</v>
      </c>
      <c r="B6" s="136" t="s">
        <v>30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x14ac:dyDescent="0.3">
      <c r="A7" s="6" t="s">
        <v>31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4"/>
    </row>
    <row r="8" spans="1:14" x14ac:dyDescent="0.3">
      <c r="A8" s="5" t="s">
        <v>12</v>
      </c>
      <c r="B8" s="136" t="s">
        <v>32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 x14ac:dyDescent="0.3">
      <c r="A9" s="7" t="s">
        <v>33</v>
      </c>
      <c r="B9" s="136" t="s">
        <v>34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  <row r="10" spans="1:14" x14ac:dyDescent="0.3">
      <c r="A10" s="7" t="s">
        <v>35</v>
      </c>
      <c r="B10" s="136" t="s">
        <v>36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</row>
    <row r="11" spans="1:14" x14ac:dyDescent="0.3">
      <c r="A11" s="8" t="s">
        <v>37</v>
      </c>
      <c r="B11" s="136" t="s">
        <v>38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</row>
    <row r="12" spans="1:14" x14ac:dyDescent="0.3">
      <c r="A12" s="9" t="s">
        <v>39</v>
      </c>
      <c r="B12" s="136" t="s">
        <v>40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</row>
    <row r="13" spans="1:14" ht="24" customHeight="1" x14ac:dyDescent="0.3">
      <c r="A13" s="8" t="s">
        <v>41</v>
      </c>
      <c r="B13" s="136" t="s">
        <v>42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</row>
    <row r="14" spans="1:14" ht="16.5" customHeight="1" x14ac:dyDescent="0.3">
      <c r="A14" s="8" t="s">
        <v>5</v>
      </c>
      <c r="B14" s="136" t="s">
        <v>52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</row>
    <row r="15" spans="1:14" x14ac:dyDescent="0.3">
      <c r="A15" s="8" t="s">
        <v>43</v>
      </c>
      <c r="B15" s="136" t="s">
        <v>44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</row>
    <row r="16" spans="1:14" ht="39.6" x14ac:dyDescent="0.3">
      <c r="A16" s="10" t="s">
        <v>45</v>
      </c>
      <c r="B16" s="136" t="s">
        <v>46</v>
      </c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</row>
    <row r="17" spans="1:14" ht="28.5" customHeight="1" x14ac:dyDescent="0.3">
      <c r="A17" s="10" t="s">
        <v>47</v>
      </c>
      <c r="B17" s="136" t="s">
        <v>48</v>
      </c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ht="27" customHeight="1" x14ac:dyDescent="0.3">
      <c r="A18" s="11" t="s">
        <v>49</v>
      </c>
      <c r="B18" s="136" t="s">
        <v>50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</row>
    <row r="19" spans="1:14" ht="75" customHeight="1" x14ac:dyDescent="0.3">
      <c r="A19" s="48" t="s">
        <v>62</v>
      </c>
      <c r="B19" s="137" t="s">
        <v>63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2024-06-12T08:31:15Z</cp:lastPrinted>
  <dcterms:created xsi:type="dcterms:W3CDTF">2012-08-13T12:29:09Z</dcterms:created>
  <dcterms:modified xsi:type="dcterms:W3CDTF">2024-06-18T22:01:41Z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