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Ťažba\01 LS Čierny Váh 1-2024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ponuka'!$A$1:$P$44</definedName>
  </definedNames>
  <calcPr calcId="162913"/>
</workbook>
</file>

<file path=xl/calcChain.xml><?xml version="1.0" encoding="utf-8"?>
<calcChain xmlns="http://schemas.openxmlformats.org/spreadsheetml/2006/main">
  <c r="L29" i="1" l="1"/>
  <c r="N29" i="1"/>
  <c r="N12" i="1"/>
  <c r="N25" i="1" l="1"/>
  <c r="N24" i="1"/>
  <c r="N20" i="1"/>
  <c r="N19" i="1"/>
  <c r="N18" i="1"/>
  <c r="N17" i="1"/>
  <c r="N16" i="1"/>
  <c r="N15" i="1"/>
  <c r="N14" i="1"/>
  <c r="N13" i="1"/>
  <c r="N21" i="1" l="1"/>
  <c r="N22" i="1"/>
  <c r="N27" i="1" l="1"/>
  <c r="N26" i="1"/>
  <c r="N23" i="1"/>
  <c r="N31" i="1" l="1"/>
  <c r="N30" i="1" s="1"/>
</calcChain>
</file>

<file path=xl/sharedStrings.xml><?xml version="1.0" encoding="utf-8"?>
<sst xmlns="http://schemas.openxmlformats.org/spreadsheetml/2006/main" count="172" uniqueCount="117">
  <si>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</si>
  <si>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</si>
  <si>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</si>
  <si>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</si>
  <si>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</si>
  <si>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</si>
  <si>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</si>
  <si>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</si>
  <si>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</si>
  <si>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</si>
  <si>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</si>
  <si>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</si>
  <si>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</si>
  <si>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</si>
  <si>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</si>
  <si>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</si>
  <si>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</si>
  <si>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</si>
  <si>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</si>
  <si>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</si>
  <si>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</si>
  <si>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</si>
  <si>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</si>
  <si>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</si>
  <si>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</si>
  <si>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</si>
  <si>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</si>
  <si>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</si>
  <si>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</si>
  <si>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</si>
  <si>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</si>
  <si>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</si>
  <si>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</si>
  <si>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</si>
  <si>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</si>
  <si>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</si>
  <si>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</si>
  <si>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</si>
  <si>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</si>
  <si>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</si>
  <si>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</si>
  <si>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</si>
  <si>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</si>
  <si>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</si>
  <si>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</si>
  <si>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</si>
  <si>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</si>
  <si>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</si>
  <si>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</si>
  <si>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</si>
  <si>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</si>
  <si>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</si>
  <si>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</si>
  <si>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</si>
  <si>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</si>
  <si>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</si>
  <si>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</si>
  <si>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</si>
  <si>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</si>
  <si>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</si>
  <si>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</si>
  <si>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</si>
  <si>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</si>
  <si>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</si>
  <si>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</si>
  <si>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</si>
  <si>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</si>
  <si>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</si>
  <si>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</si>
  <si>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</si>
  <si>
    <t>LO Vápenná</t>
  </si>
  <si>
    <t>LO Medvedzia</t>
  </si>
  <si>
    <t>SL335-120 1</t>
  </si>
  <si>
    <t>SL335-120 2</t>
  </si>
  <si>
    <t>SL335-122 0</t>
  </si>
  <si>
    <t>SL335-125 0</t>
  </si>
  <si>
    <t>SL335-126A1</t>
  </si>
  <si>
    <t>SL335-127A0</t>
  </si>
  <si>
    <t>SL335-128B0</t>
  </si>
  <si>
    <t>SL335-134 1</t>
  </si>
  <si>
    <t>SL335-134 2</t>
  </si>
  <si>
    <t>SL335-139 1</t>
  </si>
  <si>
    <t>SL335-163A0</t>
  </si>
  <si>
    <t>SL335-188 0</t>
  </si>
  <si>
    <t>SL335-192 1</t>
  </si>
  <si>
    <t>SL335-203 2</t>
  </si>
  <si>
    <t>SL335-210 1</t>
  </si>
  <si>
    <t>SL335-211 1</t>
  </si>
  <si>
    <t>1,2,4a,4d,6,7</t>
  </si>
  <si>
    <t>1,2,4a,4d,7</t>
  </si>
  <si>
    <t>1,2,4a,6,7</t>
  </si>
  <si>
    <t>1,2,4a,4b,6,7</t>
  </si>
  <si>
    <t>65</t>
  </si>
  <si>
    <t>60</t>
  </si>
  <si>
    <t>50</t>
  </si>
  <si>
    <t>55</t>
  </si>
  <si>
    <t>70</t>
  </si>
  <si>
    <t>45</t>
  </si>
  <si>
    <t>65 | 1875 | -</t>
  </si>
  <si>
    <t>75 | 1300 | -</t>
  </si>
  <si>
    <t>170 | 200 | -</t>
  </si>
  <si>
    <t>220 | 530 | -</t>
  </si>
  <si>
    <t>280 | 480 | -</t>
  </si>
  <si>
    <t>180 | 580 | -</t>
  </si>
  <si>
    <t>80 | 1050 | -</t>
  </si>
  <si>
    <t>80 | 995 | -</t>
  </si>
  <si>
    <t>- | - | 440</t>
  </si>
  <si>
    <t>65 | 510 | -</t>
  </si>
  <si>
    <t>125 | 2300 | -</t>
  </si>
  <si>
    <t>145 | 1550 | -</t>
  </si>
  <si>
    <t>110 | 530 | -</t>
  </si>
  <si>
    <t>145 | 1900 | -</t>
  </si>
  <si>
    <t>135 | 1393 | -</t>
  </si>
  <si>
    <t>Požadované technické prostriedky:</t>
  </si>
  <si>
    <t>5 ks kone, 3 ks LKT alebo UKT, 1 ks lanovka</t>
  </si>
  <si>
    <t>Lesnícke služby v ťažbovom procese na OZ Tatry, LS Čierny Váh - výzva č. 1/2024</t>
  </si>
  <si>
    <t>LESY SR, š. p., organizačná zložka OZ Tatry, Juraja Martinku 110/6, 033 11 Liptovský Hrádok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</si>
</sst>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charset val="1"/>
    </font>
    <font>
      <sz val="10"/>
      <color indexed="8"/>
      <name val="Arial"/>
      <charset val="1"/>
    </font>
    <font>
      <sz val="8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</borders>
  <cellStyleXfs count="2">
    <xf numFmtId="0" fontId="0" fillId="0" borderId="0"/>
    <xf numFmtId="0" fontId="10" fillId="0" borderId="0" applyNumberFormat="0"/>
  </cellStyleXfs>
  <cellXfs count="132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4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center"/>
    </xf>
    <xf numFmtId="4" fontId="3" fillId="3" borderId="12" xfId="0" applyNumberFormat="1" applyFont="1" applyFill="1" applyBorder="1" applyAlignment="1" applyProtection="1">
      <alignment horizontal="center" vertical="center"/>
    </xf>
    <xf numFmtId="4" fontId="3" fillId="3" borderId="19" xfId="0" applyNumberFormat="1" applyFont="1" applyFill="1" applyBorder="1" applyAlignment="1" applyProtection="1">
      <alignment horizontal="center" vertical="center"/>
    </xf>
    <xf numFmtId="4" fontId="3" fillId="3" borderId="17" xfId="0" applyNumberFormat="1" applyFont="1" applyFill="1" applyBorder="1" applyAlignment="1" applyProtection="1">
      <alignment horizontal="center" vertical="center"/>
    </xf>
    <xf numFmtId="0" fontId="6" fillId="0" borderId="0" xfId="0" applyFont="1"/>
    <xf numFmtId="2" fontId="3" fillId="2" borderId="6" xfId="0" applyNumberFormat="1" applyFont="1" applyFill="1" applyBorder="1" applyAlignment="1" applyProtection="1">
      <alignment horizontal="center" vertical="center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25" xfId="0" applyNumberFormat="1" applyFont="1" applyFill="1" applyBorder="1" applyAlignment="1" applyProtection="1">
      <alignment horizontal="center" vertical="center"/>
      <protection locked="0"/>
    </xf>
    <xf numFmtId="2" fontId="3" fillId="2" borderId="31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Protection="1"/>
    <xf numFmtId="0" fontId="7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/>
    <xf numFmtId="0" fontId="3" fillId="3" borderId="3" xfId="0" applyFont="1" applyFill="1" applyBorder="1" applyAlignment="1" applyProtection="1">
      <alignment vertical="center"/>
    </xf>
    <xf numFmtId="4" fontId="3" fillId="3" borderId="23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left" vertical="center"/>
    </xf>
    <xf numFmtId="14" fontId="3" fillId="3" borderId="17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14" fontId="3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/>
    <xf numFmtId="4" fontId="3" fillId="4" borderId="23" xfId="0" applyNumberFormat="1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vertical="center" wrapText="1"/>
    </xf>
    <xf numFmtId="0" fontId="14" fillId="0" borderId="34" xfId="1" applyNumberFormat="1" applyFont="1" applyBorder="1" applyAlignment="1">
      <alignment horizontal="center" vertical="center"/>
    </xf>
    <xf numFmtId="0" fontId="14" fillId="0" borderId="34" xfId="1" applyNumberFormat="1" applyFont="1" applyBorder="1" applyAlignment="1">
      <alignment horizontal="center" vertical="center"/>
    </xf>
    <xf numFmtId="0" fontId="14" fillId="0" borderId="34" xfId="1" applyNumberFormat="1" applyFont="1" applyBorder="1" applyAlignment="1">
      <alignment horizontal="center" vertical="center"/>
    </xf>
    <xf numFmtId="0" fontId="14" fillId="0" borderId="35" xfId="1" applyNumberFormat="1" applyFont="1" applyBorder="1" applyAlignment="1">
      <alignment horizontal="center" vertical="center" wrapText="1"/>
    </xf>
    <xf numFmtId="0" fontId="14" fillId="0" borderId="42" xfId="1" applyNumberFormat="1" applyFont="1" applyBorder="1" applyAlignment="1">
      <alignment horizontal="center" vertical="center" wrapText="1"/>
    </xf>
    <xf numFmtId="2" fontId="14" fillId="0" borderId="35" xfId="1" applyNumberFormat="1" applyFont="1" applyBorder="1" applyAlignment="1">
      <alignment horizontal="right" vertical="center"/>
    </xf>
    <xf numFmtId="2" fontId="14" fillId="0" borderId="35" xfId="1" applyNumberFormat="1" applyFont="1" applyBorder="1" applyAlignment="1">
      <alignment horizontal="right" vertical="center"/>
    </xf>
    <xf numFmtId="0" fontId="14" fillId="0" borderId="35" xfId="1" applyNumberFormat="1" applyFont="1" applyBorder="1" applyAlignment="1">
      <alignment horizontal="center" vertical="center"/>
    </xf>
    <xf numFmtId="0" fontId="14" fillId="0" borderId="35" xfId="1" applyNumberFormat="1" applyFont="1" applyBorder="1" applyAlignment="1">
      <alignment horizontal="right" vertical="center" wrapText="1"/>
    </xf>
    <xf numFmtId="2" fontId="14" fillId="0" borderId="35" xfId="1" applyNumberFormat="1" applyFont="1" applyBorder="1" applyAlignment="1">
      <alignment horizontal="right" vertical="center" wrapText="1"/>
    </xf>
    <xf numFmtId="0" fontId="12" fillId="0" borderId="36" xfId="1" applyNumberFormat="1" applyFont="1" applyBorder="1" applyAlignment="1">
      <alignment horizontal="center" vertical="center"/>
    </xf>
    <xf numFmtId="4" fontId="13" fillId="0" borderId="37" xfId="1" applyNumberFormat="1" applyFont="1" applyBorder="1" applyAlignment="1">
      <alignment horizontal="right" vertical="center" indent="1"/>
    </xf>
    <xf numFmtId="0" fontId="7" fillId="3" borderId="24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7" fillId="3" borderId="28" xfId="0" applyFont="1" applyFill="1" applyBorder="1" applyAlignment="1">
      <alignment vertical="top" wrapText="1"/>
    </xf>
    <xf numFmtId="0" fontId="7" fillId="3" borderId="29" xfId="0" applyFont="1" applyFill="1" applyBorder="1" applyAlignment="1">
      <alignment vertical="top" wrapText="1"/>
    </xf>
    <xf numFmtId="0" fontId="7" fillId="3" borderId="25" xfId="0" applyFont="1" applyFill="1" applyBorder="1" applyAlignment="1">
      <alignment vertical="top" wrapText="1"/>
    </xf>
    <xf numFmtId="0" fontId="7" fillId="3" borderId="30" xfId="0" applyFont="1" applyFill="1" applyBorder="1" applyAlignment="1">
      <alignment vertical="top" wrapText="1"/>
    </xf>
    <xf numFmtId="0" fontId="11" fillId="0" borderId="38" xfId="1" applyNumberFormat="1" applyFont="1" applyBorder="1" applyAlignment="1">
      <alignment horizontal="center" vertical="center"/>
    </xf>
    <xf numFmtId="0" fontId="11" fillId="0" borderId="28" xfId="1" applyNumberFormat="1" applyFont="1" applyBorder="1" applyAlignment="1">
      <alignment horizontal="center" vertical="center"/>
    </xf>
    <xf numFmtId="0" fontId="11" fillId="0" borderId="40" xfId="1" applyNumberFormat="1" applyFont="1" applyBorder="1" applyAlignment="1">
      <alignment horizontal="center" vertical="center"/>
    </xf>
    <xf numFmtId="0" fontId="11" fillId="0" borderId="16" xfId="1" applyNumberFormat="1" applyFont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7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3" borderId="1" xfId="0" applyFont="1" applyFill="1" applyBorder="1" applyAlignment="1" applyProtection="1">
      <alignment horizontal="left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3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right" vertical="center"/>
    </xf>
    <xf numFmtId="0" fontId="3" fillId="3" borderId="4" xfId="0" applyFont="1" applyFill="1" applyBorder="1" applyAlignment="1" applyProtection="1">
      <alignment horizontal="right" vertical="center"/>
    </xf>
    <xf numFmtId="0" fontId="3" fillId="3" borderId="5" xfId="0" applyFont="1" applyFill="1" applyBorder="1" applyAlignment="1" applyProtection="1">
      <alignment horizontal="right" vertical="center"/>
    </xf>
    <xf numFmtId="0" fontId="11" fillId="0" borderId="41" xfId="1" applyNumberFormat="1" applyFont="1" applyBorder="1" applyAlignment="1">
      <alignment horizontal="center" vertical="center"/>
    </xf>
    <xf numFmtId="0" fontId="11" fillId="0" borderId="18" xfId="1" applyNumberFormat="1" applyFont="1" applyBorder="1" applyAlignment="1">
      <alignment horizontal="center" vertical="center"/>
    </xf>
    <xf numFmtId="0" fontId="11" fillId="0" borderId="39" xfId="1" applyNumberFormat="1" applyFont="1" applyBorder="1" applyAlignment="1">
      <alignment horizontal="center" vertical="center"/>
    </xf>
    <xf numFmtId="0" fontId="11" fillId="0" borderId="27" xfId="1" applyNumberFormat="1" applyFont="1" applyBorder="1" applyAlignment="1">
      <alignment horizontal="center" vertical="center"/>
    </xf>
    <xf numFmtId="0" fontId="5" fillId="3" borderId="20" xfId="0" applyFont="1" applyFill="1" applyBorder="1" applyAlignment="1" applyProtection="1">
      <alignment horizontal="left"/>
    </xf>
    <xf numFmtId="0" fontId="5" fillId="3" borderId="21" xfId="0" applyFont="1" applyFill="1" applyBorder="1" applyAlignment="1" applyProtection="1">
      <alignment horizontal="left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 textRotation="90"/>
    </xf>
    <xf numFmtId="0" fontId="5" fillId="3" borderId="0" xfId="0" applyFont="1" applyFill="1" applyBorder="1" applyAlignment="1" applyProtection="1">
      <alignment horizontal="left" vertical="center"/>
    </xf>
    <xf numFmtId="0" fontId="7" fillId="3" borderId="24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28" xfId="0" applyFont="1" applyFill="1" applyBorder="1" applyAlignment="1">
      <alignment horizontal="left" vertical="top" wrapText="1"/>
    </xf>
    <xf numFmtId="0" fontId="3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25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 applyProtection="1">
      <alignment horizontal="left"/>
    </xf>
    <xf numFmtId="0" fontId="3" fillId="5" borderId="7" xfId="0" applyFont="1" applyFill="1" applyBorder="1" applyAlignment="1" applyProtection="1">
      <alignment horizontal="center" vertical="center"/>
    </xf>
    <xf numFmtId="0" fontId="3" fillId="5" borderId="9" xfId="0" applyFont="1" applyFill="1" applyBorder="1" applyAlignment="1" applyProtection="1">
      <alignment horizontal="center" vertical="center"/>
    </xf>
    <xf numFmtId="0" fontId="3" fillId="5" borderId="33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33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vertical="center"/>
    </xf>
    <xf numFmtId="0" fontId="3" fillId="5" borderId="14" xfId="0" applyFont="1" applyFill="1" applyBorder="1" applyAlignment="1" applyProtection="1">
      <alignment horizontal="center" vertical="center"/>
    </xf>
    <xf numFmtId="0" fontId="3" fillId="5" borderId="20" xfId="0" applyFont="1" applyFill="1" applyBorder="1" applyAlignment="1" applyProtection="1">
      <alignment horizontal="center" vertical="center" wrapText="1"/>
    </xf>
    <xf numFmtId="0" fontId="3" fillId="5" borderId="22" xfId="0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 wrapText="1"/>
    </xf>
    <xf numFmtId="0" fontId="3" fillId="5" borderId="31" xfId="0" applyFont="1" applyFill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/>
    </xf>
    <xf numFmtId="0" fontId="15" fillId="3" borderId="24" xfId="0" applyFont="1" applyFill="1" applyBorder="1" applyAlignment="1">
      <alignment horizontal="center" vertical="top" wrapText="1"/>
    </xf>
    <xf numFmtId="0" fontId="15" fillId="3" borderId="0" xfId="0" applyFont="1" applyFill="1" applyBorder="1" applyAlignment="1">
      <alignment horizontal="center" vertical="top" wrapText="1"/>
    </xf>
    <xf numFmtId="0" fontId="15" fillId="3" borderId="28" xfId="0" applyFont="1" applyFill="1" applyBorder="1" applyAlignment="1">
      <alignment horizontal="center" vertical="top" wrapText="1"/>
    </xf>
    <xf numFmtId="0" fontId="1" fillId="3" borderId="0" xfId="0" applyFont="1" applyFill="1" applyBorder="1" applyAlignment="1" applyProtection="1">
      <alignment horizontal="center"/>
    </xf>
    <xf numFmtId="0" fontId="6" fillId="0" borderId="0" xfId="0" applyFont="1" applyBorder="1"/>
    <xf numFmtId="0" fontId="1" fillId="3" borderId="0" xfId="0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left"/>
    </xf>
    <xf numFmtId="0" fontId="2" fillId="3" borderId="25" xfId="0" applyFont="1" applyFill="1" applyBorder="1" applyAlignment="1" applyProtection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view="pageBreakPreview" zoomScale="70" zoomScaleNormal="100" zoomScaleSheetLayoutView="70" workbookViewId="0">
      <selection activeCell="C3" sqref="C3:P3"/>
    </sheetView>
  </sheetViews>
  <sheetFormatPr defaultRowHeight="14.25" x14ac:dyDescent="0.2"/>
  <cols>
    <col min="1" max="1" width="13.7109375" style="18" customWidth="1"/>
    <col min="2" max="2" width="12" style="18" customWidth="1"/>
    <col min="3" max="3" width="14.85546875" style="18" customWidth="1"/>
    <col min="4" max="4" width="19.5703125" style="18" customWidth="1"/>
    <col min="5" max="6" width="9.140625" style="18"/>
    <col min="7" max="7" width="11.85546875" style="18" customWidth="1"/>
    <col min="8" max="9" width="9.140625" style="18"/>
    <col min="10" max="10" width="11.85546875" style="18" customWidth="1"/>
    <col min="11" max="11" width="17" style="18" customWidth="1"/>
    <col min="12" max="12" width="16.140625" style="18" customWidth="1"/>
    <col min="13" max="13" width="20.85546875" style="18" customWidth="1"/>
    <col min="14" max="14" width="19.42578125" style="18" customWidth="1"/>
    <col min="15" max="16" width="10.85546875" style="18" customWidth="1"/>
    <col min="17" max="16384" width="9.140625" style="18"/>
  </cols>
  <sheetData>
    <row r="1" spans="1:16" ht="19.5" customHeight="1" x14ac:dyDescent="0.25">
      <c r="A1" s="127" t="s">
        <v>36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8"/>
      <c r="N1" s="130" t="s">
        <v>30</v>
      </c>
      <c r="O1" s="130"/>
      <c r="P1" s="130"/>
    </row>
    <row r="2" spans="1:16" ht="13.5" customHeight="1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8"/>
      <c r="M2" s="128"/>
      <c r="N2" s="131" t="s">
        <v>68</v>
      </c>
      <c r="O2" s="131"/>
      <c r="P2" s="131"/>
    </row>
    <row r="3" spans="1:16" ht="18" customHeight="1" x14ac:dyDescent="0.25">
      <c r="A3" s="69" t="s">
        <v>0</v>
      </c>
      <c r="B3" s="69"/>
      <c r="C3" s="97" t="s">
        <v>115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10.5" customHeight="1" x14ac:dyDescent="0.2">
      <c r="A4" s="14"/>
      <c r="B4" s="14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33"/>
      <c r="P4" s="33"/>
    </row>
    <row r="5" spans="1:16" x14ac:dyDescent="0.2">
      <c r="A5" s="23"/>
      <c r="B5" s="23"/>
      <c r="C5" s="24"/>
      <c r="D5" s="24"/>
      <c r="E5" s="92"/>
      <c r="F5" s="92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ht="15" x14ac:dyDescent="0.25">
      <c r="A6" s="69" t="s">
        <v>1</v>
      </c>
      <c r="B6" s="69"/>
      <c r="C6" s="99" t="s">
        <v>116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</row>
    <row r="7" spans="1:16" ht="6" customHeight="1" x14ac:dyDescent="0.2">
      <c r="A7" s="25"/>
      <c r="B7" s="93"/>
      <c r="C7" s="93"/>
      <c r="D7" s="93"/>
      <c r="E7" s="93"/>
      <c r="F7" s="93"/>
      <c r="G7" s="24"/>
      <c r="H7" s="23"/>
      <c r="I7" s="23"/>
      <c r="J7" s="23"/>
      <c r="K7" s="23"/>
      <c r="L7" s="23"/>
      <c r="M7" s="23"/>
      <c r="N7" s="23"/>
      <c r="O7" s="23"/>
      <c r="P7" s="23"/>
    </row>
    <row r="8" spans="1:16" ht="16.5" customHeight="1" thickBot="1" x14ac:dyDescent="0.3">
      <c r="A8" s="79" t="s">
        <v>59</v>
      </c>
      <c r="B8" s="80"/>
      <c r="C8" s="80"/>
      <c r="D8" s="80"/>
      <c r="E8" s="26"/>
      <c r="F8" s="26"/>
      <c r="G8" s="24"/>
      <c r="H8" s="23"/>
      <c r="I8" s="23"/>
      <c r="J8" s="23"/>
      <c r="K8" s="23"/>
      <c r="L8" s="23"/>
      <c r="M8" s="23"/>
      <c r="N8" s="23"/>
      <c r="O8" s="23"/>
      <c r="P8" s="23"/>
    </row>
    <row r="9" spans="1:16" ht="21" customHeight="1" thickBot="1" x14ac:dyDescent="0.25">
      <c r="A9" s="100" t="s">
        <v>6</v>
      </c>
      <c r="B9" s="100" t="s">
        <v>2</v>
      </c>
      <c r="C9" s="101" t="s">
        <v>43</v>
      </c>
      <c r="D9" s="102"/>
      <c r="E9" s="103" t="s">
        <v>3</v>
      </c>
      <c r="F9" s="104"/>
      <c r="G9" s="105"/>
      <c r="H9" s="106" t="s">
        <v>4</v>
      </c>
      <c r="I9" s="107" t="s">
        <v>34</v>
      </c>
      <c r="J9" s="108" t="s">
        <v>35</v>
      </c>
      <c r="K9" s="107" t="s">
        <v>58</v>
      </c>
      <c r="L9" s="107" t="s">
        <v>55</v>
      </c>
      <c r="M9" s="107" t="s">
        <v>63</v>
      </c>
      <c r="N9" s="107" t="s">
        <v>61</v>
      </c>
      <c r="O9" s="103" t="s">
        <v>65</v>
      </c>
      <c r="P9" s="105"/>
    </row>
    <row r="10" spans="1:16" ht="21.75" customHeight="1" x14ac:dyDescent="0.2">
      <c r="A10" s="109"/>
      <c r="B10" s="109"/>
      <c r="C10" s="110" t="s">
        <v>29</v>
      </c>
      <c r="D10" s="111"/>
      <c r="E10" s="112" t="s">
        <v>31</v>
      </c>
      <c r="F10" s="113" t="s">
        <v>32</v>
      </c>
      <c r="G10" s="107" t="s">
        <v>33</v>
      </c>
      <c r="H10" s="114"/>
      <c r="I10" s="113"/>
      <c r="J10" s="115"/>
      <c r="K10" s="109"/>
      <c r="L10" s="113"/>
      <c r="M10" s="109"/>
      <c r="N10" s="109"/>
      <c r="O10" s="116"/>
      <c r="P10" s="116"/>
    </row>
    <row r="11" spans="1:16" ht="50.25" customHeight="1" thickBot="1" x14ac:dyDescent="0.25">
      <c r="A11" s="117"/>
      <c r="B11" s="109"/>
      <c r="C11" s="118"/>
      <c r="D11" s="119"/>
      <c r="E11" s="118"/>
      <c r="F11" s="120"/>
      <c r="G11" s="120"/>
      <c r="H11" s="121"/>
      <c r="I11" s="120"/>
      <c r="J11" s="122"/>
      <c r="K11" s="117"/>
      <c r="L11" s="120"/>
      <c r="M11" s="109"/>
      <c r="N11" s="117"/>
      <c r="O11" s="123" t="s">
        <v>66</v>
      </c>
      <c r="P11" s="123" t="s">
        <v>67</v>
      </c>
    </row>
    <row r="12" spans="1:16" x14ac:dyDescent="0.2">
      <c r="A12" s="38" t="s">
        <v>70</v>
      </c>
      <c r="B12" s="42" t="s">
        <v>72</v>
      </c>
      <c r="C12" s="56" t="s">
        <v>88</v>
      </c>
      <c r="D12" s="57"/>
      <c r="E12" s="43">
        <v>40</v>
      </c>
      <c r="F12" s="44">
        <v>0</v>
      </c>
      <c r="G12" s="44">
        <v>40</v>
      </c>
      <c r="H12" s="45" t="s">
        <v>19</v>
      </c>
      <c r="I12" s="46" t="s">
        <v>92</v>
      </c>
      <c r="J12" s="47">
        <v>0.43000000000000005</v>
      </c>
      <c r="K12" s="48" t="s">
        <v>98</v>
      </c>
      <c r="L12" s="49">
        <v>1130.645</v>
      </c>
      <c r="M12" s="19"/>
      <c r="N12" s="17">
        <f>SUM(M12*G12)</f>
        <v>0</v>
      </c>
      <c r="O12" s="31">
        <v>45527</v>
      </c>
      <c r="P12" s="31">
        <v>45590</v>
      </c>
    </row>
    <row r="13" spans="1:16" x14ac:dyDescent="0.2">
      <c r="A13" s="39" t="s">
        <v>70</v>
      </c>
      <c r="B13" s="41" t="s">
        <v>73</v>
      </c>
      <c r="C13" s="58" t="s">
        <v>88</v>
      </c>
      <c r="D13" s="59"/>
      <c r="E13" s="43">
        <v>10</v>
      </c>
      <c r="F13" s="44">
        <v>0</v>
      </c>
      <c r="G13" s="44">
        <v>10</v>
      </c>
      <c r="H13" s="45" t="s">
        <v>19</v>
      </c>
      <c r="I13" s="46" t="s">
        <v>93</v>
      </c>
      <c r="J13" s="47">
        <v>0.11999999999999998</v>
      </c>
      <c r="K13" s="48" t="s">
        <v>98</v>
      </c>
      <c r="L13" s="49">
        <v>493.80900000000003</v>
      </c>
      <c r="M13" s="20"/>
      <c r="N13" s="15">
        <f t="shared" ref="N13:N20" si="0">SUM(M13*G13)</f>
        <v>0</v>
      </c>
      <c r="O13" s="31">
        <v>45527</v>
      </c>
      <c r="P13" s="31">
        <v>45590</v>
      </c>
    </row>
    <row r="14" spans="1:16" x14ac:dyDescent="0.2">
      <c r="A14" s="39" t="s">
        <v>70</v>
      </c>
      <c r="B14" s="41" t="s">
        <v>74</v>
      </c>
      <c r="C14" s="58" t="s">
        <v>88</v>
      </c>
      <c r="D14" s="59"/>
      <c r="E14" s="43">
        <v>50</v>
      </c>
      <c r="F14" s="44">
        <v>0</v>
      </c>
      <c r="G14" s="44">
        <v>50</v>
      </c>
      <c r="H14" s="45" t="s">
        <v>19</v>
      </c>
      <c r="I14" s="46" t="s">
        <v>94</v>
      </c>
      <c r="J14" s="47">
        <v>0.37</v>
      </c>
      <c r="K14" s="48" t="s">
        <v>99</v>
      </c>
      <c r="L14" s="49">
        <v>1615.7755999999999</v>
      </c>
      <c r="M14" s="21"/>
      <c r="N14" s="15">
        <f t="shared" si="0"/>
        <v>0</v>
      </c>
      <c r="O14" s="31">
        <v>45527</v>
      </c>
      <c r="P14" s="31">
        <v>45590</v>
      </c>
    </row>
    <row r="15" spans="1:16" x14ac:dyDescent="0.2">
      <c r="A15" s="39" t="s">
        <v>70</v>
      </c>
      <c r="B15" s="41" t="s">
        <v>75</v>
      </c>
      <c r="C15" s="58" t="s">
        <v>88</v>
      </c>
      <c r="D15" s="59"/>
      <c r="E15" s="43">
        <v>50</v>
      </c>
      <c r="F15" s="44">
        <v>0</v>
      </c>
      <c r="G15" s="44">
        <v>50</v>
      </c>
      <c r="H15" s="45" t="s">
        <v>19</v>
      </c>
      <c r="I15" s="46" t="s">
        <v>93</v>
      </c>
      <c r="J15" s="47">
        <v>0.55000000000000004</v>
      </c>
      <c r="K15" s="48" t="s">
        <v>100</v>
      </c>
      <c r="L15" s="49">
        <v>1558.4006999999999</v>
      </c>
      <c r="M15" s="20"/>
      <c r="N15" s="15">
        <f t="shared" si="0"/>
        <v>0</v>
      </c>
      <c r="O15" s="31">
        <v>45527</v>
      </c>
      <c r="P15" s="31">
        <v>45590</v>
      </c>
    </row>
    <row r="16" spans="1:16" x14ac:dyDescent="0.2">
      <c r="A16" s="39" t="s">
        <v>70</v>
      </c>
      <c r="B16" s="41" t="s">
        <v>76</v>
      </c>
      <c r="C16" s="58" t="s">
        <v>88</v>
      </c>
      <c r="D16" s="59"/>
      <c r="E16" s="43">
        <v>100</v>
      </c>
      <c r="F16" s="44">
        <v>0</v>
      </c>
      <c r="G16" s="44">
        <v>100</v>
      </c>
      <c r="H16" s="45" t="s">
        <v>19</v>
      </c>
      <c r="I16" s="46" t="s">
        <v>94</v>
      </c>
      <c r="J16" s="47">
        <v>0.99</v>
      </c>
      <c r="K16" s="48" t="s">
        <v>101</v>
      </c>
      <c r="L16" s="49">
        <v>2578.5454</v>
      </c>
      <c r="M16" s="20"/>
      <c r="N16" s="15">
        <f t="shared" si="0"/>
        <v>0</v>
      </c>
      <c r="O16" s="31">
        <v>45527</v>
      </c>
      <c r="P16" s="31">
        <v>45590</v>
      </c>
    </row>
    <row r="17" spans="1:16" x14ac:dyDescent="0.2">
      <c r="A17" s="39" t="s">
        <v>70</v>
      </c>
      <c r="B17" s="41" t="s">
        <v>77</v>
      </c>
      <c r="C17" s="56" t="s">
        <v>88</v>
      </c>
      <c r="D17" s="57"/>
      <c r="E17" s="43">
        <v>150</v>
      </c>
      <c r="F17" s="44">
        <v>0</v>
      </c>
      <c r="G17" s="44">
        <v>150</v>
      </c>
      <c r="H17" s="45" t="s">
        <v>19</v>
      </c>
      <c r="I17" s="46" t="s">
        <v>95</v>
      </c>
      <c r="J17" s="47">
        <v>0.54</v>
      </c>
      <c r="K17" s="48" t="s">
        <v>102</v>
      </c>
      <c r="L17" s="49">
        <v>5370.8589000000002</v>
      </c>
      <c r="M17" s="20"/>
      <c r="N17" s="15">
        <f t="shared" si="0"/>
        <v>0</v>
      </c>
      <c r="O17" s="31">
        <v>45527</v>
      </c>
      <c r="P17" s="31">
        <v>45590</v>
      </c>
    </row>
    <row r="18" spans="1:16" x14ac:dyDescent="0.2">
      <c r="A18" s="39" t="s">
        <v>70</v>
      </c>
      <c r="B18" s="41" t="s">
        <v>78</v>
      </c>
      <c r="C18" s="77" t="s">
        <v>88</v>
      </c>
      <c r="D18" s="78"/>
      <c r="E18" s="43">
        <v>100</v>
      </c>
      <c r="F18" s="44">
        <v>0</v>
      </c>
      <c r="G18" s="44">
        <v>100</v>
      </c>
      <c r="H18" s="45" t="s">
        <v>19</v>
      </c>
      <c r="I18" s="46" t="s">
        <v>92</v>
      </c>
      <c r="J18" s="47">
        <v>0.16999999999999998</v>
      </c>
      <c r="K18" s="48" t="s">
        <v>103</v>
      </c>
      <c r="L18" s="49">
        <v>5073.8926000000001</v>
      </c>
      <c r="M18" s="21"/>
      <c r="N18" s="15">
        <f t="shared" si="0"/>
        <v>0</v>
      </c>
      <c r="O18" s="31">
        <v>45527</v>
      </c>
      <c r="P18" s="31">
        <v>45590</v>
      </c>
    </row>
    <row r="19" spans="1:16" x14ac:dyDescent="0.2">
      <c r="A19" s="39" t="s">
        <v>70</v>
      </c>
      <c r="B19" s="41" t="s">
        <v>79</v>
      </c>
      <c r="C19" s="58" t="s">
        <v>88</v>
      </c>
      <c r="D19" s="59"/>
      <c r="E19" s="43">
        <v>100</v>
      </c>
      <c r="F19" s="44">
        <v>0</v>
      </c>
      <c r="G19" s="44">
        <v>100</v>
      </c>
      <c r="H19" s="45" t="s">
        <v>19</v>
      </c>
      <c r="I19" s="46" t="s">
        <v>92</v>
      </c>
      <c r="J19" s="47">
        <v>0.42</v>
      </c>
      <c r="K19" s="48" t="s">
        <v>104</v>
      </c>
      <c r="L19" s="49">
        <v>2987.5911999999998</v>
      </c>
      <c r="M19" s="20"/>
      <c r="N19" s="15">
        <f t="shared" si="0"/>
        <v>0</v>
      </c>
      <c r="O19" s="31">
        <v>45527</v>
      </c>
      <c r="P19" s="31">
        <v>45590</v>
      </c>
    </row>
    <row r="20" spans="1:16" x14ac:dyDescent="0.2">
      <c r="A20" s="39" t="s">
        <v>70</v>
      </c>
      <c r="B20" s="41" t="s">
        <v>80</v>
      </c>
      <c r="C20" s="56" t="s">
        <v>89</v>
      </c>
      <c r="D20" s="57"/>
      <c r="E20" s="43">
        <v>100</v>
      </c>
      <c r="F20" s="44">
        <v>0</v>
      </c>
      <c r="G20" s="44">
        <v>100</v>
      </c>
      <c r="H20" s="45" t="s">
        <v>19</v>
      </c>
      <c r="I20" s="46" t="s">
        <v>92</v>
      </c>
      <c r="J20" s="47">
        <v>0.1</v>
      </c>
      <c r="K20" s="48" t="s">
        <v>105</v>
      </c>
      <c r="L20" s="49">
        <v>4636.6432000000004</v>
      </c>
      <c r="M20" s="20"/>
      <c r="N20" s="15">
        <f t="shared" si="0"/>
        <v>0</v>
      </c>
      <c r="O20" s="31">
        <v>45527</v>
      </c>
      <c r="P20" s="31">
        <v>45590</v>
      </c>
    </row>
    <row r="21" spans="1:16" x14ac:dyDescent="0.2">
      <c r="A21" s="39" t="s">
        <v>70</v>
      </c>
      <c r="B21" s="41" t="s">
        <v>81</v>
      </c>
      <c r="C21" s="58" t="s">
        <v>90</v>
      </c>
      <c r="D21" s="59"/>
      <c r="E21" s="43">
        <v>50</v>
      </c>
      <c r="F21" s="44">
        <v>0</v>
      </c>
      <c r="G21" s="44">
        <v>50</v>
      </c>
      <c r="H21" s="45" t="s">
        <v>19</v>
      </c>
      <c r="I21" s="46" t="s">
        <v>96</v>
      </c>
      <c r="J21" s="47">
        <v>0.95</v>
      </c>
      <c r="K21" s="48" t="s">
        <v>106</v>
      </c>
      <c r="L21" s="49">
        <v>937.49130000000002</v>
      </c>
      <c r="M21" s="20"/>
      <c r="N21" s="15">
        <f t="shared" ref="N12:N27" si="1">SUM(M21*G21)</f>
        <v>0</v>
      </c>
      <c r="O21" s="31">
        <v>45527</v>
      </c>
      <c r="P21" s="31">
        <v>45590</v>
      </c>
    </row>
    <row r="22" spans="1:16" x14ac:dyDescent="0.2">
      <c r="A22" s="40" t="s">
        <v>71</v>
      </c>
      <c r="B22" s="41" t="s">
        <v>82</v>
      </c>
      <c r="C22" s="77" t="s">
        <v>88</v>
      </c>
      <c r="D22" s="78"/>
      <c r="E22" s="43">
        <v>80</v>
      </c>
      <c r="F22" s="44">
        <v>0</v>
      </c>
      <c r="G22" s="44">
        <v>80</v>
      </c>
      <c r="H22" s="45" t="s">
        <v>19</v>
      </c>
      <c r="I22" s="46" t="s">
        <v>93</v>
      </c>
      <c r="J22" s="47">
        <v>0.56999999999999995</v>
      </c>
      <c r="K22" s="48" t="s">
        <v>107</v>
      </c>
      <c r="L22" s="49">
        <v>2062.1565000000001</v>
      </c>
      <c r="M22" s="21"/>
      <c r="N22" s="15">
        <f t="shared" si="1"/>
        <v>0</v>
      </c>
      <c r="O22" s="31">
        <v>45527</v>
      </c>
      <c r="P22" s="31">
        <v>45590</v>
      </c>
    </row>
    <row r="23" spans="1:16" x14ac:dyDescent="0.2">
      <c r="A23" s="40" t="s">
        <v>71</v>
      </c>
      <c r="B23" s="41" t="s">
        <v>83</v>
      </c>
      <c r="C23" s="58" t="s">
        <v>88</v>
      </c>
      <c r="D23" s="59"/>
      <c r="E23" s="43">
        <v>100</v>
      </c>
      <c r="F23" s="44">
        <v>0</v>
      </c>
      <c r="G23" s="44">
        <v>100</v>
      </c>
      <c r="H23" s="45" t="s">
        <v>19</v>
      </c>
      <c r="I23" s="46" t="s">
        <v>97</v>
      </c>
      <c r="J23" s="47">
        <v>0.37</v>
      </c>
      <c r="K23" s="48" t="s">
        <v>108</v>
      </c>
      <c r="L23" s="49">
        <v>3495.3795</v>
      </c>
      <c r="M23" s="20"/>
      <c r="N23" s="15">
        <f t="shared" si="1"/>
        <v>0</v>
      </c>
      <c r="O23" s="31">
        <v>45527</v>
      </c>
      <c r="P23" s="31">
        <v>45590</v>
      </c>
    </row>
    <row r="24" spans="1:16" x14ac:dyDescent="0.2">
      <c r="A24" s="40" t="s">
        <v>71</v>
      </c>
      <c r="B24" s="41" t="s">
        <v>84</v>
      </c>
      <c r="C24" s="58" t="s">
        <v>88</v>
      </c>
      <c r="D24" s="59"/>
      <c r="E24" s="43">
        <v>200</v>
      </c>
      <c r="F24" s="44">
        <v>0</v>
      </c>
      <c r="G24" s="44">
        <v>200</v>
      </c>
      <c r="H24" s="45" t="s">
        <v>19</v>
      </c>
      <c r="I24" s="46" t="s">
        <v>93</v>
      </c>
      <c r="J24" s="47">
        <v>0.84</v>
      </c>
      <c r="K24" s="48" t="s">
        <v>109</v>
      </c>
      <c r="L24" s="49">
        <v>5136.1688000000004</v>
      </c>
      <c r="M24" s="21"/>
      <c r="N24" s="15">
        <f t="shared" ref="N24:N25" si="2">SUM(M24*G24)</f>
        <v>0</v>
      </c>
      <c r="O24" s="31">
        <v>45527</v>
      </c>
      <c r="P24" s="31">
        <v>45621</v>
      </c>
    </row>
    <row r="25" spans="1:16" x14ac:dyDescent="0.2">
      <c r="A25" s="40" t="s">
        <v>71</v>
      </c>
      <c r="B25" s="41" t="s">
        <v>85</v>
      </c>
      <c r="C25" s="56" t="s">
        <v>88</v>
      </c>
      <c r="D25" s="57"/>
      <c r="E25" s="43">
        <v>35</v>
      </c>
      <c r="F25" s="44">
        <v>0</v>
      </c>
      <c r="G25" s="44">
        <v>35</v>
      </c>
      <c r="H25" s="45" t="s">
        <v>19</v>
      </c>
      <c r="I25" s="46" t="s">
        <v>94</v>
      </c>
      <c r="J25" s="47">
        <v>0.2</v>
      </c>
      <c r="K25" s="48" t="s">
        <v>110</v>
      </c>
      <c r="L25" s="49">
        <v>1195.4090000000001</v>
      </c>
      <c r="M25" s="20"/>
      <c r="N25" s="15">
        <f t="shared" si="2"/>
        <v>0</v>
      </c>
      <c r="O25" s="31">
        <v>45527</v>
      </c>
      <c r="P25" s="31">
        <v>45590</v>
      </c>
    </row>
    <row r="26" spans="1:16" x14ac:dyDescent="0.2">
      <c r="A26" s="40" t="s">
        <v>71</v>
      </c>
      <c r="B26" s="41" t="s">
        <v>86</v>
      </c>
      <c r="C26" s="77" t="s">
        <v>88</v>
      </c>
      <c r="D26" s="78"/>
      <c r="E26" s="43">
        <v>250</v>
      </c>
      <c r="F26" s="44">
        <v>0</v>
      </c>
      <c r="G26" s="44">
        <v>250</v>
      </c>
      <c r="H26" s="45" t="s">
        <v>19</v>
      </c>
      <c r="I26" s="46" t="s">
        <v>92</v>
      </c>
      <c r="J26" s="47">
        <v>0.9</v>
      </c>
      <c r="K26" s="48" t="s">
        <v>111</v>
      </c>
      <c r="L26" s="49">
        <v>6252.5855000000001</v>
      </c>
      <c r="M26" s="20"/>
      <c r="N26" s="15">
        <f t="shared" si="1"/>
        <v>0</v>
      </c>
      <c r="O26" s="31">
        <v>45527</v>
      </c>
      <c r="P26" s="31">
        <v>45626</v>
      </c>
    </row>
    <row r="27" spans="1:16" ht="15.75" customHeight="1" thickBot="1" x14ac:dyDescent="0.25">
      <c r="A27" s="40" t="s">
        <v>71</v>
      </c>
      <c r="B27" s="41" t="s">
        <v>87</v>
      </c>
      <c r="C27" s="75" t="s">
        <v>91</v>
      </c>
      <c r="D27" s="76"/>
      <c r="E27" s="43">
        <v>300</v>
      </c>
      <c r="F27" s="44">
        <v>0</v>
      </c>
      <c r="G27" s="44">
        <v>300</v>
      </c>
      <c r="H27" s="45" t="s">
        <v>19</v>
      </c>
      <c r="I27" s="46" t="s">
        <v>95</v>
      </c>
      <c r="J27" s="47">
        <v>1.77</v>
      </c>
      <c r="K27" s="48" t="s">
        <v>112</v>
      </c>
      <c r="L27" s="49">
        <v>11493.471600000001</v>
      </c>
      <c r="M27" s="22"/>
      <c r="N27" s="16">
        <f t="shared" si="1"/>
        <v>0</v>
      </c>
      <c r="O27" s="31">
        <v>45527</v>
      </c>
      <c r="P27" s="31">
        <v>45590</v>
      </c>
    </row>
    <row r="28" spans="1:16" ht="15.75" customHeight="1" thickBo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</row>
    <row r="29" spans="1:16" ht="39.75" customHeight="1" thickBot="1" x14ac:dyDescent="0.25">
      <c r="A29" s="72" t="s">
        <v>8</v>
      </c>
      <c r="B29" s="73"/>
      <c r="C29" s="73"/>
      <c r="D29" s="73"/>
      <c r="E29" s="73"/>
      <c r="F29" s="73"/>
      <c r="G29" s="73"/>
      <c r="H29" s="73"/>
      <c r="I29" s="73"/>
      <c r="J29" s="73"/>
      <c r="K29" s="74"/>
      <c r="L29" s="28">
        <f>SUM(L12:L27)</f>
        <v>56018.823799999998</v>
      </c>
      <c r="M29" s="37" t="s">
        <v>69</v>
      </c>
      <c r="N29" s="36">
        <f>SUM(N12:N27)</f>
        <v>0</v>
      </c>
      <c r="O29" s="34"/>
      <c r="P29" s="34"/>
    </row>
    <row r="30" spans="1:16" ht="15" thickBot="1" x14ac:dyDescent="0.25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5"/>
      <c r="M30" s="27" t="s">
        <v>9</v>
      </c>
      <c r="N30" s="28">
        <f>N31-N29</f>
        <v>0</v>
      </c>
      <c r="O30" s="34"/>
      <c r="P30" s="34"/>
    </row>
    <row r="31" spans="1:16" ht="15" thickBot="1" x14ac:dyDescent="0.25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8"/>
      <c r="M31" s="27" t="s">
        <v>10</v>
      </c>
      <c r="N31" s="28">
        <f>IF("nie"=MID(H39,1,3),N29,(N29*1.2))</f>
        <v>0</v>
      </c>
      <c r="O31" s="34"/>
      <c r="P31" s="34"/>
    </row>
    <row r="32" spans="1:16" x14ac:dyDescent="0.2">
      <c r="A32" s="86"/>
      <c r="B32" s="86"/>
      <c r="C32" s="86"/>
      <c r="D32" s="8"/>
      <c r="E32" s="8"/>
      <c r="F32" s="8"/>
      <c r="G32" s="8"/>
      <c r="H32" s="8"/>
      <c r="I32" s="8" t="s">
        <v>40</v>
      </c>
      <c r="J32" s="8"/>
      <c r="K32" s="8"/>
      <c r="L32" s="8"/>
      <c r="M32" s="8"/>
      <c r="N32" s="8"/>
      <c r="O32" s="8"/>
      <c r="P32" s="8"/>
    </row>
    <row r="33" spans="1:16" ht="15" x14ac:dyDescent="0.2">
      <c r="A33" s="88" t="s">
        <v>57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35"/>
      <c r="P33" s="35"/>
    </row>
    <row r="34" spans="1:16" ht="25.5" customHeight="1" x14ac:dyDescent="0.2">
      <c r="A34" s="30" t="s">
        <v>38</v>
      </c>
      <c r="B34" s="13"/>
      <c r="C34" s="13"/>
      <c r="D34" s="13"/>
      <c r="E34" s="13"/>
      <c r="F34" s="13"/>
      <c r="G34" s="12" t="s">
        <v>37</v>
      </c>
      <c r="H34" s="13"/>
      <c r="I34" s="13"/>
      <c r="J34" s="9"/>
      <c r="K34" s="9"/>
      <c r="L34" s="9"/>
      <c r="M34" s="9"/>
      <c r="N34" s="9"/>
      <c r="O34" s="9"/>
      <c r="P34" s="9"/>
    </row>
    <row r="35" spans="1:16" ht="15" customHeight="1" x14ac:dyDescent="0.2">
      <c r="A35" s="60" t="s">
        <v>60</v>
      </c>
      <c r="B35" s="61"/>
      <c r="C35" s="61"/>
      <c r="D35" s="61"/>
      <c r="E35" s="62"/>
      <c r="F35" s="87" t="s">
        <v>42</v>
      </c>
      <c r="G35" s="10" t="s">
        <v>11</v>
      </c>
      <c r="H35" s="81"/>
      <c r="I35" s="82"/>
      <c r="J35" s="82"/>
      <c r="K35" s="82"/>
      <c r="L35" s="82"/>
      <c r="M35" s="82"/>
      <c r="N35" s="83"/>
      <c r="O35" s="35"/>
      <c r="P35" s="35"/>
    </row>
    <row r="36" spans="1:16" x14ac:dyDescent="0.2">
      <c r="A36" s="50"/>
      <c r="B36" s="51"/>
      <c r="C36" s="51"/>
      <c r="D36" s="51"/>
      <c r="E36" s="52"/>
      <c r="F36" s="87"/>
      <c r="G36" s="10" t="s">
        <v>12</v>
      </c>
      <c r="H36" s="81"/>
      <c r="I36" s="82"/>
      <c r="J36" s="82"/>
      <c r="K36" s="82"/>
      <c r="L36" s="82"/>
      <c r="M36" s="82"/>
      <c r="N36" s="83"/>
      <c r="O36" s="35"/>
      <c r="P36" s="35"/>
    </row>
    <row r="37" spans="1:16" ht="18" customHeight="1" x14ac:dyDescent="0.2">
      <c r="A37" s="89" t="s">
        <v>113</v>
      </c>
      <c r="B37" s="90"/>
      <c r="C37" s="90"/>
      <c r="D37" s="90"/>
      <c r="E37" s="91"/>
      <c r="F37" s="87"/>
      <c r="G37" s="10" t="s">
        <v>13</v>
      </c>
      <c r="H37" s="81"/>
      <c r="I37" s="82"/>
      <c r="J37" s="82"/>
      <c r="K37" s="82"/>
      <c r="L37" s="82"/>
      <c r="M37" s="82"/>
      <c r="N37" s="83"/>
      <c r="O37" s="35"/>
      <c r="P37" s="35"/>
    </row>
    <row r="38" spans="1:16" x14ac:dyDescent="0.2">
      <c r="A38" s="50"/>
      <c r="B38" s="51"/>
      <c r="C38" s="51"/>
      <c r="D38" s="51"/>
      <c r="E38" s="52"/>
      <c r="F38" s="87"/>
      <c r="G38" s="10" t="s">
        <v>14</v>
      </c>
      <c r="H38" s="81"/>
      <c r="I38" s="82"/>
      <c r="J38" s="82"/>
      <c r="K38" s="82"/>
      <c r="L38" s="82"/>
      <c r="M38" s="82"/>
      <c r="N38" s="83"/>
      <c r="O38" s="35"/>
      <c r="P38" s="35"/>
    </row>
    <row r="39" spans="1:16" x14ac:dyDescent="0.2">
      <c r="A39" s="124" t="s">
        <v>114</v>
      </c>
      <c r="B39" s="125"/>
      <c r="C39" s="125"/>
      <c r="D39" s="125"/>
      <c r="E39" s="126"/>
      <c r="F39" s="87"/>
      <c r="G39" s="10" t="s">
        <v>15</v>
      </c>
      <c r="H39" s="81"/>
      <c r="I39" s="82"/>
      <c r="J39" s="82"/>
      <c r="K39" s="82"/>
      <c r="L39" s="82"/>
      <c r="M39" s="82"/>
      <c r="N39" s="83"/>
      <c r="O39" s="35"/>
      <c r="P39" s="35"/>
    </row>
    <row r="40" spans="1:16" x14ac:dyDescent="0.2">
      <c r="A40" s="50"/>
      <c r="B40" s="51"/>
      <c r="C40" s="51"/>
      <c r="D40" s="51"/>
      <c r="E40" s="52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1:16" x14ac:dyDescent="0.2">
      <c r="A41" s="50"/>
      <c r="B41" s="51"/>
      <c r="C41" s="51"/>
      <c r="D41" s="51"/>
      <c r="E41" s="52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1:16" x14ac:dyDescent="0.2">
      <c r="A42" s="53"/>
      <c r="B42" s="54"/>
      <c r="C42" s="54"/>
      <c r="D42" s="54"/>
      <c r="E42" s="55"/>
      <c r="F42" s="9"/>
      <c r="G42" s="26"/>
      <c r="H42" s="23"/>
      <c r="I42" s="26"/>
      <c r="J42" s="26" t="s">
        <v>39</v>
      </c>
      <c r="K42" s="26"/>
      <c r="L42" s="84"/>
      <c r="M42" s="85"/>
      <c r="N42" s="26"/>
      <c r="O42" s="26"/>
      <c r="P42" s="26"/>
    </row>
    <row r="43" spans="1:16" x14ac:dyDescent="0.2">
      <c r="A43" s="9"/>
      <c r="B43" s="9"/>
      <c r="C43" s="9"/>
      <c r="D43" s="9"/>
      <c r="E43" s="9"/>
      <c r="F43" s="9"/>
      <c r="G43" s="26"/>
      <c r="H43" s="26"/>
      <c r="I43" s="26"/>
      <c r="J43" s="26"/>
      <c r="K43" s="26"/>
      <c r="L43" s="26"/>
      <c r="M43" s="26"/>
      <c r="N43" s="26"/>
      <c r="O43" s="26"/>
      <c r="P43" s="26"/>
    </row>
    <row r="44" spans="1:16" x14ac:dyDescent="0.2">
      <c r="A44" s="29"/>
      <c r="B44" s="29"/>
      <c r="C44" s="29"/>
      <c r="D44" s="29"/>
      <c r="E44" s="29"/>
      <c r="F44" s="29"/>
      <c r="G44" s="26"/>
      <c r="H44" s="26"/>
      <c r="I44" s="26"/>
      <c r="J44" s="26"/>
      <c r="K44" s="26"/>
      <c r="L44" s="26"/>
      <c r="M44" s="26"/>
      <c r="N44" s="26"/>
      <c r="O44" s="26"/>
      <c r="P44" s="26"/>
    </row>
  </sheetData>
  <mergeCells count="57">
    <mergeCell ref="N1:P1"/>
    <mergeCell ref="N2:P2"/>
    <mergeCell ref="A1:L1"/>
    <mergeCell ref="C12:D12"/>
    <mergeCell ref="C21:D21"/>
    <mergeCell ref="C22:D22"/>
    <mergeCell ref="C23:D23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H39:N39"/>
    <mergeCell ref="L42:M42"/>
    <mergeCell ref="A32:C32"/>
    <mergeCell ref="F35:F39"/>
    <mergeCell ref="H35:N35"/>
    <mergeCell ref="H36:N36"/>
    <mergeCell ref="H37:N37"/>
    <mergeCell ref="H38:N38"/>
    <mergeCell ref="A33:N33"/>
    <mergeCell ref="A37:E37"/>
    <mergeCell ref="A39:E39"/>
    <mergeCell ref="A6:B6"/>
    <mergeCell ref="L9:L11"/>
    <mergeCell ref="M9:M11"/>
    <mergeCell ref="A28:P28"/>
    <mergeCell ref="A29:K29"/>
    <mergeCell ref="C27:D27"/>
    <mergeCell ref="C26:D26"/>
    <mergeCell ref="A8:D8"/>
    <mergeCell ref="O9:P9"/>
    <mergeCell ref="C13:D13"/>
    <mergeCell ref="C14:D14"/>
    <mergeCell ref="C15:D15"/>
    <mergeCell ref="C16:D16"/>
    <mergeCell ref="C17:D17"/>
    <mergeCell ref="C18:D18"/>
    <mergeCell ref="C19:D19"/>
    <mergeCell ref="C3:P3"/>
    <mergeCell ref="C6:P6"/>
    <mergeCell ref="N9:N11"/>
    <mergeCell ref="C10:D11"/>
    <mergeCell ref="E10:E11"/>
    <mergeCell ref="F10:F11"/>
    <mergeCell ref="G10:G11"/>
    <mergeCell ref="C20:D20"/>
    <mergeCell ref="C24:D24"/>
    <mergeCell ref="C25:D25"/>
    <mergeCell ref="A35:E35"/>
    <mergeCell ref="A30:L3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16</v>
      </c>
      <c r="B1" s="95" t="s">
        <v>26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x14ac:dyDescent="0.25">
      <c r="A2" s="2" t="s">
        <v>17</v>
      </c>
      <c r="B2" s="94" t="s">
        <v>44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4" x14ac:dyDescent="0.25">
      <c r="A3" s="2" t="s">
        <v>6</v>
      </c>
      <c r="B3" s="94" t="s">
        <v>45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x14ac:dyDescent="0.25">
      <c r="A4" s="2" t="s">
        <v>2</v>
      </c>
      <c r="B4" s="94" t="s">
        <v>18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1:14" x14ac:dyDescent="0.25">
      <c r="A5" s="2" t="s">
        <v>7</v>
      </c>
      <c r="B5" s="94" t="s">
        <v>46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x14ac:dyDescent="0.25">
      <c r="A6" s="3" t="s">
        <v>48</v>
      </c>
      <c r="B6" s="94" t="s">
        <v>47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4" x14ac:dyDescent="0.25">
      <c r="A7" s="3" t="s">
        <v>49</v>
      </c>
      <c r="B7" s="94" t="s">
        <v>50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4" x14ac:dyDescent="0.25">
      <c r="A8" s="4" t="s">
        <v>19</v>
      </c>
      <c r="B8" s="94" t="s">
        <v>51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1:14" x14ac:dyDescent="0.25">
      <c r="A9" s="5" t="s">
        <v>20</v>
      </c>
      <c r="B9" s="94" t="s">
        <v>52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</row>
    <row r="10" spans="1:14" x14ac:dyDescent="0.25">
      <c r="A10" s="4" t="s">
        <v>41</v>
      </c>
      <c r="B10" s="94" t="s">
        <v>64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</row>
    <row r="11" spans="1:14" ht="16.5" customHeight="1" x14ac:dyDescent="0.25">
      <c r="A11" s="4" t="s">
        <v>5</v>
      </c>
      <c r="B11" s="94" t="s">
        <v>27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  <row r="12" spans="1:14" x14ac:dyDescent="0.25">
      <c r="A12" s="4" t="s">
        <v>21</v>
      </c>
      <c r="B12" s="94" t="s">
        <v>22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spans="1:14" ht="16.5" customHeight="1" x14ac:dyDescent="0.25">
      <c r="A13" s="6" t="s">
        <v>62</v>
      </c>
      <c r="B13" s="94" t="s">
        <v>23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spans="1:14" x14ac:dyDescent="0.25">
      <c r="A14" s="6" t="s">
        <v>24</v>
      </c>
      <c r="B14" s="94" t="s">
        <v>53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</row>
    <row r="15" spans="1:14" x14ac:dyDescent="0.25">
      <c r="A15" s="7" t="s">
        <v>25</v>
      </c>
      <c r="B15" s="94" t="s">
        <v>54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spans="1:14" ht="45" x14ac:dyDescent="0.25">
      <c r="A16" s="11" t="s">
        <v>28</v>
      </c>
      <c r="B16" s="96" t="s">
        <v>56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2020-12-16T07:24:06Z</cp:lastPrinted>
  <dcterms:created xsi:type="dcterms:W3CDTF">2012-08-13T12:29:09Z</dcterms:created>
  <dcterms:modified xsi:type="dcterms:W3CDTF">2024-08-12T08:01:56Z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