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4310" tabRatio="500"/>
  </bookViews>
  <sheets>
    <sheet name="Zadanie" sheetId="3" r:id="rId1"/>
    <sheet name="Figury" sheetId="4" r:id="rId2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Zadanie!$A:$AH</definedName>
  </definedNames>
  <calcPr calcId="124519"/>
</workbook>
</file>

<file path=xl/calcChain.xml><?xml version="1.0" encoding="utf-8"?>
<calcChain xmlns="http://schemas.openxmlformats.org/spreadsheetml/2006/main">
  <c r="W251" i="3"/>
  <c r="E251"/>
  <c r="N251"/>
  <c r="L251"/>
  <c r="J251"/>
  <c r="I251"/>
  <c r="H251"/>
  <c r="W249"/>
  <c r="E249"/>
  <c r="N249"/>
  <c r="L249"/>
  <c r="J249"/>
  <c r="I249"/>
  <c r="H249"/>
  <c r="W247"/>
  <c r="E247"/>
  <c r="N247"/>
  <c r="L247"/>
  <c r="J247"/>
  <c r="I247"/>
  <c r="H247"/>
  <c r="N246"/>
  <c r="L246"/>
  <c r="J246"/>
  <c r="H246"/>
  <c r="W242"/>
  <c r="E242"/>
  <c r="N242"/>
  <c r="L242"/>
  <c r="J242"/>
  <c r="I242"/>
  <c r="H242"/>
  <c r="W240"/>
  <c r="E240"/>
  <c r="N240"/>
  <c r="L240"/>
  <c r="J240"/>
  <c r="I240"/>
  <c r="H240"/>
  <c r="N239"/>
  <c r="L239"/>
  <c r="J239"/>
  <c r="H239"/>
  <c r="N238"/>
  <c r="L238"/>
  <c r="J238"/>
  <c r="H238"/>
  <c r="W235"/>
  <c r="E235"/>
  <c r="N235"/>
  <c r="L235"/>
  <c r="J235"/>
  <c r="I235"/>
  <c r="H235"/>
  <c r="N234"/>
  <c r="L234"/>
  <c r="J234"/>
  <c r="H234"/>
  <c r="W231"/>
  <c r="E231"/>
  <c r="N231"/>
  <c r="L231"/>
  <c r="J231"/>
  <c r="I231"/>
  <c r="H231"/>
  <c r="N230"/>
  <c r="L230"/>
  <c r="J230"/>
  <c r="H230"/>
  <c r="N229"/>
  <c r="L229"/>
  <c r="J229"/>
  <c r="I229"/>
  <c r="N225"/>
  <c r="L225"/>
  <c r="J225"/>
  <c r="H225"/>
  <c r="W222"/>
  <c r="E222"/>
  <c r="N222"/>
  <c r="L222"/>
  <c r="J222"/>
  <c r="I222"/>
  <c r="H222"/>
  <c r="N221"/>
  <c r="L221"/>
  <c r="J221"/>
  <c r="H221"/>
  <c r="N220"/>
  <c r="L220"/>
  <c r="J220"/>
  <c r="H220"/>
  <c r="N219"/>
  <c r="L219"/>
  <c r="J219"/>
  <c r="I219"/>
  <c r="N218"/>
  <c r="L218"/>
  <c r="J218"/>
  <c r="I218"/>
  <c r="N217"/>
  <c r="L217"/>
  <c r="J217"/>
  <c r="I217"/>
  <c r="N213"/>
  <c r="L213"/>
  <c r="J213"/>
  <c r="H213"/>
  <c r="W210"/>
  <c r="E210"/>
  <c r="N210"/>
  <c r="L210"/>
  <c r="J210"/>
  <c r="I210"/>
  <c r="H210"/>
  <c r="N209"/>
  <c r="L209"/>
  <c r="J209"/>
  <c r="H209"/>
  <c r="N208"/>
  <c r="L208"/>
  <c r="J208"/>
  <c r="I208"/>
  <c r="N207"/>
  <c r="L207"/>
  <c r="J207"/>
  <c r="I207"/>
  <c r="N205"/>
  <c r="L205"/>
  <c r="J205"/>
  <c r="H205"/>
  <c r="N204"/>
  <c r="L204"/>
  <c r="J204"/>
  <c r="H204"/>
  <c r="W201"/>
  <c r="E201"/>
  <c r="N201"/>
  <c r="L201"/>
  <c r="J201"/>
  <c r="I201"/>
  <c r="H201"/>
  <c r="N200"/>
  <c r="L200"/>
  <c r="J200"/>
  <c r="H200"/>
  <c r="N197"/>
  <c r="L197"/>
  <c r="J197"/>
  <c r="H197"/>
  <c r="N196"/>
  <c r="L196"/>
  <c r="J196"/>
  <c r="I196"/>
  <c r="N195"/>
  <c r="L195"/>
  <c r="J195"/>
  <c r="I195"/>
  <c r="N194"/>
  <c r="L194"/>
  <c r="J194"/>
  <c r="I194"/>
  <c r="N193"/>
  <c r="L193"/>
  <c r="J193"/>
  <c r="H193"/>
  <c r="N192"/>
  <c r="L192"/>
  <c r="J192"/>
  <c r="I192"/>
  <c r="N191"/>
  <c r="L191"/>
  <c r="J191"/>
  <c r="I191"/>
  <c r="N190"/>
  <c r="L190"/>
  <c r="J190"/>
  <c r="H190"/>
  <c r="W187"/>
  <c r="E187"/>
  <c r="N187"/>
  <c r="L187"/>
  <c r="J187"/>
  <c r="I187"/>
  <c r="H187"/>
  <c r="N186"/>
  <c r="L186"/>
  <c r="J186"/>
  <c r="H186"/>
  <c r="N184"/>
  <c r="L184"/>
  <c r="J184"/>
  <c r="H184"/>
  <c r="W181"/>
  <c r="E181"/>
  <c r="N181"/>
  <c r="L181"/>
  <c r="J181"/>
  <c r="I181"/>
  <c r="H181"/>
  <c r="N180"/>
  <c r="L180"/>
  <c r="J180"/>
  <c r="H180"/>
  <c r="N179"/>
  <c r="L179"/>
  <c r="J179"/>
  <c r="H179"/>
  <c r="N178"/>
  <c r="L178"/>
  <c r="J178"/>
  <c r="I178"/>
  <c r="N176"/>
  <c r="L176"/>
  <c r="J176"/>
  <c r="I176"/>
  <c r="N175"/>
  <c r="L175"/>
  <c r="J175"/>
  <c r="H175"/>
  <c r="N173"/>
  <c r="L173"/>
  <c r="J173"/>
  <c r="I173"/>
  <c r="N171"/>
  <c r="L171"/>
  <c r="J171"/>
  <c r="H171"/>
  <c r="N170"/>
  <c r="L170"/>
  <c r="J170"/>
  <c r="I170"/>
  <c r="N169"/>
  <c r="L169"/>
  <c r="J169"/>
  <c r="H169"/>
  <c r="N168"/>
  <c r="L168"/>
  <c r="J168"/>
  <c r="H168"/>
  <c r="W165"/>
  <c r="E165"/>
  <c r="N165"/>
  <c r="L165"/>
  <c r="J165"/>
  <c r="I165"/>
  <c r="H165"/>
  <c r="N164"/>
  <c r="L164"/>
  <c r="J164"/>
  <c r="H164"/>
  <c r="N161"/>
  <c r="L161"/>
  <c r="J161"/>
  <c r="H161"/>
  <c r="N160"/>
  <c r="L160"/>
  <c r="J160"/>
  <c r="H160"/>
  <c r="N159"/>
  <c r="L159"/>
  <c r="J159"/>
  <c r="H159"/>
  <c r="N158"/>
  <c r="L158"/>
  <c r="J158"/>
  <c r="H158"/>
  <c r="N157"/>
  <c r="L157"/>
  <c r="J157"/>
  <c r="H157"/>
  <c r="N153"/>
  <c r="L153"/>
  <c r="J153"/>
  <c r="H153"/>
  <c r="N152"/>
  <c r="L152"/>
  <c r="J152"/>
  <c r="H152"/>
  <c r="N151"/>
  <c r="L151"/>
  <c r="J151"/>
  <c r="H151"/>
  <c r="N150"/>
  <c r="L150"/>
  <c r="J150"/>
  <c r="H150"/>
  <c r="W147"/>
  <c r="E147"/>
  <c r="N147"/>
  <c r="L147"/>
  <c r="J147"/>
  <c r="I147"/>
  <c r="H147"/>
  <c r="N146"/>
  <c r="L146"/>
  <c r="J146"/>
  <c r="H146"/>
  <c r="N145"/>
  <c r="L145"/>
  <c r="J145"/>
  <c r="H145"/>
  <c r="N144"/>
  <c r="L144"/>
  <c r="J144"/>
  <c r="H144"/>
  <c r="N143"/>
  <c r="L143"/>
  <c r="J143"/>
  <c r="H143"/>
  <c r="W140"/>
  <c r="E140"/>
  <c r="N140"/>
  <c r="L140"/>
  <c r="J140"/>
  <c r="I140"/>
  <c r="H140"/>
  <c r="N139"/>
  <c r="L139"/>
  <c r="J139"/>
  <c r="H139"/>
  <c r="N138"/>
  <c r="L138"/>
  <c r="J138"/>
  <c r="H138"/>
  <c r="N137"/>
  <c r="L137"/>
  <c r="J137"/>
  <c r="H137"/>
  <c r="W134"/>
  <c r="E134"/>
  <c r="N134"/>
  <c r="L134"/>
  <c r="J134"/>
  <c r="I134"/>
  <c r="H134"/>
  <c r="N133"/>
  <c r="L133"/>
  <c r="J133"/>
  <c r="H133"/>
  <c r="N132"/>
  <c r="L132"/>
  <c r="J132"/>
  <c r="I132"/>
  <c r="N131"/>
  <c r="L131"/>
  <c r="J131"/>
  <c r="H131"/>
  <c r="N130"/>
  <c r="L130"/>
  <c r="J130"/>
  <c r="I130"/>
  <c r="N129"/>
  <c r="L129"/>
  <c r="J129"/>
  <c r="H129"/>
  <c r="N128"/>
  <c r="L128"/>
  <c r="J128"/>
  <c r="I128"/>
  <c r="N126"/>
  <c r="L126"/>
  <c r="J126"/>
  <c r="H126"/>
  <c r="W123"/>
  <c r="E123"/>
  <c r="N123"/>
  <c r="L123"/>
  <c r="J123"/>
  <c r="I123"/>
  <c r="H123"/>
  <c r="N122"/>
  <c r="L122"/>
  <c r="J122"/>
  <c r="H122"/>
  <c r="N121"/>
  <c r="L121"/>
  <c r="J121"/>
  <c r="I121"/>
  <c r="N120"/>
  <c r="L120"/>
  <c r="J120"/>
  <c r="H120"/>
  <c r="N119"/>
  <c r="L119"/>
  <c r="J119"/>
  <c r="I119"/>
  <c r="N118"/>
  <c r="L118"/>
  <c r="J118"/>
  <c r="H118"/>
  <c r="N117"/>
  <c r="L117"/>
  <c r="J117"/>
  <c r="H117"/>
  <c r="W113"/>
  <c r="E113"/>
  <c r="N113"/>
  <c r="L113"/>
  <c r="J113"/>
  <c r="I113"/>
  <c r="H113"/>
  <c r="W111"/>
  <c r="E111"/>
  <c r="N111"/>
  <c r="L111"/>
  <c r="J111"/>
  <c r="I111"/>
  <c r="H111"/>
  <c r="N109"/>
  <c r="L109"/>
  <c r="J109"/>
  <c r="H109"/>
  <c r="N104"/>
  <c r="L104"/>
  <c r="J104"/>
  <c r="H104"/>
  <c r="N103"/>
  <c r="L103"/>
  <c r="J103"/>
  <c r="H103"/>
  <c r="N102"/>
  <c r="L102"/>
  <c r="J102"/>
  <c r="H102"/>
  <c r="N101"/>
  <c r="L101"/>
  <c r="J101"/>
  <c r="H101"/>
  <c r="N100"/>
  <c r="L100"/>
  <c r="J100"/>
  <c r="H100"/>
  <c r="N99"/>
  <c r="L99"/>
  <c r="J99"/>
  <c r="H99"/>
  <c r="N98"/>
  <c r="L98"/>
  <c r="J98"/>
  <c r="H98"/>
  <c r="N97"/>
  <c r="L97"/>
  <c r="J97"/>
  <c r="H97"/>
  <c r="N89"/>
  <c r="L89"/>
  <c r="J89"/>
  <c r="H89"/>
  <c r="N87"/>
  <c r="L87"/>
  <c r="J87"/>
  <c r="H87"/>
  <c r="N84"/>
  <c r="L84"/>
  <c r="J84"/>
  <c r="H84"/>
  <c r="N79"/>
  <c r="L79"/>
  <c r="J79"/>
  <c r="H79"/>
  <c r="N77"/>
  <c r="L77"/>
  <c r="J77"/>
  <c r="H77"/>
  <c r="N76"/>
  <c r="L76"/>
  <c r="J76"/>
  <c r="H76"/>
  <c r="W73"/>
  <c r="E73"/>
  <c r="N73"/>
  <c r="L73"/>
  <c r="J73"/>
  <c r="I73"/>
  <c r="H73"/>
  <c r="N72"/>
  <c r="L72"/>
  <c r="J72"/>
  <c r="H72"/>
  <c r="N71"/>
  <c r="L71"/>
  <c r="J71"/>
  <c r="H71"/>
  <c r="N70"/>
  <c r="L70"/>
  <c r="J70"/>
  <c r="H70"/>
  <c r="N61"/>
  <c r="L61"/>
  <c r="J61"/>
  <c r="H61"/>
  <c r="N52"/>
  <c r="L52"/>
  <c r="J52"/>
  <c r="H52"/>
  <c r="N51"/>
  <c r="L51"/>
  <c r="J51"/>
  <c r="H51"/>
  <c r="N50"/>
  <c r="L50"/>
  <c r="J50"/>
  <c r="H50"/>
  <c r="N49"/>
  <c r="L49"/>
  <c r="J49"/>
  <c r="H49"/>
  <c r="N48"/>
  <c r="L48"/>
  <c r="J48"/>
  <c r="H48"/>
  <c r="N47"/>
  <c r="L47"/>
  <c r="J47"/>
  <c r="H47"/>
  <c r="N44"/>
  <c r="L44"/>
  <c r="J44"/>
  <c r="H44"/>
  <c r="W41"/>
  <c r="E41"/>
  <c r="N41"/>
  <c r="L41"/>
  <c r="J41"/>
  <c r="I41"/>
  <c r="H41"/>
  <c r="N40"/>
  <c r="L40"/>
  <c r="J40"/>
  <c r="H40"/>
  <c r="N37"/>
  <c r="L37"/>
  <c r="J37"/>
  <c r="H37"/>
  <c r="N34"/>
  <c r="L34"/>
  <c r="J34"/>
  <c r="H34"/>
  <c r="W31"/>
  <c r="E31"/>
  <c r="N31"/>
  <c r="L31"/>
  <c r="J31"/>
  <c r="I31"/>
  <c r="H31"/>
  <c r="N26"/>
  <c r="L26"/>
  <c r="J26"/>
  <c r="H26"/>
  <c r="W23"/>
  <c r="E23"/>
  <c r="N23"/>
  <c r="L23"/>
  <c r="J23"/>
  <c r="I23"/>
  <c r="H23"/>
  <c r="N21"/>
  <c r="L21"/>
  <c r="J21"/>
  <c r="H21"/>
  <c r="W18"/>
  <c r="E18"/>
  <c r="N18"/>
  <c r="L18"/>
  <c r="J18"/>
  <c r="I18"/>
  <c r="H18"/>
  <c r="N17"/>
  <c r="L17"/>
  <c r="J17"/>
  <c r="H17"/>
  <c r="N16"/>
  <c r="L16"/>
  <c r="J16"/>
  <c r="H16"/>
  <c r="N15"/>
  <c r="L15"/>
  <c r="J15"/>
  <c r="H15"/>
  <c r="N14"/>
  <c r="L14"/>
  <c r="J14"/>
  <c r="H14"/>
  <c r="D8"/>
</calcChain>
</file>

<file path=xl/sharedStrings.xml><?xml version="1.0" encoding="utf-8"?>
<sst xmlns="http://schemas.openxmlformats.org/spreadsheetml/2006/main" count="1550" uniqueCount="552">
  <si>
    <t>a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</si>
  <si>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</si>
  <si>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</si>
  <si>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</si>
  <si>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</si>
  <si>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</si>
  <si>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</si>
  <si>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</si>
  <si>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</si>
  <si>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</si>
  <si>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</si>
  <si>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</si>
  <si>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</si>
  <si>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</si>
  <si>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</si>
  <si>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</si>
  <si>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</si>
  <si>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</si>
  <si>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</si>
  <si>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</si>
  <si>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</si>
  <si>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</si>
  <si>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</si>
  <si>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</si>
  <si>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</si>
  <si>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</si>
  <si>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</si>
  <si>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</si>
  <si>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</si>
  <si>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</si>
  <si>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</si>
  <si>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</si>
  <si>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</si>
  <si>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</si>
  <si>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</si>
  <si>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</si>
  <si>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</si>
  <si>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</si>
  <si>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</si>
  <si>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</si>
  <si>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</si>
  <si>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</si>
  <si>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</si>
  <si>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</si>
  <si>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</si>
  <si>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</si>
  <si>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</si>
  <si>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</si>
  <si>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</si>
  <si>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</si>
  <si>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</si>
  <si>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</si>
  <si>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</si>
  <si>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</si>
  <si>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</si>
  <si>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</si>
  <si>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</si>
  <si>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</si>
  <si>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</si>
  <si>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</si>
  <si>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</si>
  <si>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</si>
  <si>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</si>
  <si>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</si>
  <si>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</si>
  <si>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</si>
  <si>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</si>
  <si>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</si>
  <si>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</si>
  <si>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</si>
  <si>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Spracoval: Balko  Ľubomír                          </t>
  </si>
  <si>
    <t xml:space="preserve">JKSO : </t>
  </si>
  <si>
    <t>Dátum: 15.01.2021</t>
  </si>
  <si>
    <t>Stavba : Špania Dolina - Cicárska komnata , obnova časti objektu  p. Piško</t>
  </si>
  <si>
    <t>ROZPOČET-Balko</t>
  </si>
  <si>
    <t>Zaradenie</t>
  </si>
  <si>
    <t>pre KL</t>
  </si>
  <si>
    <t>Lev0</t>
  </si>
  <si>
    <t>pozícia</t>
  </si>
  <si>
    <t>PRÁCE A DODÁVKY HSV</t>
  </si>
  <si>
    <t>1 - ZEMNE PRÁCE</t>
  </si>
  <si>
    <t xml:space="preserve">       </t>
  </si>
  <si>
    <t>272</t>
  </si>
  <si>
    <t>132311201</t>
  </si>
  <si>
    <t>Hĺbenie rýh šírka nad 60 cm v hornine 4 ručne</t>
  </si>
  <si>
    <t>m3</t>
  </si>
  <si>
    <t xml:space="preserve">                    </t>
  </si>
  <si>
    <t>13231-1201</t>
  </si>
  <si>
    <t>45.11.21</t>
  </si>
  <si>
    <t>EK</t>
  </si>
  <si>
    <t>S</t>
  </si>
  <si>
    <t>162301102</t>
  </si>
  <si>
    <t>Vodorovné premiestnenie výkopu do 1000 m horn. tr. 1-4</t>
  </si>
  <si>
    <t>16230-1102</t>
  </si>
  <si>
    <t>45.11.24</t>
  </si>
  <si>
    <t>001</t>
  </si>
  <si>
    <t>167101100</t>
  </si>
  <si>
    <t>Nakladanie výkopku tr.1-4 ručne</t>
  </si>
  <si>
    <t>16710-1100</t>
  </si>
  <si>
    <t>167101101</t>
  </si>
  <si>
    <t>Nakladanie výkopku do 100 m3 v horn. tr. 1-4</t>
  </si>
  <si>
    <t>16710-1101</t>
  </si>
  <si>
    <t xml:space="preserve">1 - ZEMNE PRÁCE  spolu: </t>
  </si>
  <si>
    <t>2 - ZÁKLADY</t>
  </si>
  <si>
    <t>011</t>
  </si>
  <si>
    <t>275313612</t>
  </si>
  <si>
    <t>Základové pätky z betónu prostého tr. C20/25</t>
  </si>
  <si>
    <t>27531-3612</t>
  </si>
  <si>
    <t xml:space="preserve">  .  .  </t>
  </si>
  <si>
    <t>1,30*3,60*0,70 =   3,276</t>
  </si>
  <si>
    <t xml:space="preserve">2 - ZÁKLADY  spolu: </t>
  </si>
  <si>
    <t>3 - ZVISLÉ A KOMPLETNÉ KONŠTRUKCIE</t>
  </si>
  <si>
    <t>346272114</t>
  </si>
  <si>
    <t>Ochranné primurovky hr. 125 mm z pórobetónových presných priečkoviek Ytong objemovej hmotnosti 500 kg/m3</t>
  </si>
  <si>
    <t>m2</t>
  </si>
  <si>
    <t>34627-2114</t>
  </si>
  <si>
    <t>(5,00+2,30)*2,20 =   16,060</t>
  </si>
  <si>
    <t>2,10*2,20 =   4,620</t>
  </si>
  <si>
    <t>2,30*2,20 =   5,060</t>
  </si>
  <si>
    <t>1,05*2,20 =   2,310</t>
  </si>
  <si>
    <t xml:space="preserve">3 - ZVISLÉ A KOMPLETNÉ KONŠTRUKCIE  spolu: </t>
  </si>
  <si>
    <t>4 - VODOROVNÉ KONŠTRUKCIE</t>
  </si>
  <si>
    <t>430321414</t>
  </si>
  <si>
    <t>Schodišťové konštrukcie zo železobetónu tr. C25/30</t>
  </si>
  <si>
    <t>43032-1414</t>
  </si>
  <si>
    <t>45.25.32</t>
  </si>
  <si>
    <t>1,30*3,60*0,20 =   0,936</t>
  </si>
  <si>
    <t>3,00*1,05*0,20 =   0,630</t>
  </si>
  <si>
    <t>434351141</t>
  </si>
  <si>
    <t>Debnenie stupňov priamočiarych zhotovenie</t>
  </si>
  <si>
    <t>43435-1141</t>
  </si>
  <si>
    <t>(1,30+1,30+3,60)*0,20 =   1,240</t>
  </si>
  <si>
    <t>(1,05+1,05+3,00)*0,20 =   1,020</t>
  </si>
  <si>
    <t>434351142</t>
  </si>
  <si>
    <t>Debnenie stupňov priamočiarych odstránenie</t>
  </si>
  <si>
    <t>43435-1142</t>
  </si>
  <si>
    <t xml:space="preserve">4 - VODOROVNÉ KONŠTRUKCIE  spolu: </t>
  </si>
  <si>
    <t>6 - ÚPRAVY POVRCHOV, PODLAHY, VÝPLNE</t>
  </si>
  <si>
    <t>611457230</t>
  </si>
  <si>
    <t>Vnút. omietka sadrová strop.- klemby  tenkovrst. hr. 5 mm</t>
  </si>
  <si>
    <t>61145-7230</t>
  </si>
  <si>
    <t>7,30*5,00*1,5 =   54,750</t>
  </si>
  <si>
    <t>4,80*2,10*1,5 =   15,120</t>
  </si>
  <si>
    <t>611460112</t>
  </si>
  <si>
    <t>Príprava podkladu, hĺbkovou penetráciou pod omietku stropov</t>
  </si>
  <si>
    <t>61146-0112</t>
  </si>
  <si>
    <t>612464334</t>
  </si>
  <si>
    <t>Vnút. omietka vo forme pasty silikátová škrabaná stien hr. 3 mm</t>
  </si>
  <si>
    <t>61246-4334</t>
  </si>
  <si>
    <t>612465111</t>
  </si>
  <si>
    <t>Príprava podkl.BAUMIT,pod omietky vnút.stien, strojne, nanášanie ručne hr.2 mm</t>
  </si>
  <si>
    <t>61246-5111</t>
  </si>
  <si>
    <t>45.41.10</t>
  </si>
  <si>
    <t>612473186</t>
  </si>
  <si>
    <t>Prípl. za zabudované rohovníky k vnút. omietke zo suchých zmesí</t>
  </si>
  <si>
    <t>m</t>
  </si>
  <si>
    <t>61247-3186</t>
  </si>
  <si>
    <t>612476613</t>
  </si>
  <si>
    <t>Omietka vnút. stien sanačná štuková Knauf MCO-1, MOJ hr. 22 mm</t>
  </si>
  <si>
    <t>61247-6613</t>
  </si>
  <si>
    <t>612481118</t>
  </si>
  <si>
    <t>Potiahnutie vnút. stien sklovláknitým pletivom vtlačeným do tmelu</t>
  </si>
  <si>
    <t>61248-1118</t>
  </si>
  <si>
    <t>(7,30+5,00)*2*2,60 =   63,960</t>
  </si>
  <si>
    <t>(5,20+2,55)*2*2,60 =   40,300</t>
  </si>
  <si>
    <t>(4,80+2,80+0,50)*2*2,60 =   42,120</t>
  </si>
  <si>
    <t>((2,60*2)+2,30)*0,75 =   5,625</t>
  </si>
  <si>
    <t>((2,20*2)+1,40)*1,00*2 =   11,600</t>
  </si>
  <si>
    <t>((1,50*2)+1,20)*0,90*2 =   7,560</t>
  </si>
  <si>
    <t>- 0,90*2,00*2 =   -3,600</t>
  </si>
  <si>
    <t>- 1,00*1,30 =   -1,300</t>
  </si>
  <si>
    <t>632433371</t>
  </si>
  <si>
    <t>Poter betónový samonivelizačný hr. do 70 mm tr. C25/30</t>
  </si>
  <si>
    <t>63243-3371</t>
  </si>
  <si>
    <t>5,00*7,30 =   36,500</t>
  </si>
  <si>
    <t>2,05*6,80 =   13,940</t>
  </si>
  <si>
    <t>4,80*2,50 =   12,000</t>
  </si>
  <si>
    <t>2,25*0,60 =   1,350</t>
  </si>
  <si>
    <t>2,20*0,50 =   1,100</t>
  </si>
  <si>
    <t>1,20*0,90 =   1,080</t>
  </si>
  <si>
    <t>1,10*0,40 =   0,440</t>
  </si>
  <si>
    <t>- 1,00*0,50 =   -0,500</t>
  </si>
  <si>
    <t>632477004</t>
  </si>
  <si>
    <t>Liaty samonivelačný poter KNAUF ako zálievka rozvodov podlahového vykur. hr.55mm</t>
  </si>
  <si>
    <t>63247-7004</t>
  </si>
  <si>
    <t>632477005</t>
  </si>
  <si>
    <t>Nivelačná stierka podlahová KNAUF hrúbky 3mm</t>
  </si>
  <si>
    <t>63247-7005</t>
  </si>
  <si>
    <t>253</t>
  </si>
  <si>
    <t>632481713</t>
  </si>
  <si>
    <t>Vložka do poter. i maz. zo zvar. sieti</t>
  </si>
  <si>
    <t>63248-1713</t>
  </si>
  <si>
    <t xml:space="preserve">6 - ÚPRAVY POVRCHOV, PODLAHY, VÝPLNE  spolu: </t>
  </si>
  <si>
    <t>9 - OSTATNÉ KONŠTRUKCIE A PRÁCE</t>
  </si>
  <si>
    <t>952901111</t>
  </si>
  <si>
    <t>Vyčistenie budov byt. alebo občian. výstavby pri výške podlažia do 4 m</t>
  </si>
  <si>
    <t>95290-1111</t>
  </si>
  <si>
    <t>45.45.13</t>
  </si>
  <si>
    <t>013</t>
  </si>
  <si>
    <t>962031136</t>
  </si>
  <si>
    <t>Búranie priečok z tvár. MV, MVC hr. do 15 cm, plocha nad 4 m2</t>
  </si>
  <si>
    <t>96203-1136</t>
  </si>
  <si>
    <t>45.11.11</t>
  </si>
  <si>
    <t>2,80*2,50 =   7,000</t>
  </si>
  <si>
    <t>965081813</t>
  </si>
  <si>
    <t>Búranie dlažieb kamenin. cem. terac. hr. nad 1 cm nad 1 m2</t>
  </si>
  <si>
    <t>96508-1813</t>
  </si>
  <si>
    <t>5,00*7,25*0,50 =   18,125</t>
  </si>
  <si>
    <t>4,80*2,00*0,50 =   4,800</t>
  </si>
  <si>
    <t>4,80*2,50*0,50 =   6,000</t>
  </si>
  <si>
    <t>2,20*0,60*0,50 =   0,660</t>
  </si>
  <si>
    <t>968062355</t>
  </si>
  <si>
    <t>Vybúranie rámov okien drev. dvojitých alebo zdvoj. do 2 m2</t>
  </si>
  <si>
    <t>96806-2355</t>
  </si>
  <si>
    <t>1,00*1,30 =   1,300</t>
  </si>
  <si>
    <t>0,70*0,50 =   0,350</t>
  </si>
  <si>
    <t>968072455</t>
  </si>
  <si>
    <t>Vybúranie kov. dverných zárubní do 2 m2</t>
  </si>
  <si>
    <t>96807-2455</t>
  </si>
  <si>
    <t>0,90*2,00 =   1,800</t>
  </si>
  <si>
    <t>978013191</t>
  </si>
  <si>
    <t>Otlčenie vnút. omietok stien váp. vápenocem. do 100 %</t>
  </si>
  <si>
    <t>97801-3191</t>
  </si>
  <si>
    <t>"komnata"</t>
  </si>
  <si>
    <t>(7,30+5,00)*2*1,50 =   36,900</t>
  </si>
  <si>
    <t>1,00*1,50*6 =   9,000</t>
  </si>
  <si>
    <t>- 0,90*1,50*2 =   -2,700</t>
  </si>
  <si>
    <t>- 2,30*1,50 =   -3,450</t>
  </si>
  <si>
    <t>"priečka"</t>
  </si>
  <si>
    <t>7,00*2 =   14,000</t>
  </si>
  <si>
    <t>000</t>
  </si>
  <si>
    <t>978999999</t>
  </si>
  <si>
    <t>Ostatné konštrukcie - vyčistenie priestoru pred realizáciou</t>
  </si>
  <si>
    <t>hod</t>
  </si>
  <si>
    <t>97899-9999</t>
  </si>
  <si>
    <t>979081111</t>
  </si>
  <si>
    <t>Odvoz sute a vybúraných hmôt na skládku do 1 km</t>
  </si>
  <si>
    <t>t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</si>
  <si>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</si>
  <si>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</si>
  <si>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</si>
  <si>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</si>
  <si>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</si>
  <si>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</si>
  <si>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</si>
  <si>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</si>
  <si>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</si>
  <si>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</si>
  <si>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979131409</t>
  </si>
  <si>
    <t>Poplatok za ulož.a znešk.staveb.sute na vymedzených skládkach "O"-ostatný odpad</t>
  </si>
  <si>
    <t>97913-1409</t>
  </si>
  <si>
    <t>014</t>
  </si>
  <si>
    <t>998991111</t>
  </si>
  <si>
    <t>Presun hmôt pre opravy v objektoch výšky do 25 m</t>
  </si>
  <si>
    <t>99899-1111</t>
  </si>
  <si>
    <t>999990001</t>
  </si>
  <si>
    <t>Keramická kachlová pec - dod. a montáž</t>
  </si>
  <si>
    <t>ks</t>
  </si>
  <si>
    <t>99999-0001</t>
  </si>
  <si>
    <t>Keramická kachlová pec valcovitá - oceľová vložka DN500mm</t>
  </si>
  <si>
    <t>výška 1550mm - 10kW  Obstavba - DN1000mm výška1800mm</t>
  </si>
  <si>
    <t>v spodnej a vrchnej časti s keram. kachlicami hnedými</t>
  </si>
  <si>
    <t>v strede biela omietka  D+M - vizualizácia</t>
  </si>
  <si>
    <t>999990002</t>
  </si>
  <si>
    <t>Komín - oprava 7,00m</t>
  </si>
  <si>
    <t>99999-0002</t>
  </si>
  <si>
    <t>Komín - 7,0m DN180mm - oprava a vyvložkovanie + revízia komína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</si>
  <si>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</si>
  <si>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</si>
  <si>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</si>
  <si>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</si>
  <si>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</si>
  <si>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>711106112</t>
  </si>
  <si>
    <t>Jednozlož. hydroizolačná hmota CEMIX kúpeľňová hydroizolácia dvojnásobná ozn. I03 zvislá</t>
  </si>
  <si>
    <t>I</t>
  </si>
  <si>
    <t>71110-6112</t>
  </si>
  <si>
    <t>IK</t>
  </si>
  <si>
    <t>711111001</t>
  </si>
  <si>
    <t>Zhotovenie izolácie proti vlhkosti za studena vodor. náterom asfalt. penetr.</t>
  </si>
  <si>
    <t>71111-1001</t>
  </si>
  <si>
    <t>45.22.20</t>
  </si>
  <si>
    <t>MAT</t>
  </si>
  <si>
    <t>111631500</t>
  </si>
  <si>
    <t>Lak asfaltový ALP-PENETRAL sudy</t>
  </si>
  <si>
    <t>26.82.13</t>
  </si>
  <si>
    <t>IZ</t>
  </si>
  <si>
    <t>711141559</t>
  </si>
  <si>
    <t>Zhotovenie izolácie proti vlhkosti pritavením NAIP vodor.</t>
  </si>
  <si>
    <t>71114-1559</t>
  </si>
  <si>
    <t>628361100</t>
  </si>
  <si>
    <t>Pás ťažký asfaltový FOALBIT AL S 40</t>
  </si>
  <si>
    <t>21.12.56</t>
  </si>
  <si>
    <t>998711202</t>
  </si>
  <si>
    <t>Presun hmôt pre izolácie proti vode v objektoch výšky do 12 m</t>
  </si>
  <si>
    <t>99871-1202</t>
  </si>
  <si>
    <t xml:space="preserve">711 - Izolácie proti vode a vlhkosti  spolu: </t>
  </si>
  <si>
    <t>713 - Izolácie tepelné</t>
  </si>
  <si>
    <t>713</t>
  </si>
  <si>
    <t>713111111</t>
  </si>
  <si>
    <t>Montáž tep. izolácie stropov, položenie na vrch</t>
  </si>
  <si>
    <t>71311-1111</t>
  </si>
  <si>
    <t>45.32.11</t>
  </si>
  <si>
    <t>95,00+13,00 =   108,000</t>
  </si>
  <si>
    <t>631508290</t>
  </si>
  <si>
    <t>Minerálna plsť MAXIROLL kašírovaná 120x450cm hr. 20 cm</t>
  </si>
  <si>
    <t>26.82.16</t>
  </si>
  <si>
    <t>713121111</t>
  </si>
  <si>
    <t>Montáž tep. izolácie podláh 1 x položenie</t>
  </si>
  <si>
    <t>71312-1111</t>
  </si>
  <si>
    <t>2831G2208</t>
  </si>
  <si>
    <t>Doska tepelnoizolačná STYROFOAM IB - 1250x600x100 mm</t>
  </si>
  <si>
    <t>25.21.41</t>
  </si>
  <si>
    <t>713131121</t>
  </si>
  <si>
    <t>Montáž tep. izolácie stien, pripevnenie drôtom</t>
  </si>
  <si>
    <t>71313-1121</t>
  </si>
  <si>
    <t>2831G0610</t>
  </si>
  <si>
    <t>Doska z expand.polystyrénu PSE S 20 - 100x2000x1000 mm</t>
  </si>
  <si>
    <t>998713202</t>
  </si>
  <si>
    <t>Presun hmôt pre izolácie tepelné v objektoch výšky do 12 m</t>
  </si>
  <si>
    <t>99871-3202</t>
  </si>
  <si>
    <t xml:space="preserve">713 - Izolácie tepelné  spolu: </t>
  </si>
  <si>
    <t>721 - Vnútorná kanalizácia</t>
  </si>
  <si>
    <t>721</t>
  </si>
  <si>
    <t>721171106</t>
  </si>
  <si>
    <t>Potrubie kanal. z PVC-U rúr hrdlových odpadné D 63x1,8</t>
  </si>
  <si>
    <t>72117-1106</t>
  </si>
  <si>
    <t>45.33.20</t>
  </si>
  <si>
    <t>721171611</t>
  </si>
  <si>
    <t>Potrubie z rúr PP Poloplast NG odhlučnené 75/2,6 odpadné zvislé</t>
  </si>
  <si>
    <t>72117-1611</t>
  </si>
  <si>
    <t>998721201</t>
  </si>
  <si>
    <t>Presun hmôt pre vnút. kanalizáciu v objektoch výšky do 6 m</t>
  </si>
  <si>
    <t>99872-1201</t>
  </si>
  <si>
    <t>45.33.30</t>
  </si>
  <si>
    <t xml:space="preserve">721 - Vnútorná kanalizácia  spolu: </t>
  </si>
  <si>
    <t>722 - Vnútorný vodovod</t>
  </si>
  <si>
    <t>722174003</t>
  </si>
  <si>
    <t>Potrubie vodovodné plastové PPR zvar polyfúzia PN 16 D 25 x 3,5 mm</t>
  </si>
  <si>
    <t>72217-4003</t>
  </si>
  <si>
    <t>722182112</t>
  </si>
  <si>
    <t>Ochrana potrubia izoláciou Mirelon DN 20</t>
  </si>
  <si>
    <t>72218-2112</t>
  </si>
  <si>
    <t>722290215</t>
  </si>
  <si>
    <t>Tlakové skúšky vodov. potrubia hrdl. alebo prírub. do DN 100</t>
  </si>
  <si>
    <t>72229-0215</t>
  </si>
  <si>
    <t>722999904</t>
  </si>
  <si>
    <t>Vnútorný vodovod - nepredvídané práce a pomocné HSV (odhad)</t>
  </si>
  <si>
    <t>kpl</t>
  </si>
  <si>
    <t>72299-9904</t>
  </si>
  <si>
    <t xml:space="preserve">722 - Vnútorný vodovod  spolu: </t>
  </si>
  <si>
    <t>725 - Zariaďovacie predmety</t>
  </si>
  <si>
    <t>725112300</t>
  </si>
  <si>
    <t>Záchodová misa z diturvitu kompletná, Geberit D+M</t>
  </si>
  <si>
    <t>súbor</t>
  </si>
  <si>
    <t>72511-2300</t>
  </si>
  <si>
    <t>725211656</t>
  </si>
  <si>
    <t>Umývadlo keram polozápustné farebné 550 mm so  skrinkou</t>
  </si>
  <si>
    <t>72521-1656</t>
  </si>
  <si>
    <t>725243111</t>
  </si>
  <si>
    <t>Box sprchový komplet</t>
  </si>
  <si>
    <t>72524-3111</t>
  </si>
  <si>
    <t>725243112</t>
  </si>
  <si>
    <t>Vírívka - masážna vaňa , komplet</t>
  </si>
  <si>
    <t>72524-3112</t>
  </si>
  <si>
    <t>Vírivka pre 2-3 osoby  2100 x 1500 x 900mm trysky vodné aj vzduchové</t>
  </si>
  <si>
    <t>Ohrev ,filtrácia dezinfekcia vody</t>
  </si>
  <si>
    <t>Masážna vaňa</t>
  </si>
  <si>
    <t>725530125</t>
  </si>
  <si>
    <t>Zásobník elektr. akumulačný 200 l vč. ventila EO 600  D+M</t>
  </si>
  <si>
    <t>72553-0125</t>
  </si>
  <si>
    <t>725535222</t>
  </si>
  <si>
    <t>Ventil poistný bezpečnostný súprava s redukčným ventilom a s výlevkou</t>
  </si>
  <si>
    <t>72553-5222</t>
  </si>
  <si>
    <t>725821200</t>
  </si>
  <si>
    <t>Batéria umývadlová nástenná G 1/2 x 150 štandardná kvalita</t>
  </si>
  <si>
    <t>72582-1200</t>
  </si>
  <si>
    <t>725840200</t>
  </si>
  <si>
    <t>Batéria sprchová nástenná G 1/2 štandardná kvalita D+M</t>
  </si>
  <si>
    <t>72584-0200</t>
  </si>
  <si>
    <t>725999904</t>
  </si>
  <si>
    <t>Zariaďovacie predmety - Sauna , komplet</t>
  </si>
  <si>
    <t>72599-9904</t>
  </si>
  <si>
    <t>ZT - INFRA - sauna pre 2 - 4 osoby komplet rohová</t>
  </si>
  <si>
    <t>1500x1500x2000mm - príkon 2,5 - 3,0kW</t>
  </si>
  <si>
    <t>998725201</t>
  </si>
  <si>
    <t>Presun hmôt pre zariaď. predmety v objektoch výšky do 6 m</t>
  </si>
  <si>
    <t>99872-5201</t>
  </si>
  <si>
    <t xml:space="preserve">725 - Zariaďovacie predmety  spolu: </t>
  </si>
  <si>
    <t>762 - Konštrukcie tesárske</t>
  </si>
  <si>
    <t>762</t>
  </si>
  <si>
    <t>762211140</t>
  </si>
  <si>
    <t>Montáž a dod. schodiska priamočiar. š. ramena do 1,5 m z fošien bez podstupníc</t>
  </si>
  <si>
    <t>76221-1140</t>
  </si>
  <si>
    <t>45.42.13</t>
  </si>
  <si>
    <t>762311103</t>
  </si>
  <si>
    <t>Montáž kotevných želiez</t>
  </si>
  <si>
    <t>kus</t>
  </si>
  <si>
    <t>76231-1103</t>
  </si>
  <si>
    <t>553043712</t>
  </si>
  <si>
    <t>Prvky kov.kotev., styk.a iné pre výr.a mont.dokonč.výr - od 1,01 do 2,5 kg</t>
  </si>
  <si>
    <t>kg</t>
  </si>
  <si>
    <t>28.12.10</t>
  </si>
  <si>
    <t>762524108</t>
  </si>
  <si>
    <t>Položenie podláh z fošien hobľovaných na pero a drážku</t>
  </si>
  <si>
    <t>76252-4108</t>
  </si>
  <si>
    <t>2,50*2,65 =   6,625</t>
  </si>
  <si>
    <t>605126100</t>
  </si>
  <si>
    <t>Fošňa SM omietaná 2 45 250-300</t>
  </si>
  <si>
    <t>20.10.10</t>
  </si>
  <si>
    <t>6,65*0,05*1,1 =   0,366</t>
  </si>
  <si>
    <t>762712120</t>
  </si>
  <si>
    <t>Montáž priestor. viazaných konštr. z hraneného reziva nad 120 do 224 cm2</t>
  </si>
  <si>
    <t>76271-2120</t>
  </si>
  <si>
    <t>605152360</t>
  </si>
  <si>
    <t>Hranol SM 1 140x160 200-390</t>
  </si>
  <si>
    <t>0,15*0,15*48,0*1,1 =   1,188</t>
  </si>
  <si>
    <t>605959820</t>
  </si>
  <si>
    <t>Prirážka za 1 stran. hoblovanie</t>
  </si>
  <si>
    <t>20.10.22</t>
  </si>
  <si>
    <t>762795000</t>
  </si>
  <si>
    <t>Spojovacie a ochranné prostriedky k montáži konštrukcií viazaných</t>
  </si>
  <si>
    <t>76279-5000</t>
  </si>
  <si>
    <t>998762202</t>
  </si>
  <si>
    <t>Presun hmôt pre tesárske konštr. v objektoch výšky do 12 m</t>
  </si>
  <si>
    <t>99876-2202</t>
  </si>
  <si>
    <t xml:space="preserve">762 - Konštrukcie tesárske  spolu: </t>
  </si>
  <si>
    <t>763 - Konštrukcie  - drevostavby</t>
  </si>
  <si>
    <t>763</t>
  </si>
  <si>
    <t>763133041</t>
  </si>
  <si>
    <t>Podhľady sadr RIGIPS zavesený 2x profil UD a CD dosky RFI hr. 2x12,5</t>
  </si>
  <si>
    <t>76313-3041</t>
  </si>
  <si>
    <t>4,80*2,70 =   12,960</t>
  </si>
  <si>
    <t>998763201</t>
  </si>
  <si>
    <t>Presun hmôt pre drevostavby v objektoch výšky do 12 m</t>
  </si>
  <si>
    <t>99876-3201</t>
  </si>
  <si>
    <t xml:space="preserve">763 - Konštrukcie  - drevostavby  spolu: </t>
  </si>
  <si>
    <t>766 - Konštrukcie stolárske</t>
  </si>
  <si>
    <t>766</t>
  </si>
  <si>
    <t>766622233</t>
  </si>
  <si>
    <t>Montáž okien kompl. zdv. do zamur. rámov 2-kríd. do 1,45m2</t>
  </si>
  <si>
    <t>76662-2233</t>
  </si>
  <si>
    <t>45.42.11</t>
  </si>
  <si>
    <t>6111A0102</t>
  </si>
  <si>
    <t>Okno drevené EURO pevné presklenie - výš.600 x šír.800</t>
  </si>
  <si>
    <t>20.30.11</t>
  </si>
  <si>
    <t>6111A0375</t>
  </si>
  <si>
    <t>Okno drevené 1-krídlové EURO - OS - výš.1300 x šír.1000</t>
  </si>
  <si>
    <t>766661522</t>
  </si>
  <si>
    <t>Montáž dvier kom. otv. z tvr. dreva s polodr. 1-kr. nad 0,8m</t>
  </si>
  <si>
    <t>76666-1522</t>
  </si>
  <si>
    <t>611617240</t>
  </si>
  <si>
    <t>Dvere vnútorné plné 90x197 dyhované mahagon</t>
  </si>
  <si>
    <t>6117A0160</t>
  </si>
  <si>
    <t>Dvere zádveria 1-krídlové .-výš.200, šír.90 cm, komplet</t>
  </si>
  <si>
    <t>25.23.14</t>
  </si>
  <si>
    <t>6117A0161</t>
  </si>
  <si>
    <t>Dvere vchodové 1-krídlové O, 3-bod. uzam.-výš.200, šír.100 cm, komplet.</t>
  </si>
  <si>
    <t>766825111</t>
  </si>
  <si>
    <t>Vstupná stena závetria  komplet</t>
  </si>
  <si>
    <t>76682-5111</t>
  </si>
  <si>
    <t>drevené stípky 100 x 100mm x 2500mm 8ks</t>
  </si>
  <si>
    <t>Výplň bočných stien preglejka 2 x hr. 20mm + Styrodur 30mm x 2ks</t>
  </si>
  <si>
    <t>998766202</t>
  </si>
  <si>
    <t>Presun hmôt pre konštr. stolárske v objektoch výšky do 12 m</t>
  </si>
  <si>
    <t>99876-6202</t>
  </si>
  <si>
    <t xml:space="preserve">766 - Konštrukcie stolárske  spolu: </t>
  </si>
  <si>
    <t>771 - Podlahy z dlaždíc  keramických</t>
  </si>
  <si>
    <t>771</t>
  </si>
  <si>
    <t>771473113</t>
  </si>
  <si>
    <t>Montáž soklov keram.rovných do lepidla do 12cm</t>
  </si>
  <si>
    <t>77147-3113</t>
  </si>
  <si>
    <t>45.43.12</t>
  </si>
  <si>
    <t>771575109</t>
  </si>
  <si>
    <t>Montáž podláh z dlaždíc keram. rež. hlad. 300x300 do tmelu</t>
  </si>
  <si>
    <t>77157-5109</t>
  </si>
  <si>
    <t>37,00+2,50+13,10+12,00 =   64,600</t>
  </si>
  <si>
    <t>5859C0256</t>
  </si>
  <si>
    <t>Malta lepiaca Murexin Baukleber Flex, 25 kg</t>
  </si>
  <si>
    <t>26.64.10</t>
  </si>
  <si>
    <t>597643300</t>
  </si>
  <si>
    <t>Dlaž. hl. povrch 300x300x8 2 1A</t>
  </si>
  <si>
    <t>26.30.10</t>
  </si>
  <si>
    <t>998771202</t>
  </si>
  <si>
    <t>Presun hmôt pre podlahy z dlaždíc v objektoch výšky do 12 m</t>
  </si>
  <si>
    <t>99877-1202</t>
  </si>
  <si>
    <t xml:space="preserve">771 - Podlahy z dlaždíc  keramických  spolu: </t>
  </si>
  <si>
    <t>781 - Obklady z obkladačiek a dosiek</t>
  </si>
  <si>
    <t>781415014</t>
  </si>
  <si>
    <t>Montáž obkladov vnút. z obklad. pórovin. 200x100 do tmelu</t>
  </si>
  <si>
    <t>78141-5014</t>
  </si>
  <si>
    <t>(4,80+2,70+0,50)*2*2,00 =   32,000</t>
  </si>
  <si>
    <t>- 0,80*2,00 =   -1,600</t>
  </si>
  <si>
    <t>(2,30+0,50+0,80)*0,80 =   2,880</t>
  </si>
  <si>
    <t>5859C0255</t>
  </si>
  <si>
    <t>Malta lepiaca pružná TRASS KTF55 bal. 25 kg - 056936</t>
  </si>
  <si>
    <t>5859C0304</t>
  </si>
  <si>
    <t>Malta škárovacia, šedá, 2 kg - 040539</t>
  </si>
  <si>
    <t>597678700</t>
  </si>
  <si>
    <t>Obkl. ker. B 1 far. hl. 300x300 OT2 1A</t>
  </si>
  <si>
    <t>781419704</t>
  </si>
  <si>
    <t>Prípl. za škárovanie  pri mont. obkl. pórov.</t>
  </si>
  <si>
    <t>78141-9704</t>
  </si>
  <si>
    <t>998781202</t>
  </si>
  <si>
    <t>Presun hmôt pre obklady keramické v objektoch výšky do 12 m</t>
  </si>
  <si>
    <t>99878-1202</t>
  </si>
  <si>
    <t xml:space="preserve">781 - Obklady z obkladačiek a dosiek  spolu: </t>
  </si>
  <si>
    <t>782 - Obklady z kameňa</t>
  </si>
  <si>
    <t>782</t>
  </si>
  <si>
    <t>782531323</t>
  </si>
  <si>
    <t>Montáž obkl. vonk. schodiska  tvr. kam. rovné líce hr. 25-30mm</t>
  </si>
  <si>
    <t>78253-1323</t>
  </si>
  <si>
    <t>1,30*3,60 =   4,680</t>
  </si>
  <si>
    <t>(3,00+1,05+1,05)*0,20 =   1,020</t>
  </si>
  <si>
    <t>583891006</t>
  </si>
  <si>
    <t>Obklad kamenný atyp hr.1-2cm</t>
  </si>
  <si>
    <t>998782202</t>
  </si>
  <si>
    <t>Presun hmôt pre kamenné obklady v objektoch výšky do 12 m</t>
  </si>
  <si>
    <t>99878-2202</t>
  </si>
  <si>
    <t xml:space="preserve">782 - Obklady z kameňa  spolu: </t>
  </si>
  <si>
    <t>783 - Nátery</t>
  </si>
  <si>
    <t>783</t>
  </si>
  <si>
    <t>783726200</t>
  </si>
  <si>
    <t>Nátery tesárskych konštr. syntetické lazur. lakom 2x lakovanie</t>
  </si>
  <si>
    <t>78372-6200</t>
  </si>
  <si>
    <t>45.44.22</t>
  </si>
  <si>
    <t xml:space="preserve">783 - Nátery  spolu: </t>
  </si>
  <si>
    <t>784 - Maľby</t>
  </si>
  <si>
    <t>784</t>
  </si>
  <si>
    <t>784441111</t>
  </si>
  <si>
    <t>Maľba akrylátová 1 farebná so stropom v miest. do 3,8m</t>
  </si>
  <si>
    <t>78444-1111</t>
  </si>
  <si>
    <t>45.44.21</t>
  </si>
  <si>
    <t>784493000</t>
  </si>
  <si>
    <t>Ostatné maliarske práce , umelecko - remeselná výzdoba</t>
  </si>
  <si>
    <t>78449-3000</t>
  </si>
  <si>
    <t xml:space="preserve">784 - Maľby  spolu: </t>
  </si>
  <si>
    <t xml:space="preserve">PRÁCE A DODÁVKY PSV  spolu: </t>
  </si>
  <si>
    <t>PRÁCE A DODÁVKY M</t>
  </si>
  <si>
    <t>999 - MCE ostatné</t>
  </si>
  <si>
    <t>900</t>
  </si>
  <si>
    <t>999999004</t>
  </si>
  <si>
    <t>Konštrukcie a práce montážne, elektroinštalácia - vid príloha PD</t>
  </si>
  <si>
    <t>M</t>
  </si>
  <si>
    <t>99999-9004</t>
  </si>
  <si>
    <t>45.34.32</t>
  </si>
  <si>
    <t>MK</t>
  </si>
  <si>
    <t xml:space="preserve">999 - MCE ostatné  spolu: </t>
  </si>
  <si>
    <t xml:space="preserve">PRÁCE A DODÁVKY M  spolu: </t>
  </si>
  <si>
    <t>Za rozpočet celkom</t>
  </si>
  <si>
    <t>Spracoval: Balko  Ľubomír</t>
  </si>
  <si>
    <t>Figura</t>
  </si>
  <si>
    <t>Stavba : Špania Dolina - Cisárska komnata , obnova časti objektu  p. Piško</t>
  </si>
</sst>
</file>

<file path=xl/styles.xml><?xml version="1.0" encoding="utf-8"?>
<styleSheet xmlns="http://schemas.openxmlformats.org/spreadsheetml/2006/main">
  <numFmts count="6">
    <numFmt numFmtId="164" formatCode="#,##0&quot; Sk&quot;;[Red]\-#,##0&quot; Sk&quot;"/>
    <numFmt numFmtId="165" formatCode="_-* #,##0&quot; Sk&quot;_-;\-* #,##0&quot; Sk&quot;_-;_-* &quot;- Sk&quot;_-;_-@_-"/>
    <numFmt numFmtId="166" formatCode="#,##0.0000"/>
    <numFmt numFmtId="167" formatCode="#,##0.00000"/>
    <numFmt numFmtId="168" formatCode="#,##0.000"/>
    <numFmt numFmtId="169" formatCode="#,##0.0"/>
  </numFmts>
  <fonts count="17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8"/>
    <xf numFmtId="0" fontId="9" fillId="3" borderId="0" applyBorder="0" applyProtection="0"/>
    <xf numFmtId="0" fontId="9" fillId="5" borderId="0" applyBorder="0" applyProtection="0"/>
    <xf numFmtId="0" fontId="14" fillId="0" borderId="8"/>
    <xf numFmtId="0" fontId="7" fillId="0" borderId="8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9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1">
      <alignment vertical="center"/>
    </xf>
  </cellStyleXfs>
  <cellXfs count="91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67" fontId="1" fillId="0" borderId="0" xfId="0" applyNumberFormat="1" applyFont="1" applyProtection="1"/>
    <xf numFmtId="168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8" fontId="1" fillId="0" borderId="0" xfId="0" applyNumberFormat="1" applyFo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8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8" fontId="1" fillId="0" borderId="4" xfId="0" applyNumberFormat="1" applyFont="1" applyBorder="1" applyProtection="1"/>
    <xf numFmtId="0" fontId="1" fillId="0" borderId="4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68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49" fontId="1" fillId="0" borderId="4" xfId="0" applyNumberFormat="1" applyFont="1" applyBorder="1" applyAlignment="1" applyProtection="1">
      <alignment horizontal="left"/>
    </xf>
    <xf numFmtId="0" fontId="1" fillId="0" borderId="4" xfId="0" applyFont="1" applyBorder="1" applyProtection="1"/>
    <xf numFmtId="0" fontId="1" fillId="0" borderId="4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 vertical="top"/>
    </xf>
    <xf numFmtId="49" fontId="15" fillId="0" borderId="3" xfId="0" applyNumberFormat="1" applyFont="1" applyBorder="1" applyAlignment="1" applyProtection="1">
      <alignment vertical="top"/>
    </xf>
    <xf numFmtId="49" fontId="1" fillId="0" borderId="3" xfId="0" applyNumberFormat="1" applyFont="1" applyBorder="1" applyAlignment="1" applyProtection="1">
      <alignment vertical="top"/>
    </xf>
    <xf numFmtId="49" fontId="1" fillId="0" borderId="3" xfId="0" applyNumberFormat="1" applyFont="1" applyBorder="1" applyAlignment="1" applyProtection="1">
      <alignment horizontal="left" vertical="top" wrapText="1"/>
    </xf>
    <xf numFmtId="168" fontId="1" fillId="0" borderId="3" xfId="0" applyNumberFormat="1" applyFont="1" applyBorder="1" applyAlignment="1" applyProtection="1">
      <alignment vertical="top"/>
    </xf>
    <xf numFmtId="0" fontId="1" fillId="0" borderId="3" xfId="0" applyFont="1" applyBorder="1" applyAlignment="1" applyProtection="1">
      <alignment vertical="top"/>
    </xf>
    <xf numFmtId="4" fontId="1" fillId="0" borderId="3" xfId="0" applyNumberFormat="1" applyFont="1" applyBorder="1" applyAlignment="1" applyProtection="1">
      <alignment vertical="top"/>
    </xf>
    <xf numFmtId="167" fontId="1" fillId="0" borderId="3" xfId="0" applyNumberFormat="1" applyFont="1" applyBorder="1" applyAlignment="1" applyProtection="1">
      <alignment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left" vertical="top"/>
    </xf>
    <xf numFmtId="166" fontId="1" fillId="0" borderId="3" xfId="0" applyNumberFormat="1" applyFont="1" applyBorder="1" applyAlignment="1" applyProtection="1">
      <alignment vertical="top"/>
    </xf>
    <xf numFmtId="49" fontId="1" fillId="0" borderId="3" xfId="0" applyNumberFormat="1" applyFont="1" applyBorder="1" applyAlignment="1" applyProtection="1">
      <alignment horizontal="center" vertical="top"/>
    </xf>
    <xf numFmtId="49" fontId="1" fillId="0" borderId="3" xfId="0" applyNumberFormat="1" applyFont="1" applyBorder="1" applyAlignment="1" applyProtection="1">
      <alignment horizontal="left" vertical="top"/>
    </xf>
    <xf numFmtId="49" fontId="1" fillId="0" borderId="3" xfId="0" applyNumberFormat="1" applyFont="1" applyBorder="1" applyAlignment="1" applyProtection="1">
      <alignment horizontal="right" vertical="top" wrapText="1"/>
    </xf>
    <xf numFmtId="4" fontId="15" fillId="0" borderId="3" xfId="0" applyNumberFormat="1" applyFont="1" applyBorder="1" applyAlignment="1" applyProtection="1">
      <alignment vertical="top"/>
    </xf>
    <xf numFmtId="167" fontId="15" fillId="0" borderId="3" xfId="0" applyNumberFormat="1" applyFont="1" applyBorder="1" applyAlignment="1" applyProtection="1">
      <alignment vertical="top"/>
    </xf>
    <xf numFmtId="168" fontId="15" fillId="0" borderId="3" xfId="0" applyNumberFormat="1" applyFont="1" applyBorder="1" applyAlignment="1" applyProtection="1">
      <alignment vertical="top"/>
    </xf>
    <xf numFmtId="49" fontId="16" fillId="0" borderId="3" xfId="0" applyNumberFormat="1" applyFont="1" applyBorder="1" applyAlignment="1" applyProtection="1">
      <alignment horizontal="left" vertical="top" wrapText="1"/>
    </xf>
    <xf numFmtId="168" fontId="16" fillId="0" borderId="3" xfId="0" applyNumberFormat="1" applyFont="1" applyBorder="1" applyAlignment="1" applyProtection="1">
      <alignment vertical="top"/>
    </xf>
    <xf numFmtId="0" fontId="16" fillId="0" borderId="3" xfId="0" applyFont="1" applyBorder="1" applyAlignment="1" applyProtection="1">
      <alignment vertical="top"/>
    </xf>
    <xf numFmtId="4" fontId="16" fillId="0" borderId="3" xfId="0" applyNumberFormat="1" applyFont="1" applyBorder="1" applyAlignment="1" applyProtection="1">
      <alignment vertical="top"/>
    </xf>
    <xf numFmtId="167" fontId="16" fillId="0" borderId="3" xfId="0" applyNumberFormat="1" applyFont="1" applyBorder="1" applyAlignment="1" applyProtection="1">
      <alignment vertical="top"/>
    </xf>
    <xf numFmtId="0" fontId="16" fillId="0" borderId="3" xfId="0" applyFont="1" applyBorder="1" applyAlignment="1" applyProtection="1">
      <alignment horizontal="center" vertical="top"/>
    </xf>
    <xf numFmtId="0" fontId="16" fillId="0" borderId="3" xfId="0" applyFont="1" applyBorder="1" applyAlignment="1" applyProtection="1">
      <alignment horizontal="left" vertical="top"/>
    </xf>
    <xf numFmtId="49" fontId="15" fillId="0" borderId="3" xfId="0" applyNumberFormat="1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51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A5" sqref="A5"/>
    </sheetView>
  </sheetViews>
  <sheetFormatPr defaultColWidth="9" defaultRowHeight="13.5"/>
  <cols>
    <col min="1" max="1" width="6.7109375" style="25" customWidth="1"/>
    <col min="2" max="2" width="3.7109375" style="26" customWidth="1"/>
    <col min="3" max="3" width="13" style="27" customWidth="1"/>
    <col min="4" max="4" width="45.7109375" style="28" customWidth="1"/>
    <col min="5" max="5" width="11.28515625" style="29" customWidth="1"/>
    <col min="6" max="6" width="5.85546875" style="30" customWidth="1"/>
    <col min="7" max="7" width="8.7109375" style="31" customWidth="1"/>
    <col min="8" max="10" width="9.7109375" style="31" customWidth="1"/>
    <col min="11" max="11" width="7.42578125" style="32" customWidth="1"/>
    <col min="12" max="12" width="8.28515625" style="32" customWidth="1"/>
    <col min="13" max="13" width="7.140625" style="29" customWidth="1"/>
    <col min="14" max="14" width="7" style="29" customWidth="1"/>
    <col min="15" max="15" width="3.5703125" style="30" customWidth="1"/>
    <col min="16" max="16" width="12.7109375" style="30" customWidth="1"/>
    <col min="17" max="19" width="11.28515625" style="29" customWidth="1"/>
    <col min="20" max="20" width="10.5703125" style="33" customWidth="1"/>
    <col min="21" max="21" width="10.28515625" style="33" customWidth="1"/>
    <col min="22" max="22" width="5.7109375" style="33" customWidth="1"/>
    <col min="23" max="23" width="9.140625" style="29" customWidth="1"/>
    <col min="24" max="25" width="11.85546875" style="34" customWidth="1"/>
    <col min="26" max="26" width="7.5703125" style="27" customWidth="1"/>
    <col min="27" max="27" width="12.7109375" style="27" customWidth="1"/>
    <col min="28" max="28" width="4.28515625" style="30" customWidth="1"/>
    <col min="29" max="30" width="2.7109375" style="30" customWidth="1"/>
    <col min="31" max="34" width="9.140625" style="35" customWidth="1"/>
    <col min="35" max="35" width="9.140625" style="4" customWidth="1"/>
    <col min="36" max="37" width="9.140625" style="4" hidden="1" customWidth="1"/>
    <col min="38" max="1024" width="9" style="36"/>
  </cols>
  <sheetData>
    <row r="1" spans="1:37" s="4" customFormat="1" ht="12.75" customHeight="1">
      <c r="A1" s="8" t="s">
        <v>2</v>
      </c>
      <c r="G1" s="5"/>
      <c r="I1" s="8" t="s">
        <v>70</v>
      </c>
      <c r="J1" s="5"/>
      <c r="K1" s="6"/>
      <c r="Q1" s="7"/>
      <c r="R1" s="7"/>
      <c r="S1" s="7"/>
      <c r="X1" s="34"/>
      <c r="Y1" s="34"/>
      <c r="Z1" s="52" t="s">
        <v>3</v>
      </c>
      <c r="AA1" s="52" t="s">
        <v>4</v>
      </c>
      <c r="AB1" s="1" t="s">
        <v>5</v>
      </c>
      <c r="AC1" s="1" t="s">
        <v>6</v>
      </c>
      <c r="AD1" s="1" t="s">
        <v>7</v>
      </c>
      <c r="AE1" s="53" t="s">
        <v>8</v>
      </c>
      <c r="AF1" s="54" t="s">
        <v>9</v>
      </c>
    </row>
    <row r="2" spans="1:37" s="4" customFormat="1" ht="12.75">
      <c r="A2" s="8" t="s">
        <v>10</v>
      </c>
      <c r="G2" s="5"/>
      <c r="H2" s="37"/>
      <c r="I2" s="8" t="s">
        <v>71</v>
      </c>
      <c r="J2" s="5"/>
      <c r="K2" s="6"/>
      <c r="Q2" s="7"/>
      <c r="R2" s="7"/>
      <c r="S2" s="7"/>
      <c r="X2" s="34"/>
      <c r="Y2" s="34"/>
      <c r="Z2" s="52" t="s">
        <v>11</v>
      </c>
      <c r="AA2" s="3" t="s">
        <v>12</v>
      </c>
      <c r="AB2" s="2" t="s">
        <v>13</v>
      </c>
      <c r="AC2" s="2"/>
      <c r="AD2" s="3"/>
      <c r="AE2" s="53">
        <v>1</v>
      </c>
      <c r="AF2" s="55">
        <v>123.5</v>
      </c>
    </row>
    <row r="3" spans="1:37" s="4" customFormat="1" ht="12.75">
      <c r="A3" s="8" t="s">
        <v>14</v>
      </c>
      <c r="G3" s="5"/>
      <c r="I3" s="8" t="s">
        <v>72</v>
      </c>
      <c r="J3" s="5"/>
      <c r="K3" s="6"/>
      <c r="Q3" s="7"/>
      <c r="R3" s="7"/>
      <c r="S3" s="7"/>
      <c r="X3" s="34"/>
      <c r="Y3" s="34"/>
      <c r="Z3" s="52" t="s">
        <v>15</v>
      </c>
      <c r="AA3" s="3" t="s">
        <v>16</v>
      </c>
      <c r="AB3" s="2" t="s">
        <v>13</v>
      </c>
      <c r="AC3" s="2" t="s">
        <v>17</v>
      </c>
      <c r="AD3" s="3" t="s">
        <v>18</v>
      </c>
      <c r="AE3" s="53">
        <v>2</v>
      </c>
      <c r="AF3" s="56">
        <v>123.46</v>
      </c>
    </row>
    <row r="4" spans="1:37" s="4" customFormat="1" ht="12.75">
      <c r="Q4" s="7"/>
      <c r="R4" s="7"/>
      <c r="S4" s="7"/>
      <c r="X4" s="34"/>
      <c r="Y4" s="34"/>
      <c r="Z4" s="52" t="s">
        <v>19</v>
      </c>
      <c r="AA4" s="3" t="s">
        <v>20</v>
      </c>
      <c r="AB4" s="2" t="s">
        <v>13</v>
      </c>
      <c r="AC4" s="2"/>
      <c r="AD4" s="3"/>
      <c r="AE4" s="53">
        <v>3</v>
      </c>
      <c r="AF4" s="57">
        <v>123.45699999999999</v>
      </c>
    </row>
    <row r="5" spans="1:37" s="4" customFormat="1" ht="12.75">
      <c r="A5" s="8" t="s">
        <v>551</v>
      </c>
      <c r="Q5" s="7"/>
      <c r="R5" s="7"/>
      <c r="S5" s="7"/>
      <c r="X5" s="34"/>
      <c r="Y5" s="34"/>
      <c r="Z5" s="52" t="s">
        <v>21</v>
      </c>
      <c r="AA5" s="3" t="s">
        <v>16</v>
      </c>
      <c r="AB5" s="2" t="s">
        <v>13</v>
      </c>
      <c r="AC5" s="2" t="s">
        <v>17</v>
      </c>
      <c r="AD5" s="3" t="s">
        <v>18</v>
      </c>
      <c r="AE5" s="53">
        <v>4</v>
      </c>
      <c r="AF5" s="58">
        <v>123.4567</v>
      </c>
    </row>
    <row r="6" spans="1:37" s="4" customFormat="1" ht="12.75">
      <c r="A6" s="8"/>
      <c r="Q6" s="7"/>
      <c r="R6" s="7"/>
      <c r="S6" s="7"/>
      <c r="X6" s="34"/>
      <c r="Y6" s="34"/>
      <c r="Z6" s="37"/>
      <c r="AA6" s="37"/>
      <c r="AE6" s="53" t="s">
        <v>22</v>
      </c>
      <c r="AF6" s="56">
        <v>123.46</v>
      </c>
    </row>
    <row r="7" spans="1:37" s="4" customFormat="1" ht="12.75">
      <c r="A7" s="8"/>
      <c r="Q7" s="7"/>
      <c r="R7" s="7"/>
      <c r="S7" s="7"/>
      <c r="X7" s="34"/>
      <c r="Y7" s="34"/>
      <c r="Z7" s="37"/>
      <c r="AA7" s="37"/>
    </row>
    <row r="8" spans="1:37" s="4" customFormat="1">
      <c r="A8" s="4" t="s">
        <v>74</v>
      </c>
      <c r="B8" s="38"/>
      <c r="C8" s="39"/>
      <c r="D8" s="9" t="str">
        <f>CONCATENATE(AA2," ",AB2," ",AC2," ",AD2)</f>
        <v xml:space="preserve">Prehľad rozpočtových nákladov v EUR  </v>
      </c>
      <c r="E8" s="7"/>
      <c r="G8" s="5"/>
      <c r="H8" s="5"/>
      <c r="I8" s="5"/>
      <c r="J8" s="5"/>
      <c r="K8" s="6"/>
      <c r="L8" s="6"/>
      <c r="M8" s="7"/>
      <c r="N8" s="7"/>
      <c r="Q8" s="7"/>
      <c r="R8" s="7"/>
      <c r="S8" s="7"/>
      <c r="X8" s="34"/>
      <c r="Y8" s="34"/>
      <c r="Z8" s="37"/>
      <c r="AA8" s="37"/>
      <c r="AE8" s="30"/>
      <c r="AF8" s="30"/>
      <c r="AG8" s="30"/>
      <c r="AH8" s="30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89" t="s">
        <v>33</v>
      </c>
      <c r="L9" s="89"/>
      <c r="M9" s="90" t="s">
        <v>34</v>
      </c>
      <c r="N9" s="90"/>
      <c r="O9" s="10" t="s">
        <v>1</v>
      </c>
      <c r="P9" s="41" t="s">
        <v>35</v>
      </c>
      <c r="Q9" s="10" t="s">
        <v>27</v>
      </c>
      <c r="R9" s="10" t="s">
        <v>27</v>
      </c>
      <c r="S9" s="41" t="s">
        <v>27</v>
      </c>
      <c r="T9" s="43" t="s">
        <v>36</v>
      </c>
      <c r="U9" s="44" t="s">
        <v>37</v>
      </c>
      <c r="V9" s="45" t="s">
        <v>38</v>
      </c>
      <c r="W9" s="10" t="s">
        <v>39</v>
      </c>
      <c r="X9" s="46" t="s">
        <v>25</v>
      </c>
      <c r="Y9" s="46" t="s">
        <v>25</v>
      </c>
      <c r="Z9" s="59" t="s">
        <v>40</v>
      </c>
      <c r="AA9" s="59" t="s">
        <v>41</v>
      </c>
      <c r="AB9" s="10" t="s">
        <v>38</v>
      </c>
      <c r="AC9" s="10" t="s">
        <v>42</v>
      </c>
      <c r="AD9" s="10" t="s">
        <v>43</v>
      </c>
      <c r="AE9" s="60" t="s">
        <v>44</v>
      </c>
      <c r="AF9" s="60" t="s">
        <v>45</v>
      </c>
      <c r="AG9" s="60" t="s">
        <v>27</v>
      </c>
      <c r="AH9" s="60" t="s">
        <v>46</v>
      </c>
      <c r="AJ9" s="4" t="s">
        <v>75</v>
      </c>
      <c r="AK9" s="4" t="s">
        <v>77</v>
      </c>
    </row>
    <row r="10" spans="1:37">
      <c r="A10" s="11" t="s">
        <v>47</v>
      </c>
      <c r="B10" s="11" t="s">
        <v>48</v>
      </c>
      <c r="C10" s="40"/>
      <c r="D10" s="11" t="s">
        <v>49</v>
      </c>
      <c r="E10" s="11" t="s">
        <v>50</v>
      </c>
      <c r="F10" s="11" t="s">
        <v>51</v>
      </c>
      <c r="G10" s="11" t="s">
        <v>52</v>
      </c>
      <c r="H10" s="11"/>
      <c r="I10" s="11" t="s">
        <v>53</v>
      </c>
      <c r="J10" s="11"/>
      <c r="K10" s="11" t="s">
        <v>29</v>
      </c>
      <c r="L10" s="11" t="s">
        <v>32</v>
      </c>
      <c r="M10" s="42" t="s">
        <v>29</v>
      </c>
      <c r="N10" s="11" t="s">
        <v>32</v>
      </c>
      <c r="O10" s="11" t="s">
        <v>54</v>
      </c>
      <c r="P10" s="42"/>
      <c r="Q10" s="11" t="s">
        <v>55</v>
      </c>
      <c r="R10" s="11" t="s">
        <v>56</v>
      </c>
      <c r="S10" s="42" t="s">
        <v>57</v>
      </c>
      <c r="T10" s="47" t="s">
        <v>58</v>
      </c>
      <c r="U10" s="48" t="s">
        <v>59</v>
      </c>
      <c r="V10" s="49" t="s">
        <v>60</v>
      </c>
      <c r="W10" s="50"/>
      <c r="X10" s="51" t="s">
        <v>61</v>
      </c>
      <c r="Y10" s="51"/>
      <c r="Z10" s="61" t="s">
        <v>62</v>
      </c>
      <c r="AA10" s="61" t="s">
        <v>47</v>
      </c>
      <c r="AB10" s="11" t="s">
        <v>63</v>
      </c>
      <c r="AC10" s="62"/>
      <c r="AD10" s="62"/>
      <c r="AE10" s="63"/>
      <c r="AF10" s="63"/>
      <c r="AG10" s="63"/>
      <c r="AH10" s="63"/>
      <c r="AJ10" s="4" t="s">
        <v>76</v>
      </c>
      <c r="AK10" s="4" t="s">
        <v>78</v>
      </c>
    </row>
    <row r="12" spans="1:37">
      <c r="A12" s="64"/>
      <c r="B12" s="65" t="s">
        <v>79</v>
      </c>
      <c r="C12" s="66"/>
      <c r="D12" s="67"/>
      <c r="E12" s="68"/>
      <c r="F12" s="69"/>
      <c r="G12" s="70"/>
      <c r="H12" s="70"/>
      <c r="I12" s="70"/>
      <c r="J12" s="70"/>
      <c r="K12" s="71"/>
      <c r="L12" s="71"/>
      <c r="M12" s="68"/>
      <c r="N12" s="68"/>
      <c r="O12" s="69"/>
      <c r="P12" s="69"/>
      <c r="Q12" s="68"/>
      <c r="R12" s="68"/>
      <c r="S12" s="68"/>
      <c r="T12" s="72"/>
      <c r="U12" s="72"/>
      <c r="V12" s="72"/>
      <c r="W12" s="68"/>
      <c r="X12" s="73"/>
      <c r="Y12" s="73"/>
      <c r="Z12" s="66"/>
      <c r="AA12" s="66"/>
      <c r="AB12" s="69"/>
      <c r="AC12" s="69"/>
      <c r="AD12" s="69"/>
      <c r="AE12" s="74"/>
      <c r="AF12" s="74"/>
      <c r="AG12" s="74"/>
      <c r="AH12" s="74"/>
    </row>
    <row r="13" spans="1:37">
      <c r="A13" s="64"/>
      <c r="B13" s="66" t="s">
        <v>80</v>
      </c>
      <c r="C13" s="66"/>
      <c r="D13" s="67"/>
      <c r="E13" s="68"/>
      <c r="F13" s="69"/>
      <c r="G13" s="70"/>
      <c r="H13" s="70"/>
      <c r="I13" s="70"/>
      <c r="J13" s="70"/>
      <c r="K13" s="71"/>
      <c r="L13" s="71"/>
      <c r="M13" s="68"/>
      <c r="N13" s="68"/>
      <c r="O13" s="69"/>
      <c r="P13" s="69"/>
      <c r="Q13" s="68"/>
      <c r="R13" s="68"/>
      <c r="S13" s="68"/>
      <c r="T13" s="72"/>
      <c r="U13" s="72"/>
      <c r="V13" s="72"/>
      <c r="W13" s="68"/>
      <c r="X13" s="73"/>
      <c r="Y13" s="73"/>
      <c r="Z13" s="66"/>
      <c r="AA13" s="66"/>
      <c r="AB13" s="69"/>
      <c r="AC13" s="69"/>
      <c r="AD13" s="69"/>
      <c r="AE13" s="74"/>
      <c r="AF13" s="74"/>
      <c r="AG13" s="74"/>
      <c r="AH13" s="74"/>
    </row>
    <row r="14" spans="1:37">
      <c r="A14" s="64" t="s">
        <v>81</v>
      </c>
      <c r="B14" s="75" t="s">
        <v>82</v>
      </c>
      <c r="C14" s="66" t="s">
        <v>83</v>
      </c>
      <c r="D14" s="67" t="s">
        <v>84</v>
      </c>
      <c r="E14" s="68">
        <v>3.2759999999999998</v>
      </c>
      <c r="F14" s="69" t="s">
        <v>85</v>
      </c>
      <c r="G14" s="70"/>
      <c r="H14" s="70">
        <f>ROUND(E14*G14,2)</f>
        <v>0</v>
      </c>
      <c r="I14" s="70"/>
      <c r="J14" s="70">
        <f>ROUND(E14*G14,2)</f>
        <v>0</v>
      </c>
      <c r="K14" s="71"/>
      <c r="L14" s="71">
        <f>E14*K14</f>
        <v>0</v>
      </c>
      <c r="M14" s="68"/>
      <c r="N14" s="68">
        <f>E14*M14</f>
        <v>0</v>
      </c>
      <c r="O14" s="69"/>
      <c r="P14" s="69" t="s">
        <v>86</v>
      </c>
      <c r="Q14" s="68"/>
      <c r="R14" s="68"/>
      <c r="S14" s="68"/>
      <c r="T14" s="72"/>
      <c r="U14" s="72"/>
      <c r="V14" s="72" t="s">
        <v>69</v>
      </c>
      <c r="W14" s="68"/>
      <c r="X14" s="76" t="s">
        <v>87</v>
      </c>
      <c r="Y14" s="76" t="s">
        <v>83</v>
      </c>
      <c r="Z14" s="66" t="s">
        <v>88</v>
      </c>
      <c r="AA14" s="66"/>
      <c r="AB14" s="69"/>
      <c r="AC14" s="69"/>
      <c r="AD14" s="69"/>
      <c r="AE14" s="74"/>
      <c r="AF14" s="74"/>
      <c r="AG14" s="74"/>
      <c r="AH14" s="74"/>
      <c r="AJ14" s="4" t="s">
        <v>89</v>
      </c>
      <c r="AK14" s="4" t="s">
        <v>90</v>
      </c>
    </row>
    <row r="15" spans="1:37">
      <c r="A15" s="64" t="s">
        <v>81</v>
      </c>
      <c r="B15" s="75" t="s">
        <v>82</v>
      </c>
      <c r="C15" s="66" t="s">
        <v>91</v>
      </c>
      <c r="D15" s="67" t="s">
        <v>92</v>
      </c>
      <c r="E15" s="68">
        <v>3.2759999999999998</v>
      </c>
      <c r="F15" s="69" t="s">
        <v>85</v>
      </c>
      <c r="G15" s="70"/>
      <c r="H15" s="70">
        <f>ROUND(E15*G15,2)</f>
        <v>0</v>
      </c>
      <c r="I15" s="70"/>
      <c r="J15" s="70">
        <f>ROUND(E15*G15,2)</f>
        <v>0</v>
      </c>
      <c r="K15" s="71"/>
      <c r="L15" s="71">
        <f>E15*K15</f>
        <v>0</v>
      </c>
      <c r="M15" s="68"/>
      <c r="N15" s="68">
        <f>E15*M15</f>
        <v>0</v>
      </c>
      <c r="O15" s="69"/>
      <c r="P15" s="69" t="s">
        <v>86</v>
      </c>
      <c r="Q15" s="68"/>
      <c r="R15" s="68"/>
      <c r="S15" s="68"/>
      <c r="T15" s="72"/>
      <c r="U15" s="72"/>
      <c r="V15" s="72" t="s">
        <v>69</v>
      </c>
      <c r="W15" s="68"/>
      <c r="X15" s="76" t="s">
        <v>93</v>
      </c>
      <c r="Y15" s="76" t="s">
        <v>91</v>
      </c>
      <c r="Z15" s="66" t="s">
        <v>94</v>
      </c>
      <c r="AA15" s="66"/>
      <c r="AB15" s="69"/>
      <c r="AC15" s="69"/>
      <c r="AD15" s="69"/>
      <c r="AE15" s="74"/>
      <c r="AF15" s="74"/>
      <c r="AG15" s="74"/>
      <c r="AH15" s="74"/>
      <c r="AJ15" s="4" t="s">
        <v>89</v>
      </c>
      <c r="AK15" s="4" t="s">
        <v>90</v>
      </c>
    </row>
    <row r="16" spans="1:37">
      <c r="A16" s="64" t="s">
        <v>81</v>
      </c>
      <c r="B16" s="75" t="s">
        <v>95</v>
      </c>
      <c r="C16" s="66" t="s">
        <v>96</v>
      </c>
      <c r="D16" s="67" t="s">
        <v>97</v>
      </c>
      <c r="E16" s="68">
        <v>3.2759999999999998</v>
      </c>
      <c r="F16" s="69" t="s">
        <v>85</v>
      </c>
      <c r="G16" s="70"/>
      <c r="H16" s="70">
        <f>ROUND(E16*G16,2)</f>
        <v>0</v>
      </c>
      <c r="I16" s="70"/>
      <c r="J16" s="70">
        <f>ROUND(E16*G16,2)</f>
        <v>0</v>
      </c>
      <c r="K16" s="71"/>
      <c r="L16" s="71">
        <f>E16*K16</f>
        <v>0</v>
      </c>
      <c r="M16" s="68"/>
      <c r="N16" s="68">
        <f>E16*M16</f>
        <v>0</v>
      </c>
      <c r="O16" s="69"/>
      <c r="P16" s="69" t="s">
        <v>86</v>
      </c>
      <c r="Q16" s="68"/>
      <c r="R16" s="68"/>
      <c r="S16" s="68"/>
      <c r="T16" s="72"/>
      <c r="U16" s="72"/>
      <c r="V16" s="72" t="s">
        <v>69</v>
      </c>
      <c r="W16" s="68"/>
      <c r="X16" s="76" t="s">
        <v>98</v>
      </c>
      <c r="Y16" s="76" t="s">
        <v>96</v>
      </c>
      <c r="Z16" s="66" t="s">
        <v>88</v>
      </c>
      <c r="AA16" s="66"/>
      <c r="AB16" s="69"/>
      <c r="AC16" s="69"/>
      <c r="AD16" s="69"/>
      <c r="AE16" s="74"/>
      <c r="AF16" s="74"/>
      <c r="AG16" s="74"/>
      <c r="AH16" s="74"/>
      <c r="AJ16" s="4" t="s">
        <v>89</v>
      </c>
      <c r="AK16" s="4" t="s">
        <v>90</v>
      </c>
    </row>
    <row r="17" spans="1:37">
      <c r="A17" s="64" t="s">
        <v>81</v>
      </c>
      <c r="B17" s="75" t="s">
        <v>82</v>
      </c>
      <c r="C17" s="66" t="s">
        <v>99</v>
      </c>
      <c r="D17" s="67" t="s">
        <v>100</v>
      </c>
      <c r="E17" s="68">
        <v>3.2759999999999998</v>
      </c>
      <c r="F17" s="69" t="s">
        <v>85</v>
      </c>
      <c r="G17" s="70"/>
      <c r="H17" s="70">
        <f>ROUND(E17*G17,2)</f>
        <v>0</v>
      </c>
      <c r="I17" s="70"/>
      <c r="J17" s="70">
        <f>ROUND(E17*G17,2)</f>
        <v>0</v>
      </c>
      <c r="K17" s="71"/>
      <c r="L17" s="71">
        <f>E17*K17</f>
        <v>0</v>
      </c>
      <c r="M17" s="68"/>
      <c r="N17" s="68">
        <f>E17*M17</f>
        <v>0</v>
      </c>
      <c r="O17" s="69"/>
      <c r="P17" s="69" t="s">
        <v>86</v>
      </c>
      <c r="Q17" s="68"/>
      <c r="R17" s="68"/>
      <c r="S17" s="68"/>
      <c r="T17" s="72"/>
      <c r="U17" s="72"/>
      <c r="V17" s="72" t="s">
        <v>69</v>
      </c>
      <c r="W17" s="68"/>
      <c r="X17" s="76" t="s">
        <v>101</v>
      </c>
      <c r="Y17" s="76" t="s">
        <v>99</v>
      </c>
      <c r="Z17" s="66" t="s">
        <v>88</v>
      </c>
      <c r="AA17" s="66"/>
      <c r="AB17" s="69"/>
      <c r="AC17" s="69"/>
      <c r="AD17" s="69"/>
      <c r="AE17" s="74"/>
      <c r="AF17" s="74"/>
      <c r="AG17" s="74"/>
      <c r="AH17" s="74"/>
      <c r="AJ17" s="4" t="s">
        <v>89</v>
      </c>
      <c r="AK17" s="4" t="s">
        <v>90</v>
      </c>
    </row>
    <row r="18" spans="1:37">
      <c r="A18" s="64"/>
      <c r="B18" s="75"/>
      <c r="C18" s="66"/>
      <c r="D18" s="77" t="s">
        <v>102</v>
      </c>
      <c r="E18" s="78">
        <f>J18</f>
        <v>0</v>
      </c>
      <c r="F18" s="69"/>
      <c r="G18" s="70"/>
      <c r="H18" s="78">
        <f>SUM(H12:H17)</f>
        <v>0</v>
      </c>
      <c r="I18" s="78">
        <f>SUM(I12:I17)</f>
        <v>0</v>
      </c>
      <c r="J18" s="78">
        <f>SUM(J12:J17)</f>
        <v>0</v>
      </c>
      <c r="K18" s="71"/>
      <c r="L18" s="79">
        <f>SUM(L12:L17)</f>
        <v>0</v>
      </c>
      <c r="M18" s="68"/>
      <c r="N18" s="80">
        <f>SUM(N12:N17)</f>
        <v>0</v>
      </c>
      <c r="O18" s="69"/>
      <c r="P18" s="69"/>
      <c r="Q18" s="68"/>
      <c r="R18" s="68"/>
      <c r="S18" s="68"/>
      <c r="T18" s="72"/>
      <c r="U18" s="72"/>
      <c r="V18" s="72"/>
      <c r="W18" s="68">
        <f>SUM(W12:W17)</f>
        <v>0</v>
      </c>
      <c r="X18" s="73"/>
      <c r="Y18" s="73"/>
      <c r="Z18" s="66"/>
      <c r="AA18" s="66"/>
      <c r="AB18" s="69"/>
      <c r="AC18" s="69"/>
      <c r="AD18" s="69"/>
      <c r="AE18" s="74"/>
      <c r="AF18" s="74"/>
      <c r="AG18" s="74"/>
      <c r="AH18" s="74"/>
    </row>
    <row r="19" spans="1:37">
      <c r="A19" s="64"/>
      <c r="B19" s="75"/>
      <c r="C19" s="66"/>
      <c r="D19" s="67"/>
      <c r="E19" s="68"/>
      <c r="F19" s="69"/>
      <c r="G19" s="70"/>
      <c r="H19" s="70"/>
      <c r="I19" s="70"/>
      <c r="J19" s="70"/>
      <c r="K19" s="71"/>
      <c r="L19" s="71"/>
      <c r="M19" s="68"/>
      <c r="N19" s="68"/>
      <c r="O19" s="69"/>
      <c r="P19" s="69"/>
      <c r="Q19" s="68"/>
      <c r="R19" s="68"/>
      <c r="S19" s="68"/>
      <c r="T19" s="72"/>
      <c r="U19" s="72"/>
      <c r="V19" s="72"/>
      <c r="W19" s="68"/>
      <c r="X19" s="73"/>
      <c r="Y19" s="73"/>
      <c r="Z19" s="66"/>
      <c r="AA19" s="66"/>
      <c r="AB19" s="69"/>
      <c r="AC19" s="69"/>
      <c r="AD19" s="69"/>
      <c r="AE19" s="74"/>
      <c r="AF19" s="74"/>
      <c r="AG19" s="74"/>
      <c r="AH19" s="74"/>
    </row>
    <row r="20" spans="1:37">
      <c r="A20" s="64"/>
      <c r="B20" s="66" t="s">
        <v>103</v>
      </c>
      <c r="C20" s="66"/>
      <c r="D20" s="67"/>
      <c r="E20" s="68"/>
      <c r="F20" s="69"/>
      <c r="G20" s="70"/>
      <c r="H20" s="70"/>
      <c r="I20" s="70"/>
      <c r="J20" s="70"/>
      <c r="K20" s="71"/>
      <c r="L20" s="71"/>
      <c r="M20" s="68"/>
      <c r="N20" s="68"/>
      <c r="O20" s="69"/>
      <c r="P20" s="69"/>
      <c r="Q20" s="68"/>
      <c r="R20" s="68"/>
      <c r="S20" s="68"/>
      <c r="T20" s="72"/>
      <c r="U20" s="72"/>
      <c r="V20" s="72"/>
      <c r="W20" s="68"/>
      <c r="X20" s="73"/>
      <c r="Y20" s="73"/>
      <c r="Z20" s="66"/>
      <c r="AA20" s="66"/>
      <c r="AB20" s="69"/>
      <c r="AC20" s="69"/>
      <c r="AD20" s="69"/>
      <c r="AE20" s="74"/>
      <c r="AF20" s="74"/>
      <c r="AG20" s="74"/>
      <c r="AH20" s="74"/>
    </row>
    <row r="21" spans="1:37">
      <c r="A21" s="64" t="s">
        <v>81</v>
      </c>
      <c r="B21" s="75" t="s">
        <v>104</v>
      </c>
      <c r="C21" s="66" t="s">
        <v>105</v>
      </c>
      <c r="D21" s="67" t="s">
        <v>106</v>
      </c>
      <c r="E21" s="68">
        <v>3.2759999999999998</v>
      </c>
      <c r="F21" s="69" t="s">
        <v>85</v>
      </c>
      <c r="G21" s="70"/>
      <c r="H21" s="70">
        <f>ROUND(E21*G21,2)</f>
        <v>0</v>
      </c>
      <c r="I21" s="70"/>
      <c r="J21" s="70">
        <f>ROUND(E21*G21,2)</f>
        <v>0</v>
      </c>
      <c r="K21" s="71">
        <v>2.35745</v>
      </c>
      <c r="L21" s="71">
        <f>E21*K21</f>
        <v>7.7230061999999995</v>
      </c>
      <c r="M21" s="68"/>
      <c r="N21" s="68">
        <f>E21*M21</f>
        <v>0</v>
      </c>
      <c r="O21" s="69"/>
      <c r="P21" s="69" t="s">
        <v>86</v>
      </c>
      <c r="Q21" s="68"/>
      <c r="R21" s="68"/>
      <c r="S21" s="68"/>
      <c r="T21" s="72"/>
      <c r="U21" s="72"/>
      <c r="V21" s="72" t="s">
        <v>69</v>
      </c>
      <c r="W21" s="68"/>
      <c r="X21" s="76" t="s">
        <v>107</v>
      </c>
      <c r="Y21" s="76" t="s">
        <v>105</v>
      </c>
      <c r="Z21" s="66" t="s">
        <v>108</v>
      </c>
      <c r="AA21" s="66"/>
      <c r="AB21" s="69"/>
      <c r="AC21" s="69"/>
      <c r="AD21" s="69"/>
      <c r="AE21" s="74"/>
      <c r="AF21" s="74"/>
      <c r="AG21" s="74"/>
      <c r="AH21" s="74"/>
      <c r="AJ21" s="4" t="s">
        <v>89</v>
      </c>
      <c r="AK21" s="4" t="s">
        <v>90</v>
      </c>
    </row>
    <row r="22" spans="1:37">
      <c r="A22" s="64"/>
      <c r="B22" s="75"/>
      <c r="C22" s="66"/>
      <c r="D22" s="81" t="s">
        <v>109</v>
      </c>
      <c r="E22" s="82"/>
      <c r="F22" s="83"/>
      <c r="G22" s="84"/>
      <c r="H22" s="84"/>
      <c r="I22" s="84"/>
      <c r="J22" s="84"/>
      <c r="K22" s="85"/>
      <c r="L22" s="85"/>
      <c r="M22" s="82"/>
      <c r="N22" s="82"/>
      <c r="O22" s="83"/>
      <c r="P22" s="83"/>
      <c r="Q22" s="82"/>
      <c r="R22" s="82"/>
      <c r="S22" s="82"/>
      <c r="T22" s="86"/>
      <c r="U22" s="86"/>
      <c r="V22" s="86" t="s">
        <v>0</v>
      </c>
      <c r="W22" s="82"/>
      <c r="X22" s="87"/>
      <c r="Y22" s="73"/>
      <c r="Z22" s="66"/>
      <c r="AA22" s="66"/>
      <c r="AB22" s="69"/>
      <c r="AC22" s="69"/>
      <c r="AD22" s="69"/>
      <c r="AE22" s="74"/>
      <c r="AF22" s="74"/>
      <c r="AG22" s="74"/>
      <c r="AH22" s="74"/>
    </row>
    <row r="23" spans="1:37">
      <c r="A23" s="64"/>
      <c r="B23" s="75"/>
      <c r="C23" s="66"/>
      <c r="D23" s="77" t="s">
        <v>110</v>
      </c>
      <c r="E23" s="78">
        <f>J23</f>
        <v>0</v>
      </c>
      <c r="F23" s="69"/>
      <c r="G23" s="70"/>
      <c r="H23" s="78">
        <f>SUM(H20:H22)</f>
        <v>0</v>
      </c>
      <c r="I23" s="78">
        <f>SUM(I20:I22)</f>
        <v>0</v>
      </c>
      <c r="J23" s="78">
        <f>SUM(J20:J22)</f>
        <v>0</v>
      </c>
      <c r="K23" s="71"/>
      <c r="L23" s="79">
        <f>SUM(L20:L22)</f>
        <v>7.7230061999999995</v>
      </c>
      <c r="M23" s="68"/>
      <c r="N23" s="80">
        <f>SUM(N20:N22)</f>
        <v>0</v>
      </c>
      <c r="O23" s="69"/>
      <c r="P23" s="69"/>
      <c r="Q23" s="68"/>
      <c r="R23" s="68"/>
      <c r="S23" s="68"/>
      <c r="T23" s="72"/>
      <c r="U23" s="72"/>
      <c r="V23" s="72"/>
      <c r="W23" s="68">
        <f>SUM(W20:W22)</f>
        <v>0</v>
      </c>
      <c r="X23" s="73"/>
      <c r="Y23" s="73"/>
      <c r="Z23" s="66"/>
      <c r="AA23" s="66"/>
      <c r="AB23" s="69"/>
      <c r="AC23" s="69"/>
      <c r="AD23" s="69"/>
      <c r="AE23" s="74"/>
      <c r="AF23" s="74"/>
      <c r="AG23" s="74"/>
      <c r="AH23" s="74"/>
    </row>
    <row r="24" spans="1:37">
      <c r="A24" s="64"/>
      <c r="B24" s="75"/>
      <c r="C24" s="66"/>
      <c r="D24" s="67"/>
      <c r="E24" s="68"/>
      <c r="F24" s="69"/>
      <c r="G24" s="70"/>
      <c r="H24" s="70"/>
      <c r="I24" s="70"/>
      <c r="J24" s="70"/>
      <c r="K24" s="71"/>
      <c r="L24" s="71"/>
      <c r="M24" s="68"/>
      <c r="N24" s="68"/>
      <c r="O24" s="69"/>
      <c r="P24" s="69"/>
      <c r="Q24" s="68"/>
      <c r="R24" s="68"/>
      <c r="S24" s="68"/>
      <c r="T24" s="72"/>
      <c r="U24" s="72"/>
      <c r="V24" s="72"/>
      <c r="W24" s="68"/>
      <c r="X24" s="73"/>
      <c r="Y24" s="73"/>
      <c r="Z24" s="66"/>
      <c r="AA24" s="66"/>
      <c r="AB24" s="69"/>
      <c r="AC24" s="69"/>
      <c r="AD24" s="69"/>
      <c r="AE24" s="74"/>
      <c r="AF24" s="74"/>
      <c r="AG24" s="74"/>
      <c r="AH24" s="74"/>
    </row>
    <row r="25" spans="1:37">
      <c r="A25" s="64"/>
      <c r="B25" s="66" t="s">
        <v>111</v>
      </c>
      <c r="C25" s="66"/>
      <c r="D25" s="67"/>
      <c r="E25" s="68"/>
      <c r="F25" s="69"/>
      <c r="G25" s="70"/>
      <c r="H25" s="70"/>
      <c r="I25" s="70"/>
      <c r="J25" s="70"/>
      <c r="K25" s="71"/>
      <c r="L25" s="71"/>
      <c r="M25" s="68"/>
      <c r="N25" s="68"/>
      <c r="O25" s="69"/>
      <c r="P25" s="69"/>
      <c r="Q25" s="68"/>
      <c r="R25" s="68"/>
      <c r="S25" s="68"/>
      <c r="T25" s="72"/>
      <c r="U25" s="72"/>
      <c r="V25" s="72"/>
      <c r="W25" s="68"/>
      <c r="X25" s="73"/>
      <c r="Y25" s="73"/>
      <c r="Z25" s="66"/>
      <c r="AA25" s="66"/>
      <c r="AB25" s="69"/>
      <c r="AC25" s="69"/>
      <c r="AD25" s="69"/>
      <c r="AE25" s="74"/>
      <c r="AF25" s="74"/>
      <c r="AG25" s="74"/>
      <c r="AH25" s="74"/>
    </row>
    <row r="26" spans="1:37" ht="25.5">
      <c r="A26" s="64" t="s">
        <v>81</v>
      </c>
      <c r="B26" s="75" t="s">
        <v>104</v>
      </c>
      <c r="C26" s="66" t="s">
        <v>112</v>
      </c>
      <c r="D26" s="67" t="s">
        <v>113</v>
      </c>
      <c r="E26" s="68">
        <v>28.05</v>
      </c>
      <c r="F26" s="69" t="s">
        <v>114</v>
      </c>
      <c r="G26" s="70"/>
      <c r="H26" s="70">
        <f>ROUND(E26*G26,2)</f>
        <v>0</v>
      </c>
      <c r="I26" s="70"/>
      <c r="J26" s="70">
        <f>ROUND(E26*G26,2)</f>
        <v>0</v>
      </c>
      <c r="K26" s="71">
        <v>9.0569999999999998E-2</v>
      </c>
      <c r="L26" s="71">
        <f>E26*K26</f>
        <v>2.5404884999999999</v>
      </c>
      <c r="M26" s="68"/>
      <c r="N26" s="68">
        <f>E26*M26</f>
        <v>0</v>
      </c>
      <c r="O26" s="69"/>
      <c r="P26" s="69" t="s">
        <v>86</v>
      </c>
      <c r="Q26" s="68"/>
      <c r="R26" s="68"/>
      <c r="S26" s="68"/>
      <c r="T26" s="72"/>
      <c r="U26" s="72"/>
      <c r="V26" s="72" t="s">
        <v>69</v>
      </c>
      <c r="W26" s="68"/>
      <c r="X26" s="76" t="s">
        <v>115</v>
      </c>
      <c r="Y26" s="76" t="s">
        <v>112</v>
      </c>
      <c r="Z26" s="66" t="s">
        <v>108</v>
      </c>
      <c r="AA26" s="66"/>
      <c r="AB26" s="69"/>
      <c r="AC26" s="69"/>
      <c r="AD26" s="69"/>
      <c r="AE26" s="74"/>
      <c r="AF26" s="74"/>
      <c r="AG26" s="74"/>
      <c r="AH26" s="74"/>
      <c r="AJ26" s="4" t="s">
        <v>89</v>
      </c>
      <c r="AK26" s="4" t="s">
        <v>90</v>
      </c>
    </row>
    <row r="27" spans="1:37">
      <c r="A27" s="64"/>
      <c r="B27" s="75"/>
      <c r="C27" s="66"/>
      <c r="D27" s="81" t="s">
        <v>116</v>
      </c>
      <c r="E27" s="82"/>
      <c r="F27" s="83"/>
      <c r="G27" s="84"/>
      <c r="H27" s="84"/>
      <c r="I27" s="84"/>
      <c r="J27" s="84"/>
      <c r="K27" s="85"/>
      <c r="L27" s="85"/>
      <c r="M27" s="82"/>
      <c r="N27" s="82"/>
      <c r="O27" s="83"/>
      <c r="P27" s="83"/>
      <c r="Q27" s="82"/>
      <c r="R27" s="82"/>
      <c r="S27" s="82"/>
      <c r="T27" s="86"/>
      <c r="U27" s="86"/>
      <c r="V27" s="86" t="s">
        <v>0</v>
      </c>
      <c r="W27" s="82"/>
      <c r="X27" s="87"/>
      <c r="Y27" s="73"/>
      <c r="Z27" s="66"/>
      <c r="AA27" s="66"/>
      <c r="AB27" s="69"/>
      <c r="AC27" s="69"/>
      <c r="AD27" s="69"/>
      <c r="AE27" s="74"/>
      <c r="AF27" s="74"/>
      <c r="AG27" s="74"/>
      <c r="AH27" s="74"/>
    </row>
    <row r="28" spans="1:37">
      <c r="A28" s="64"/>
      <c r="B28" s="75"/>
      <c r="C28" s="66"/>
      <c r="D28" s="81" t="s">
        <v>117</v>
      </c>
      <c r="E28" s="82"/>
      <c r="F28" s="83"/>
      <c r="G28" s="84"/>
      <c r="H28" s="84"/>
      <c r="I28" s="84"/>
      <c r="J28" s="84"/>
      <c r="K28" s="85"/>
      <c r="L28" s="85"/>
      <c r="M28" s="82"/>
      <c r="N28" s="82"/>
      <c r="O28" s="83"/>
      <c r="P28" s="83"/>
      <c r="Q28" s="82"/>
      <c r="R28" s="82"/>
      <c r="S28" s="82"/>
      <c r="T28" s="86"/>
      <c r="U28" s="86"/>
      <c r="V28" s="86" t="s">
        <v>0</v>
      </c>
      <c r="W28" s="82"/>
      <c r="X28" s="87"/>
      <c r="Y28" s="73"/>
      <c r="Z28" s="66"/>
      <c r="AA28" s="66"/>
      <c r="AB28" s="69"/>
      <c r="AC28" s="69"/>
      <c r="AD28" s="69"/>
      <c r="AE28" s="74"/>
      <c r="AF28" s="74"/>
      <c r="AG28" s="74"/>
      <c r="AH28" s="74"/>
    </row>
    <row r="29" spans="1:37">
      <c r="A29" s="64"/>
      <c r="B29" s="75"/>
      <c r="C29" s="66"/>
      <c r="D29" s="81" t="s">
        <v>118</v>
      </c>
      <c r="E29" s="82"/>
      <c r="F29" s="83"/>
      <c r="G29" s="84"/>
      <c r="H29" s="84"/>
      <c r="I29" s="84"/>
      <c r="J29" s="84"/>
      <c r="K29" s="85"/>
      <c r="L29" s="85"/>
      <c r="M29" s="82"/>
      <c r="N29" s="82"/>
      <c r="O29" s="83"/>
      <c r="P29" s="83"/>
      <c r="Q29" s="82"/>
      <c r="R29" s="82"/>
      <c r="S29" s="82"/>
      <c r="T29" s="86"/>
      <c r="U29" s="86"/>
      <c r="V29" s="86" t="s">
        <v>0</v>
      </c>
      <c r="W29" s="82"/>
      <c r="X29" s="87"/>
      <c r="Y29" s="73"/>
      <c r="Z29" s="66"/>
      <c r="AA29" s="66"/>
      <c r="AB29" s="69"/>
      <c r="AC29" s="69"/>
      <c r="AD29" s="69"/>
      <c r="AE29" s="74"/>
      <c r="AF29" s="74"/>
      <c r="AG29" s="74"/>
      <c r="AH29" s="74"/>
    </row>
    <row r="30" spans="1:37">
      <c r="A30" s="64"/>
      <c r="B30" s="75"/>
      <c r="C30" s="66"/>
      <c r="D30" s="81" t="s">
        <v>119</v>
      </c>
      <c r="E30" s="82"/>
      <c r="F30" s="83"/>
      <c r="G30" s="84"/>
      <c r="H30" s="84"/>
      <c r="I30" s="84"/>
      <c r="J30" s="84"/>
      <c r="K30" s="85"/>
      <c r="L30" s="85"/>
      <c r="M30" s="82"/>
      <c r="N30" s="82"/>
      <c r="O30" s="83"/>
      <c r="P30" s="83"/>
      <c r="Q30" s="82"/>
      <c r="R30" s="82"/>
      <c r="S30" s="82"/>
      <c r="T30" s="86"/>
      <c r="U30" s="86"/>
      <c r="V30" s="86" t="s">
        <v>0</v>
      </c>
      <c r="W30" s="82"/>
      <c r="X30" s="87"/>
      <c r="Y30" s="73"/>
      <c r="Z30" s="66"/>
      <c r="AA30" s="66"/>
      <c r="AB30" s="69"/>
      <c r="AC30" s="69"/>
      <c r="AD30" s="69"/>
      <c r="AE30" s="74"/>
      <c r="AF30" s="74"/>
      <c r="AG30" s="74"/>
      <c r="AH30" s="74"/>
    </row>
    <row r="31" spans="1:37">
      <c r="A31" s="64"/>
      <c r="B31" s="75"/>
      <c r="C31" s="66"/>
      <c r="D31" s="77" t="s">
        <v>120</v>
      </c>
      <c r="E31" s="78">
        <f>J31</f>
        <v>0</v>
      </c>
      <c r="F31" s="69"/>
      <c r="G31" s="70"/>
      <c r="H31" s="78">
        <f>SUM(H25:H30)</f>
        <v>0</v>
      </c>
      <c r="I31" s="78">
        <f>SUM(I25:I30)</f>
        <v>0</v>
      </c>
      <c r="J31" s="78">
        <f>SUM(J25:J30)</f>
        <v>0</v>
      </c>
      <c r="K31" s="71"/>
      <c r="L31" s="79">
        <f>SUM(L25:L30)</f>
        <v>2.5404884999999999</v>
      </c>
      <c r="M31" s="68"/>
      <c r="N31" s="80">
        <f>SUM(N25:N30)</f>
        <v>0</v>
      </c>
      <c r="O31" s="69"/>
      <c r="P31" s="69"/>
      <c r="Q31" s="68"/>
      <c r="R31" s="68"/>
      <c r="S31" s="68"/>
      <c r="T31" s="72"/>
      <c r="U31" s="72"/>
      <c r="V31" s="72"/>
      <c r="W31" s="68">
        <f>SUM(W25:W30)</f>
        <v>0</v>
      </c>
      <c r="X31" s="73"/>
      <c r="Y31" s="73"/>
      <c r="Z31" s="66"/>
      <c r="AA31" s="66"/>
      <c r="AB31" s="69"/>
      <c r="AC31" s="69"/>
      <c r="AD31" s="69"/>
      <c r="AE31" s="74"/>
      <c r="AF31" s="74"/>
      <c r="AG31" s="74"/>
      <c r="AH31" s="74"/>
    </row>
    <row r="32" spans="1:37">
      <c r="A32" s="64"/>
      <c r="B32" s="75"/>
      <c r="C32" s="66"/>
      <c r="D32" s="67"/>
      <c r="E32" s="68"/>
      <c r="F32" s="69"/>
      <c r="G32" s="70"/>
      <c r="H32" s="70"/>
      <c r="I32" s="70"/>
      <c r="J32" s="70"/>
      <c r="K32" s="71"/>
      <c r="L32" s="71"/>
      <c r="M32" s="68"/>
      <c r="N32" s="68"/>
      <c r="O32" s="69"/>
      <c r="P32" s="69"/>
      <c r="Q32" s="68"/>
      <c r="R32" s="68"/>
      <c r="S32" s="68"/>
      <c r="T32" s="72"/>
      <c r="U32" s="72"/>
      <c r="V32" s="72"/>
      <c r="W32" s="68"/>
      <c r="X32" s="73"/>
      <c r="Y32" s="73"/>
      <c r="Z32" s="66"/>
      <c r="AA32" s="66"/>
      <c r="AB32" s="69"/>
      <c r="AC32" s="69"/>
      <c r="AD32" s="69"/>
      <c r="AE32" s="74"/>
      <c r="AF32" s="74"/>
      <c r="AG32" s="74"/>
      <c r="AH32" s="74"/>
    </row>
    <row r="33" spans="1:37">
      <c r="A33" s="64"/>
      <c r="B33" s="66" t="s">
        <v>121</v>
      </c>
      <c r="C33" s="66"/>
      <c r="D33" s="67"/>
      <c r="E33" s="68"/>
      <c r="F33" s="69"/>
      <c r="G33" s="70"/>
      <c r="H33" s="70"/>
      <c r="I33" s="70"/>
      <c r="J33" s="70"/>
      <c r="K33" s="71"/>
      <c r="L33" s="71"/>
      <c r="M33" s="68"/>
      <c r="N33" s="68"/>
      <c r="O33" s="69"/>
      <c r="P33" s="69"/>
      <c r="Q33" s="68"/>
      <c r="R33" s="68"/>
      <c r="S33" s="68"/>
      <c r="T33" s="72"/>
      <c r="U33" s="72"/>
      <c r="V33" s="72"/>
      <c r="W33" s="68"/>
      <c r="X33" s="73"/>
      <c r="Y33" s="73"/>
      <c r="Z33" s="66"/>
      <c r="AA33" s="66"/>
      <c r="AB33" s="69"/>
      <c r="AC33" s="69"/>
      <c r="AD33" s="69"/>
      <c r="AE33" s="74"/>
      <c r="AF33" s="74"/>
      <c r="AG33" s="74"/>
      <c r="AH33" s="74"/>
    </row>
    <row r="34" spans="1:37">
      <c r="A34" s="64" t="s">
        <v>81</v>
      </c>
      <c r="B34" s="75" t="s">
        <v>104</v>
      </c>
      <c r="C34" s="66" t="s">
        <v>122</v>
      </c>
      <c r="D34" s="67" t="s">
        <v>123</v>
      </c>
      <c r="E34" s="68">
        <v>1.5660000000000001</v>
      </c>
      <c r="F34" s="69" t="s">
        <v>85</v>
      </c>
      <c r="G34" s="70"/>
      <c r="H34" s="70">
        <f>ROUND(E34*G34,2)</f>
        <v>0</v>
      </c>
      <c r="I34" s="70"/>
      <c r="J34" s="70">
        <f>ROUND(E34*G34,2)</f>
        <v>0</v>
      </c>
      <c r="K34" s="71">
        <v>2.4542099999999998</v>
      </c>
      <c r="L34" s="71">
        <f>E34*K34</f>
        <v>3.8432928599999996</v>
      </c>
      <c r="M34" s="68"/>
      <c r="N34" s="68">
        <f>E34*M34</f>
        <v>0</v>
      </c>
      <c r="O34" s="69"/>
      <c r="P34" s="69" t="s">
        <v>86</v>
      </c>
      <c r="Q34" s="68"/>
      <c r="R34" s="68"/>
      <c r="S34" s="68"/>
      <c r="T34" s="72"/>
      <c r="U34" s="72"/>
      <c r="V34" s="72" t="s">
        <v>69</v>
      </c>
      <c r="W34" s="68"/>
      <c r="X34" s="76" t="s">
        <v>124</v>
      </c>
      <c r="Y34" s="76" t="s">
        <v>122</v>
      </c>
      <c r="Z34" s="66" t="s">
        <v>125</v>
      </c>
      <c r="AA34" s="66"/>
      <c r="AB34" s="69"/>
      <c r="AC34" s="69"/>
      <c r="AD34" s="69"/>
      <c r="AE34" s="74"/>
      <c r="AF34" s="74"/>
      <c r="AG34" s="74"/>
      <c r="AH34" s="74"/>
      <c r="AJ34" s="4" t="s">
        <v>89</v>
      </c>
      <c r="AK34" s="4" t="s">
        <v>90</v>
      </c>
    </row>
    <row r="35" spans="1:37">
      <c r="A35" s="64"/>
      <c r="B35" s="75"/>
      <c r="C35" s="66"/>
      <c r="D35" s="81" t="s">
        <v>126</v>
      </c>
      <c r="E35" s="82"/>
      <c r="F35" s="83"/>
      <c r="G35" s="84"/>
      <c r="H35" s="84"/>
      <c r="I35" s="84"/>
      <c r="J35" s="84"/>
      <c r="K35" s="85"/>
      <c r="L35" s="85"/>
      <c r="M35" s="82"/>
      <c r="N35" s="82"/>
      <c r="O35" s="83"/>
      <c r="P35" s="83"/>
      <c r="Q35" s="82"/>
      <c r="R35" s="82"/>
      <c r="S35" s="82"/>
      <c r="T35" s="86"/>
      <c r="U35" s="86"/>
      <c r="V35" s="86" t="s">
        <v>0</v>
      </c>
      <c r="W35" s="82"/>
      <c r="X35" s="87"/>
      <c r="Y35" s="73"/>
      <c r="Z35" s="66"/>
      <c r="AA35" s="66"/>
      <c r="AB35" s="69"/>
      <c r="AC35" s="69"/>
      <c r="AD35" s="69"/>
      <c r="AE35" s="74"/>
      <c r="AF35" s="74"/>
      <c r="AG35" s="74"/>
      <c r="AH35" s="74"/>
    </row>
    <row r="36" spans="1:37">
      <c r="A36" s="64"/>
      <c r="B36" s="75"/>
      <c r="C36" s="66"/>
      <c r="D36" s="81" t="s">
        <v>127</v>
      </c>
      <c r="E36" s="82"/>
      <c r="F36" s="83"/>
      <c r="G36" s="84"/>
      <c r="H36" s="84"/>
      <c r="I36" s="84"/>
      <c r="J36" s="84"/>
      <c r="K36" s="85"/>
      <c r="L36" s="85"/>
      <c r="M36" s="82"/>
      <c r="N36" s="82"/>
      <c r="O36" s="83"/>
      <c r="P36" s="83"/>
      <c r="Q36" s="82"/>
      <c r="R36" s="82"/>
      <c r="S36" s="82"/>
      <c r="T36" s="86"/>
      <c r="U36" s="86"/>
      <c r="V36" s="86" t="s">
        <v>0</v>
      </c>
      <c r="W36" s="82"/>
      <c r="X36" s="87"/>
      <c r="Y36" s="73"/>
      <c r="Z36" s="66"/>
      <c r="AA36" s="66"/>
      <c r="AB36" s="69"/>
      <c r="AC36" s="69"/>
      <c r="AD36" s="69"/>
      <c r="AE36" s="74"/>
      <c r="AF36" s="74"/>
      <c r="AG36" s="74"/>
      <c r="AH36" s="74"/>
    </row>
    <row r="37" spans="1:37">
      <c r="A37" s="64" t="s">
        <v>81</v>
      </c>
      <c r="B37" s="75" t="s">
        <v>104</v>
      </c>
      <c r="C37" s="66" t="s">
        <v>128</v>
      </c>
      <c r="D37" s="67" t="s">
        <v>129</v>
      </c>
      <c r="E37" s="68">
        <v>2.2599999999999998</v>
      </c>
      <c r="F37" s="69" t="s">
        <v>114</v>
      </c>
      <c r="G37" s="70"/>
      <c r="H37" s="70">
        <f>ROUND(E37*G37,2)</f>
        <v>0</v>
      </c>
      <c r="I37" s="70"/>
      <c r="J37" s="70">
        <f>ROUND(E37*G37,2)</f>
        <v>0</v>
      </c>
      <c r="K37" s="71">
        <v>4.3299999999999996E-3</v>
      </c>
      <c r="L37" s="71">
        <f>E37*K37</f>
        <v>9.785799999999999E-3</v>
      </c>
      <c r="M37" s="68"/>
      <c r="N37" s="68">
        <f>E37*M37</f>
        <v>0</v>
      </c>
      <c r="O37" s="69"/>
      <c r="P37" s="69" t="s">
        <v>86</v>
      </c>
      <c r="Q37" s="68"/>
      <c r="R37" s="68"/>
      <c r="S37" s="68"/>
      <c r="T37" s="72"/>
      <c r="U37" s="72"/>
      <c r="V37" s="72" t="s">
        <v>69</v>
      </c>
      <c r="W37" s="68"/>
      <c r="X37" s="76" t="s">
        <v>130</v>
      </c>
      <c r="Y37" s="76" t="s">
        <v>128</v>
      </c>
      <c r="Z37" s="66" t="s">
        <v>125</v>
      </c>
      <c r="AA37" s="66"/>
      <c r="AB37" s="69"/>
      <c r="AC37" s="69"/>
      <c r="AD37" s="69"/>
      <c r="AE37" s="74"/>
      <c r="AF37" s="74"/>
      <c r="AG37" s="74"/>
      <c r="AH37" s="74"/>
      <c r="AJ37" s="4" t="s">
        <v>89</v>
      </c>
      <c r="AK37" s="4" t="s">
        <v>90</v>
      </c>
    </row>
    <row r="38" spans="1:37">
      <c r="A38" s="64"/>
      <c r="B38" s="75"/>
      <c r="C38" s="66"/>
      <c r="D38" s="81" t="s">
        <v>131</v>
      </c>
      <c r="E38" s="82"/>
      <c r="F38" s="83"/>
      <c r="G38" s="84"/>
      <c r="H38" s="84"/>
      <c r="I38" s="84"/>
      <c r="J38" s="84"/>
      <c r="K38" s="85"/>
      <c r="L38" s="85"/>
      <c r="M38" s="82"/>
      <c r="N38" s="82"/>
      <c r="O38" s="83"/>
      <c r="P38" s="83"/>
      <c r="Q38" s="82"/>
      <c r="R38" s="82"/>
      <c r="S38" s="82"/>
      <c r="T38" s="86"/>
      <c r="U38" s="86"/>
      <c r="V38" s="86" t="s">
        <v>0</v>
      </c>
      <c r="W38" s="82"/>
      <c r="X38" s="87"/>
      <c r="Y38" s="73"/>
      <c r="Z38" s="66"/>
      <c r="AA38" s="66"/>
      <c r="AB38" s="69"/>
      <c r="AC38" s="69"/>
      <c r="AD38" s="69"/>
      <c r="AE38" s="74"/>
      <c r="AF38" s="74"/>
      <c r="AG38" s="74"/>
      <c r="AH38" s="74"/>
    </row>
    <row r="39" spans="1:37">
      <c r="A39" s="64"/>
      <c r="B39" s="75"/>
      <c r="C39" s="66"/>
      <c r="D39" s="81" t="s">
        <v>132</v>
      </c>
      <c r="E39" s="82"/>
      <c r="F39" s="83"/>
      <c r="G39" s="84"/>
      <c r="H39" s="84"/>
      <c r="I39" s="84"/>
      <c r="J39" s="84"/>
      <c r="K39" s="85"/>
      <c r="L39" s="85"/>
      <c r="M39" s="82"/>
      <c r="N39" s="82"/>
      <c r="O39" s="83"/>
      <c r="P39" s="83"/>
      <c r="Q39" s="82"/>
      <c r="R39" s="82"/>
      <c r="S39" s="82"/>
      <c r="T39" s="86"/>
      <c r="U39" s="86"/>
      <c r="V39" s="86" t="s">
        <v>0</v>
      </c>
      <c r="W39" s="82"/>
      <c r="X39" s="87"/>
      <c r="Y39" s="73"/>
      <c r="Z39" s="66"/>
      <c r="AA39" s="66"/>
      <c r="AB39" s="69"/>
      <c r="AC39" s="69"/>
      <c r="AD39" s="69"/>
      <c r="AE39" s="74"/>
      <c r="AF39" s="74"/>
      <c r="AG39" s="74"/>
      <c r="AH39" s="74"/>
    </row>
    <row r="40" spans="1:37">
      <c r="A40" s="64" t="s">
        <v>81</v>
      </c>
      <c r="B40" s="75" t="s">
        <v>104</v>
      </c>
      <c r="C40" s="66" t="s">
        <v>133</v>
      </c>
      <c r="D40" s="67" t="s">
        <v>134</v>
      </c>
      <c r="E40" s="68">
        <v>2.2599999999999998</v>
      </c>
      <c r="F40" s="69" t="s">
        <v>114</v>
      </c>
      <c r="G40" s="70"/>
      <c r="H40" s="70">
        <f>ROUND(E40*G40,2)</f>
        <v>0</v>
      </c>
      <c r="I40" s="70"/>
      <c r="J40" s="70">
        <f>ROUND(E40*G40,2)</f>
        <v>0</v>
      </c>
      <c r="K40" s="71"/>
      <c r="L40" s="71">
        <f>E40*K40</f>
        <v>0</v>
      </c>
      <c r="M40" s="68"/>
      <c r="N40" s="68">
        <f>E40*M40</f>
        <v>0</v>
      </c>
      <c r="O40" s="69"/>
      <c r="P40" s="69" t="s">
        <v>86</v>
      </c>
      <c r="Q40" s="68"/>
      <c r="R40" s="68"/>
      <c r="S40" s="68"/>
      <c r="T40" s="72"/>
      <c r="U40" s="72"/>
      <c r="V40" s="72" t="s">
        <v>69</v>
      </c>
      <c r="W40" s="68"/>
      <c r="X40" s="76" t="s">
        <v>135</v>
      </c>
      <c r="Y40" s="76" t="s">
        <v>133</v>
      </c>
      <c r="Z40" s="66" t="s">
        <v>125</v>
      </c>
      <c r="AA40" s="66"/>
      <c r="AB40" s="69"/>
      <c r="AC40" s="69"/>
      <c r="AD40" s="69"/>
      <c r="AE40" s="74"/>
      <c r="AF40" s="74"/>
      <c r="AG40" s="74"/>
      <c r="AH40" s="74"/>
      <c r="AJ40" s="4" t="s">
        <v>89</v>
      </c>
      <c r="AK40" s="4" t="s">
        <v>90</v>
      </c>
    </row>
    <row r="41" spans="1:37">
      <c r="A41" s="64"/>
      <c r="B41" s="75"/>
      <c r="C41" s="66"/>
      <c r="D41" s="77" t="s">
        <v>136</v>
      </c>
      <c r="E41" s="78">
        <f>J41</f>
        <v>0</v>
      </c>
      <c r="F41" s="69"/>
      <c r="G41" s="70"/>
      <c r="H41" s="78">
        <f>SUM(H33:H40)</f>
        <v>0</v>
      </c>
      <c r="I41" s="78">
        <f>SUM(I33:I40)</f>
        <v>0</v>
      </c>
      <c r="J41" s="78">
        <f>SUM(J33:J40)</f>
        <v>0</v>
      </c>
      <c r="K41" s="71"/>
      <c r="L41" s="79">
        <f>SUM(L33:L40)</f>
        <v>3.8530786599999995</v>
      </c>
      <c r="M41" s="68"/>
      <c r="N41" s="80">
        <f>SUM(N33:N40)</f>
        <v>0</v>
      </c>
      <c r="O41" s="69"/>
      <c r="P41" s="69"/>
      <c r="Q41" s="68"/>
      <c r="R41" s="68"/>
      <c r="S41" s="68"/>
      <c r="T41" s="72"/>
      <c r="U41" s="72"/>
      <c r="V41" s="72"/>
      <c r="W41" s="68">
        <f>SUM(W33:W40)</f>
        <v>0</v>
      </c>
      <c r="X41" s="73"/>
      <c r="Y41" s="73"/>
      <c r="Z41" s="66"/>
      <c r="AA41" s="66"/>
      <c r="AB41" s="69"/>
      <c r="AC41" s="69"/>
      <c r="AD41" s="69"/>
      <c r="AE41" s="74"/>
      <c r="AF41" s="74"/>
      <c r="AG41" s="74"/>
      <c r="AH41" s="74"/>
    </row>
    <row r="42" spans="1:37">
      <c r="A42" s="64"/>
      <c r="B42" s="75"/>
      <c r="C42" s="66"/>
      <c r="D42" s="67"/>
      <c r="E42" s="68"/>
      <c r="F42" s="69"/>
      <c r="G42" s="70"/>
      <c r="H42" s="70"/>
      <c r="I42" s="70"/>
      <c r="J42" s="70"/>
      <c r="K42" s="71"/>
      <c r="L42" s="71"/>
      <c r="M42" s="68"/>
      <c r="N42" s="68"/>
      <c r="O42" s="69"/>
      <c r="P42" s="69"/>
      <c r="Q42" s="68"/>
      <c r="R42" s="68"/>
      <c r="S42" s="68"/>
      <c r="T42" s="72"/>
      <c r="U42" s="72"/>
      <c r="V42" s="72"/>
      <c r="W42" s="68"/>
      <c r="X42" s="73"/>
      <c r="Y42" s="73"/>
      <c r="Z42" s="66"/>
      <c r="AA42" s="66"/>
      <c r="AB42" s="69"/>
      <c r="AC42" s="69"/>
      <c r="AD42" s="69"/>
      <c r="AE42" s="74"/>
      <c r="AF42" s="74"/>
      <c r="AG42" s="74"/>
      <c r="AH42" s="74"/>
    </row>
    <row r="43" spans="1:37">
      <c r="A43" s="64"/>
      <c r="B43" s="66" t="s">
        <v>137</v>
      </c>
      <c r="C43" s="66"/>
      <c r="D43" s="67"/>
      <c r="E43" s="68"/>
      <c r="F43" s="69"/>
      <c r="G43" s="70"/>
      <c r="H43" s="70"/>
      <c r="I43" s="70"/>
      <c r="J43" s="70"/>
      <c r="K43" s="71"/>
      <c r="L43" s="71"/>
      <c r="M43" s="68"/>
      <c r="N43" s="68"/>
      <c r="O43" s="69"/>
      <c r="P43" s="69"/>
      <c r="Q43" s="68"/>
      <c r="R43" s="68"/>
      <c r="S43" s="68"/>
      <c r="T43" s="72"/>
      <c r="U43" s="72"/>
      <c r="V43" s="72"/>
      <c r="W43" s="68"/>
      <c r="X43" s="73"/>
      <c r="Y43" s="73"/>
      <c r="Z43" s="66"/>
      <c r="AA43" s="66"/>
      <c r="AB43" s="69"/>
      <c r="AC43" s="69"/>
      <c r="AD43" s="69"/>
      <c r="AE43" s="74"/>
      <c r="AF43" s="74"/>
      <c r="AG43" s="74"/>
      <c r="AH43" s="74"/>
    </row>
    <row r="44" spans="1:37">
      <c r="A44" s="64" t="s">
        <v>81</v>
      </c>
      <c r="B44" s="75" t="s">
        <v>104</v>
      </c>
      <c r="C44" s="66" t="s">
        <v>138</v>
      </c>
      <c r="D44" s="67" t="s">
        <v>139</v>
      </c>
      <c r="E44" s="68">
        <v>69.87</v>
      </c>
      <c r="F44" s="69" t="s">
        <v>114</v>
      </c>
      <c r="G44" s="70"/>
      <c r="H44" s="70">
        <f>ROUND(E44*G44,2)</f>
        <v>0</v>
      </c>
      <c r="I44" s="70"/>
      <c r="J44" s="70">
        <f>ROUND(E44*G44,2)</f>
        <v>0</v>
      </c>
      <c r="K44" s="71">
        <v>4.9500000000000004E-3</v>
      </c>
      <c r="L44" s="71">
        <f>E44*K44</f>
        <v>0.34585650000000007</v>
      </c>
      <c r="M44" s="68"/>
      <c r="N44" s="68">
        <f>E44*M44</f>
        <v>0</v>
      </c>
      <c r="O44" s="69"/>
      <c r="P44" s="69" t="s">
        <v>86</v>
      </c>
      <c r="Q44" s="68"/>
      <c r="R44" s="68"/>
      <c r="S44" s="68"/>
      <c r="T44" s="72"/>
      <c r="U44" s="72"/>
      <c r="V44" s="72" t="s">
        <v>69</v>
      </c>
      <c r="W44" s="68"/>
      <c r="X44" s="76" t="s">
        <v>140</v>
      </c>
      <c r="Y44" s="76" t="s">
        <v>138</v>
      </c>
      <c r="Z44" s="66" t="s">
        <v>108</v>
      </c>
      <c r="AA44" s="66"/>
      <c r="AB44" s="69"/>
      <c r="AC44" s="69"/>
      <c r="AD44" s="69"/>
      <c r="AE44" s="74"/>
      <c r="AF44" s="74"/>
      <c r="AG44" s="74"/>
      <c r="AH44" s="74"/>
      <c r="AJ44" s="4" t="s">
        <v>89</v>
      </c>
      <c r="AK44" s="4" t="s">
        <v>90</v>
      </c>
    </row>
    <row r="45" spans="1:37">
      <c r="A45" s="64"/>
      <c r="B45" s="75"/>
      <c r="C45" s="66"/>
      <c r="D45" s="81" t="s">
        <v>141</v>
      </c>
      <c r="E45" s="82"/>
      <c r="F45" s="83"/>
      <c r="G45" s="84"/>
      <c r="H45" s="84"/>
      <c r="I45" s="84"/>
      <c r="J45" s="84"/>
      <c r="K45" s="85"/>
      <c r="L45" s="85"/>
      <c r="M45" s="82"/>
      <c r="N45" s="82"/>
      <c r="O45" s="83"/>
      <c r="P45" s="83"/>
      <c r="Q45" s="82"/>
      <c r="R45" s="82"/>
      <c r="S45" s="82"/>
      <c r="T45" s="86"/>
      <c r="U45" s="86"/>
      <c r="V45" s="86" t="s">
        <v>0</v>
      </c>
      <c r="W45" s="82"/>
      <c r="X45" s="87"/>
      <c r="Y45" s="73"/>
      <c r="Z45" s="66"/>
      <c r="AA45" s="66"/>
      <c r="AB45" s="69"/>
      <c r="AC45" s="69"/>
      <c r="AD45" s="69"/>
      <c r="AE45" s="74"/>
      <c r="AF45" s="74"/>
      <c r="AG45" s="74"/>
      <c r="AH45" s="74"/>
    </row>
    <row r="46" spans="1:37">
      <c r="A46" s="64"/>
      <c r="B46" s="75"/>
      <c r="C46" s="66"/>
      <c r="D46" s="81" t="s">
        <v>142</v>
      </c>
      <c r="E46" s="82"/>
      <c r="F46" s="83"/>
      <c r="G46" s="84"/>
      <c r="H46" s="84"/>
      <c r="I46" s="84"/>
      <c r="J46" s="84"/>
      <c r="K46" s="85"/>
      <c r="L46" s="85"/>
      <c r="M46" s="82"/>
      <c r="N46" s="82"/>
      <c r="O46" s="83"/>
      <c r="P46" s="83"/>
      <c r="Q46" s="82"/>
      <c r="R46" s="82"/>
      <c r="S46" s="82"/>
      <c r="T46" s="86"/>
      <c r="U46" s="86"/>
      <c r="V46" s="86" t="s">
        <v>0</v>
      </c>
      <c r="W46" s="82"/>
      <c r="X46" s="87"/>
      <c r="Y46" s="73"/>
      <c r="Z46" s="66"/>
      <c r="AA46" s="66"/>
      <c r="AB46" s="69"/>
      <c r="AC46" s="69"/>
      <c r="AD46" s="69"/>
      <c r="AE46" s="74"/>
      <c r="AF46" s="74"/>
      <c r="AG46" s="74"/>
      <c r="AH46" s="74"/>
    </row>
    <row r="47" spans="1:37">
      <c r="A47" s="64" t="s">
        <v>81</v>
      </c>
      <c r="B47" s="75" t="s">
        <v>104</v>
      </c>
      <c r="C47" s="66" t="s">
        <v>143</v>
      </c>
      <c r="D47" s="67" t="s">
        <v>144</v>
      </c>
      <c r="E47" s="68">
        <v>69.87</v>
      </c>
      <c r="F47" s="69" t="s">
        <v>114</v>
      </c>
      <c r="G47" s="70"/>
      <c r="H47" s="70">
        <f t="shared" ref="H47:H52" si="0">ROUND(E47*G47,2)</f>
        <v>0</v>
      </c>
      <c r="I47" s="70"/>
      <c r="J47" s="70">
        <f t="shared" ref="J47:J52" si="1">ROUND(E47*G47,2)</f>
        <v>0</v>
      </c>
      <c r="K47" s="71"/>
      <c r="L47" s="71">
        <f t="shared" ref="L47:L52" si="2">E47*K47</f>
        <v>0</v>
      </c>
      <c r="M47" s="68"/>
      <c r="N47" s="68">
        <f t="shared" ref="N47:N52" si="3">E47*M47</f>
        <v>0</v>
      </c>
      <c r="O47" s="69"/>
      <c r="P47" s="69" t="s">
        <v>86</v>
      </c>
      <c r="Q47" s="68"/>
      <c r="R47" s="68"/>
      <c r="S47" s="68"/>
      <c r="T47" s="72"/>
      <c r="U47" s="72"/>
      <c r="V47" s="72" t="s">
        <v>69</v>
      </c>
      <c r="W47" s="68"/>
      <c r="X47" s="76" t="s">
        <v>145</v>
      </c>
      <c r="Y47" s="76" t="s">
        <v>143</v>
      </c>
      <c r="Z47" s="66" t="s">
        <v>108</v>
      </c>
      <c r="AA47" s="66"/>
      <c r="AB47" s="69"/>
      <c r="AC47" s="69"/>
      <c r="AD47" s="69"/>
      <c r="AE47" s="74"/>
      <c r="AF47" s="74"/>
      <c r="AG47" s="74"/>
      <c r="AH47" s="74"/>
      <c r="AJ47" s="4" t="s">
        <v>89</v>
      </c>
      <c r="AK47" s="4" t="s">
        <v>90</v>
      </c>
    </row>
    <row r="48" spans="1:37">
      <c r="A48" s="64" t="s">
        <v>81</v>
      </c>
      <c r="B48" s="75" t="s">
        <v>104</v>
      </c>
      <c r="C48" s="66" t="s">
        <v>146</v>
      </c>
      <c r="D48" s="67" t="s">
        <v>147</v>
      </c>
      <c r="E48" s="68">
        <v>166.26499999999999</v>
      </c>
      <c r="F48" s="69" t="s">
        <v>114</v>
      </c>
      <c r="G48" s="70"/>
      <c r="H48" s="70">
        <f t="shared" si="0"/>
        <v>0</v>
      </c>
      <c r="I48" s="70"/>
      <c r="J48" s="70">
        <f t="shared" si="1"/>
        <v>0</v>
      </c>
      <c r="K48" s="71">
        <v>4.3E-3</v>
      </c>
      <c r="L48" s="71">
        <f t="shared" si="2"/>
        <v>0.71493949999999995</v>
      </c>
      <c r="M48" s="68"/>
      <c r="N48" s="68">
        <f t="shared" si="3"/>
        <v>0</v>
      </c>
      <c r="O48" s="69"/>
      <c r="P48" s="69" t="s">
        <v>86</v>
      </c>
      <c r="Q48" s="68"/>
      <c r="R48" s="68"/>
      <c r="S48" s="68"/>
      <c r="T48" s="72"/>
      <c r="U48" s="72"/>
      <c r="V48" s="72" t="s">
        <v>69</v>
      </c>
      <c r="W48" s="68"/>
      <c r="X48" s="76" t="s">
        <v>148</v>
      </c>
      <c r="Y48" s="76" t="s">
        <v>146</v>
      </c>
      <c r="Z48" s="66" t="s">
        <v>108</v>
      </c>
      <c r="AA48" s="66"/>
      <c r="AB48" s="69"/>
      <c r="AC48" s="69"/>
      <c r="AD48" s="69"/>
      <c r="AE48" s="74"/>
      <c r="AF48" s="74"/>
      <c r="AG48" s="74"/>
      <c r="AH48" s="74"/>
      <c r="AJ48" s="4" t="s">
        <v>89</v>
      </c>
      <c r="AK48" s="4" t="s">
        <v>90</v>
      </c>
    </row>
    <row r="49" spans="1:37" ht="25.5">
      <c r="A49" s="64" t="s">
        <v>81</v>
      </c>
      <c r="B49" s="75" t="s">
        <v>104</v>
      </c>
      <c r="C49" s="66" t="s">
        <v>149</v>
      </c>
      <c r="D49" s="67" t="s">
        <v>150</v>
      </c>
      <c r="E49" s="68">
        <v>166.26499999999999</v>
      </c>
      <c r="F49" s="69" t="s">
        <v>114</v>
      </c>
      <c r="G49" s="70"/>
      <c r="H49" s="70">
        <f t="shared" si="0"/>
        <v>0</v>
      </c>
      <c r="I49" s="70"/>
      <c r="J49" s="70">
        <f t="shared" si="1"/>
        <v>0</v>
      </c>
      <c r="K49" s="71">
        <v>7.0000000000000001E-3</v>
      </c>
      <c r="L49" s="71">
        <f t="shared" si="2"/>
        <v>1.1638549999999999</v>
      </c>
      <c r="M49" s="68"/>
      <c r="N49" s="68">
        <f t="shared" si="3"/>
        <v>0</v>
      </c>
      <c r="O49" s="69"/>
      <c r="P49" s="69" t="s">
        <v>86</v>
      </c>
      <c r="Q49" s="68"/>
      <c r="R49" s="68"/>
      <c r="S49" s="68"/>
      <c r="T49" s="72"/>
      <c r="U49" s="72"/>
      <c r="V49" s="72" t="s">
        <v>69</v>
      </c>
      <c r="W49" s="68"/>
      <c r="X49" s="76" t="s">
        <v>151</v>
      </c>
      <c r="Y49" s="76" t="s">
        <v>149</v>
      </c>
      <c r="Z49" s="66" t="s">
        <v>152</v>
      </c>
      <c r="AA49" s="66"/>
      <c r="AB49" s="69"/>
      <c r="AC49" s="69"/>
      <c r="AD49" s="69"/>
      <c r="AE49" s="74"/>
      <c r="AF49" s="74"/>
      <c r="AG49" s="74"/>
      <c r="AH49" s="74"/>
      <c r="AJ49" s="4" t="s">
        <v>89</v>
      </c>
      <c r="AK49" s="4" t="s">
        <v>90</v>
      </c>
    </row>
    <row r="50" spans="1:37">
      <c r="A50" s="64" t="s">
        <v>81</v>
      </c>
      <c r="B50" s="75" t="s">
        <v>104</v>
      </c>
      <c r="C50" s="66" t="s">
        <v>153</v>
      </c>
      <c r="D50" s="67" t="s">
        <v>154</v>
      </c>
      <c r="E50" s="68">
        <v>55</v>
      </c>
      <c r="F50" s="69" t="s">
        <v>155</v>
      </c>
      <c r="G50" s="70"/>
      <c r="H50" s="70">
        <f t="shared" si="0"/>
        <v>0</v>
      </c>
      <c r="I50" s="70"/>
      <c r="J50" s="70">
        <f t="shared" si="1"/>
        <v>0</v>
      </c>
      <c r="K50" s="71"/>
      <c r="L50" s="71">
        <f t="shared" si="2"/>
        <v>0</v>
      </c>
      <c r="M50" s="68"/>
      <c r="N50" s="68">
        <f t="shared" si="3"/>
        <v>0</v>
      </c>
      <c r="O50" s="69"/>
      <c r="P50" s="69" t="s">
        <v>86</v>
      </c>
      <c r="Q50" s="68"/>
      <c r="R50" s="68"/>
      <c r="S50" s="68"/>
      <c r="T50" s="72"/>
      <c r="U50" s="72"/>
      <c r="V50" s="72" t="s">
        <v>69</v>
      </c>
      <c r="W50" s="68"/>
      <c r="X50" s="76" t="s">
        <v>156</v>
      </c>
      <c r="Y50" s="76" t="s">
        <v>153</v>
      </c>
      <c r="Z50" s="66" t="s">
        <v>152</v>
      </c>
      <c r="AA50" s="66"/>
      <c r="AB50" s="69"/>
      <c r="AC50" s="69"/>
      <c r="AD50" s="69"/>
      <c r="AE50" s="74"/>
      <c r="AF50" s="74"/>
      <c r="AG50" s="74"/>
      <c r="AH50" s="74"/>
      <c r="AJ50" s="4" t="s">
        <v>89</v>
      </c>
      <c r="AK50" s="4" t="s">
        <v>90</v>
      </c>
    </row>
    <row r="51" spans="1:37">
      <c r="A51" s="64" t="s">
        <v>81</v>
      </c>
      <c r="B51" s="75" t="s">
        <v>104</v>
      </c>
      <c r="C51" s="66" t="s">
        <v>157</v>
      </c>
      <c r="D51" s="67" t="s">
        <v>158</v>
      </c>
      <c r="E51" s="68">
        <v>41.5</v>
      </c>
      <c r="F51" s="69" t="s">
        <v>114</v>
      </c>
      <c r="G51" s="70"/>
      <c r="H51" s="70">
        <f t="shared" si="0"/>
        <v>0</v>
      </c>
      <c r="I51" s="70"/>
      <c r="J51" s="70">
        <f t="shared" si="1"/>
        <v>0</v>
      </c>
      <c r="K51" s="71">
        <v>3.2640000000000002E-2</v>
      </c>
      <c r="L51" s="71">
        <f t="shared" si="2"/>
        <v>1.3545600000000002</v>
      </c>
      <c r="M51" s="68"/>
      <c r="N51" s="68">
        <f t="shared" si="3"/>
        <v>0</v>
      </c>
      <c r="O51" s="69"/>
      <c r="P51" s="69" t="s">
        <v>86</v>
      </c>
      <c r="Q51" s="68"/>
      <c r="R51" s="68"/>
      <c r="S51" s="68"/>
      <c r="T51" s="72"/>
      <c r="U51" s="72"/>
      <c r="V51" s="72" t="s">
        <v>69</v>
      </c>
      <c r="W51" s="68"/>
      <c r="X51" s="76" t="s">
        <v>159</v>
      </c>
      <c r="Y51" s="76" t="s">
        <v>157</v>
      </c>
      <c r="Z51" s="66" t="s">
        <v>152</v>
      </c>
      <c r="AA51" s="66"/>
      <c r="AB51" s="69"/>
      <c r="AC51" s="69"/>
      <c r="AD51" s="69"/>
      <c r="AE51" s="74"/>
      <c r="AF51" s="74"/>
      <c r="AG51" s="74"/>
      <c r="AH51" s="74"/>
      <c r="AJ51" s="4" t="s">
        <v>89</v>
      </c>
      <c r="AK51" s="4" t="s">
        <v>90</v>
      </c>
    </row>
    <row r="52" spans="1:37">
      <c r="A52" s="64" t="s">
        <v>81</v>
      </c>
      <c r="B52" s="75" t="s">
        <v>104</v>
      </c>
      <c r="C52" s="66" t="s">
        <v>160</v>
      </c>
      <c r="D52" s="67" t="s">
        <v>161</v>
      </c>
      <c r="E52" s="68">
        <v>166.26499999999999</v>
      </c>
      <c r="F52" s="69" t="s">
        <v>114</v>
      </c>
      <c r="G52" s="70"/>
      <c r="H52" s="70">
        <f t="shared" si="0"/>
        <v>0</v>
      </c>
      <c r="I52" s="70"/>
      <c r="J52" s="70">
        <f t="shared" si="1"/>
        <v>0</v>
      </c>
      <c r="K52" s="71">
        <v>4.4600000000000004E-3</v>
      </c>
      <c r="L52" s="71">
        <f t="shared" si="2"/>
        <v>0.74154189999999998</v>
      </c>
      <c r="M52" s="68"/>
      <c r="N52" s="68">
        <f t="shared" si="3"/>
        <v>0</v>
      </c>
      <c r="O52" s="69"/>
      <c r="P52" s="69" t="s">
        <v>86</v>
      </c>
      <c r="Q52" s="68"/>
      <c r="R52" s="68"/>
      <c r="S52" s="68"/>
      <c r="T52" s="72"/>
      <c r="U52" s="72"/>
      <c r="V52" s="72" t="s">
        <v>69</v>
      </c>
      <c r="W52" s="68"/>
      <c r="X52" s="76" t="s">
        <v>162</v>
      </c>
      <c r="Y52" s="76" t="s">
        <v>160</v>
      </c>
      <c r="Z52" s="66" t="s">
        <v>152</v>
      </c>
      <c r="AA52" s="66"/>
      <c r="AB52" s="69"/>
      <c r="AC52" s="69"/>
      <c r="AD52" s="69"/>
      <c r="AE52" s="74"/>
      <c r="AF52" s="74"/>
      <c r="AG52" s="74"/>
      <c r="AH52" s="74"/>
      <c r="AJ52" s="4" t="s">
        <v>89</v>
      </c>
      <c r="AK52" s="4" t="s">
        <v>90</v>
      </c>
    </row>
    <row r="53" spans="1:37">
      <c r="A53" s="64"/>
      <c r="B53" s="75"/>
      <c r="C53" s="66"/>
      <c r="D53" s="81" t="s">
        <v>163</v>
      </c>
      <c r="E53" s="82"/>
      <c r="F53" s="83"/>
      <c r="G53" s="84"/>
      <c r="H53" s="84"/>
      <c r="I53" s="84"/>
      <c r="J53" s="84"/>
      <c r="K53" s="85"/>
      <c r="L53" s="85"/>
      <c r="M53" s="82"/>
      <c r="N53" s="82"/>
      <c r="O53" s="83"/>
      <c r="P53" s="83"/>
      <c r="Q53" s="82"/>
      <c r="R53" s="82"/>
      <c r="S53" s="82"/>
      <c r="T53" s="86"/>
      <c r="U53" s="86"/>
      <c r="V53" s="86" t="s">
        <v>0</v>
      </c>
      <c r="W53" s="82"/>
      <c r="X53" s="87"/>
      <c r="Y53" s="73"/>
      <c r="Z53" s="66"/>
      <c r="AA53" s="66"/>
      <c r="AB53" s="69"/>
      <c r="AC53" s="69"/>
      <c r="AD53" s="69"/>
      <c r="AE53" s="74"/>
      <c r="AF53" s="74"/>
      <c r="AG53" s="74"/>
      <c r="AH53" s="74"/>
    </row>
    <row r="54" spans="1:37">
      <c r="A54" s="64"/>
      <c r="B54" s="75"/>
      <c r="C54" s="66"/>
      <c r="D54" s="81" t="s">
        <v>164</v>
      </c>
      <c r="E54" s="82"/>
      <c r="F54" s="83"/>
      <c r="G54" s="84"/>
      <c r="H54" s="84"/>
      <c r="I54" s="84"/>
      <c r="J54" s="84"/>
      <c r="K54" s="85"/>
      <c r="L54" s="85"/>
      <c r="M54" s="82"/>
      <c r="N54" s="82"/>
      <c r="O54" s="83"/>
      <c r="P54" s="83"/>
      <c r="Q54" s="82"/>
      <c r="R54" s="82"/>
      <c r="S54" s="82"/>
      <c r="T54" s="86"/>
      <c r="U54" s="86"/>
      <c r="V54" s="86" t="s">
        <v>0</v>
      </c>
      <c r="W54" s="82"/>
      <c r="X54" s="87"/>
      <c r="Y54" s="73"/>
      <c r="Z54" s="66"/>
      <c r="AA54" s="66"/>
      <c r="AB54" s="69"/>
      <c r="AC54" s="69"/>
      <c r="AD54" s="69"/>
      <c r="AE54" s="74"/>
      <c r="AF54" s="74"/>
      <c r="AG54" s="74"/>
      <c r="AH54" s="74"/>
    </row>
    <row r="55" spans="1:37">
      <c r="A55" s="64"/>
      <c r="B55" s="75"/>
      <c r="C55" s="66"/>
      <c r="D55" s="81" t="s">
        <v>165</v>
      </c>
      <c r="E55" s="82"/>
      <c r="F55" s="83"/>
      <c r="G55" s="84"/>
      <c r="H55" s="84"/>
      <c r="I55" s="84"/>
      <c r="J55" s="84"/>
      <c r="K55" s="85"/>
      <c r="L55" s="85"/>
      <c r="M55" s="82"/>
      <c r="N55" s="82"/>
      <c r="O55" s="83"/>
      <c r="P55" s="83"/>
      <c r="Q55" s="82"/>
      <c r="R55" s="82"/>
      <c r="S55" s="82"/>
      <c r="T55" s="86"/>
      <c r="U55" s="86"/>
      <c r="V55" s="86" t="s">
        <v>0</v>
      </c>
      <c r="W55" s="82"/>
      <c r="X55" s="87"/>
      <c r="Y55" s="73"/>
      <c r="Z55" s="66"/>
      <c r="AA55" s="66"/>
      <c r="AB55" s="69"/>
      <c r="AC55" s="69"/>
      <c r="AD55" s="69"/>
      <c r="AE55" s="74"/>
      <c r="AF55" s="74"/>
      <c r="AG55" s="74"/>
      <c r="AH55" s="74"/>
    </row>
    <row r="56" spans="1:37">
      <c r="A56" s="64"/>
      <c r="B56" s="75"/>
      <c r="C56" s="66"/>
      <c r="D56" s="81" t="s">
        <v>166</v>
      </c>
      <c r="E56" s="82"/>
      <c r="F56" s="83"/>
      <c r="G56" s="84"/>
      <c r="H56" s="84"/>
      <c r="I56" s="84"/>
      <c r="J56" s="84"/>
      <c r="K56" s="85"/>
      <c r="L56" s="85"/>
      <c r="M56" s="82"/>
      <c r="N56" s="82"/>
      <c r="O56" s="83"/>
      <c r="P56" s="83"/>
      <c r="Q56" s="82"/>
      <c r="R56" s="82"/>
      <c r="S56" s="82"/>
      <c r="T56" s="86"/>
      <c r="U56" s="86"/>
      <c r="V56" s="86" t="s">
        <v>0</v>
      </c>
      <c r="W56" s="82"/>
      <c r="X56" s="87"/>
      <c r="Y56" s="73"/>
      <c r="Z56" s="66"/>
      <c r="AA56" s="66"/>
      <c r="AB56" s="69"/>
      <c r="AC56" s="69"/>
      <c r="AD56" s="69"/>
      <c r="AE56" s="74"/>
      <c r="AF56" s="74"/>
      <c r="AG56" s="74"/>
      <c r="AH56" s="74"/>
    </row>
    <row r="57" spans="1:37">
      <c r="A57" s="64"/>
      <c r="B57" s="75"/>
      <c r="C57" s="66"/>
      <c r="D57" s="81" t="s">
        <v>167</v>
      </c>
      <c r="E57" s="82"/>
      <c r="F57" s="83"/>
      <c r="G57" s="84"/>
      <c r="H57" s="84"/>
      <c r="I57" s="84"/>
      <c r="J57" s="84"/>
      <c r="K57" s="85"/>
      <c r="L57" s="85"/>
      <c r="M57" s="82"/>
      <c r="N57" s="82"/>
      <c r="O57" s="83"/>
      <c r="P57" s="83"/>
      <c r="Q57" s="82"/>
      <c r="R57" s="82"/>
      <c r="S57" s="82"/>
      <c r="T57" s="86"/>
      <c r="U57" s="86"/>
      <c r="V57" s="86" t="s">
        <v>0</v>
      </c>
      <c r="W57" s="82"/>
      <c r="X57" s="87"/>
      <c r="Y57" s="73"/>
      <c r="Z57" s="66"/>
      <c r="AA57" s="66"/>
      <c r="AB57" s="69"/>
      <c r="AC57" s="69"/>
      <c r="AD57" s="69"/>
      <c r="AE57" s="74"/>
      <c r="AF57" s="74"/>
      <c r="AG57" s="74"/>
      <c r="AH57" s="74"/>
    </row>
    <row r="58" spans="1:37">
      <c r="A58" s="64"/>
      <c r="B58" s="75"/>
      <c r="C58" s="66"/>
      <c r="D58" s="81" t="s">
        <v>168</v>
      </c>
      <c r="E58" s="82"/>
      <c r="F58" s="83"/>
      <c r="G58" s="84"/>
      <c r="H58" s="84"/>
      <c r="I58" s="84"/>
      <c r="J58" s="84"/>
      <c r="K58" s="85"/>
      <c r="L58" s="85"/>
      <c r="M58" s="82"/>
      <c r="N58" s="82"/>
      <c r="O58" s="83"/>
      <c r="P58" s="83"/>
      <c r="Q58" s="82"/>
      <c r="R58" s="82"/>
      <c r="S58" s="82"/>
      <c r="T58" s="86"/>
      <c r="U58" s="86"/>
      <c r="V58" s="86" t="s">
        <v>0</v>
      </c>
      <c r="W58" s="82"/>
      <c r="X58" s="87"/>
      <c r="Y58" s="73"/>
      <c r="Z58" s="66"/>
      <c r="AA58" s="66"/>
      <c r="AB58" s="69"/>
      <c r="AC58" s="69"/>
      <c r="AD58" s="69"/>
      <c r="AE58" s="74"/>
      <c r="AF58" s="74"/>
      <c r="AG58" s="74"/>
      <c r="AH58" s="74"/>
    </row>
    <row r="59" spans="1:37">
      <c r="A59" s="64"/>
      <c r="B59" s="75"/>
      <c r="C59" s="66"/>
      <c r="D59" s="81" t="s">
        <v>169</v>
      </c>
      <c r="E59" s="82"/>
      <c r="F59" s="83"/>
      <c r="G59" s="84"/>
      <c r="H59" s="84"/>
      <c r="I59" s="84"/>
      <c r="J59" s="84"/>
      <c r="K59" s="85"/>
      <c r="L59" s="85"/>
      <c r="M59" s="82"/>
      <c r="N59" s="82"/>
      <c r="O59" s="83"/>
      <c r="P59" s="83"/>
      <c r="Q59" s="82"/>
      <c r="R59" s="82"/>
      <c r="S59" s="82"/>
      <c r="T59" s="86"/>
      <c r="U59" s="86"/>
      <c r="V59" s="86" t="s">
        <v>0</v>
      </c>
      <c r="W59" s="82"/>
      <c r="X59" s="87"/>
      <c r="Y59" s="73"/>
      <c r="Z59" s="66"/>
      <c r="AA59" s="66"/>
      <c r="AB59" s="69"/>
      <c r="AC59" s="69"/>
      <c r="AD59" s="69"/>
      <c r="AE59" s="74"/>
      <c r="AF59" s="74"/>
      <c r="AG59" s="74"/>
      <c r="AH59" s="74"/>
    </row>
    <row r="60" spans="1:37">
      <c r="A60" s="64"/>
      <c r="B60" s="75"/>
      <c r="C60" s="66"/>
      <c r="D60" s="81" t="s">
        <v>170</v>
      </c>
      <c r="E60" s="82"/>
      <c r="F60" s="83"/>
      <c r="G60" s="84"/>
      <c r="H60" s="84"/>
      <c r="I60" s="84"/>
      <c r="J60" s="84"/>
      <c r="K60" s="85"/>
      <c r="L60" s="85"/>
      <c r="M60" s="82"/>
      <c r="N60" s="82"/>
      <c r="O60" s="83"/>
      <c r="P60" s="83"/>
      <c r="Q60" s="82"/>
      <c r="R60" s="82"/>
      <c r="S60" s="82"/>
      <c r="T60" s="86"/>
      <c r="U60" s="86"/>
      <c r="V60" s="86" t="s">
        <v>0</v>
      </c>
      <c r="W60" s="82"/>
      <c r="X60" s="87"/>
      <c r="Y60" s="73"/>
      <c r="Z60" s="66"/>
      <c r="AA60" s="66"/>
      <c r="AB60" s="69"/>
      <c r="AC60" s="69"/>
      <c r="AD60" s="69"/>
      <c r="AE60" s="74"/>
      <c r="AF60" s="74"/>
      <c r="AG60" s="74"/>
      <c r="AH60" s="74"/>
    </row>
    <row r="61" spans="1:37">
      <c r="A61" s="64" t="s">
        <v>81</v>
      </c>
      <c r="B61" s="75" t="s">
        <v>104</v>
      </c>
      <c r="C61" s="66" t="s">
        <v>171</v>
      </c>
      <c r="D61" s="67" t="s">
        <v>172</v>
      </c>
      <c r="E61" s="68">
        <v>65.91</v>
      </c>
      <c r="F61" s="69" t="s">
        <v>114</v>
      </c>
      <c r="G61" s="70"/>
      <c r="H61" s="70">
        <f>ROUND(E61*G61,2)</f>
        <v>0</v>
      </c>
      <c r="I61" s="70"/>
      <c r="J61" s="70">
        <f>ROUND(E61*G61,2)</f>
        <v>0</v>
      </c>
      <c r="K61" s="71">
        <v>0.16170000000000001</v>
      </c>
      <c r="L61" s="71">
        <f>E61*K61</f>
        <v>10.657647000000001</v>
      </c>
      <c r="M61" s="68"/>
      <c r="N61" s="68">
        <f>E61*M61</f>
        <v>0</v>
      </c>
      <c r="O61" s="69"/>
      <c r="P61" s="69" t="s">
        <v>86</v>
      </c>
      <c r="Q61" s="68"/>
      <c r="R61" s="68"/>
      <c r="S61" s="68"/>
      <c r="T61" s="72"/>
      <c r="U61" s="72"/>
      <c r="V61" s="72" t="s">
        <v>69</v>
      </c>
      <c r="W61" s="68"/>
      <c r="X61" s="76" t="s">
        <v>173</v>
      </c>
      <c r="Y61" s="76" t="s">
        <v>171</v>
      </c>
      <c r="Z61" s="66" t="s">
        <v>108</v>
      </c>
      <c r="AA61" s="66"/>
      <c r="AB61" s="69"/>
      <c r="AC61" s="69"/>
      <c r="AD61" s="69"/>
      <c r="AE61" s="74"/>
      <c r="AF61" s="74"/>
      <c r="AG61" s="74"/>
      <c r="AH61" s="74"/>
      <c r="AJ61" s="4" t="s">
        <v>89</v>
      </c>
      <c r="AK61" s="4" t="s">
        <v>90</v>
      </c>
    </row>
    <row r="62" spans="1:37">
      <c r="A62" s="64"/>
      <c r="B62" s="75"/>
      <c r="C62" s="66"/>
      <c r="D62" s="81" t="s">
        <v>174</v>
      </c>
      <c r="E62" s="82"/>
      <c r="F62" s="83"/>
      <c r="G62" s="84"/>
      <c r="H62" s="84"/>
      <c r="I62" s="84"/>
      <c r="J62" s="84"/>
      <c r="K62" s="85"/>
      <c r="L62" s="85"/>
      <c r="M62" s="82"/>
      <c r="N62" s="82"/>
      <c r="O62" s="83"/>
      <c r="P62" s="83"/>
      <c r="Q62" s="82"/>
      <c r="R62" s="82"/>
      <c r="S62" s="82"/>
      <c r="T62" s="86"/>
      <c r="U62" s="86"/>
      <c r="V62" s="86" t="s">
        <v>0</v>
      </c>
      <c r="W62" s="82"/>
      <c r="X62" s="87"/>
      <c r="Y62" s="73"/>
      <c r="Z62" s="66"/>
      <c r="AA62" s="66"/>
      <c r="AB62" s="69"/>
      <c r="AC62" s="69"/>
      <c r="AD62" s="69"/>
      <c r="AE62" s="74"/>
      <c r="AF62" s="74"/>
      <c r="AG62" s="74"/>
      <c r="AH62" s="74"/>
    </row>
    <row r="63" spans="1:37">
      <c r="A63" s="64"/>
      <c r="B63" s="75"/>
      <c r="C63" s="66"/>
      <c r="D63" s="81" t="s">
        <v>175</v>
      </c>
      <c r="E63" s="82"/>
      <c r="F63" s="83"/>
      <c r="G63" s="84"/>
      <c r="H63" s="84"/>
      <c r="I63" s="84"/>
      <c r="J63" s="84"/>
      <c r="K63" s="85"/>
      <c r="L63" s="85"/>
      <c r="M63" s="82"/>
      <c r="N63" s="82"/>
      <c r="O63" s="83"/>
      <c r="P63" s="83"/>
      <c r="Q63" s="82"/>
      <c r="R63" s="82"/>
      <c r="S63" s="82"/>
      <c r="T63" s="86"/>
      <c r="U63" s="86"/>
      <c r="V63" s="86" t="s">
        <v>0</v>
      </c>
      <c r="W63" s="82"/>
      <c r="X63" s="87"/>
      <c r="Y63" s="73"/>
      <c r="Z63" s="66"/>
      <c r="AA63" s="66"/>
      <c r="AB63" s="69"/>
      <c r="AC63" s="69"/>
      <c r="AD63" s="69"/>
      <c r="AE63" s="74"/>
      <c r="AF63" s="74"/>
      <c r="AG63" s="74"/>
      <c r="AH63" s="74"/>
    </row>
    <row r="64" spans="1:37">
      <c r="A64" s="64"/>
      <c r="B64" s="75"/>
      <c r="C64" s="66"/>
      <c r="D64" s="81" t="s">
        <v>176</v>
      </c>
      <c r="E64" s="82"/>
      <c r="F64" s="83"/>
      <c r="G64" s="84"/>
      <c r="H64" s="84"/>
      <c r="I64" s="84"/>
      <c r="J64" s="84"/>
      <c r="K64" s="85"/>
      <c r="L64" s="85"/>
      <c r="M64" s="82"/>
      <c r="N64" s="82"/>
      <c r="O64" s="83"/>
      <c r="P64" s="83"/>
      <c r="Q64" s="82"/>
      <c r="R64" s="82"/>
      <c r="S64" s="82"/>
      <c r="T64" s="86"/>
      <c r="U64" s="86"/>
      <c r="V64" s="86" t="s">
        <v>0</v>
      </c>
      <c r="W64" s="82"/>
      <c r="X64" s="87"/>
      <c r="Y64" s="73"/>
      <c r="Z64" s="66"/>
      <c r="AA64" s="66"/>
      <c r="AB64" s="69"/>
      <c r="AC64" s="69"/>
      <c r="AD64" s="69"/>
      <c r="AE64" s="74"/>
      <c r="AF64" s="74"/>
      <c r="AG64" s="74"/>
      <c r="AH64" s="74"/>
    </row>
    <row r="65" spans="1:37">
      <c r="A65" s="64"/>
      <c r="B65" s="75"/>
      <c r="C65" s="66"/>
      <c r="D65" s="81" t="s">
        <v>177</v>
      </c>
      <c r="E65" s="82"/>
      <c r="F65" s="83"/>
      <c r="G65" s="84"/>
      <c r="H65" s="84"/>
      <c r="I65" s="84"/>
      <c r="J65" s="84"/>
      <c r="K65" s="85"/>
      <c r="L65" s="85"/>
      <c r="M65" s="82"/>
      <c r="N65" s="82"/>
      <c r="O65" s="83"/>
      <c r="P65" s="83"/>
      <c r="Q65" s="82"/>
      <c r="R65" s="82"/>
      <c r="S65" s="82"/>
      <c r="T65" s="86"/>
      <c r="U65" s="86"/>
      <c r="V65" s="86" t="s">
        <v>0</v>
      </c>
      <c r="W65" s="82"/>
      <c r="X65" s="87"/>
      <c r="Y65" s="73"/>
      <c r="Z65" s="66"/>
      <c r="AA65" s="66"/>
      <c r="AB65" s="69"/>
      <c r="AC65" s="69"/>
      <c r="AD65" s="69"/>
      <c r="AE65" s="74"/>
      <c r="AF65" s="74"/>
      <c r="AG65" s="74"/>
      <c r="AH65" s="74"/>
    </row>
    <row r="66" spans="1:37">
      <c r="A66" s="64"/>
      <c r="B66" s="75"/>
      <c r="C66" s="66"/>
      <c r="D66" s="81" t="s">
        <v>178</v>
      </c>
      <c r="E66" s="82"/>
      <c r="F66" s="83"/>
      <c r="G66" s="84"/>
      <c r="H66" s="84"/>
      <c r="I66" s="84"/>
      <c r="J66" s="84"/>
      <c r="K66" s="85"/>
      <c r="L66" s="85"/>
      <c r="M66" s="82"/>
      <c r="N66" s="82"/>
      <c r="O66" s="83"/>
      <c r="P66" s="83"/>
      <c r="Q66" s="82"/>
      <c r="R66" s="82"/>
      <c r="S66" s="82"/>
      <c r="T66" s="86"/>
      <c r="U66" s="86"/>
      <c r="V66" s="86" t="s">
        <v>0</v>
      </c>
      <c r="W66" s="82"/>
      <c r="X66" s="87"/>
      <c r="Y66" s="73"/>
      <c r="Z66" s="66"/>
      <c r="AA66" s="66"/>
      <c r="AB66" s="69"/>
      <c r="AC66" s="69"/>
      <c r="AD66" s="69"/>
      <c r="AE66" s="74"/>
      <c r="AF66" s="74"/>
      <c r="AG66" s="74"/>
      <c r="AH66" s="74"/>
    </row>
    <row r="67" spans="1:37">
      <c r="A67" s="64"/>
      <c r="B67" s="75"/>
      <c r="C67" s="66"/>
      <c r="D67" s="81" t="s">
        <v>179</v>
      </c>
      <c r="E67" s="82"/>
      <c r="F67" s="83"/>
      <c r="G67" s="84"/>
      <c r="H67" s="84"/>
      <c r="I67" s="84"/>
      <c r="J67" s="84"/>
      <c r="K67" s="85"/>
      <c r="L67" s="85"/>
      <c r="M67" s="82"/>
      <c r="N67" s="82"/>
      <c r="O67" s="83"/>
      <c r="P67" s="83"/>
      <c r="Q67" s="82"/>
      <c r="R67" s="82"/>
      <c r="S67" s="82"/>
      <c r="T67" s="86"/>
      <c r="U67" s="86"/>
      <c r="V67" s="86" t="s">
        <v>0</v>
      </c>
      <c r="W67" s="82"/>
      <c r="X67" s="87"/>
      <c r="Y67" s="73"/>
      <c r="Z67" s="66"/>
      <c r="AA67" s="66"/>
      <c r="AB67" s="69"/>
      <c r="AC67" s="69"/>
      <c r="AD67" s="69"/>
      <c r="AE67" s="74"/>
      <c r="AF67" s="74"/>
      <c r="AG67" s="74"/>
      <c r="AH67" s="74"/>
    </row>
    <row r="68" spans="1:37">
      <c r="A68" s="64"/>
      <c r="B68" s="75"/>
      <c r="C68" s="66"/>
      <c r="D68" s="81" t="s">
        <v>180</v>
      </c>
      <c r="E68" s="82"/>
      <c r="F68" s="83"/>
      <c r="G68" s="84"/>
      <c r="H68" s="84"/>
      <c r="I68" s="84"/>
      <c r="J68" s="84"/>
      <c r="K68" s="85"/>
      <c r="L68" s="85"/>
      <c r="M68" s="82"/>
      <c r="N68" s="82"/>
      <c r="O68" s="83"/>
      <c r="P68" s="83"/>
      <c r="Q68" s="82"/>
      <c r="R68" s="82"/>
      <c r="S68" s="82"/>
      <c r="T68" s="86"/>
      <c r="U68" s="86"/>
      <c r="V68" s="86" t="s">
        <v>0</v>
      </c>
      <c r="W68" s="82"/>
      <c r="X68" s="87"/>
      <c r="Y68" s="73"/>
      <c r="Z68" s="66"/>
      <c r="AA68" s="66"/>
      <c r="AB68" s="69"/>
      <c r="AC68" s="69"/>
      <c r="AD68" s="69"/>
      <c r="AE68" s="74"/>
      <c r="AF68" s="74"/>
      <c r="AG68" s="74"/>
      <c r="AH68" s="74"/>
    </row>
    <row r="69" spans="1:37">
      <c r="A69" s="64"/>
      <c r="B69" s="75"/>
      <c r="C69" s="66"/>
      <c r="D69" s="81" t="s">
        <v>181</v>
      </c>
      <c r="E69" s="82"/>
      <c r="F69" s="83"/>
      <c r="G69" s="84"/>
      <c r="H69" s="84"/>
      <c r="I69" s="84"/>
      <c r="J69" s="84"/>
      <c r="K69" s="85"/>
      <c r="L69" s="85"/>
      <c r="M69" s="82"/>
      <c r="N69" s="82"/>
      <c r="O69" s="83"/>
      <c r="P69" s="83"/>
      <c r="Q69" s="82"/>
      <c r="R69" s="82"/>
      <c r="S69" s="82"/>
      <c r="T69" s="86"/>
      <c r="U69" s="86"/>
      <c r="V69" s="86" t="s">
        <v>0</v>
      </c>
      <c r="W69" s="82"/>
      <c r="X69" s="87"/>
      <c r="Y69" s="73"/>
      <c r="Z69" s="66"/>
      <c r="AA69" s="66"/>
      <c r="AB69" s="69"/>
      <c r="AC69" s="69"/>
      <c r="AD69" s="69"/>
      <c r="AE69" s="74"/>
      <c r="AF69" s="74"/>
      <c r="AG69" s="74"/>
      <c r="AH69" s="74"/>
    </row>
    <row r="70" spans="1:37" ht="25.5">
      <c r="A70" s="64" t="s">
        <v>81</v>
      </c>
      <c r="B70" s="75" t="s">
        <v>104</v>
      </c>
      <c r="C70" s="66" t="s">
        <v>182</v>
      </c>
      <c r="D70" s="67" t="s">
        <v>183</v>
      </c>
      <c r="E70" s="68">
        <v>65.91</v>
      </c>
      <c r="F70" s="69" t="s">
        <v>114</v>
      </c>
      <c r="G70" s="70"/>
      <c r="H70" s="70">
        <f>ROUND(E70*G70,2)</f>
        <v>0</v>
      </c>
      <c r="I70" s="70"/>
      <c r="J70" s="70">
        <f>ROUND(E70*G70,2)</f>
        <v>0</v>
      </c>
      <c r="K70" s="71">
        <v>0.10005</v>
      </c>
      <c r="L70" s="71">
        <f>E70*K70</f>
        <v>6.5942954999999994</v>
      </c>
      <c r="M70" s="68"/>
      <c r="N70" s="68">
        <f>E70*M70</f>
        <v>0</v>
      </c>
      <c r="O70" s="69"/>
      <c r="P70" s="69" t="s">
        <v>86</v>
      </c>
      <c r="Q70" s="68"/>
      <c r="R70" s="68"/>
      <c r="S70" s="68"/>
      <c r="T70" s="72"/>
      <c r="U70" s="72"/>
      <c r="V70" s="72" t="s">
        <v>69</v>
      </c>
      <c r="W70" s="68"/>
      <c r="X70" s="76" t="s">
        <v>184</v>
      </c>
      <c r="Y70" s="76" t="s">
        <v>182</v>
      </c>
      <c r="Z70" s="66" t="s">
        <v>125</v>
      </c>
      <c r="AA70" s="66"/>
      <c r="AB70" s="69"/>
      <c r="AC70" s="69"/>
      <c r="AD70" s="69"/>
      <c r="AE70" s="74"/>
      <c r="AF70" s="74"/>
      <c r="AG70" s="74"/>
      <c r="AH70" s="74"/>
      <c r="AJ70" s="4" t="s">
        <v>89</v>
      </c>
      <c r="AK70" s="4" t="s">
        <v>90</v>
      </c>
    </row>
    <row r="71" spans="1:37">
      <c r="A71" s="64" t="s">
        <v>81</v>
      </c>
      <c r="B71" s="75" t="s">
        <v>104</v>
      </c>
      <c r="C71" s="66" t="s">
        <v>185</v>
      </c>
      <c r="D71" s="67" t="s">
        <v>186</v>
      </c>
      <c r="E71" s="68">
        <v>65.91</v>
      </c>
      <c r="F71" s="69" t="s">
        <v>114</v>
      </c>
      <c r="G71" s="70"/>
      <c r="H71" s="70">
        <f>ROUND(E71*G71,2)</f>
        <v>0</v>
      </c>
      <c r="I71" s="70"/>
      <c r="J71" s="70">
        <f>ROUND(E71*G71,2)</f>
        <v>0</v>
      </c>
      <c r="K71" s="71">
        <v>4.5999999999999999E-3</v>
      </c>
      <c r="L71" s="71">
        <f>E71*K71</f>
        <v>0.30318599999999996</v>
      </c>
      <c r="M71" s="68"/>
      <c r="N71" s="68">
        <f>E71*M71</f>
        <v>0</v>
      </c>
      <c r="O71" s="69"/>
      <c r="P71" s="69" t="s">
        <v>86</v>
      </c>
      <c r="Q71" s="68"/>
      <c r="R71" s="68"/>
      <c r="S71" s="68"/>
      <c r="T71" s="72"/>
      <c r="U71" s="72"/>
      <c r="V71" s="72" t="s">
        <v>69</v>
      </c>
      <c r="W71" s="68"/>
      <c r="X71" s="76" t="s">
        <v>187</v>
      </c>
      <c r="Y71" s="76" t="s">
        <v>185</v>
      </c>
      <c r="Z71" s="66" t="s">
        <v>125</v>
      </c>
      <c r="AA71" s="66"/>
      <c r="AB71" s="69"/>
      <c r="AC71" s="69"/>
      <c r="AD71" s="69"/>
      <c r="AE71" s="74"/>
      <c r="AF71" s="74"/>
      <c r="AG71" s="74"/>
      <c r="AH71" s="74"/>
      <c r="AJ71" s="4" t="s">
        <v>89</v>
      </c>
      <c r="AK71" s="4" t="s">
        <v>90</v>
      </c>
    </row>
    <row r="72" spans="1:37">
      <c r="A72" s="64" t="s">
        <v>81</v>
      </c>
      <c r="B72" s="75" t="s">
        <v>188</v>
      </c>
      <c r="C72" s="66" t="s">
        <v>189</v>
      </c>
      <c r="D72" s="67" t="s">
        <v>190</v>
      </c>
      <c r="E72" s="68">
        <v>65.91</v>
      </c>
      <c r="F72" s="69" t="s">
        <v>114</v>
      </c>
      <c r="G72" s="70"/>
      <c r="H72" s="70">
        <f>ROUND(E72*G72,2)</f>
        <v>0</v>
      </c>
      <c r="I72" s="70"/>
      <c r="J72" s="70">
        <f>ROUND(E72*G72,2)</f>
        <v>0</v>
      </c>
      <c r="K72" s="71">
        <v>1.32E-3</v>
      </c>
      <c r="L72" s="71">
        <f>E72*K72</f>
        <v>8.7001200000000001E-2</v>
      </c>
      <c r="M72" s="68"/>
      <c r="N72" s="68">
        <f>E72*M72</f>
        <v>0</v>
      </c>
      <c r="O72" s="69"/>
      <c r="P72" s="69" t="s">
        <v>86</v>
      </c>
      <c r="Q72" s="68"/>
      <c r="R72" s="68"/>
      <c r="S72" s="68"/>
      <c r="T72" s="72"/>
      <c r="U72" s="72"/>
      <c r="V72" s="72" t="s">
        <v>69</v>
      </c>
      <c r="W72" s="68"/>
      <c r="X72" s="76" t="s">
        <v>191</v>
      </c>
      <c r="Y72" s="76" t="s">
        <v>189</v>
      </c>
      <c r="Z72" s="66" t="s">
        <v>125</v>
      </c>
      <c r="AA72" s="66"/>
      <c r="AB72" s="69"/>
      <c r="AC72" s="69"/>
      <c r="AD72" s="69"/>
      <c r="AE72" s="74"/>
      <c r="AF72" s="74"/>
      <c r="AG72" s="74"/>
      <c r="AH72" s="74"/>
      <c r="AJ72" s="4" t="s">
        <v>89</v>
      </c>
      <c r="AK72" s="4" t="s">
        <v>90</v>
      </c>
    </row>
    <row r="73" spans="1:37">
      <c r="A73" s="64"/>
      <c r="B73" s="75"/>
      <c r="C73" s="66"/>
      <c r="D73" s="77" t="s">
        <v>192</v>
      </c>
      <c r="E73" s="78">
        <f>J73</f>
        <v>0</v>
      </c>
      <c r="F73" s="69"/>
      <c r="G73" s="70"/>
      <c r="H73" s="78">
        <f>SUM(H43:H72)</f>
        <v>0</v>
      </c>
      <c r="I73" s="78">
        <f>SUM(I43:I72)</f>
        <v>0</v>
      </c>
      <c r="J73" s="78">
        <f>SUM(J43:J72)</f>
        <v>0</v>
      </c>
      <c r="K73" s="71"/>
      <c r="L73" s="79">
        <f>SUM(L43:L72)</f>
        <v>21.9628826</v>
      </c>
      <c r="M73" s="68"/>
      <c r="N73" s="80">
        <f>SUM(N43:N72)</f>
        <v>0</v>
      </c>
      <c r="O73" s="69"/>
      <c r="P73" s="69"/>
      <c r="Q73" s="68"/>
      <c r="R73" s="68"/>
      <c r="S73" s="68"/>
      <c r="T73" s="72"/>
      <c r="U73" s="72"/>
      <c r="V73" s="72"/>
      <c r="W73" s="68">
        <f>SUM(W43:W72)</f>
        <v>0</v>
      </c>
      <c r="X73" s="73"/>
      <c r="Y73" s="73"/>
      <c r="Z73" s="66"/>
      <c r="AA73" s="66"/>
      <c r="AB73" s="69"/>
      <c r="AC73" s="69"/>
      <c r="AD73" s="69"/>
      <c r="AE73" s="74"/>
      <c r="AF73" s="74"/>
      <c r="AG73" s="74"/>
      <c r="AH73" s="74"/>
    </row>
    <row r="74" spans="1:37">
      <c r="A74" s="64"/>
      <c r="B74" s="75"/>
      <c r="C74" s="66"/>
      <c r="D74" s="67"/>
      <c r="E74" s="68"/>
      <c r="F74" s="69"/>
      <c r="G74" s="70"/>
      <c r="H74" s="70"/>
      <c r="I74" s="70"/>
      <c r="J74" s="70"/>
      <c r="K74" s="71"/>
      <c r="L74" s="71"/>
      <c r="M74" s="68"/>
      <c r="N74" s="68"/>
      <c r="O74" s="69"/>
      <c r="P74" s="69"/>
      <c r="Q74" s="68"/>
      <c r="R74" s="68"/>
      <c r="S74" s="68"/>
      <c r="T74" s="72"/>
      <c r="U74" s="72"/>
      <c r="V74" s="72"/>
      <c r="W74" s="68"/>
      <c r="X74" s="73"/>
      <c r="Y74" s="73"/>
      <c r="Z74" s="66"/>
      <c r="AA74" s="66"/>
      <c r="AB74" s="69"/>
      <c r="AC74" s="69"/>
      <c r="AD74" s="69"/>
      <c r="AE74" s="74"/>
      <c r="AF74" s="74"/>
      <c r="AG74" s="74"/>
      <c r="AH74" s="74"/>
    </row>
    <row r="75" spans="1:37">
      <c r="A75" s="64"/>
      <c r="B75" s="66" t="s">
        <v>193</v>
      </c>
      <c r="C75" s="66"/>
      <c r="D75" s="67"/>
      <c r="E75" s="68"/>
      <c r="F75" s="69"/>
      <c r="G75" s="70"/>
      <c r="H75" s="70"/>
      <c r="I75" s="70"/>
      <c r="J75" s="70"/>
      <c r="K75" s="71"/>
      <c r="L75" s="71"/>
      <c r="M75" s="68"/>
      <c r="N75" s="68"/>
      <c r="O75" s="69"/>
      <c r="P75" s="69"/>
      <c r="Q75" s="68"/>
      <c r="R75" s="68"/>
      <c r="S75" s="68"/>
      <c r="T75" s="72"/>
      <c r="U75" s="72"/>
      <c r="V75" s="72"/>
      <c r="W75" s="68"/>
      <c r="X75" s="73"/>
      <c r="Y75" s="73"/>
      <c r="Z75" s="66"/>
      <c r="AA75" s="66"/>
      <c r="AB75" s="69"/>
      <c r="AC75" s="69"/>
      <c r="AD75" s="69"/>
      <c r="AE75" s="74"/>
      <c r="AF75" s="74"/>
      <c r="AG75" s="74"/>
      <c r="AH75" s="74"/>
    </row>
    <row r="76" spans="1:37">
      <c r="A76" s="64" t="s">
        <v>81</v>
      </c>
      <c r="B76" s="75" t="s">
        <v>104</v>
      </c>
      <c r="C76" s="66" t="s">
        <v>194</v>
      </c>
      <c r="D76" s="67" t="s">
        <v>195</v>
      </c>
      <c r="E76" s="68">
        <v>70</v>
      </c>
      <c r="F76" s="69" t="s">
        <v>114</v>
      </c>
      <c r="G76" s="70"/>
      <c r="H76" s="70">
        <f>ROUND(E76*G76,2)</f>
        <v>0</v>
      </c>
      <c r="I76" s="70"/>
      <c r="J76" s="70">
        <f>ROUND(E76*G76,2)</f>
        <v>0</v>
      </c>
      <c r="K76" s="71">
        <v>2.0000000000000002E-5</v>
      </c>
      <c r="L76" s="71">
        <f>E76*K76</f>
        <v>1.4000000000000002E-3</v>
      </c>
      <c r="M76" s="68"/>
      <c r="N76" s="68">
        <f>E76*M76</f>
        <v>0</v>
      </c>
      <c r="O76" s="69"/>
      <c r="P76" s="69" t="s">
        <v>86</v>
      </c>
      <c r="Q76" s="68"/>
      <c r="R76" s="68"/>
      <c r="S76" s="68"/>
      <c r="T76" s="72"/>
      <c r="U76" s="72"/>
      <c r="V76" s="72" t="s">
        <v>69</v>
      </c>
      <c r="W76" s="68"/>
      <c r="X76" s="76" t="s">
        <v>196</v>
      </c>
      <c r="Y76" s="76" t="s">
        <v>194</v>
      </c>
      <c r="Z76" s="66" t="s">
        <v>197</v>
      </c>
      <c r="AA76" s="66"/>
      <c r="AB76" s="69"/>
      <c r="AC76" s="69"/>
      <c r="AD76" s="69"/>
      <c r="AE76" s="74"/>
      <c r="AF76" s="74"/>
      <c r="AG76" s="74"/>
      <c r="AH76" s="74"/>
      <c r="AJ76" s="4" t="s">
        <v>89</v>
      </c>
      <c r="AK76" s="4" t="s">
        <v>90</v>
      </c>
    </row>
    <row r="77" spans="1:37">
      <c r="A77" s="64" t="s">
        <v>81</v>
      </c>
      <c r="B77" s="75" t="s">
        <v>198</v>
      </c>
      <c r="C77" s="66" t="s">
        <v>199</v>
      </c>
      <c r="D77" s="67" t="s">
        <v>200</v>
      </c>
      <c r="E77" s="68">
        <v>7</v>
      </c>
      <c r="F77" s="69" t="s">
        <v>114</v>
      </c>
      <c r="G77" s="70"/>
      <c r="H77" s="70">
        <f>ROUND(E77*G77,2)</f>
        <v>0</v>
      </c>
      <c r="I77" s="70"/>
      <c r="J77" s="70">
        <f>ROUND(E77*G77,2)</f>
        <v>0</v>
      </c>
      <c r="K77" s="71">
        <v>6.8000000000000005E-4</v>
      </c>
      <c r="L77" s="71">
        <f>E77*K77</f>
        <v>4.7600000000000003E-3</v>
      </c>
      <c r="M77" s="68">
        <v>0.11700000000000001</v>
      </c>
      <c r="N77" s="68">
        <f>E77*M77</f>
        <v>0.81900000000000006</v>
      </c>
      <c r="O77" s="69"/>
      <c r="P77" s="69" t="s">
        <v>86</v>
      </c>
      <c r="Q77" s="68"/>
      <c r="R77" s="68"/>
      <c r="S77" s="68"/>
      <c r="T77" s="72"/>
      <c r="U77" s="72"/>
      <c r="V77" s="72" t="s">
        <v>69</v>
      </c>
      <c r="W77" s="68"/>
      <c r="X77" s="76" t="s">
        <v>201</v>
      </c>
      <c r="Y77" s="76" t="s">
        <v>199</v>
      </c>
      <c r="Z77" s="66" t="s">
        <v>202</v>
      </c>
      <c r="AA77" s="66"/>
      <c r="AB77" s="69"/>
      <c r="AC77" s="69"/>
      <c r="AD77" s="69"/>
      <c r="AE77" s="74"/>
      <c r="AF77" s="74"/>
      <c r="AG77" s="74"/>
      <c r="AH77" s="74"/>
      <c r="AJ77" s="4" t="s">
        <v>89</v>
      </c>
      <c r="AK77" s="4" t="s">
        <v>90</v>
      </c>
    </row>
    <row r="78" spans="1:37">
      <c r="A78" s="64"/>
      <c r="B78" s="75"/>
      <c r="C78" s="66"/>
      <c r="D78" s="81" t="s">
        <v>203</v>
      </c>
      <c r="E78" s="82"/>
      <c r="F78" s="83"/>
      <c r="G78" s="84"/>
      <c r="H78" s="84"/>
      <c r="I78" s="84"/>
      <c r="J78" s="84"/>
      <c r="K78" s="85"/>
      <c r="L78" s="85"/>
      <c r="M78" s="82"/>
      <c r="N78" s="82"/>
      <c r="O78" s="83"/>
      <c r="P78" s="83"/>
      <c r="Q78" s="82"/>
      <c r="R78" s="82"/>
      <c r="S78" s="82"/>
      <c r="T78" s="86"/>
      <c r="U78" s="86"/>
      <c r="V78" s="86" t="s">
        <v>0</v>
      </c>
      <c r="W78" s="82"/>
      <c r="X78" s="87"/>
      <c r="Y78" s="73"/>
      <c r="Z78" s="66"/>
      <c r="AA78" s="66"/>
      <c r="AB78" s="69"/>
      <c r="AC78" s="69"/>
      <c r="AD78" s="69"/>
      <c r="AE78" s="74"/>
      <c r="AF78" s="74"/>
      <c r="AG78" s="74"/>
      <c r="AH78" s="74"/>
    </row>
    <row r="79" spans="1:37">
      <c r="A79" s="64" t="s">
        <v>81</v>
      </c>
      <c r="B79" s="75" t="s">
        <v>198</v>
      </c>
      <c r="C79" s="66" t="s">
        <v>204</v>
      </c>
      <c r="D79" s="67" t="s">
        <v>205</v>
      </c>
      <c r="E79" s="68">
        <v>29.585000000000001</v>
      </c>
      <c r="F79" s="69" t="s">
        <v>114</v>
      </c>
      <c r="G79" s="70"/>
      <c r="H79" s="70">
        <f>ROUND(E79*G79,2)</f>
        <v>0</v>
      </c>
      <c r="I79" s="70"/>
      <c r="J79" s="70">
        <f>ROUND(E79*G79,2)</f>
        <v>0</v>
      </c>
      <c r="K79" s="71"/>
      <c r="L79" s="71">
        <f>E79*K79</f>
        <v>0</v>
      </c>
      <c r="M79" s="68">
        <v>6.5000000000000002E-2</v>
      </c>
      <c r="N79" s="68">
        <f>E79*M79</f>
        <v>1.9230250000000002</v>
      </c>
      <c r="O79" s="69"/>
      <c r="P79" s="69" t="s">
        <v>86</v>
      </c>
      <c r="Q79" s="68"/>
      <c r="R79" s="68"/>
      <c r="S79" s="68"/>
      <c r="T79" s="72"/>
      <c r="U79" s="72"/>
      <c r="V79" s="72" t="s">
        <v>69</v>
      </c>
      <c r="W79" s="68"/>
      <c r="X79" s="76" t="s">
        <v>206</v>
      </c>
      <c r="Y79" s="76" t="s">
        <v>204</v>
      </c>
      <c r="Z79" s="66" t="s">
        <v>202</v>
      </c>
      <c r="AA79" s="66"/>
      <c r="AB79" s="69"/>
      <c r="AC79" s="69"/>
      <c r="AD79" s="69"/>
      <c r="AE79" s="74"/>
      <c r="AF79" s="74"/>
      <c r="AG79" s="74"/>
      <c r="AH79" s="74"/>
      <c r="AJ79" s="4" t="s">
        <v>89</v>
      </c>
      <c r="AK79" s="4" t="s">
        <v>90</v>
      </c>
    </row>
    <row r="80" spans="1:37">
      <c r="A80" s="64"/>
      <c r="B80" s="75"/>
      <c r="C80" s="66"/>
      <c r="D80" s="81" t="s">
        <v>207</v>
      </c>
      <c r="E80" s="82"/>
      <c r="F80" s="83"/>
      <c r="G80" s="84"/>
      <c r="H80" s="84"/>
      <c r="I80" s="84"/>
      <c r="J80" s="84"/>
      <c r="K80" s="85"/>
      <c r="L80" s="85"/>
      <c r="M80" s="82"/>
      <c r="N80" s="82"/>
      <c r="O80" s="83"/>
      <c r="P80" s="83"/>
      <c r="Q80" s="82"/>
      <c r="R80" s="82"/>
      <c r="S80" s="82"/>
      <c r="T80" s="86"/>
      <c r="U80" s="86"/>
      <c r="V80" s="86" t="s">
        <v>0</v>
      </c>
      <c r="W80" s="82"/>
      <c r="X80" s="87"/>
      <c r="Y80" s="73"/>
      <c r="Z80" s="66"/>
      <c r="AA80" s="66"/>
      <c r="AB80" s="69"/>
      <c r="AC80" s="69"/>
      <c r="AD80" s="69"/>
      <c r="AE80" s="74"/>
      <c r="AF80" s="74"/>
      <c r="AG80" s="74"/>
      <c r="AH80" s="74"/>
    </row>
    <row r="81" spans="1:37">
      <c r="A81" s="64"/>
      <c r="B81" s="75"/>
      <c r="C81" s="66"/>
      <c r="D81" s="81" t="s">
        <v>208</v>
      </c>
      <c r="E81" s="82"/>
      <c r="F81" s="83"/>
      <c r="G81" s="84"/>
      <c r="H81" s="84"/>
      <c r="I81" s="84"/>
      <c r="J81" s="84"/>
      <c r="K81" s="85"/>
      <c r="L81" s="85"/>
      <c r="M81" s="82"/>
      <c r="N81" s="82"/>
      <c r="O81" s="83"/>
      <c r="P81" s="83"/>
      <c r="Q81" s="82"/>
      <c r="R81" s="82"/>
      <c r="S81" s="82"/>
      <c r="T81" s="86"/>
      <c r="U81" s="86"/>
      <c r="V81" s="86" t="s">
        <v>0</v>
      </c>
      <c r="W81" s="82"/>
      <c r="X81" s="87"/>
      <c r="Y81" s="73"/>
      <c r="Z81" s="66"/>
      <c r="AA81" s="66"/>
      <c r="AB81" s="69"/>
      <c r="AC81" s="69"/>
      <c r="AD81" s="69"/>
      <c r="AE81" s="74"/>
      <c r="AF81" s="74"/>
      <c r="AG81" s="74"/>
      <c r="AH81" s="74"/>
    </row>
    <row r="82" spans="1:37">
      <c r="A82" s="64"/>
      <c r="B82" s="75"/>
      <c r="C82" s="66"/>
      <c r="D82" s="81" t="s">
        <v>209</v>
      </c>
      <c r="E82" s="82"/>
      <c r="F82" s="83"/>
      <c r="G82" s="84"/>
      <c r="H82" s="84"/>
      <c r="I82" s="84"/>
      <c r="J82" s="84"/>
      <c r="K82" s="85"/>
      <c r="L82" s="85"/>
      <c r="M82" s="82"/>
      <c r="N82" s="82"/>
      <c r="O82" s="83"/>
      <c r="P82" s="83"/>
      <c r="Q82" s="82"/>
      <c r="R82" s="82"/>
      <c r="S82" s="82"/>
      <c r="T82" s="86"/>
      <c r="U82" s="86"/>
      <c r="V82" s="86" t="s">
        <v>0</v>
      </c>
      <c r="W82" s="82"/>
      <c r="X82" s="87"/>
      <c r="Y82" s="73"/>
      <c r="Z82" s="66"/>
      <c r="AA82" s="66"/>
      <c r="AB82" s="69"/>
      <c r="AC82" s="69"/>
      <c r="AD82" s="69"/>
      <c r="AE82" s="74"/>
      <c r="AF82" s="74"/>
      <c r="AG82" s="74"/>
      <c r="AH82" s="74"/>
    </row>
    <row r="83" spans="1:37">
      <c r="A83" s="64"/>
      <c r="B83" s="75"/>
      <c r="C83" s="66"/>
      <c r="D83" s="81" t="s">
        <v>210</v>
      </c>
      <c r="E83" s="82"/>
      <c r="F83" s="83"/>
      <c r="G83" s="84"/>
      <c r="H83" s="84"/>
      <c r="I83" s="84"/>
      <c r="J83" s="84"/>
      <c r="K83" s="85"/>
      <c r="L83" s="85"/>
      <c r="M83" s="82"/>
      <c r="N83" s="82"/>
      <c r="O83" s="83"/>
      <c r="P83" s="83"/>
      <c r="Q83" s="82"/>
      <c r="R83" s="82"/>
      <c r="S83" s="82"/>
      <c r="T83" s="86"/>
      <c r="U83" s="86"/>
      <c r="V83" s="86" t="s">
        <v>0</v>
      </c>
      <c r="W83" s="82"/>
      <c r="X83" s="87"/>
      <c r="Y83" s="73"/>
      <c r="Z83" s="66"/>
      <c r="AA83" s="66"/>
      <c r="AB83" s="69"/>
      <c r="AC83" s="69"/>
      <c r="AD83" s="69"/>
      <c r="AE83" s="74"/>
      <c r="AF83" s="74"/>
      <c r="AG83" s="74"/>
      <c r="AH83" s="74"/>
    </row>
    <row r="84" spans="1:37">
      <c r="A84" s="64" t="s">
        <v>81</v>
      </c>
      <c r="B84" s="75" t="s">
        <v>198</v>
      </c>
      <c r="C84" s="66" t="s">
        <v>211</v>
      </c>
      <c r="D84" s="67" t="s">
        <v>212</v>
      </c>
      <c r="E84" s="68">
        <v>1.65</v>
      </c>
      <c r="F84" s="69" t="s">
        <v>114</v>
      </c>
      <c r="G84" s="70"/>
      <c r="H84" s="70">
        <f>ROUND(E84*G84,2)</f>
        <v>0</v>
      </c>
      <c r="I84" s="70"/>
      <c r="J84" s="70">
        <f>ROUND(E84*G84,2)</f>
        <v>0</v>
      </c>
      <c r="K84" s="71">
        <v>1.0300000000000001E-3</v>
      </c>
      <c r="L84" s="71">
        <f>E84*K84</f>
        <v>1.6995000000000001E-3</v>
      </c>
      <c r="M84" s="68">
        <v>6.2E-2</v>
      </c>
      <c r="N84" s="68">
        <f>E84*M84</f>
        <v>0.10229999999999999</v>
      </c>
      <c r="O84" s="69"/>
      <c r="P84" s="69" t="s">
        <v>86</v>
      </c>
      <c r="Q84" s="68"/>
      <c r="R84" s="68"/>
      <c r="S84" s="68"/>
      <c r="T84" s="72"/>
      <c r="U84" s="72"/>
      <c r="V84" s="72" t="s">
        <v>69</v>
      </c>
      <c r="W84" s="68"/>
      <c r="X84" s="76" t="s">
        <v>213</v>
      </c>
      <c r="Y84" s="76" t="s">
        <v>211</v>
      </c>
      <c r="Z84" s="66" t="s">
        <v>202</v>
      </c>
      <c r="AA84" s="66"/>
      <c r="AB84" s="69"/>
      <c r="AC84" s="69"/>
      <c r="AD84" s="69"/>
      <c r="AE84" s="74"/>
      <c r="AF84" s="74"/>
      <c r="AG84" s="74"/>
      <c r="AH84" s="74"/>
      <c r="AJ84" s="4" t="s">
        <v>89</v>
      </c>
      <c r="AK84" s="4" t="s">
        <v>90</v>
      </c>
    </row>
    <row r="85" spans="1:37">
      <c r="A85" s="64"/>
      <c r="B85" s="75"/>
      <c r="C85" s="66"/>
      <c r="D85" s="81" t="s">
        <v>214</v>
      </c>
      <c r="E85" s="82"/>
      <c r="F85" s="83"/>
      <c r="G85" s="84"/>
      <c r="H85" s="84"/>
      <c r="I85" s="84"/>
      <c r="J85" s="84"/>
      <c r="K85" s="85"/>
      <c r="L85" s="85"/>
      <c r="M85" s="82"/>
      <c r="N85" s="82"/>
      <c r="O85" s="83"/>
      <c r="P85" s="83"/>
      <c r="Q85" s="82"/>
      <c r="R85" s="82"/>
      <c r="S85" s="82"/>
      <c r="T85" s="86"/>
      <c r="U85" s="86"/>
      <c r="V85" s="86" t="s">
        <v>0</v>
      </c>
      <c r="W85" s="82"/>
      <c r="X85" s="87"/>
      <c r="Y85" s="73"/>
      <c r="Z85" s="66"/>
      <c r="AA85" s="66"/>
      <c r="AB85" s="69"/>
      <c r="AC85" s="69"/>
      <c r="AD85" s="69"/>
      <c r="AE85" s="74"/>
      <c r="AF85" s="74"/>
      <c r="AG85" s="74"/>
      <c r="AH85" s="74"/>
    </row>
    <row r="86" spans="1:37">
      <c r="A86" s="64"/>
      <c r="B86" s="75"/>
      <c r="C86" s="66"/>
      <c r="D86" s="81" t="s">
        <v>215</v>
      </c>
      <c r="E86" s="82"/>
      <c r="F86" s="83"/>
      <c r="G86" s="84"/>
      <c r="H86" s="84"/>
      <c r="I86" s="84"/>
      <c r="J86" s="84"/>
      <c r="K86" s="85"/>
      <c r="L86" s="85"/>
      <c r="M86" s="82"/>
      <c r="N86" s="82"/>
      <c r="O86" s="83"/>
      <c r="P86" s="83"/>
      <c r="Q86" s="82"/>
      <c r="R86" s="82"/>
      <c r="S86" s="82"/>
      <c r="T86" s="86"/>
      <c r="U86" s="86"/>
      <c r="V86" s="86" t="s">
        <v>0</v>
      </c>
      <c r="W86" s="82"/>
      <c r="X86" s="87"/>
      <c r="Y86" s="73"/>
      <c r="Z86" s="66"/>
      <c r="AA86" s="66"/>
      <c r="AB86" s="69"/>
      <c r="AC86" s="69"/>
      <c r="AD86" s="69"/>
      <c r="AE86" s="74"/>
      <c r="AF86" s="74"/>
      <c r="AG86" s="74"/>
      <c r="AH86" s="74"/>
    </row>
    <row r="87" spans="1:37">
      <c r="A87" s="64" t="s">
        <v>81</v>
      </c>
      <c r="B87" s="75" t="s">
        <v>198</v>
      </c>
      <c r="C87" s="66" t="s">
        <v>216</v>
      </c>
      <c r="D87" s="67" t="s">
        <v>217</v>
      </c>
      <c r="E87" s="68">
        <v>1.8</v>
      </c>
      <c r="F87" s="69" t="s">
        <v>114</v>
      </c>
      <c r="G87" s="70"/>
      <c r="H87" s="70">
        <f>ROUND(E87*G87,2)</f>
        <v>0</v>
      </c>
      <c r="I87" s="70"/>
      <c r="J87" s="70">
        <f>ROUND(E87*G87,2)</f>
        <v>0</v>
      </c>
      <c r="K87" s="71">
        <v>1.1999999999999999E-3</v>
      </c>
      <c r="L87" s="71">
        <f>E87*K87</f>
        <v>2.16E-3</v>
      </c>
      <c r="M87" s="68">
        <v>7.5999999999999998E-2</v>
      </c>
      <c r="N87" s="68">
        <f>E87*M87</f>
        <v>0.1368</v>
      </c>
      <c r="O87" s="69"/>
      <c r="P87" s="69" t="s">
        <v>86</v>
      </c>
      <c r="Q87" s="68"/>
      <c r="R87" s="68"/>
      <c r="S87" s="68"/>
      <c r="T87" s="72"/>
      <c r="U87" s="72"/>
      <c r="V87" s="72" t="s">
        <v>69</v>
      </c>
      <c r="W87" s="68"/>
      <c r="X87" s="76" t="s">
        <v>218</v>
      </c>
      <c r="Y87" s="76" t="s">
        <v>216</v>
      </c>
      <c r="Z87" s="66" t="s">
        <v>202</v>
      </c>
      <c r="AA87" s="66"/>
      <c r="AB87" s="69"/>
      <c r="AC87" s="69"/>
      <c r="AD87" s="69"/>
      <c r="AE87" s="74"/>
      <c r="AF87" s="74"/>
      <c r="AG87" s="74"/>
      <c r="AH87" s="74"/>
      <c r="AJ87" s="4" t="s">
        <v>89</v>
      </c>
      <c r="AK87" s="4" t="s">
        <v>90</v>
      </c>
    </row>
    <row r="88" spans="1:37">
      <c r="A88" s="64"/>
      <c r="B88" s="75"/>
      <c r="C88" s="66"/>
      <c r="D88" s="81" t="s">
        <v>219</v>
      </c>
      <c r="E88" s="82"/>
      <c r="F88" s="83"/>
      <c r="G88" s="84"/>
      <c r="H88" s="84"/>
      <c r="I88" s="84"/>
      <c r="J88" s="84"/>
      <c r="K88" s="85"/>
      <c r="L88" s="85"/>
      <c r="M88" s="82"/>
      <c r="N88" s="82"/>
      <c r="O88" s="83"/>
      <c r="P88" s="83"/>
      <c r="Q88" s="82"/>
      <c r="R88" s="82"/>
      <c r="S88" s="82"/>
      <c r="T88" s="86"/>
      <c r="U88" s="86"/>
      <c r="V88" s="86" t="s">
        <v>0</v>
      </c>
      <c r="W88" s="82"/>
      <c r="X88" s="87"/>
      <c r="Y88" s="73"/>
      <c r="Z88" s="66"/>
      <c r="AA88" s="66"/>
      <c r="AB88" s="69"/>
      <c r="AC88" s="69"/>
      <c r="AD88" s="69"/>
      <c r="AE88" s="74"/>
      <c r="AF88" s="74"/>
      <c r="AG88" s="74"/>
      <c r="AH88" s="74"/>
    </row>
    <row r="89" spans="1:37">
      <c r="A89" s="64" t="s">
        <v>81</v>
      </c>
      <c r="B89" s="75" t="s">
        <v>198</v>
      </c>
      <c r="C89" s="66" t="s">
        <v>220</v>
      </c>
      <c r="D89" s="67" t="s">
        <v>221</v>
      </c>
      <c r="E89" s="68">
        <v>53.75</v>
      </c>
      <c r="F89" s="69" t="s">
        <v>114</v>
      </c>
      <c r="G89" s="70"/>
      <c r="H89" s="70">
        <f>ROUND(E89*G89,2)</f>
        <v>0</v>
      </c>
      <c r="I89" s="70"/>
      <c r="J89" s="70">
        <f>ROUND(E89*G89,2)</f>
        <v>0</v>
      </c>
      <c r="K89" s="71"/>
      <c r="L89" s="71">
        <f>E89*K89</f>
        <v>0</v>
      </c>
      <c r="M89" s="68">
        <v>4.5999999999999999E-2</v>
      </c>
      <c r="N89" s="68">
        <f>E89*M89</f>
        <v>2.4725000000000001</v>
      </c>
      <c r="O89" s="69"/>
      <c r="P89" s="69" t="s">
        <v>86</v>
      </c>
      <c r="Q89" s="68"/>
      <c r="R89" s="68"/>
      <c r="S89" s="68"/>
      <c r="T89" s="72"/>
      <c r="U89" s="72"/>
      <c r="V89" s="72" t="s">
        <v>69</v>
      </c>
      <c r="W89" s="68"/>
      <c r="X89" s="76" t="s">
        <v>222</v>
      </c>
      <c r="Y89" s="76" t="s">
        <v>220</v>
      </c>
      <c r="Z89" s="66" t="s">
        <v>202</v>
      </c>
      <c r="AA89" s="66"/>
      <c r="AB89" s="69"/>
      <c r="AC89" s="69"/>
      <c r="AD89" s="69"/>
      <c r="AE89" s="74"/>
      <c r="AF89" s="74"/>
      <c r="AG89" s="74"/>
      <c r="AH89" s="74"/>
      <c r="AJ89" s="4" t="s">
        <v>89</v>
      </c>
      <c r="AK89" s="4" t="s">
        <v>90</v>
      </c>
    </row>
    <row r="90" spans="1:37">
      <c r="A90" s="64"/>
      <c r="B90" s="75"/>
      <c r="C90" s="66"/>
      <c r="D90" s="81" t="s">
        <v>223</v>
      </c>
      <c r="E90" s="82"/>
      <c r="F90" s="83"/>
      <c r="G90" s="84"/>
      <c r="H90" s="84"/>
      <c r="I90" s="84"/>
      <c r="J90" s="84"/>
      <c r="K90" s="85"/>
      <c r="L90" s="85"/>
      <c r="M90" s="82"/>
      <c r="N90" s="82"/>
      <c r="O90" s="83"/>
      <c r="P90" s="83"/>
      <c r="Q90" s="82"/>
      <c r="R90" s="82"/>
      <c r="S90" s="82"/>
      <c r="T90" s="86"/>
      <c r="U90" s="86"/>
      <c r="V90" s="86" t="s">
        <v>0</v>
      </c>
      <c r="W90" s="82"/>
      <c r="X90" s="87"/>
      <c r="Y90" s="73"/>
      <c r="Z90" s="66"/>
      <c r="AA90" s="66"/>
      <c r="AB90" s="69"/>
      <c r="AC90" s="69"/>
      <c r="AD90" s="69"/>
      <c r="AE90" s="74"/>
      <c r="AF90" s="74"/>
      <c r="AG90" s="74"/>
      <c r="AH90" s="74"/>
    </row>
    <row r="91" spans="1:37">
      <c r="A91" s="64"/>
      <c r="B91" s="75"/>
      <c r="C91" s="66"/>
      <c r="D91" s="81" t="s">
        <v>224</v>
      </c>
      <c r="E91" s="82"/>
      <c r="F91" s="83"/>
      <c r="G91" s="84"/>
      <c r="H91" s="84"/>
      <c r="I91" s="84"/>
      <c r="J91" s="84"/>
      <c r="K91" s="85"/>
      <c r="L91" s="85"/>
      <c r="M91" s="82"/>
      <c r="N91" s="82"/>
      <c r="O91" s="83"/>
      <c r="P91" s="83"/>
      <c r="Q91" s="82"/>
      <c r="R91" s="82"/>
      <c r="S91" s="82"/>
      <c r="T91" s="86"/>
      <c r="U91" s="86"/>
      <c r="V91" s="86" t="s">
        <v>0</v>
      </c>
      <c r="W91" s="82"/>
      <c r="X91" s="87"/>
      <c r="Y91" s="73"/>
      <c r="Z91" s="66"/>
      <c r="AA91" s="66"/>
      <c r="AB91" s="69"/>
      <c r="AC91" s="69"/>
      <c r="AD91" s="69"/>
      <c r="AE91" s="74"/>
      <c r="AF91" s="74"/>
      <c r="AG91" s="74"/>
      <c r="AH91" s="74"/>
    </row>
    <row r="92" spans="1:37">
      <c r="A92" s="64"/>
      <c r="B92" s="75"/>
      <c r="C92" s="66"/>
      <c r="D92" s="81" t="s">
        <v>225</v>
      </c>
      <c r="E92" s="82"/>
      <c r="F92" s="83"/>
      <c r="G92" s="84"/>
      <c r="H92" s="84"/>
      <c r="I92" s="84"/>
      <c r="J92" s="84"/>
      <c r="K92" s="85"/>
      <c r="L92" s="85"/>
      <c r="M92" s="82"/>
      <c r="N92" s="82"/>
      <c r="O92" s="83"/>
      <c r="P92" s="83"/>
      <c r="Q92" s="82"/>
      <c r="R92" s="82"/>
      <c r="S92" s="82"/>
      <c r="T92" s="86"/>
      <c r="U92" s="86"/>
      <c r="V92" s="86" t="s">
        <v>0</v>
      </c>
      <c r="W92" s="82"/>
      <c r="X92" s="87"/>
      <c r="Y92" s="73"/>
      <c r="Z92" s="66"/>
      <c r="AA92" s="66"/>
      <c r="AB92" s="69"/>
      <c r="AC92" s="69"/>
      <c r="AD92" s="69"/>
      <c r="AE92" s="74"/>
      <c r="AF92" s="74"/>
      <c r="AG92" s="74"/>
      <c r="AH92" s="74"/>
    </row>
    <row r="93" spans="1:37">
      <c r="A93" s="64"/>
      <c r="B93" s="75"/>
      <c r="C93" s="66"/>
      <c r="D93" s="81" t="s">
        <v>226</v>
      </c>
      <c r="E93" s="82"/>
      <c r="F93" s="83"/>
      <c r="G93" s="84"/>
      <c r="H93" s="84"/>
      <c r="I93" s="84"/>
      <c r="J93" s="84"/>
      <c r="K93" s="85"/>
      <c r="L93" s="85"/>
      <c r="M93" s="82"/>
      <c r="N93" s="82"/>
      <c r="O93" s="83"/>
      <c r="P93" s="83"/>
      <c r="Q93" s="82"/>
      <c r="R93" s="82"/>
      <c r="S93" s="82"/>
      <c r="T93" s="86"/>
      <c r="U93" s="86"/>
      <c r="V93" s="86" t="s">
        <v>0</v>
      </c>
      <c r="W93" s="82"/>
      <c r="X93" s="87"/>
      <c r="Y93" s="73"/>
      <c r="Z93" s="66"/>
      <c r="AA93" s="66"/>
      <c r="AB93" s="69"/>
      <c r="AC93" s="69"/>
      <c r="AD93" s="69"/>
      <c r="AE93" s="74"/>
      <c r="AF93" s="74"/>
      <c r="AG93" s="74"/>
      <c r="AH93" s="74"/>
    </row>
    <row r="94" spans="1:37">
      <c r="A94" s="64"/>
      <c r="B94" s="75"/>
      <c r="C94" s="66"/>
      <c r="D94" s="81" t="s">
        <v>227</v>
      </c>
      <c r="E94" s="82"/>
      <c r="F94" s="83"/>
      <c r="G94" s="84"/>
      <c r="H94" s="84"/>
      <c r="I94" s="84"/>
      <c r="J94" s="84"/>
      <c r="K94" s="85"/>
      <c r="L94" s="85"/>
      <c r="M94" s="82"/>
      <c r="N94" s="82"/>
      <c r="O94" s="83"/>
      <c r="P94" s="83"/>
      <c r="Q94" s="82"/>
      <c r="R94" s="82"/>
      <c r="S94" s="82"/>
      <c r="T94" s="86"/>
      <c r="U94" s="86"/>
      <c r="V94" s="86" t="s">
        <v>0</v>
      </c>
      <c r="W94" s="82"/>
      <c r="X94" s="87"/>
      <c r="Y94" s="73"/>
      <c r="Z94" s="66"/>
      <c r="AA94" s="66"/>
      <c r="AB94" s="69"/>
      <c r="AC94" s="69"/>
      <c r="AD94" s="69"/>
      <c r="AE94" s="74"/>
      <c r="AF94" s="74"/>
      <c r="AG94" s="74"/>
      <c r="AH94" s="74"/>
    </row>
    <row r="95" spans="1:37">
      <c r="A95" s="64"/>
      <c r="B95" s="75"/>
      <c r="C95" s="66"/>
      <c r="D95" s="81" t="s">
        <v>228</v>
      </c>
      <c r="E95" s="82"/>
      <c r="F95" s="83"/>
      <c r="G95" s="84"/>
      <c r="H95" s="84"/>
      <c r="I95" s="84"/>
      <c r="J95" s="84"/>
      <c r="K95" s="85"/>
      <c r="L95" s="85"/>
      <c r="M95" s="82"/>
      <c r="N95" s="82"/>
      <c r="O95" s="83"/>
      <c r="P95" s="83"/>
      <c r="Q95" s="82"/>
      <c r="R95" s="82"/>
      <c r="S95" s="82"/>
      <c r="T95" s="86"/>
      <c r="U95" s="86"/>
      <c r="V95" s="86" t="s">
        <v>0</v>
      </c>
      <c r="W95" s="82"/>
      <c r="X95" s="87"/>
      <c r="Y95" s="73"/>
      <c r="Z95" s="66"/>
      <c r="AA95" s="66"/>
      <c r="AB95" s="69"/>
      <c r="AC95" s="69"/>
      <c r="AD95" s="69"/>
      <c r="AE95" s="74"/>
      <c r="AF95" s="74"/>
      <c r="AG95" s="74"/>
      <c r="AH95" s="74"/>
    </row>
    <row r="96" spans="1:37">
      <c r="A96" s="64"/>
      <c r="B96" s="75"/>
      <c r="C96" s="66"/>
      <c r="D96" s="81" t="s">
        <v>229</v>
      </c>
      <c r="E96" s="82"/>
      <c r="F96" s="83"/>
      <c r="G96" s="84"/>
      <c r="H96" s="84"/>
      <c r="I96" s="84"/>
      <c r="J96" s="84"/>
      <c r="K96" s="85"/>
      <c r="L96" s="85"/>
      <c r="M96" s="82"/>
      <c r="N96" s="82"/>
      <c r="O96" s="83"/>
      <c r="P96" s="83"/>
      <c r="Q96" s="82"/>
      <c r="R96" s="82"/>
      <c r="S96" s="82"/>
      <c r="T96" s="86"/>
      <c r="U96" s="86"/>
      <c r="V96" s="86" t="s">
        <v>0</v>
      </c>
      <c r="W96" s="82"/>
      <c r="X96" s="87"/>
      <c r="Y96" s="73"/>
      <c r="Z96" s="66"/>
      <c r="AA96" s="66"/>
      <c r="AB96" s="69"/>
      <c r="AC96" s="69"/>
      <c r="AD96" s="69"/>
      <c r="AE96" s="74"/>
      <c r="AF96" s="74"/>
      <c r="AG96" s="74"/>
      <c r="AH96" s="74"/>
    </row>
    <row r="97" spans="1:37">
      <c r="A97" s="64" t="s">
        <v>81</v>
      </c>
      <c r="B97" s="75" t="s">
        <v>230</v>
      </c>
      <c r="C97" s="66" t="s">
        <v>231</v>
      </c>
      <c r="D97" s="67" t="s">
        <v>232</v>
      </c>
      <c r="E97" s="68">
        <v>50</v>
      </c>
      <c r="F97" s="69" t="s">
        <v>233</v>
      </c>
      <c r="G97" s="70"/>
      <c r="H97" s="70">
        <f t="shared" ref="H97:H104" si="4">ROUND(E97*G97,2)</f>
        <v>0</v>
      </c>
      <c r="I97" s="70"/>
      <c r="J97" s="70">
        <f t="shared" ref="J97:J104" si="5">ROUND(E97*G97,2)</f>
        <v>0</v>
      </c>
      <c r="K97" s="71"/>
      <c r="L97" s="71">
        <f t="shared" ref="L97:L104" si="6">E97*K97</f>
        <v>0</v>
      </c>
      <c r="M97" s="68"/>
      <c r="N97" s="68">
        <f t="shared" ref="N97:N104" si="7">E97*M97</f>
        <v>0</v>
      </c>
      <c r="O97" s="69"/>
      <c r="P97" s="69" t="s">
        <v>86</v>
      </c>
      <c r="Q97" s="68"/>
      <c r="R97" s="68"/>
      <c r="S97" s="68"/>
      <c r="T97" s="72"/>
      <c r="U97" s="72"/>
      <c r="V97" s="72" t="s">
        <v>69</v>
      </c>
      <c r="W97" s="68"/>
      <c r="X97" s="76" t="s">
        <v>234</v>
      </c>
      <c r="Y97" s="76" t="s">
        <v>231</v>
      </c>
      <c r="Z97" s="66" t="s">
        <v>202</v>
      </c>
      <c r="AA97" s="66"/>
      <c r="AB97" s="69"/>
      <c r="AC97" s="69"/>
      <c r="AD97" s="69"/>
      <c r="AE97" s="74"/>
      <c r="AF97" s="74"/>
      <c r="AG97" s="74"/>
      <c r="AH97" s="74"/>
      <c r="AJ97" s="4" t="s">
        <v>89</v>
      </c>
      <c r="AK97" s="4" t="s">
        <v>90</v>
      </c>
    </row>
    <row r="98" spans="1:37">
      <c r="A98" s="64" t="s">
        <v>81</v>
      </c>
      <c r="B98" s="75" t="s">
        <v>198</v>
      </c>
      <c r="C98" s="66" t="s">
        <v>235</v>
      </c>
      <c r="D98" s="67" t="s">
        <v>236</v>
      </c>
      <c r="E98" s="68">
        <v>5.4539999999999997</v>
      </c>
      <c r="F98" s="69" t="s">
        <v>237</v>
      </c>
      <c r="G98" s="70"/>
      <c r="H98" s="70">
        <f t="shared" si="4"/>
        <v>0</v>
      </c>
      <c r="I98" s="70"/>
      <c r="J98" s="70">
        <f t="shared" si="5"/>
        <v>0</v>
      </c>
      <c r="K98" s="71"/>
      <c r="L98" s="71">
        <f t="shared" si="6"/>
        <v>0</v>
      </c>
      <c r="M98" s="68"/>
      <c r="N98" s="68">
        <f t="shared" si="7"/>
        <v>0</v>
      </c>
      <c r="O98" s="69"/>
      <c r="P98" s="69" t="s">
        <v>86</v>
      </c>
      <c r="Q98" s="68"/>
      <c r="R98" s="68"/>
      <c r="S98" s="68"/>
      <c r="T98" s="72"/>
      <c r="U98" s="72"/>
      <c r="V98" s="72" t="s">
        <v>69</v>
      </c>
      <c r="W98" s="68"/>
      <c r="X98" s="76" t="s">
        <v>238</v>
      </c>
      <c r="Y98" s="76" t="s">
        <v>235</v>
      </c>
      <c r="Z98" s="66" t="s">
        <v>202</v>
      </c>
      <c r="AA98" s="66"/>
      <c r="AB98" s="69"/>
      <c r="AC98" s="69"/>
      <c r="AD98" s="69"/>
      <c r="AE98" s="74"/>
      <c r="AF98" s="74"/>
      <c r="AG98" s="74"/>
      <c r="AH98" s="74"/>
      <c r="AJ98" s="4" t="s">
        <v>89</v>
      </c>
      <c r="AK98" s="4" t="s">
        <v>90</v>
      </c>
    </row>
    <row r="99" spans="1:37">
      <c r="A99" s="64" t="s">
        <v>81</v>
      </c>
      <c r="B99" s="75" t="s">
        <v>198</v>
      </c>
      <c r="C99" s="66" t="s">
        <v>239</v>
      </c>
      <c r="D99" s="67" t="s">
        <v>240</v>
      </c>
      <c r="E99" s="68">
        <v>55</v>
      </c>
      <c r="F99" s="69" t="s">
        <v>237</v>
      </c>
      <c r="G99" s="70"/>
      <c r="H99" s="70">
        <f t="shared" si="4"/>
        <v>0</v>
      </c>
      <c r="I99" s="70"/>
      <c r="J99" s="70">
        <f t="shared" si="5"/>
        <v>0</v>
      </c>
      <c r="K99" s="71"/>
      <c r="L99" s="71">
        <f t="shared" si="6"/>
        <v>0</v>
      </c>
      <c r="M99" s="68"/>
      <c r="N99" s="68">
        <f t="shared" si="7"/>
        <v>0</v>
      </c>
      <c r="O99" s="69"/>
      <c r="P99" s="69" t="s">
        <v>86</v>
      </c>
      <c r="Q99" s="68"/>
      <c r="R99" s="68"/>
      <c r="S99" s="68"/>
      <c r="T99" s="72"/>
      <c r="U99" s="72"/>
      <c r="V99" s="72" t="s">
        <v>69</v>
      </c>
      <c r="W99" s="68"/>
      <c r="X99" s="76" t="s">
        <v>241</v>
      </c>
      <c r="Y99" s="76" t="s">
        <v>239</v>
      </c>
      <c r="Z99" s="66" t="s">
        <v>202</v>
      </c>
      <c r="AA99" s="66"/>
      <c r="AB99" s="69"/>
      <c r="AC99" s="69"/>
      <c r="AD99" s="69"/>
      <c r="AE99" s="74"/>
      <c r="AF99" s="74"/>
      <c r="AG99" s="74"/>
      <c r="AH99" s="74"/>
      <c r="AJ99" s="4" t="s">
        <v>89</v>
      </c>
      <c r="AK99" s="4" t="s">
        <v>90</v>
      </c>
    </row>
    <row r="100" spans="1:37">
      <c r="A100" s="64" t="s">
        <v>81</v>
      </c>
      <c r="B100" s="75" t="s">
        <v>198</v>
      </c>
      <c r="C100" s="66" t="s">
        <v>242</v>
      </c>
      <c r="D100" s="67" t="s">
        <v>243</v>
      </c>
      <c r="E100" s="68">
        <v>5.4539999999999997</v>
      </c>
      <c r="F100" s="69" t="s">
        <v>237</v>
      </c>
      <c r="G100" s="70"/>
      <c r="H100" s="70">
        <f t="shared" si="4"/>
        <v>0</v>
      </c>
      <c r="I100" s="70"/>
      <c r="J100" s="70">
        <f t="shared" si="5"/>
        <v>0</v>
      </c>
      <c r="K100" s="71"/>
      <c r="L100" s="71">
        <f t="shared" si="6"/>
        <v>0</v>
      </c>
      <c r="M100" s="68"/>
      <c r="N100" s="68">
        <f t="shared" si="7"/>
        <v>0</v>
      </c>
      <c r="O100" s="69"/>
      <c r="P100" s="69" t="s">
        <v>86</v>
      </c>
      <c r="Q100" s="68"/>
      <c r="R100" s="68"/>
      <c r="S100" s="68"/>
      <c r="T100" s="72"/>
      <c r="U100" s="72"/>
      <c r="V100" s="72" t="s">
        <v>69</v>
      </c>
      <c r="W100" s="68"/>
      <c r="X100" s="76" t="s">
        <v>244</v>
      </c>
      <c r="Y100" s="76" t="s">
        <v>242</v>
      </c>
      <c r="Z100" s="66" t="s">
        <v>202</v>
      </c>
      <c r="AA100" s="66"/>
      <c r="AB100" s="69"/>
      <c r="AC100" s="69"/>
      <c r="AD100" s="69"/>
      <c r="AE100" s="74"/>
      <c r="AF100" s="74"/>
      <c r="AG100" s="74"/>
      <c r="AH100" s="74"/>
      <c r="AJ100" s="4" t="s">
        <v>89</v>
      </c>
      <c r="AK100" s="4" t="s">
        <v>90</v>
      </c>
    </row>
    <row r="101" spans="1:37">
      <c r="A101" s="64" t="s">
        <v>81</v>
      </c>
      <c r="B101" s="75" t="s">
        <v>198</v>
      </c>
      <c r="C101" s="66" t="s">
        <v>245</v>
      </c>
      <c r="D101" s="67" t="s">
        <v>246</v>
      </c>
      <c r="E101" s="68">
        <v>5.4539999999999997</v>
      </c>
      <c r="F101" s="69" t="s">
        <v>237</v>
      </c>
      <c r="G101" s="70"/>
      <c r="H101" s="70">
        <f t="shared" si="4"/>
        <v>0</v>
      </c>
      <c r="I101" s="70"/>
      <c r="J101" s="70">
        <f t="shared" si="5"/>
        <v>0</v>
      </c>
      <c r="K101" s="71"/>
      <c r="L101" s="71">
        <f t="shared" si="6"/>
        <v>0</v>
      </c>
      <c r="M101" s="68"/>
      <c r="N101" s="68">
        <f t="shared" si="7"/>
        <v>0</v>
      </c>
      <c r="O101" s="69"/>
      <c r="P101" s="69" t="s">
        <v>86</v>
      </c>
      <c r="Q101" s="68"/>
      <c r="R101" s="68"/>
      <c r="S101" s="68"/>
      <c r="T101" s="72"/>
      <c r="U101" s="72"/>
      <c r="V101" s="72" t="s">
        <v>69</v>
      </c>
      <c r="W101" s="68"/>
      <c r="X101" s="76" t="s">
        <v>247</v>
      </c>
      <c r="Y101" s="76" t="s">
        <v>245</v>
      </c>
      <c r="Z101" s="66" t="s">
        <v>202</v>
      </c>
      <c r="AA101" s="66"/>
      <c r="AB101" s="69"/>
      <c r="AC101" s="69"/>
      <c r="AD101" s="69"/>
      <c r="AE101" s="74"/>
      <c r="AF101" s="74"/>
      <c r="AG101" s="74"/>
      <c r="AH101" s="74"/>
      <c r="AJ101" s="4" t="s">
        <v>89</v>
      </c>
      <c r="AK101" s="4" t="s">
        <v>90</v>
      </c>
    </row>
    <row r="102" spans="1:37" ht="25.5">
      <c r="A102" s="64" t="s">
        <v>81</v>
      </c>
      <c r="B102" s="75" t="s">
        <v>198</v>
      </c>
      <c r="C102" s="66" t="s">
        <v>248</v>
      </c>
      <c r="D102" s="67" t="s">
        <v>249</v>
      </c>
      <c r="E102" s="68">
        <v>5.4539999999999997</v>
      </c>
      <c r="F102" s="69" t="s">
        <v>237</v>
      </c>
      <c r="G102" s="70"/>
      <c r="H102" s="70">
        <f t="shared" si="4"/>
        <v>0</v>
      </c>
      <c r="I102" s="70"/>
      <c r="J102" s="70">
        <f t="shared" si="5"/>
        <v>0</v>
      </c>
      <c r="K102" s="71"/>
      <c r="L102" s="71">
        <f t="shared" si="6"/>
        <v>0</v>
      </c>
      <c r="M102" s="68"/>
      <c r="N102" s="68">
        <f t="shared" si="7"/>
        <v>0</v>
      </c>
      <c r="O102" s="69"/>
      <c r="P102" s="69" t="s">
        <v>86</v>
      </c>
      <c r="Q102" s="68"/>
      <c r="R102" s="68"/>
      <c r="S102" s="68"/>
      <c r="T102" s="72"/>
      <c r="U102" s="72"/>
      <c r="V102" s="72" t="s">
        <v>69</v>
      </c>
      <c r="W102" s="68"/>
      <c r="X102" s="76" t="s">
        <v>250</v>
      </c>
      <c r="Y102" s="76" t="s">
        <v>248</v>
      </c>
      <c r="Z102" s="66" t="s">
        <v>202</v>
      </c>
      <c r="AA102" s="66"/>
      <c r="AB102" s="69"/>
      <c r="AC102" s="69"/>
      <c r="AD102" s="69"/>
      <c r="AE102" s="74"/>
      <c r="AF102" s="74"/>
      <c r="AG102" s="74"/>
      <c r="AH102" s="74"/>
      <c r="AJ102" s="4" t="s">
        <v>89</v>
      </c>
      <c r="AK102" s="4" t="s">
        <v>90</v>
      </c>
    </row>
    <row r="103" spans="1:37">
      <c r="A103" s="64" t="s">
        <v>81</v>
      </c>
      <c r="B103" s="75" t="s">
        <v>251</v>
      </c>
      <c r="C103" s="66" t="s">
        <v>252</v>
      </c>
      <c r="D103" s="67" t="s">
        <v>253</v>
      </c>
      <c r="E103" s="68">
        <v>36.088999999999999</v>
      </c>
      <c r="F103" s="69" t="s">
        <v>237</v>
      </c>
      <c r="G103" s="70"/>
      <c r="H103" s="70">
        <f t="shared" si="4"/>
        <v>0</v>
      </c>
      <c r="I103" s="70"/>
      <c r="J103" s="70">
        <f t="shared" si="5"/>
        <v>0</v>
      </c>
      <c r="K103" s="71"/>
      <c r="L103" s="71">
        <f t="shared" si="6"/>
        <v>0</v>
      </c>
      <c r="M103" s="68"/>
      <c r="N103" s="68">
        <f t="shared" si="7"/>
        <v>0</v>
      </c>
      <c r="O103" s="69"/>
      <c r="P103" s="69" t="s">
        <v>86</v>
      </c>
      <c r="Q103" s="68"/>
      <c r="R103" s="68"/>
      <c r="S103" s="68"/>
      <c r="T103" s="72"/>
      <c r="U103" s="72"/>
      <c r="V103" s="72" t="s">
        <v>69</v>
      </c>
      <c r="W103" s="68"/>
      <c r="X103" s="76" t="s">
        <v>254</v>
      </c>
      <c r="Y103" s="76" t="s">
        <v>252</v>
      </c>
      <c r="Z103" s="66" t="s">
        <v>152</v>
      </c>
      <c r="AA103" s="66"/>
      <c r="AB103" s="69"/>
      <c r="AC103" s="69"/>
      <c r="AD103" s="69"/>
      <c r="AE103" s="74"/>
      <c r="AF103" s="74"/>
      <c r="AG103" s="74"/>
      <c r="AH103" s="74"/>
      <c r="AJ103" s="4" t="s">
        <v>89</v>
      </c>
      <c r="AK103" s="4" t="s">
        <v>90</v>
      </c>
    </row>
    <row r="104" spans="1:37">
      <c r="A104" s="64" t="s">
        <v>81</v>
      </c>
      <c r="B104" s="75" t="s">
        <v>230</v>
      </c>
      <c r="C104" s="66" t="s">
        <v>255</v>
      </c>
      <c r="D104" s="67" t="s">
        <v>256</v>
      </c>
      <c r="E104" s="68">
        <v>1</v>
      </c>
      <c r="F104" s="69" t="s">
        <v>257</v>
      </c>
      <c r="G104" s="70"/>
      <c r="H104" s="70">
        <f t="shared" si="4"/>
        <v>0</v>
      </c>
      <c r="I104" s="70"/>
      <c r="J104" s="70">
        <f t="shared" si="5"/>
        <v>0</v>
      </c>
      <c r="K104" s="71"/>
      <c r="L104" s="71">
        <f t="shared" si="6"/>
        <v>0</v>
      </c>
      <c r="M104" s="68"/>
      <c r="N104" s="68">
        <f t="shared" si="7"/>
        <v>0</v>
      </c>
      <c r="O104" s="69"/>
      <c r="P104" s="69" t="s">
        <v>86</v>
      </c>
      <c r="Q104" s="68"/>
      <c r="R104" s="68"/>
      <c r="S104" s="68"/>
      <c r="T104" s="72"/>
      <c r="U104" s="72"/>
      <c r="V104" s="72" t="s">
        <v>69</v>
      </c>
      <c r="W104" s="68"/>
      <c r="X104" s="76" t="s">
        <v>258</v>
      </c>
      <c r="Y104" s="76" t="s">
        <v>255</v>
      </c>
      <c r="Z104" s="66" t="s">
        <v>197</v>
      </c>
      <c r="AA104" s="66"/>
      <c r="AB104" s="69"/>
      <c r="AC104" s="69"/>
      <c r="AD104" s="69"/>
      <c r="AE104" s="74"/>
      <c r="AF104" s="74"/>
      <c r="AG104" s="74"/>
      <c r="AH104" s="74"/>
      <c r="AJ104" s="4" t="s">
        <v>89</v>
      </c>
      <c r="AK104" s="4" t="s">
        <v>90</v>
      </c>
    </row>
    <row r="105" spans="1:37">
      <c r="A105" s="64"/>
      <c r="B105" s="75"/>
      <c r="C105" s="66"/>
      <c r="D105" s="81" t="s">
        <v>259</v>
      </c>
      <c r="E105" s="82"/>
      <c r="F105" s="83"/>
      <c r="G105" s="84"/>
      <c r="H105" s="84"/>
      <c r="I105" s="84"/>
      <c r="J105" s="84"/>
      <c r="K105" s="85"/>
      <c r="L105" s="85"/>
      <c r="M105" s="82"/>
      <c r="N105" s="82"/>
      <c r="O105" s="83"/>
      <c r="P105" s="83"/>
      <c r="Q105" s="82"/>
      <c r="R105" s="82"/>
      <c r="S105" s="82"/>
      <c r="T105" s="86"/>
      <c r="U105" s="86"/>
      <c r="V105" s="86" t="s">
        <v>0</v>
      </c>
      <c r="W105" s="82"/>
      <c r="X105" s="87"/>
      <c r="Y105" s="73"/>
      <c r="Z105" s="66"/>
      <c r="AA105" s="66"/>
      <c r="AB105" s="69"/>
      <c r="AC105" s="69"/>
      <c r="AD105" s="69"/>
      <c r="AE105" s="74"/>
      <c r="AF105" s="74"/>
      <c r="AG105" s="74"/>
      <c r="AH105" s="74"/>
    </row>
    <row r="106" spans="1:37">
      <c r="A106" s="64"/>
      <c r="B106" s="75"/>
      <c r="C106" s="66"/>
      <c r="D106" s="81" t="s">
        <v>260</v>
      </c>
      <c r="E106" s="82"/>
      <c r="F106" s="83"/>
      <c r="G106" s="84"/>
      <c r="H106" s="84"/>
      <c r="I106" s="84"/>
      <c r="J106" s="84"/>
      <c r="K106" s="85"/>
      <c r="L106" s="85"/>
      <c r="M106" s="82"/>
      <c r="N106" s="82"/>
      <c r="O106" s="83"/>
      <c r="P106" s="83"/>
      <c r="Q106" s="82"/>
      <c r="R106" s="82"/>
      <c r="S106" s="82"/>
      <c r="T106" s="86"/>
      <c r="U106" s="86"/>
      <c r="V106" s="86" t="s">
        <v>0</v>
      </c>
      <c r="W106" s="82"/>
      <c r="X106" s="87"/>
      <c r="Y106" s="73"/>
      <c r="Z106" s="66"/>
      <c r="AA106" s="66"/>
      <c r="AB106" s="69"/>
      <c r="AC106" s="69"/>
      <c r="AD106" s="69"/>
      <c r="AE106" s="74"/>
      <c r="AF106" s="74"/>
      <c r="AG106" s="74"/>
      <c r="AH106" s="74"/>
    </row>
    <row r="107" spans="1:37">
      <c r="A107" s="64"/>
      <c r="B107" s="75"/>
      <c r="C107" s="66"/>
      <c r="D107" s="81" t="s">
        <v>261</v>
      </c>
      <c r="E107" s="82"/>
      <c r="F107" s="83"/>
      <c r="G107" s="84"/>
      <c r="H107" s="84"/>
      <c r="I107" s="84"/>
      <c r="J107" s="84"/>
      <c r="K107" s="85"/>
      <c r="L107" s="85"/>
      <c r="M107" s="82"/>
      <c r="N107" s="82"/>
      <c r="O107" s="83"/>
      <c r="P107" s="83"/>
      <c r="Q107" s="82"/>
      <c r="R107" s="82"/>
      <c r="S107" s="82"/>
      <c r="T107" s="86"/>
      <c r="U107" s="86"/>
      <c r="V107" s="86" t="s">
        <v>0</v>
      </c>
      <c r="W107" s="82"/>
      <c r="X107" s="87"/>
      <c r="Y107" s="73"/>
      <c r="Z107" s="66"/>
      <c r="AA107" s="66"/>
      <c r="AB107" s="69"/>
      <c r="AC107" s="69"/>
      <c r="AD107" s="69"/>
      <c r="AE107" s="74"/>
      <c r="AF107" s="74"/>
      <c r="AG107" s="74"/>
      <c r="AH107" s="74"/>
    </row>
    <row r="108" spans="1:37">
      <c r="A108" s="64"/>
      <c r="B108" s="75"/>
      <c r="C108" s="66"/>
      <c r="D108" s="81" t="s">
        <v>262</v>
      </c>
      <c r="E108" s="82"/>
      <c r="F108" s="83"/>
      <c r="G108" s="84"/>
      <c r="H108" s="84"/>
      <c r="I108" s="84"/>
      <c r="J108" s="84"/>
      <c r="K108" s="85"/>
      <c r="L108" s="85"/>
      <c r="M108" s="82"/>
      <c r="N108" s="82"/>
      <c r="O108" s="83"/>
      <c r="P108" s="83"/>
      <c r="Q108" s="82"/>
      <c r="R108" s="82"/>
      <c r="S108" s="82"/>
      <c r="T108" s="86"/>
      <c r="U108" s="86"/>
      <c r="V108" s="86" t="s">
        <v>0</v>
      </c>
      <c r="W108" s="82"/>
      <c r="X108" s="87"/>
      <c r="Y108" s="73"/>
      <c r="Z108" s="66"/>
      <c r="AA108" s="66"/>
      <c r="AB108" s="69"/>
      <c r="AC108" s="69"/>
      <c r="AD108" s="69"/>
      <c r="AE108" s="74"/>
      <c r="AF108" s="74"/>
      <c r="AG108" s="74"/>
      <c r="AH108" s="74"/>
    </row>
    <row r="109" spans="1:37">
      <c r="A109" s="64" t="s">
        <v>81</v>
      </c>
      <c r="B109" s="75" t="s">
        <v>230</v>
      </c>
      <c r="C109" s="66" t="s">
        <v>263</v>
      </c>
      <c r="D109" s="67" t="s">
        <v>264</v>
      </c>
      <c r="E109" s="68">
        <v>1</v>
      </c>
      <c r="F109" s="69" t="s">
        <v>257</v>
      </c>
      <c r="G109" s="70"/>
      <c r="H109" s="70">
        <f>ROUND(E109*G109,2)</f>
        <v>0</v>
      </c>
      <c r="I109" s="70"/>
      <c r="J109" s="70">
        <f>ROUND(E109*G109,2)</f>
        <v>0</v>
      </c>
      <c r="K109" s="71"/>
      <c r="L109" s="71">
        <f>E109*K109</f>
        <v>0</v>
      </c>
      <c r="M109" s="68"/>
      <c r="N109" s="68">
        <f>E109*M109</f>
        <v>0</v>
      </c>
      <c r="O109" s="69"/>
      <c r="P109" s="69" t="s">
        <v>86</v>
      </c>
      <c r="Q109" s="68"/>
      <c r="R109" s="68"/>
      <c r="S109" s="68"/>
      <c r="T109" s="72"/>
      <c r="U109" s="72"/>
      <c r="V109" s="72" t="s">
        <v>69</v>
      </c>
      <c r="W109" s="68"/>
      <c r="X109" s="76" t="s">
        <v>265</v>
      </c>
      <c r="Y109" s="76" t="s">
        <v>263</v>
      </c>
      <c r="Z109" s="66" t="s">
        <v>197</v>
      </c>
      <c r="AA109" s="66"/>
      <c r="AB109" s="69"/>
      <c r="AC109" s="69"/>
      <c r="AD109" s="69"/>
      <c r="AE109" s="74"/>
      <c r="AF109" s="74"/>
      <c r="AG109" s="74"/>
      <c r="AH109" s="74"/>
      <c r="AJ109" s="4" t="s">
        <v>89</v>
      </c>
      <c r="AK109" s="4" t="s">
        <v>90</v>
      </c>
    </row>
    <row r="110" spans="1:37">
      <c r="A110" s="64"/>
      <c r="B110" s="75"/>
      <c r="C110" s="66"/>
      <c r="D110" s="81" t="s">
        <v>266</v>
      </c>
      <c r="E110" s="82"/>
      <c r="F110" s="83"/>
      <c r="G110" s="84"/>
      <c r="H110" s="84"/>
      <c r="I110" s="84"/>
      <c r="J110" s="84"/>
      <c r="K110" s="85"/>
      <c r="L110" s="85"/>
      <c r="M110" s="82"/>
      <c r="N110" s="82"/>
      <c r="O110" s="83"/>
      <c r="P110" s="83"/>
      <c r="Q110" s="82"/>
      <c r="R110" s="82"/>
      <c r="S110" s="82"/>
      <c r="T110" s="86"/>
      <c r="U110" s="86"/>
      <c r="V110" s="86" t="s">
        <v>0</v>
      </c>
      <c r="W110" s="82"/>
      <c r="X110" s="87"/>
      <c r="Y110" s="73"/>
      <c r="Z110" s="66"/>
      <c r="AA110" s="66"/>
      <c r="AB110" s="69"/>
      <c r="AC110" s="69"/>
      <c r="AD110" s="69"/>
      <c r="AE110" s="74"/>
      <c r="AF110" s="74"/>
      <c r="AG110" s="74"/>
      <c r="AH110" s="74"/>
    </row>
    <row r="111" spans="1:37">
      <c r="A111" s="64"/>
      <c r="B111" s="75"/>
      <c r="C111" s="66"/>
      <c r="D111" s="77" t="s">
        <v>267</v>
      </c>
      <c r="E111" s="78">
        <f>J111</f>
        <v>0</v>
      </c>
      <c r="F111" s="69"/>
      <c r="G111" s="70"/>
      <c r="H111" s="78">
        <f>SUM(H75:H110)</f>
        <v>0</v>
      </c>
      <c r="I111" s="78">
        <f>SUM(I75:I110)</f>
        <v>0</v>
      </c>
      <c r="J111" s="78">
        <f>SUM(J75:J110)</f>
        <v>0</v>
      </c>
      <c r="K111" s="71"/>
      <c r="L111" s="79">
        <f>SUM(L75:L110)</f>
        <v>1.0019500000000001E-2</v>
      </c>
      <c r="M111" s="68"/>
      <c r="N111" s="80">
        <f>SUM(N75:N110)</f>
        <v>5.4536250000000006</v>
      </c>
      <c r="O111" s="69"/>
      <c r="P111" s="69"/>
      <c r="Q111" s="68"/>
      <c r="R111" s="68"/>
      <c r="S111" s="68"/>
      <c r="T111" s="72"/>
      <c r="U111" s="72"/>
      <c r="V111" s="72"/>
      <c r="W111" s="68">
        <f>SUM(W75:W110)</f>
        <v>0</v>
      </c>
      <c r="X111" s="73"/>
      <c r="Y111" s="73"/>
      <c r="Z111" s="66"/>
      <c r="AA111" s="66"/>
      <c r="AB111" s="69"/>
      <c r="AC111" s="69"/>
      <c r="AD111" s="69"/>
      <c r="AE111" s="74"/>
      <c r="AF111" s="74"/>
      <c r="AG111" s="74"/>
      <c r="AH111" s="74"/>
    </row>
    <row r="112" spans="1:37">
      <c r="A112" s="64"/>
      <c r="B112" s="75"/>
      <c r="C112" s="66"/>
      <c r="D112" s="67"/>
      <c r="E112" s="68"/>
      <c r="F112" s="69"/>
      <c r="G112" s="70"/>
      <c r="H112" s="70"/>
      <c r="I112" s="70"/>
      <c r="J112" s="70"/>
      <c r="K112" s="71"/>
      <c r="L112" s="71"/>
      <c r="M112" s="68"/>
      <c r="N112" s="68"/>
      <c r="O112" s="69"/>
      <c r="P112" s="69"/>
      <c r="Q112" s="68"/>
      <c r="R112" s="68"/>
      <c r="S112" s="68"/>
      <c r="T112" s="72"/>
      <c r="U112" s="72"/>
      <c r="V112" s="72"/>
      <c r="W112" s="68"/>
      <c r="X112" s="73"/>
      <c r="Y112" s="73"/>
      <c r="Z112" s="66"/>
      <c r="AA112" s="66"/>
      <c r="AB112" s="69"/>
      <c r="AC112" s="69"/>
      <c r="AD112" s="69"/>
      <c r="AE112" s="74"/>
      <c r="AF112" s="74"/>
      <c r="AG112" s="74"/>
      <c r="AH112" s="74"/>
    </row>
    <row r="113" spans="1:37">
      <c r="A113" s="64"/>
      <c r="B113" s="75"/>
      <c r="C113" s="66"/>
      <c r="D113" s="77" t="s">
        <v>268</v>
      </c>
      <c r="E113" s="80">
        <f>J113</f>
        <v>0</v>
      </c>
      <c r="F113" s="69"/>
      <c r="G113" s="70"/>
      <c r="H113" s="78">
        <f>+H18+H23+H31+H41+H73+H111</f>
        <v>0</v>
      </c>
      <c r="I113" s="78">
        <f>+I18+I23+I31+I41+I73+I111</f>
        <v>0</v>
      </c>
      <c r="J113" s="78">
        <f>+J18+J23+J31+J41+J73+J111</f>
        <v>0</v>
      </c>
      <c r="K113" s="71"/>
      <c r="L113" s="79">
        <f>+L18+L23+L31+L41+L73+L111</f>
        <v>36.089475459999996</v>
      </c>
      <c r="M113" s="68"/>
      <c r="N113" s="80">
        <f>+N18+N23+N31+N41+N73+N111</f>
        <v>5.4536250000000006</v>
      </c>
      <c r="O113" s="69"/>
      <c r="P113" s="69"/>
      <c r="Q113" s="68"/>
      <c r="R113" s="68"/>
      <c r="S113" s="68"/>
      <c r="T113" s="72"/>
      <c r="U113" s="72"/>
      <c r="V113" s="72"/>
      <c r="W113" s="68">
        <f>+W18+W23+W31+W41+W73+W111</f>
        <v>0</v>
      </c>
      <c r="X113" s="73"/>
      <c r="Y113" s="73"/>
      <c r="Z113" s="66"/>
      <c r="AA113" s="66"/>
      <c r="AB113" s="69"/>
      <c r="AC113" s="69"/>
      <c r="AD113" s="69"/>
      <c r="AE113" s="74"/>
      <c r="AF113" s="74"/>
      <c r="AG113" s="74"/>
      <c r="AH113" s="74"/>
    </row>
    <row r="114" spans="1:37">
      <c r="A114" s="64"/>
      <c r="B114" s="75"/>
      <c r="C114" s="66"/>
      <c r="D114" s="67"/>
      <c r="E114" s="68"/>
      <c r="F114" s="69"/>
      <c r="G114" s="70"/>
      <c r="H114" s="70"/>
      <c r="I114" s="70"/>
      <c r="J114" s="70"/>
      <c r="K114" s="71"/>
      <c r="L114" s="71"/>
      <c r="M114" s="68"/>
      <c r="N114" s="68"/>
      <c r="O114" s="69"/>
      <c r="P114" s="69"/>
      <c r="Q114" s="68"/>
      <c r="R114" s="68"/>
      <c r="S114" s="68"/>
      <c r="T114" s="72"/>
      <c r="U114" s="72"/>
      <c r="V114" s="72"/>
      <c r="W114" s="68"/>
      <c r="X114" s="73"/>
      <c r="Y114" s="73"/>
      <c r="Z114" s="66"/>
      <c r="AA114" s="66"/>
      <c r="AB114" s="69"/>
      <c r="AC114" s="69"/>
      <c r="AD114" s="69"/>
      <c r="AE114" s="74"/>
      <c r="AF114" s="74"/>
      <c r="AG114" s="74"/>
      <c r="AH114" s="74"/>
    </row>
    <row r="115" spans="1:37">
      <c r="A115" s="64"/>
      <c r="B115" s="65" t="s">
        <v>269</v>
      </c>
      <c r="C115" s="66"/>
      <c r="D115" s="67"/>
      <c r="E115" s="68"/>
      <c r="F115" s="69"/>
      <c r="G115" s="70"/>
      <c r="H115" s="70"/>
      <c r="I115" s="70"/>
      <c r="J115" s="70"/>
      <c r="K115" s="71"/>
      <c r="L115" s="71"/>
      <c r="M115" s="68"/>
      <c r="N115" s="68"/>
      <c r="O115" s="69"/>
      <c r="P115" s="69"/>
      <c r="Q115" s="68"/>
      <c r="R115" s="68"/>
      <c r="S115" s="68"/>
      <c r="T115" s="72"/>
      <c r="U115" s="72"/>
      <c r="V115" s="72"/>
      <c r="W115" s="68"/>
      <c r="X115" s="73"/>
      <c r="Y115" s="73"/>
      <c r="Z115" s="66"/>
      <c r="AA115" s="66"/>
      <c r="AB115" s="69"/>
      <c r="AC115" s="69"/>
      <c r="AD115" s="69"/>
      <c r="AE115" s="74"/>
      <c r="AF115" s="74"/>
      <c r="AG115" s="74"/>
      <c r="AH115" s="74"/>
    </row>
    <row r="116" spans="1:37">
      <c r="A116" s="64"/>
      <c r="B116" s="66" t="s">
        <v>270</v>
      </c>
      <c r="C116" s="66"/>
      <c r="D116" s="67"/>
      <c r="E116" s="68"/>
      <c r="F116" s="69"/>
      <c r="G116" s="70"/>
      <c r="H116" s="70"/>
      <c r="I116" s="70"/>
      <c r="J116" s="70"/>
      <c r="K116" s="71"/>
      <c r="L116" s="71"/>
      <c r="M116" s="68"/>
      <c r="N116" s="68"/>
      <c r="O116" s="69"/>
      <c r="P116" s="69"/>
      <c r="Q116" s="68"/>
      <c r="R116" s="68"/>
      <c r="S116" s="68"/>
      <c r="T116" s="72"/>
      <c r="U116" s="72"/>
      <c r="V116" s="72"/>
      <c r="W116" s="68"/>
      <c r="X116" s="73"/>
      <c r="Y116" s="73"/>
      <c r="Z116" s="66"/>
      <c r="AA116" s="66"/>
      <c r="AB116" s="69"/>
      <c r="AC116" s="69"/>
      <c r="AD116" s="69"/>
      <c r="AE116" s="74"/>
      <c r="AF116" s="74"/>
      <c r="AG116" s="74"/>
      <c r="AH116" s="74"/>
    </row>
    <row r="117" spans="1:37" ht="25.5">
      <c r="A117" s="64" t="s">
        <v>81</v>
      </c>
      <c r="B117" s="75" t="s">
        <v>271</v>
      </c>
      <c r="C117" s="66" t="s">
        <v>272</v>
      </c>
      <c r="D117" s="67" t="s">
        <v>273</v>
      </c>
      <c r="E117" s="68">
        <v>22.5</v>
      </c>
      <c r="F117" s="69" t="s">
        <v>114</v>
      </c>
      <c r="G117" s="70"/>
      <c r="H117" s="70">
        <f>ROUND(E117*G117,2)</f>
        <v>0</v>
      </c>
      <c r="I117" s="70"/>
      <c r="J117" s="70">
        <f t="shared" ref="J117:J122" si="8">ROUND(E117*G117,2)</f>
        <v>0</v>
      </c>
      <c r="K117" s="71">
        <v>1.6000000000000001E-3</v>
      </c>
      <c r="L117" s="71">
        <f t="shared" ref="L117:L122" si="9">E117*K117</f>
        <v>3.6000000000000004E-2</v>
      </c>
      <c r="M117" s="68"/>
      <c r="N117" s="68">
        <f t="shared" ref="N117:N122" si="10">E117*M117</f>
        <v>0</v>
      </c>
      <c r="O117" s="69"/>
      <c r="P117" s="69" t="s">
        <v>86</v>
      </c>
      <c r="Q117" s="68"/>
      <c r="R117" s="68"/>
      <c r="S117" s="68"/>
      <c r="T117" s="72"/>
      <c r="U117" s="72"/>
      <c r="V117" s="72" t="s">
        <v>274</v>
      </c>
      <c r="W117" s="68"/>
      <c r="X117" s="76" t="s">
        <v>275</v>
      </c>
      <c r="Y117" s="76" t="s">
        <v>272</v>
      </c>
      <c r="Z117" s="66" t="s">
        <v>108</v>
      </c>
      <c r="AA117" s="66"/>
      <c r="AB117" s="69"/>
      <c r="AC117" s="69"/>
      <c r="AD117" s="69"/>
      <c r="AE117" s="74"/>
      <c r="AF117" s="74"/>
      <c r="AG117" s="74"/>
      <c r="AH117" s="74"/>
      <c r="AJ117" s="4" t="s">
        <v>276</v>
      </c>
      <c r="AK117" s="4" t="s">
        <v>90</v>
      </c>
    </row>
    <row r="118" spans="1:37" ht="25.5">
      <c r="A118" s="64" t="s">
        <v>81</v>
      </c>
      <c r="B118" s="75" t="s">
        <v>271</v>
      </c>
      <c r="C118" s="66" t="s">
        <v>277</v>
      </c>
      <c r="D118" s="67" t="s">
        <v>278</v>
      </c>
      <c r="E118" s="68">
        <v>66</v>
      </c>
      <c r="F118" s="69" t="s">
        <v>114</v>
      </c>
      <c r="G118" s="70"/>
      <c r="H118" s="70">
        <f>ROUND(E118*G118,2)</f>
        <v>0</v>
      </c>
      <c r="I118" s="70"/>
      <c r="J118" s="70">
        <f t="shared" si="8"/>
        <v>0</v>
      </c>
      <c r="K118" s="71"/>
      <c r="L118" s="71">
        <f t="shared" si="9"/>
        <v>0</v>
      </c>
      <c r="M118" s="68"/>
      <c r="N118" s="68">
        <f t="shared" si="10"/>
        <v>0</v>
      </c>
      <c r="O118" s="69"/>
      <c r="P118" s="69" t="s">
        <v>86</v>
      </c>
      <c r="Q118" s="68"/>
      <c r="R118" s="68"/>
      <c r="S118" s="68"/>
      <c r="T118" s="72"/>
      <c r="U118" s="72"/>
      <c r="V118" s="72" t="s">
        <v>274</v>
      </c>
      <c r="W118" s="68"/>
      <c r="X118" s="76" t="s">
        <v>279</v>
      </c>
      <c r="Y118" s="76" t="s">
        <v>277</v>
      </c>
      <c r="Z118" s="66" t="s">
        <v>280</v>
      </c>
      <c r="AA118" s="66"/>
      <c r="AB118" s="69"/>
      <c r="AC118" s="69"/>
      <c r="AD118" s="69"/>
      <c r="AE118" s="74"/>
      <c r="AF118" s="74"/>
      <c r="AG118" s="74"/>
      <c r="AH118" s="74"/>
      <c r="AJ118" s="4" t="s">
        <v>276</v>
      </c>
      <c r="AK118" s="4" t="s">
        <v>90</v>
      </c>
    </row>
    <row r="119" spans="1:37">
      <c r="A119" s="64" t="s">
        <v>81</v>
      </c>
      <c r="B119" s="75" t="s">
        <v>281</v>
      </c>
      <c r="C119" s="66" t="s">
        <v>282</v>
      </c>
      <c r="D119" s="67" t="s">
        <v>283</v>
      </c>
      <c r="E119" s="68">
        <v>0.02</v>
      </c>
      <c r="F119" s="69" t="s">
        <v>237</v>
      </c>
      <c r="G119" s="70"/>
      <c r="H119" s="70"/>
      <c r="I119" s="70">
        <f>ROUND(E119*G119,2)</f>
        <v>0</v>
      </c>
      <c r="J119" s="70">
        <f t="shared" si="8"/>
        <v>0</v>
      </c>
      <c r="K119" s="71">
        <v>1</v>
      </c>
      <c r="L119" s="71">
        <f t="shared" si="9"/>
        <v>0.02</v>
      </c>
      <c r="M119" s="68"/>
      <c r="N119" s="68">
        <f t="shared" si="10"/>
        <v>0</v>
      </c>
      <c r="O119" s="69"/>
      <c r="P119" s="69" t="s">
        <v>86</v>
      </c>
      <c r="Q119" s="68"/>
      <c r="R119" s="68"/>
      <c r="S119" s="68"/>
      <c r="T119" s="72"/>
      <c r="U119" s="72"/>
      <c r="V119" s="72" t="s">
        <v>68</v>
      </c>
      <c r="W119" s="68"/>
      <c r="X119" s="76" t="s">
        <v>282</v>
      </c>
      <c r="Y119" s="76" t="s">
        <v>282</v>
      </c>
      <c r="Z119" s="66" t="s">
        <v>284</v>
      </c>
      <c r="AA119" s="66" t="s">
        <v>86</v>
      </c>
      <c r="AB119" s="69"/>
      <c r="AC119" s="69"/>
      <c r="AD119" s="69"/>
      <c r="AE119" s="74"/>
      <c r="AF119" s="74"/>
      <c r="AG119" s="74"/>
      <c r="AH119" s="74"/>
      <c r="AJ119" s="4" t="s">
        <v>285</v>
      </c>
      <c r="AK119" s="4" t="s">
        <v>90</v>
      </c>
    </row>
    <row r="120" spans="1:37">
      <c r="A120" s="64" t="s">
        <v>81</v>
      </c>
      <c r="B120" s="75" t="s">
        <v>271</v>
      </c>
      <c r="C120" s="66" t="s">
        <v>286</v>
      </c>
      <c r="D120" s="67" t="s">
        <v>287</v>
      </c>
      <c r="E120" s="68">
        <v>66</v>
      </c>
      <c r="F120" s="69" t="s">
        <v>114</v>
      </c>
      <c r="G120" s="70"/>
      <c r="H120" s="70">
        <f>ROUND(E120*G120,2)</f>
        <v>0</v>
      </c>
      <c r="I120" s="70"/>
      <c r="J120" s="70">
        <f t="shared" si="8"/>
        <v>0</v>
      </c>
      <c r="K120" s="71">
        <v>4.0000000000000002E-4</v>
      </c>
      <c r="L120" s="71">
        <f t="shared" si="9"/>
        <v>2.64E-2</v>
      </c>
      <c r="M120" s="68"/>
      <c r="N120" s="68">
        <f t="shared" si="10"/>
        <v>0</v>
      </c>
      <c r="O120" s="69"/>
      <c r="P120" s="69" t="s">
        <v>86</v>
      </c>
      <c r="Q120" s="68"/>
      <c r="R120" s="68"/>
      <c r="S120" s="68"/>
      <c r="T120" s="72"/>
      <c r="U120" s="72"/>
      <c r="V120" s="72" t="s">
        <v>274</v>
      </c>
      <c r="W120" s="68"/>
      <c r="X120" s="76" t="s">
        <v>288</v>
      </c>
      <c r="Y120" s="76" t="s">
        <v>286</v>
      </c>
      <c r="Z120" s="66" t="s">
        <v>280</v>
      </c>
      <c r="AA120" s="66"/>
      <c r="AB120" s="69"/>
      <c r="AC120" s="69"/>
      <c r="AD120" s="69"/>
      <c r="AE120" s="74"/>
      <c r="AF120" s="74"/>
      <c r="AG120" s="74"/>
      <c r="AH120" s="74"/>
      <c r="AJ120" s="4" t="s">
        <v>276</v>
      </c>
      <c r="AK120" s="4" t="s">
        <v>90</v>
      </c>
    </row>
    <row r="121" spans="1:37">
      <c r="A121" s="64" t="s">
        <v>81</v>
      </c>
      <c r="B121" s="75" t="s">
        <v>281</v>
      </c>
      <c r="C121" s="66" t="s">
        <v>289</v>
      </c>
      <c r="D121" s="67" t="s">
        <v>290</v>
      </c>
      <c r="E121" s="68">
        <v>75.900000000000006</v>
      </c>
      <c r="F121" s="69" t="s">
        <v>114</v>
      </c>
      <c r="G121" s="70"/>
      <c r="H121" s="70"/>
      <c r="I121" s="70">
        <f>ROUND(E121*G121,2)</f>
        <v>0</v>
      </c>
      <c r="J121" s="70">
        <f t="shared" si="8"/>
        <v>0</v>
      </c>
      <c r="K121" s="71">
        <v>4.1000000000000003E-3</v>
      </c>
      <c r="L121" s="71">
        <f t="shared" si="9"/>
        <v>0.31119000000000002</v>
      </c>
      <c r="M121" s="68"/>
      <c r="N121" s="68">
        <f t="shared" si="10"/>
        <v>0</v>
      </c>
      <c r="O121" s="69"/>
      <c r="P121" s="69" t="s">
        <v>86</v>
      </c>
      <c r="Q121" s="68"/>
      <c r="R121" s="68"/>
      <c r="S121" s="68"/>
      <c r="T121" s="72"/>
      <c r="U121" s="72"/>
      <c r="V121" s="72" t="s">
        <v>68</v>
      </c>
      <c r="W121" s="68"/>
      <c r="X121" s="76" t="s">
        <v>289</v>
      </c>
      <c r="Y121" s="76" t="s">
        <v>289</v>
      </c>
      <c r="Z121" s="66" t="s">
        <v>291</v>
      </c>
      <c r="AA121" s="66" t="s">
        <v>86</v>
      </c>
      <c r="AB121" s="69"/>
      <c r="AC121" s="69"/>
      <c r="AD121" s="69"/>
      <c r="AE121" s="74"/>
      <c r="AF121" s="74"/>
      <c r="AG121" s="74"/>
      <c r="AH121" s="74"/>
      <c r="AJ121" s="4" t="s">
        <v>285</v>
      </c>
      <c r="AK121" s="4" t="s">
        <v>90</v>
      </c>
    </row>
    <row r="122" spans="1:37">
      <c r="A122" s="64" t="s">
        <v>81</v>
      </c>
      <c r="B122" s="75" t="s">
        <v>271</v>
      </c>
      <c r="C122" s="66" t="s">
        <v>292</v>
      </c>
      <c r="D122" s="67" t="s">
        <v>293</v>
      </c>
      <c r="E122" s="68"/>
      <c r="F122" s="69" t="s">
        <v>54</v>
      </c>
      <c r="G122" s="70"/>
      <c r="H122" s="70">
        <f>ROUND(E122*G122,2)</f>
        <v>0</v>
      </c>
      <c r="I122" s="70"/>
      <c r="J122" s="70">
        <f t="shared" si="8"/>
        <v>0</v>
      </c>
      <c r="K122" s="71"/>
      <c r="L122" s="71">
        <f t="shared" si="9"/>
        <v>0</v>
      </c>
      <c r="M122" s="68"/>
      <c r="N122" s="68">
        <f t="shared" si="10"/>
        <v>0</v>
      </c>
      <c r="O122" s="69"/>
      <c r="P122" s="69" t="s">
        <v>86</v>
      </c>
      <c r="Q122" s="68"/>
      <c r="R122" s="68"/>
      <c r="S122" s="68"/>
      <c r="T122" s="72"/>
      <c r="U122" s="72"/>
      <c r="V122" s="72" t="s">
        <v>274</v>
      </c>
      <c r="W122" s="68"/>
      <c r="X122" s="76" t="s">
        <v>294</v>
      </c>
      <c r="Y122" s="76" t="s">
        <v>292</v>
      </c>
      <c r="Z122" s="66" t="s">
        <v>280</v>
      </c>
      <c r="AA122" s="66"/>
      <c r="AB122" s="69"/>
      <c r="AC122" s="69"/>
      <c r="AD122" s="69"/>
      <c r="AE122" s="74"/>
      <c r="AF122" s="74"/>
      <c r="AG122" s="74"/>
      <c r="AH122" s="74"/>
      <c r="AJ122" s="4" t="s">
        <v>276</v>
      </c>
      <c r="AK122" s="4" t="s">
        <v>90</v>
      </c>
    </row>
    <row r="123" spans="1:37">
      <c r="A123" s="64"/>
      <c r="B123" s="75"/>
      <c r="C123" s="66"/>
      <c r="D123" s="77" t="s">
        <v>295</v>
      </c>
      <c r="E123" s="78">
        <f>J123</f>
        <v>0</v>
      </c>
      <c r="F123" s="69"/>
      <c r="G123" s="70"/>
      <c r="H123" s="78">
        <f>SUM(H115:H122)</f>
        <v>0</v>
      </c>
      <c r="I123" s="78">
        <f>SUM(I115:I122)</f>
        <v>0</v>
      </c>
      <c r="J123" s="78">
        <f>SUM(J115:J122)</f>
        <v>0</v>
      </c>
      <c r="K123" s="71"/>
      <c r="L123" s="79">
        <f>SUM(L115:L122)</f>
        <v>0.39359</v>
      </c>
      <c r="M123" s="68"/>
      <c r="N123" s="80">
        <f>SUM(N115:N122)</f>
        <v>0</v>
      </c>
      <c r="O123" s="69"/>
      <c r="P123" s="69"/>
      <c r="Q123" s="68"/>
      <c r="R123" s="68"/>
      <c r="S123" s="68"/>
      <c r="T123" s="72"/>
      <c r="U123" s="72"/>
      <c r="V123" s="72"/>
      <c r="W123" s="68">
        <f>SUM(W115:W122)</f>
        <v>0</v>
      </c>
      <c r="X123" s="73"/>
      <c r="Y123" s="73"/>
      <c r="Z123" s="66"/>
      <c r="AA123" s="66"/>
      <c r="AB123" s="69"/>
      <c r="AC123" s="69"/>
      <c r="AD123" s="69"/>
      <c r="AE123" s="74"/>
      <c r="AF123" s="74"/>
      <c r="AG123" s="74"/>
      <c r="AH123" s="74"/>
    </row>
    <row r="124" spans="1:37">
      <c r="A124" s="64"/>
      <c r="B124" s="75"/>
      <c r="C124" s="66"/>
      <c r="D124" s="67"/>
      <c r="E124" s="68"/>
      <c r="F124" s="69"/>
      <c r="G124" s="70"/>
      <c r="H124" s="70"/>
      <c r="I124" s="70"/>
      <c r="J124" s="70"/>
      <c r="K124" s="71"/>
      <c r="L124" s="71"/>
      <c r="M124" s="68"/>
      <c r="N124" s="68"/>
      <c r="O124" s="69"/>
      <c r="P124" s="69"/>
      <c r="Q124" s="68"/>
      <c r="R124" s="68"/>
      <c r="S124" s="68"/>
      <c r="T124" s="72"/>
      <c r="U124" s="72"/>
      <c r="V124" s="72"/>
      <c r="W124" s="68"/>
      <c r="X124" s="73"/>
      <c r="Y124" s="73"/>
      <c r="Z124" s="66"/>
      <c r="AA124" s="66"/>
      <c r="AB124" s="69"/>
      <c r="AC124" s="69"/>
      <c r="AD124" s="69"/>
      <c r="AE124" s="74"/>
      <c r="AF124" s="74"/>
      <c r="AG124" s="74"/>
      <c r="AH124" s="74"/>
    </row>
    <row r="125" spans="1:37">
      <c r="A125" s="64"/>
      <c r="B125" s="66" t="s">
        <v>296</v>
      </c>
      <c r="C125" s="66"/>
      <c r="D125" s="67"/>
      <c r="E125" s="68"/>
      <c r="F125" s="69"/>
      <c r="G125" s="70"/>
      <c r="H125" s="70"/>
      <c r="I125" s="70"/>
      <c r="J125" s="70"/>
      <c r="K125" s="71"/>
      <c r="L125" s="71"/>
      <c r="M125" s="68"/>
      <c r="N125" s="68"/>
      <c r="O125" s="69"/>
      <c r="P125" s="69"/>
      <c r="Q125" s="68"/>
      <c r="R125" s="68"/>
      <c r="S125" s="68"/>
      <c r="T125" s="72"/>
      <c r="U125" s="72"/>
      <c r="V125" s="72"/>
      <c r="W125" s="68"/>
      <c r="X125" s="73"/>
      <c r="Y125" s="73"/>
      <c r="Z125" s="66"/>
      <c r="AA125" s="66"/>
      <c r="AB125" s="69"/>
      <c r="AC125" s="69"/>
      <c r="AD125" s="69"/>
      <c r="AE125" s="74"/>
      <c r="AF125" s="74"/>
      <c r="AG125" s="74"/>
      <c r="AH125" s="74"/>
    </row>
    <row r="126" spans="1:37">
      <c r="A126" s="64" t="s">
        <v>81</v>
      </c>
      <c r="B126" s="75" t="s">
        <v>297</v>
      </c>
      <c r="C126" s="66" t="s">
        <v>298</v>
      </c>
      <c r="D126" s="67" t="s">
        <v>299</v>
      </c>
      <c r="E126" s="68">
        <v>108</v>
      </c>
      <c r="F126" s="69" t="s">
        <v>114</v>
      </c>
      <c r="G126" s="70"/>
      <c r="H126" s="70">
        <f>ROUND(E126*G126,2)</f>
        <v>0</v>
      </c>
      <c r="I126" s="70"/>
      <c r="J126" s="70">
        <f>ROUND(E126*G126,2)</f>
        <v>0</v>
      </c>
      <c r="K126" s="71"/>
      <c r="L126" s="71">
        <f>E126*K126</f>
        <v>0</v>
      </c>
      <c r="M126" s="68"/>
      <c r="N126" s="68">
        <f>E126*M126</f>
        <v>0</v>
      </c>
      <c r="O126" s="69"/>
      <c r="P126" s="69" t="s">
        <v>86</v>
      </c>
      <c r="Q126" s="68"/>
      <c r="R126" s="68"/>
      <c r="S126" s="68"/>
      <c r="T126" s="72"/>
      <c r="U126" s="72"/>
      <c r="V126" s="72" t="s">
        <v>274</v>
      </c>
      <c r="W126" s="68"/>
      <c r="X126" s="76" t="s">
        <v>300</v>
      </c>
      <c r="Y126" s="76" t="s">
        <v>298</v>
      </c>
      <c r="Z126" s="66" t="s">
        <v>301</v>
      </c>
      <c r="AA126" s="66"/>
      <c r="AB126" s="69"/>
      <c r="AC126" s="69"/>
      <c r="AD126" s="69"/>
      <c r="AE126" s="74"/>
      <c r="AF126" s="74"/>
      <c r="AG126" s="74"/>
      <c r="AH126" s="74"/>
      <c r="AJ126" s="4" t="s">
        <v>276</v>
      </c>
      <c r="AK126" s="4" t="s">
        <v>90</v>
      </c>
    </row>
    <row r="127" spans="1:37">
      <c r="A127" s="64"/>
      <c r="B127" s="75"/>
      <c r="C127" s="66"/>
      <c r="D127" s="81" t="s">
        <v>302</v>
      </c>
      <c r="E127" s="82"/>
      <c r="F127" s="83"/>
      <c r="G127" s="84"/>
      <c r="H127" s="84"/>
      <c r="I127" s="84"/>
      <c r="J127" s="84"/>
      <c r="K127" s="85"/>
      <c r="L127" s="85"/>
      <c r="M127" s="82"/>
      <c r="N127" s="82"/>
      <c r="O127" s="83"/>
      <c r="P127" s="83"/>
      <c r="Q127" s="82"/>
      <c r="R127" s="82"/>
      <c r="S127" s="82"/>
      <c r="T127" s="86"/>
      <c r="U127" s="86"/>
      <c r="V127" s="86" t="s">
        <v>0</v>
      </c>
      <c r="W127" s="82"/>
      <c r="X127" s="87"/>
      <c r="Y127" s="73"/>
      <c r="Z127" s="66"/>
      <c r="AA127" s="66"/>
      <c r="AB127" s="69"/>
      <c r="AC127" s="69"/>
      <c r="AD127" s="69"/>
      <c r="AE127" s="74"/>
      <c r="AF127" s="74"/>
      <c r="AG127" s="74"/>
      <c r="AH127" s="74"/>
    </row>
    <row r="128" spans="1:37">
      <c r="A128" s="64" t="s">
        <v>81</v>
      </c>
      <c r="B128" s="75" t="s">
        <v>281</v>
      </c>
      <c r="C128" s="66" t="s">
        <v>303</v>
      </c>
      <c r="D128" s="67" t="s">
        <v>304</v>
      </c>
      <c r="E128" s="68">
        <v>110</v>
      </c>
      <c r="F128" s="69" t="s">
        <v>114</v>
      </c>
      <c r="G128" s="70"/>
      <c r="H128" s="70"/>
      <c r="I128" s="70">
        <f>ROUND(E128*G128,2)</f>
        <v>0</v>
      </c>
      <c r="J128" s="70">
        <f t="shared" ref="J128:J133" si="11">ROUND(E128*G128,2)</f>
        <v>0</v>
      </c>
      <c r="K128" s="71">
        <v>7.4999999999999997E-3</v>
      </c>
      <c r="L128" s="71">
        <f t="shared" ref="L128:L133" si="12">E128*K128</f>
        <v>0.82499999999999996</v>
      </c>
      <c r="M128" s="68"/>
      <c r="N128" s="68">
        <f t="shared" ref="N128:N133" si="13">E128*M128</f>
        <v>0</v>
      </c>
      <c r="O128" s="69"/>
      <c r="P128" s="69" t="s">
        <v>86</v>
      </c>
      <c r="Q128" s="68"/>
      <c r="R128" s="68"/>
      <c r="S128" s="68"/>
      <c r="T128" s="72"/>
      <c r="U128" s="72"/>
      <c r="V128" s="72" t="s">
        <v>68</v>
      </c>
      <c r="W128" s="68"/>
      <c r="X128" s="76" t="s">
        <v>303</v>
      </c>
      <c r="Y128" s="76" t="s">
        <v>303</v>
      </c>
      <c r="Z128" s="66" t="s">
        <v>305</v>
      </c>
      <c r="AA128" s="66" t="s">
        <v>86</v>
      </c>
      <c r="AB128" s="69"/>
      <c r="AC128" s="69"/>
      <c r="AD128" s="69"/>
      <c r="AE128" s="74"/>
      <c r="AF128" s="74"/>
      <c r="AG128" s="74"/>
      <c r="AH128" s="74"/>
      <c r="AJ128" s="4" t="s">
        <v>285</v>
      </c>
      <c r="AK128" s="4" t="s">
        <v>90</v>
      </c>
    </row>
    <row r="129" spans="1:37">
      <c r="A129" s="64" t="s">
        <v>81</v>
      </c>
      <c r="B129" s="75" t="s">
        <v>297</v>
      </c>
      <c r="C129" s="66" t="s">
        <v>306</v>
      </c>
      <c r="D129" s="67" t="s">
        <v>307</v>
      </c>
      <c r="E129" s="68">
        <v>65.95</v>
      </c>
      <c r="F129" s="69" t="s">
        <v>114</v>
      </c>
      <c r="G129" s="70"/>
      <c r="H129" s="70">
        <f>ROUND(E129*G129,2)</f>
        <v>0</v>
      </c>
      <c r="I129" s="70"/>
      <c r="J129" s="70">
        <f t="shared" si="11"/>
        <v>0</v>
      </c>
      <c r="K129" s="71">
        <v>3.0000000000000001E-5</v>
      </c>
      <c r="L129" s="71">
        <f t="shared" si="12"/>
        <v>1.9785000000000002E-3</v>
      </c>
      <c r="M129" s="68"/>
      <c r="N129" s="68">
        <f t="shared" si="13"/>
        <v>0</v>
      </c>
      <c r="O129" s="69"/>
      <c r="P129" s="69" t="s">
        <v>86</v>
      </c>
      <c r="Q129" s="68"/>
      <c r="R129" s="68"/>
      <c r="S129" s="68"/>
      <c r="T129" s="72"/>
      <c r="U129" s="72"/>
      <c r="V129" s="72" t="s">
        <v>274</v>
      </c>
      <c r="W129" s="68"/>
      <c r="X129" s="76" t="s">
        <v>308</v>
      </c>
      <c r="Y129" s="76" t="s">
        <v>306</v>
      </c>
      <c r="Z129" s="66" t="s">
        <v>301</v>
      </c>
      <c r="AA129" s="66"/>
      <c r="AB129" s="69"/>
      <c r="AC129" s="69"/>
      <c r="AD129" s="69"/>
      <c r="AE129" s="74"/>
      <c r="AF129" s="74"/>
      <c r="AG129" s="74"/>
      <c r="AH129" s="74"/>
      <c r="AJ129" s="4" t="s">
        <v>276</v>
      </c>
      <c r="AK129" s="4" t="s">
        <v>90</v>
      </c>
    </row>
    <row r="130" spans="1:37">
      <c r="A130" s="64" t="s">
        <v>81</v>
      </c>
      <c r="B130" s="75" t="s">
        <v>281</v>
      </c>
      <c r="C130" s="66" t="s">
        <v>309</v>
      </c>
      <c r="D130" s="67" t="s">
        <v>310</v>
      </c>
      <c r="E130" s="68">
        <v>69.248000000000005</v>
      </c>
      <c r="F130" s="69" t="s">
        <v>114</v>
      </c>
      <c r="G130" s="70"/>
      <c r="H130" s="70"/>
      <c r="I130" s="70">
        <f>ROUND(E130*G130,2)</f>
        <v>0</v>
      </c>
      <c r="J130" s="70">
        <f t="shared" si="11"/>
        <v>0</v>
      </c>
      <c r="K130" s="71"/>
      <c r="L130" s="71">
        <f t="shared" si="12"/>
        <v>0</v>
      </c>
      <c r="M130" s="68"/>
      <c r="N130" s="68">
        <f t="shared" si="13"/>
        <v>0</v>
      </c>
      <c r="O130" s="69"/>
      <c r="P130" s="69" t="s">
        <v>86</v>
      </c>
      <c r="Q130" s="68"/>
      <c r="R130" s="68"/>
      <c r="S130" s="68"/>
      <c r="T130" s="72"/>
      <c r="U130" s="72"/>
      <c r="V130" s="72" t="s">
        <v>68</v>
      </c>
      <c r="W130" s="68"/>
      <c r="X130" s="76" t="s">
        <v>309</v>
      </c>
      <c r="Y130" s="76" t="s">
        <v>309</v>
      </c>
      <c r="Z130" s="66" t="s">
        <v>311</v>
      </c>
      <c r="AA130" s="66" t="s">
        <v>86</v>
      </c>
      <c r="AB130" s="69"/>
      <c r="AC130" s="69"/>
      <c r="AD130" s="69"/>
      <c r="AE130" s="74"/>
      <c r="AF130" s="74"/>
      <c r="AG130" s="74"/>
      <c r="AH130" s="74"/>
      <c r="AJ130" s="4" t="s">
        <v>285</v>
      </c>
      <c r="AK130" s="4" t="s">
        <v>90</v>
      </c>
    </row>
    <row r="131" spans="1:37">
      <c r="A131" s="64" t="s">
        <v>81</v>
      </c>
      <c r="B131" s="75" t="s">
        <v>297</v>
      </c>
      <c r="C131" s="66" t="s">
        <v>312</v>
      </c>
      <c r="D131" s="67" t="s">
        <v>313</v>
      </c>
      <c r="E131" s="68">
        <v>28.05</v>
      </c>
      <c r="F131" s="69" t="s">
        <v>114</v>
      </c>
      <c r="G131" s="70"/>
      <c r="H131" s="70">
        <f>ROUND(E131*G131,2)</f>
        <v>0</v>
      </c>
      <c r="I131" s="70"/>
      <c r="J131" s="70">
        <f t="shared" si="11"/>
        <v>0</v>
      </c>
      <c r="K131" s="71"/>
      <c r="L131" s="71">
        <f t="shared" si="12"/>
        <v>0</v>
      </c>
      <c r="M131" s="68"/>
      <c r="N131" s="68">
        <f t="shared" si="13"/>
        <v>0</v>
      </c>
      <c r="O131" s="69"/>
      <c r="P131" s="69" t="s">
        <v>86</v>
      </c>
      <c r="Q131" s="68"/>
      <c r="R131" s="68"/>
      <c r="S131" s="68"/>
      <c r="T131" s="72"/>
      <c r="U131" s="72"/>
      <c r="V131" s="72" t="s">
        <v>274</v>
      </c>
      <c r="W131" s="68"/>
      <c r="X131" s="76" t="s">
        <v>314</v>
      </c>
      <c r="Y131" s="76" t="s">
        <v>312</v>
      </c>
      <c r="Z131" s="66" t="s">
        <v>301</v>
      </c>
      <c r="AA131" s="66"/>
      <c r="AB131" s="69"/>
      <c r="AC131" s="69"/>
      <c r="AD131" s="69"/>
      <c r="AE131" s="74"/>
      <c r="AF131" s="74"/>
      <c r="AG131" s="74"/>
      <c r="AH131" s="74"/>
      <c r="AJ131" s="4" t="s">
        <v>276</v>
      </c>
      <c r="AK131" s="4" t="s">
        <v>90</v>
      </c>
    </row>
    <row r="132" spans="1:37">
      <c r="A132" s="64" t="s">
        <v>81</v>
      </c>
      <c r="B132" s="75" t="s">
        <v>281</v>
      </c>
      <c r="C132" s="66" t="s">
        <v>315</v>
      </c>
      <c r="D132" s="67" t="s">
        <v>316</v>
      </c>
      <c r="E132" s="68">
        <v>28.611000000000001</v>
      </c>
      <c r="F132" s="69" t="s">
        <v>114</v>
      </c>
      <c r="G132" s="70"/>
      <c r="H132" s="70"/>
      <c r="I132" s="70">
        <f>ROUND(E132*G132,2)</f>
        <v>0</v>
      </c>
      <c r="J132" s="70">
        <f t="shared" si="11"/>
        <v>0</v>
      </c>
      <c r="K132" s="71"/>
      <c r="L132" s="71">
        <f t="shared" si="12"/>
        <v>0</v>
      </c>
      <c r="M132" s="68"/>
      <c r="N132" s="68">
        <f t="shared" si="13"/>
        <v>0</v>
      </c>
      <c r="O132" s="69"/>
      <c r="P132" s="69" t="s">
        <v>86</v>
      </c>
      <c r="Q132" s="68"/>
      <c r="R132" s="68"/>
      <c r="S132" s="68"/>
      <c r="T132" s="72"/>
      <c r="U132" s="72"/>
      <c r="V132" s="72" t="s">
        <v>68</v>
      </c>
      <c r="W132" s="68"/>
      <c r="X132" s="76" t="s">
        <v>315</v>
      </c>
      <c r="Y132" s="76" t="s">
        <v>315</v>
      </c>
      <c r="Z132" s="66" t="s">
        <v>311</v>
      </c>
      <c r="AA132" s="66" t="s">
        <v>86</v>
      </c>
      <c r="AB132" s="69"/>
      <c r="AC132" s="69"/>
      <c r="AD132" s="69"/>
      <c r="AE132" s="74"/>
      <c r="AF132" s="74"/>
      <c r="AG132" s="74"/>
      <c r="AH132" s="74"/>
      <c r="AJ132" s="4" t="s">
        <v>285</v>
      </c>
      <c r="AK132" s="4" t="s">
        <v>90</v>
      </c>
    </row>
    <row r="133" spans="1:37">
      <c r="A133" s="64" t="s">
        <v>81</v>
      </c>
      <c r="B133" s="75" t="s">
        <v>297</v>
      </c>
      <c r="C133" s="66" t="s">
        <v>317</v>
      </c>
      <c r="D133" s="67" t="s">
        <v>318</v>
      </c>
      <c r="E133" s="68"/>
      <c r="F133" s="69" t="s">
        <v>54</v>
      </c>
      <c r="G133" s="70"/>
      <c r="H133" s="70">
        <f>ROUND(E133*G133,2)</f>
        <v>0</v>
      </c>
      <c r="I133" s="70"/>
      <c r="J133" s="70">
        <f t="shared" si="11"/>
        <v>0</v>
      </c>
      <c r="K133" s="71"/>
      <c r="L133" s="71">
        <f t="shared" si="12"/>
        <v>0</v>
      </c>
      <c r="M133" s="68"/>
      <c r="N133" s="68">
        <f t="shared" si="13"/>
        <v>0</v>
      </c>
      <c r="O133" s="69"/>
      <c r="P133" s="69" t="s">
        <v>86</v>
      </c>
      <c r="Q133" s="68"/>
      <c r="R133" s="68"/>
      <c r="S133" s="68"/>
      <c r="T133" s="72"/>
      <c r="U133" s="72"/>
      <c r="V133" s="72" t="s">
        <v>274</v>
      </c>
      <c r="W133" s="68"/>
      <c r="X133" s="76" t="s">
        <v>319</v>
      </c>
      <c r="Y133" s="76" t="s">
        <v>317</v>
      </c>
      <c r="Z133" s="66" t="s">
        <v>301</v>
      </c>
      <c r="AA133" s="66"/>
      <c r="AB133" s="69"/>
      <c r="AC133" s="69"/>
      <c r="AD133" s="69"/>
      <c r="AE133" s="74"/>
      <c r="AF133" s="74"/>
      <c r="AG133" s="74"/>
      <c r="AH133" s="74"/>
      <c r="AJ133" s="4" t="s">
        <v>276</v>
      </c>
      <c r="AK133" s="4" t="s">
        <v>90</v>
      </c>
    </row>
    <row r="134" spans="1:37">
      <c r="A134" s="64"/>
      <c r="B134" s="75"/>
      <c r="C134" s="66"/>
      <c r="D134" s="77" t="s">
        <v>320</v>
      </c>
      <c r="E134" s="78">
        <f>J134</f>
        <v>0</v>
      </c>
      <c r="F134" s="69"/>
      <c r="G134" s="70"/>
      <c r="H134" s="78">
        <f>SUM(H125:H133)</f>
        <v>0</v>
      </c>
      <c r="I134" s="78">
        <f>SUM(I125:I133)</f>
        <v>0</v>
      </c>
      <c r="J134" s="78">
        <f>SUM(J125:J133)</f>
        <v>0</v>
      </c>
      <c r="K134" s="71"/>
      <c r="L134" s="79">
        <f>SUM(L125:L133)</f>
        <v>0.82697849999999995</v>
      </c>
      <c r="M134" s="68"/>
      <c r="N134" s="80">
        <f>SUM(N125:N133)</f>
        <v>0</v>
      </c>
      <c r="O134" s="69"/>
      <c r="P134" s="69"/>
      <c r="Q134" s="68"/>
      <c r="R134" s="68"/>
      <c r="S134" s="68"/>
      <c r="T134" s="72"/>
      <c r="U134" s="72"/>
      <c r="V134" s="72"/>
      <c r="W134" s="68">
        <f>SUM(W125:W133)</f>
        <v>0</v>
      </c>
      <c r="X134" s="73"/>
      <c r="Y134" s="73"/>
      <c r="Z134" s="66"/>
      <c r="AA134" s="66"/>
      <c r="AB134" s="69"/>
      <c r="AC134" s="69"/>
      <c r="AD134" s="69"/>
      <c r="AE134" s="74"/>
      <c r="AF134" s="74"/>
      <c r="AG134" s="74"/>
      <c r="AH134" s="74"/>
    </row>
    <row r="135" spans="1:37">
      <c r="A135" s="64"/>
      <c r="B135" s="75"/>
      <c r="C135" s="66"/>
      <c r="D135" s="67"/>
      <c r="E135" s="68"/>
      <c r="F135" s="69"/>
      <c r="G135" s="70"/>
      <c r="H135" s="70"/>
      <c r="I135" s="70"/>
      <c r="J135" s="70"/>
      <c r="K135" s="71"/>
      <c r="L135" s="71"/>
      <c r="M135" s="68"/>
      <c r="N135" s="68"/>
      <c r="O135" s="69"/>
      <c r="P135" s="69"/>
      <c r="Q135" s="68"/>
      <c r="R135" s="68"/>
      <c r="S135" s="68"/>
      <c r="T135" s="72"/>
      <c r="U135" s="72"/>
      <c r="V135" s="72"/>
      <c r="W135" s="68"/>
      <c r="X135" s="73"/>
      <c r="Y135" s="73"/>
      <c r="Z135" s="66"/>
      <c r="AA135" s="66"/>
      <c r="AB135" s="69"/>
      <c r="AC135" s="69"/>
      <c r="AD135" s="69"/>
      <c r="AE135" s="74"/>
      <c r="AF135" s="74"/>
      <c r="AG135" s="74"/>
      <c r="AH135" s="74"/>
    </row>
    <row r="136" spans="1:37">
      <c r="A136" s="64"/>
      <c r="B136" s="66" t="s">
        <v>321</v>
      </c>
      <c r="C136" s="66"/>
      <c r="D136" s="67"/>
      <c r="E136" s="68"/>
      <c r="F136" s="69"/>
      <c r="G136" s="70"/>
      <c r="H136" s="70"/>
      <c r="I136" s="70"/>
      <c r="J136" s="70"/>
      <c r="K136" s="71"/>
      <c r="L136" s="71"/>
      <c r="M136" s="68"/>
      <c r="N136" s="68"/>
      <c r="O136" s="69"/>
      <c r="P136" s="69"/>
      <c r="Q136" s="68"/>
      <c r="R136" s="68"/>
      <c r="S136" s="68"/>
      <c r="T136" s="72"/>
      <c r="U136" s="72"/>
      <c r="V136" s="72"/>
      <c r="W136" s="68"/>
      <c r="X136" s="73"/>
      <c r="Y136" s="73"/>
      <c r="Z136" s="66"/>
      <c r="AA136" s="66"/>
      <c r="AB136" s="69"/>
      <c r="AC136" s="69"/>
      <c r="AD136" s="69"/>
      <c r="AE136" s="74"/>
      <c r="AF136" s="74"/>
      <c r="AG136" s="74"/>
      <c r="AH136" s="74"/>
    </row>
    <row r="137" spans="1:37">
      <c r="A137" s="64" t="s">
        <v>81</v>
      </c>
      <c r="B137" s="75" t="s">
        <v>322</v>
      </c>
      <c r="C137" s="66" t="s">
        <v>323</v>
      </c>
      <c r="D137" s="67" t="s">
        <v>324</v>
      </c>
      <c r="E137" s="68">
        <v>5</v>
      </c>
      <c r="F137" s="69" t="s">
        <v>155</v>
      </c>
      <c r="G137" s="70"/>
      <c r="H137" s="70">
        <f>ROUND(E137*G137,2)</f>
        <v>0</v>
      </c>
      <c r="I137" s="70"/>
      <c r="J137" s="70">
        <f>ROUND(E137*G137,2)</f>
        <v>0</v>
      </c>
      <c r="K137" s="71">
        <v>1.49E-3</v>
      </c>
      <c r="L137" s="71">
        <f>E137*K137</f>
        <v>7.45E-3</v>
      </c>
      <c r="M137" s="68"/>
      <c r="N137" s="68">
        <f>E137*M137</f>
        <v>0</v>
      </c>
      <c r="O137" s="69"/>
      <c r="P137" s="69" t="s">
        <v>86</v>
      </c>
      <c r="Q137" s="68"/>
      <c r="R137" s="68"/>
      <c r="S137" s="68"/>
      <c r="T137" s="72"/>
      <c r="U137" s="72"/>
      <c r="V137" s="72" t="s">
        <v>274</v>
      </c>
      <c r="W137" s="68"/>
      <c r="X137" s="76" t="s">
        <v>325</v>
      </c>
      <c r="Y137" s="76" t="s">
        <v>323</v>
      </c>
      <c r="Z137" s="66" t="s">
        <v>326</v>
      </c>
      <c r="AA137" s="66"/>
      <c r="AB137" s="69"/>
      <c r="AC137" s="69"/>
      <c r="AD137" s="69"/>
      <c r="AE137" s="74"/>
      <c r="AF137" s="74"/>
      <c r="AG137" s="74"/>
      <c r="AH137" s="74"/>
      <c r="AJ137" s="4" t="s">
        <v>276</v>
      </c>
      <c r="AK137" s="4" t="s">
        <v>90</v>
      </c>
    </row>
    <row r="138" spans="1:37">
      <c r="A138" s="64" t="s">
        <v>81</v>
      </c>
      <c r="B138" s="75" t="s">
        <v>322</v>
      </c>
      <c r="C138" s="66" t="s">
        <v>327</v>
      </c>
      <c r="D138" s="67" t="s">
        <v>328</v>
      </c>
      <c r="E138" s="68">
        <v>2</v>
      </c>
      <c r="F138" s="69" t="s">
        <v>155</v>
      </c>
      <c r="G138" s="70"/>
      <c r="H138" s="70">
        <f>ROUND(E138*G138,2)</f>
        <v>0</v>
      </c>
      <c r="I138" s="70"/>
      <c r="J138" s="70">
        <f>ROUND(E138*G138,2)</f>
        <v>0</v>
      </c>
      <c r="K138" s="71">
        <v>2.7E-4</v>
      </c>
      <c r="L138" s="71">
        <f>E138*K138</f>
        <v>5.4000000000000001E-4</v>
      </c>
      <c r="M138" s="68"/>
      <c r="N138" s="68">
        <f>E138*M138</f>
        <v>0</v>
      </c>
      <c r="O138" s="69"/>
      <c r="P138" s="69" t="s">
        <v>86</v>
      </c>
      <c r="Q138" s="68"/>
      <c r="R138" s="68"/>
      <c r="S138" s="68"/>
      <c r="T138" s="72"/>
      <c r="U138" s="72"/>
      <c r="V138" s="72" t="s">
        <v>274</v>
      </c>
      <c r="W138" s="68"/>
      <c r="X138" s="76" t="s">
        <v>329</v>
      </c>
      <c r="Y138" s="76" t="s">
        <v>327</v>
      </c>
      <c r="Z138" s="66" t="s">
        <v>108</v>
      </c>
      <c r="AA138" s="66"/>
      <c r="AB138" s="69"/>
      <c r="AC138" s="69"/>
      <c r="AD138" s="69"/>
      <c r="AE138" s="74"/>
      <c r="AF138" s="74"/>
      <c r="AG138" s="74"/>
      <c r="AH138" s="74"/>
      <c r="AJ138" s="4" t="s">
        <v>276</v>
      </c>
      <c r="AK138" s="4" t="s">
        <v>90</v>
      </c>
    </row>
    <row r="139" spans="1:37">
      <c r="A139" s="64" t="s">
        <v>81</v>
      </c>
      <c r="B139" s="75" t="s">
        <v>322</v>
      </c>
      <c r="C139" s="66" t="s">
        <v>330</v>
      </c>
      <c r="D139" s="67" t="s">
        <v>331</v>
      </c>
      <c r="E139" s="68"/>
      <c r="F139" s="69" t="s">
        <v>54</v>
      </c>
      <c r="G139" s="70"/>
      <c r="H139" s="70">
        <f>ROUND(E139*G139,2)</f>
        <v>0</v>
      </c>
      <c r="I139" s="70"/>
      <c r="J139" s="70">
        <f>ROUND(E139*G139,2)</f>
        <v>0</v>
      </c>
      <c r="K139" s="71"/>
      <c r="L139" s="71">
        <f>E139*K139</f>
        <v>0</v>
      </c>
      <c r="M139" s="68"/>
      <c r="N139" s="68">
        <f>E139*M139</f>
        <v>0</v>
      </c>
      <c r="O139" s="69"/>
      <c r="P139" s="69" t="s">
        <v>86</v>
      </c>
      <c r="Q139" s="68"/>
      <c r="R139" s="68"/>
      <c r="S139" s="68"/>
      <c r="T139" s="72"/>
      <c r="U139" s="72"/>
      <c r="V139" s="72" t="s">
        <v>274</v>
      </c>
      <c r="W139" s="68"/>
      <c r="X139" s="76" t="s">
        <v>332</v>
      </c>
      <c r="Y139" s="76" t="s">
        <v>330</v>
      </c>
      <c r="Z139" s="66" t="s">
        <v>333</v>
      </c>
      <c r="AA139" s="66"/>
      <c r="AB139" s="69"/>
      <c r="AC139" s="69"/>
      <c r="AD139" s="69"/>
      <c r="AE139" s="74"/>
      <c r="AF139" s="74"/>
      <c r="AG139" s="74"/>
      <c r="AH139" s="74"/>
      <c r="AJ139" s="4" t="s">
        <v>276</v>
      </c>
      <c r="AK139" s="4" t="s">
        <v>90</v>
      </c>
    </row>
    <row r="140" spans="1:37">
      <c r="A140" s="64"/>
      <c r="B140" s="75"/>
      <c r="C140" s="66"/>
      <c r="D140" s="77" t="s">
        <v>334</v>
      </c>
      <c r="E140" s="78">
        <f>J140</f>
        <v>0</v>
      </c>
      <c r="F140" s="69"/>
      <c r="G140" s="70"/>
      <c r="H140" s="78">
        <f>SUM(H136:H139)</f>
        <v>0</v>
      </c>
      <c r="I140" s="78">
        <f>SUM(I136:I139)</f>
        <v>0</v>
      </c>
      <c r="J140" s="78">
        <f>SUM(J136:J139)</f>
        <v>0</v>
      </c>
      <c r="K140" s="71"/>
      <c r="L140" s="79">
        <f>SUM(L136:L139)</f>
        <v>7.9900000000000006E-3</v>
      </c>
      <c r="M140" s="68"/>
      <c r="N140" s="80">
        <f>SUM(N136:N139)</f>
        <v>0</v>
      </c>
      <c r="O140" s="69"/>
      <c r="P140" s="69"/>
      <c r="Q140" s="68"/>
      <c r="R140" s="68"/>
      <c r="S140" s="68"/>
      <c r="T140" s="72"/>
      <c r="U140" s="72"/>
      <c r="V140" s="72"/>
      <c r="W140" s="68">
        <f>SUM(W136:W139)</f>
        <v>0</v>
      </c>
      <c r="X140" s="73"/>
      <c r="Y140" s="73"/>
      <c r="Z140" s="66"/>
      <c r="AA140" s="66"/>
      <c r="AB140" s="69"/>
      <c r="AC140" s="69"/>
      <c r="AD140" s="69"/>
      <c r="AE140" s="74"/>
      <c r="AF140" s="74"/>
      <c r="AG140" s="74"/>
      <c r="AH140" s="74"/>
    </row>
    <row r="141" spans="1:37">
      <c r="A141" s="64"/>
      <c r="B141" s="75"/>
      <c r="C141" s="66"/>
      <c r="D141" s="67"/>
      <c r="E141" s="68"/>
      <c r="F141" s="69"/>
      <c r="G141" s="70"/>
      <c r="H141" s="70"/>
      <c r="I141" s="70"/>
      <c r="J141" s="70"/>
      <c r="K141" s="71"/>
      <c r="L141" s="71"/>
      <c r="M141" s="68"/>
      <c r="N141" s="68"/>
      <c r="O141" s="69"/>
      <c r="P141" s="69"/>
      <c r="Q141" s="68"/>
      <c r="R141" s="68"/>
      <c r="S141" s="68"/>
      <c r="T141" s="72"/>
      <c r="U141" s="72"/>
      <c r="V141" s="72"/>
      <c r="W141" s="68"/>
      <c r="X141" s="73"/>
      <c r="Y141" s="73"/>
      <c r="Z141" s="66"/>
      <c r="AA141" s="66"/>
      <c r="AB141" s="69"/>
      <c r="AC141" s="69"/>
      <c r="AD141" s="69"/>
      <c r="AE141" s="74"/>
      <c r="AF141" s="74"/>
      <c r="AG141" s="74"/>
      <c r="AH141" s="74"/>
    </row>
    <row r="142" spans="1:37">
      <c r="A142" s="64"/>
      <c r="B142" s="66" t="s">
        <v>335</v>
      </c>
      <c r="C142" s="66"/>
      <c r="D142" s="67"/>
      <c r="E142" s="68"/>
      <c r="F142" s="69"/>
      <c r="G142" s="70"/>
      <c r="H142" s="70"/>
      <c r="I142" s="70"/>
      <c r="J142" s="70"/>
      <c r="K142" s="71"/>
      <c r="L142" s="71"/>
      <c r="M142" s="68"/>
      <c r="N142" s="68"/>
      <c r="O142" s="69"/>
      <c r="P142" s="69"/>
      <c r="Q142" s="68"/>
      <c r="R142" s="68"/>
      <c r="S142" s="68"/>
      <c r="T142" s="72"/>
      <c r="U142" s="72"/>
      <c r="V142" s="72"/>
      <c r="W142" s="68"/>
      <c r="X142" s="73"/>
      <c r="Y142" s="73"/>
      <c r="Z142" s="66"/>
      <c r="AA142" s="66"/>
      <c r="AB142" s="69"/>
      <c r="AC142" s="69"/>
      <c r="AD142" s="69"/>
      <c r="AE142" s="74"/>
      <c r="AF142" s="74"/>
      <c r="AG142" s="74"/>
      <c r="AH142" s="74"/>
    </row>
    <row r="143" spans="1:37">
      <c r="A143" s="64" t="s">
        <v>81</v>
      </c>
      <c r="B143" s="75" t="s">
        <v>322</v>
      </c>
      <c r="C143" s="66" t="s">
        <v>336</v>
      </c>
      <c r="D143" s="67" t="s">
        <v>337</v>
      </c>
      <c r="E143" s="68">
        <v>10</v>
      </c>
      <c r="F143" s="69" t="s">
        <v>155</v>
      </c>
      <c r="G143" s="70"/>
      <c r="H143" s="70">
        <f>ROUND(E143*G143,2)</f>
        <v>0</v>
      </c>
      <c r="I143" s="70"/>
      <c r="J143" s="70">
        <f>ROUND(E143*G143,2)</f>
        <v>0</v>
      </c>
      <c r="K143" s="71">
        <v>5.7000000000000002E-3</v>
      </c>
      <c r="L143" s="71">
        <f>E143*K143</f>
        <v>5.7000000000000002E-2</v>
      </c>
      <c r="M143" s="68"/>
      <c r="N143" s="68">
        <f>E143*M143</f>
        <v>0</v>
      </c>
      <c r="O143" s="69"/>
      <c r="P143" s="69" t="s">
        <v>86</v>
      </c>
      <c r="Q143" s="68"/>
      <c r="R143" s="68"/>
      <c r="S143" s="68"/>
      <c r="T143" s="72"/>
      <c r="U143" s="72"/>
      <c r="V143" s="72" t="s">
        <v>274</v>
      </c>
      <c r="W143" s="68"/>
      <c r="X143" s="76" t="s">
        <v>338</v>
      </c>
      <c r="Y143" s="76" t="s">
        <v>336</v>
      </c>
      <c r="Z143" s="66" t="s">
        <v>108</v>
      </c>
      <c r="AA143" s="66"/>
      <c r="AB143" s="69"/>
      <c r="AC143" s="69"/>
      <c r="AD143" s="69"/>
      <c r="AE143" s="74"/>
      <c r="AF143" s="74"/>
      <c r="AG143" s="74"/>
      <c r="AH143" s="74"/>
      <c r="AJ143" s="4" t="s">
        <v>276</v>
      </c>
      <c r="AK143" s="4" t="s">
        <v>90</v>
      </c>
    </row>
    <row r="144" spans="1:37">
      <c r="A144" s="64" t="s">
        <v>81</v>
      </c>
      <c r="B144" s="75" t="s">
        <v>322</v>
      </c>
      <c r="C144" s="66" t="s">
        <v>339</v>
      </c>
      <c r="D144" s="67" t="s">
        <v>340</v>
      </c>
      <c r="E144" s="68">
        <v>10</v>
      </c>
      <c r="F144" s="69" t="s">
        <v>155</v>
      </c>
      <c r="G144" s="70"/>
      <c r="H144" s="70">
        <f>ROUND(E144*G144,2)</f>
        <v>0</v>
      </c>
      <c r="I144" s="70"/>
      <c r="J144" s="70">
        <f>ROUND(E144*G144,2)</f>
        <v>0</v>
      </c>
      <c r="K144" s="71">
        <v>9.0000000000000006E-5</v>
      </c>
      <c r="L144" s="71">
        <f>E144*K144</f>
        <v>9.0000000000000008E-4</v>
      </c>
      <c r="M144" s="68"/>
      <c r="N144" s="68">
        <f>E144*M144</f>
        <v>0</v>
      </c>
      <c r="O144" s="69"/>
      <c r="P144" s="69" t="s">
        <v>86</v>
      </c>
      <c r="Q144" s="68"/>
      <c r="R144" s="68"/>
      <c r="S144" s="68"/>
      <c r="T144" s="72"/>
      <c r="U144" s="72"/>
      <c r="V144" s="72" t="s">
        <v>274</v>
      </c>
      <c r="W144" s="68"/>
      <c r="X144" s="76" t="s">
        <v>341</v>
      </c>
      <c r="Y144" s="76" t="s">
        <v>339</v>
      </c>
      <c r="Z144" s="66" t="s">
        <v>326</v>
      </c>
      <c r="AA144" s="66"/>
      <c r="AB144" s="69"/>
      <c r="AC144" s="69"/>
      <c r="AD144" s="69"/>
      <c r="AE144" s="74"/>
      <c r="AF144" s="74"/>
      <c r="AG144" s="74"/>
      <c r="AH144" s="74"/>
      <c r="AJ144" s="4" t="s">
        <v>276</v>
      </c>
      <c r="AK144" s="4" t="s">
        <v>90</v>
      </c>
    </row>
    <row r="145" spans="1:37">
      <c r="A145" s="64" t="s">
        <v>81</v>
      </c>
      <c r="B145" s="75" t="s">
        <v>322</v>
      </c>
      <c r="C145" s="66" t="s">
        <v>342</v>
      </c>
      <c r="D145" s="67" t="s">
        <v>343</v>
      </c>
      <c r="E145" s="68">
        <v>15</v>
      </c>
      <c r="F145" s="69" t="s">
        <v>155</v>
      </c>
      <c r="G145" s="70"/>
      <c r="H145" s="70">
        <f>ROUND(E145*G145,2)</f>
        <v>0</v>
      </c>
      <c r="I145" s="70"/>
      <c r="J145" s="70">
        <f>ROUND(E145*G145,2)</f>
        <v>0</v>
      </c>
      <c r="K145" s="71">
        <v>3.8000000000000002E-4</v>
      </c>
      <c r="L145" s="71">
        <f>E145*K145</f>
        <v>5.7000000000000002E-3</v>
      </c>
      <c r="M145" s="68"/>
      <c r="N145" s="68">
        <f>E145*M145</f>
        <v>0</v>
      </c>
      <c r="O145" s="69"/>
      <c r="P145" s="69" t="s">
        <v>86</v>
      </c>
      <c r="Q145" s="68"/>
      <c r="R145" s="68"/>
      <c r="S145" s="68"/>
      <c r="T145" s="72"/>
      <c r="U145" s="72"/>
      <c r="V145" s="72" t="s">
        <v>274</v>
      </c>
      <c r="W145" s="68"/>
      <c r="X145" s="76" t="s">
        <v>344</v>
      </c>
      <c r="Y145" s="76" t="s">
        <v>342</v>
      </c>
      <c r="Z145" s="66" t="s">
        <v>326</v>
      </c>
      <c r="AA145" s="66"/>
      <c r="AB145" s="69"/>
      <c r="AC145" s="69"/>
      <c r="AD145" s="69"/>
      <c r="AE145" s="74"/>
      <c r="AF145" s="74"/>
      <c r="AG145" s="74"/>
      <c r="AH145" s="74"/>
      <c r="AJ145" s="4" t="s">
        <v>276</v>
      </c>
      <c r="AK145" s="4" t="s">
        <v>90</v>
      </c>
    </row>
    <row r="146" spans="1:37">
      <c r="A146" s="64" t="s">
        <v>81</v>
      </c>
      <c r="B146" s="75" t="s">
        <v>322</v>
      </c>
      <c r="C146" s="66" t="s">
        <v>345</v>
      </c>
      <c r="D146" s="67" t="s">
        <v>346</v>
      </c>
      <c r="E146" s="68">
        <v>1</v>
      </c>
      <c r="F146" s="69" t="s">
        <v>347</v>
      </c>
      <c r="G146" s="70"/>
      <c r="H146" s="70">
        <f>ROUND(E146*G146,2)</f>
        <v>0</v>
      </c>
      <c r="I146" s="70"/>
      <c r="J146" s="70">
        <f>ROUND(E146*G146,2)</f>
        <v>0</v>
      </c>
      <c r="K146" s="71"/>
      <c r="L146" s="71">
        <f>E146*K146</f>
        <v>0</v>
      </c>
      <c r="M146" s="68"/>
      <c r="N146" s="68">
        <f>E146*M146</f>
        <v>0</v>
      </c>
      <c r="O146" s="69"/>
      <c r="P146" s="69" t="s">
        <v>86</v>
      </c>
      <c r="Q146" s="68"/>
      <c r="R146" s="68"/>
      <c r="S146" s="68"/>
      <c r="T146" s="72"/>
      <c r="U146" s="72"/>
      <c r="V146" s="72" t="s">
        <v>274</v>
      </c>
      <c r="W146" s="68"/>
      <c r="X146" s="76" t="s">
        <v>348</v>
      </c>
      <c r="Y146" s="76" t="s">
        <v>345</v>
      </c>
      <c r="Z146" s="66" t="s">
        <v>326</v>
      </c>
      <c r="AA146" s="66"/>
      <c r="AB146" s="69"/>
      <c r="AC146" s="69"/>
      <c r="AD146" s="69"/>
      <c r="AE146" s="74"/>
      <c r="AF146" s="74"/>
      <c r="AG146" s="74"/>
      <c r="AH146" s="74"/>
      <c r="AJ146" s="4" t="s">
        <v>276</v>
      </c>
      <c r="AK146" s="4" t="s">
        <v>90</v>
      </c>
    </row>
    <row r="147" spans="1:37">
      <c r="A147" s="64"/>
      <c r="B147" s="75"/>
      <c r="C147" s="66"/>
      <c r="D147" s="77" t="s">
        <v>349</v>
      </c>
      <c r="E147" s="78">
        <f>J147</f>
        <v>0</v>
      </c>
      <c r="F147" s="69"/>
      <c r="G147" s="70"/>
      <c r="H147" s="78">
        <f>SUM(H142:H146)</f>
        <v>0</v>
      </c>
      <c r="I147" s="78">
        <f>SUM(I142:I146)</f>
        <v>0</v>
      </c>
      <c r="J147" s="78">
        <f>SUM(J142:J146)</f>
        <v>0</v>
      </c>
      <c r="K147" s="71"/>
      <c r="L147" s="79">
        <f>SUM(L142:L146)</f>
        <v>6.3600000000000004E-2</v>
      </c>
      <c r="M147" s="68"/>
      <c r="N147" s="80">
        <f>SUM(N142:N146)</f>
        <v>0</v>
      </c>
      <c r="O147" s="69"/>
      <c r="P147" s="69"/>
      <c r="Q147" s="68"/>
      <c r="R147" s="68"/>
      <c r="S147" s="68"/>
      <c r="T147" s="72"/>
      <c r="U147" s="72"/>
      <c r="V147" s="72"/>
      <c r="W147" s="68">
        <f>SUM(W142:W146)</f>
        <v>0</v>
      </c>
      <c r="X147" s="73"/>
      <c r="Y147" s="73"/>
      <c r="Z147" s="66"/>
      <c r="AA147" s="66"/>
      <c r="AB147" s="69"/>
      <c r="AC147" s="69"/>
      <c r="AD147" s="69"/>
      <c r="AE147" s="74"/>
      <c r="AF147" s="74"/>
      <c r="AG147" s="74"/>
      <c r="AH147" s="74"/>
    </row>
    <row r="148" spans="1:37">
      <c r="A148" s="64"/>
      <c r="B148" s="75"/>
      <c r="C148" s="66"/>
      <c r="D148" s="67"/>
      <c r="E148" s="68"/>
      <c r="F148" s="69"/>
      <c r="G148" s="70"/>
      <c r="H148" s="70"/>
      <c r="I148" s="70"/>
      <c r="J148" s="70"/>
      <c r="K148" s="71"/>
      <c r="L148" s="71"/>
      <c r="M148" s="68"/>
      <c r="N148" s="68"/>
      <c r="O148" s="69"/>
      <c r="P148" s="69"/>
      <c r="Q148" s="68"/>
      <c r="R148" s="68"/>
      <c r="S148" s="68"/>
      <c r="T148" s="72"/>
      <c r="U148" s="72"/>
      <c r="V148" s="72"/>
      <c r="W148" s="68"/>
      <c r="X148" s="73"/>
      <c r="Y148" s="73"/>
      <c r="Z148" s="66"/>
      <c r="AA148" s="66"/>
      <c r="AB148" s="69"/>
      <c r="AC148" s="69"/>
      <c r="AD148" s="69"/>
      <c r="AE148" s="74"/>
      <c r="AF148" s="74"/>
      <c r="AG148" s="74"/>
      <c r="AH148" s="74"/>
    </row>
    <row r="149" spans="1:37">
      <c r="A149" s="64"/>
      <c r="B149" s="66" t="s">
        <v>350</v>
      </c>
      <c r="C149" s="66"/>
      <c r="D149" s="67"/>
      <c r="E149" s="68"/>
      <c r="F149" s="69"/>
      <c r="G149" s="70"/>
      <c r="H149" s="70"/>
      <c r="I149" s="70"/>
      <c r="J149" s="70"/>
      <c r="K149" s="71"/>
      <c r="L149" s="71"/>
      <c r="M149" s="68"/>
      <c r="N149" s="68"/>
      <c r="O149" s="69"/>
      <c r="P149" s="69"/>
      <c r="Q149" s="68"/>
      <c r="R149" s="68"/>
      <c r="S149" s="68"/>
      <c r="T149" s="72"/>
      <c r="U149" s="72"/>
      <c r="V149" s="72"/>
      <c r="W149" s="68"/>
      <c r="X149" s="73"/>
      <c r="Y149" s="73"/>
      <c r="Z149" s="66"/>
      <c r="AA149" s="66"/>
      <c r="AB149" s="69"/>
      <c r="AC149" s="69"/>
      <c r="AD149" s="69"/>
      <c r="AE149" s="74"/>
      <c r="AF149" s="74"/>
      <c r="AG149" s="74"/>
      <c r="AH149" s="74"/>
    </row>
    <row r="150" spans="1:37">
      <c r="A150" s="64" t="s">
        <v>81</v>
      </c>
      <c r="B150" s="75" t="s">
        <v>322</v>
      </c>
      <c r="C150" s="66" t="s">
        <v>351</v>
      </c>
      <c r="D150" s="67" t="s">
        <v>352</v>
      </c>
      <c r="E150" s="68">
        <v>1</v>
      </c>
      <c r="F150" s="69" t="s">
        <v>353</v>
      </c>
      <c r="G150" s="70"/>
      <c r="H150" s="70">
        <f>ROUND(E150*G150,2)</f>
        <v>0</v>
      </c>
      <c r="I150" s="70"/>
      <c r="J150" s="70">
        <f>ROUND(E150*G150,2)</f>
        <v>0</v>
      </c>
      <c r="K150" s="71">
        <v>2.9020000000000001E-2</v>
      </c>
      <c r="L150" s="71">
        <f>E150*K150</f>
        <v>2.9020000000000001E-2</v>
      </c>
      <c r="M150" s="68"/>
      <c r="N150" s="68">
        <f>E150*M150</f>
        <v>0</v>
      </c>
      <c r="O150" s="69"/>
      <c r="P150" s="69" t="s">
        <v>86</v>
      </c>
      <c r="Q150" s="68"/>
      <c r="R150" s="68"/>
      <c r="S150" s="68"/>
      <c r="T150" s="72"/>
      <c r="U150" s="72"/>
      <c r="V150" s="72" t="s">
        <v>274</v>
      </c>
      <c r="W150" s="68"/>
      <c r="X150" s="76" t="s">
        <v>354</v>
      </c>
      <c r="Y150" s="76" t="s">
        <v>351</v>
      </c>
      <c r="Z150" s="66" t="s">
        <v>326</v>
      </c>
      <c r="AA150" s="66"/>
      <c r="AB150" s="69"/>
      <c r="AC150" s="69"/>
      <c r="AD150" s="69"/>
      <c r="AE150" s="74"/>
      <c r="AF150" s="74"/>
      <c r="AG150" s="74"/>
      <c r="AH150" s="74"/>
      <c r="AJ150" s="4" t="s">
        <v>276</v>
      </c>
      <c r="AK150" s="4" t="s">
        <v>90</v>
      </c>
    </row>
    <row r="151" spans="1:37">
      <c r="A151" s="64" t="s">
        <v>81</v>
      </c>
      <c r="B151" s="75" t="s">
        <v>322</v>
      </c>
      <c r="C151" s="66" t="s">
        <v>355</v>
      </c>
      <c r="D151" s="67" t="s">
        <v>356</v>
      </c>
      <c r="E151" s="68">
        <v>1</v>
      </c>
      <c r="F151" s="69" t="s">
        <v>353</v>
      </c>
      <c r="G151" s="70"/>
      <c r="H151" s="70">
        <f>ROUND(E151*G151,2)</f>
        <v>0</v>
      </c>
      <c r="I151" s="70"/>
      <c r="J151" s="70">
        <f>ROUND(E151*G151,2)</f>
        <v>0</v>
      </c>
      <c r="K151" s="71">
        <v>1.07E-3</v>
      </c>
      <c r="L151" s="71">
        <f>E151*K151</f>
        <v>1.07E-3</v>
      </c>
      <c r="M151" s="68"/>
      <c r="N151" s="68">
        <f>E151*M151</f>
        <v>0</v>
      </c>
      <c r="O151" s="69"/>
      <c r="P151" s="69" t="s">
        <v>86</v>
      </c>
      <c r="Q151" s="68"/>
      <c r="R151" s="68"/>
      <c r="S151" s="68"/>
      <c r="T151" s="72"/>
      <c r="U151" s="72"/>
      <c r="V151" s="72" t="s">
        <v>274</v>
      </c>
      <c r="W151" s="68"/>
      <c r="X151" s="76" t="s">
        <v>357</v>
      </c>
      <c r="Y151" s="76" t="s">
        <v>355</v>
      </c>
      <c r="Z151" s="66" t="s">
        <v>108</v>
      </c>
      <c r="AA151" s="66"/>
      <c r="AB151" s="69"/>
      <c r="AC151" s="69"/>
      <c r="AD151" s="69"/>
      <c r="AE151" s="74"/>
      <c r="AF151" s="74"/>
      <c r="AG151" s="74"/>
      <c r="AH151" s="74"/>
      <c r="AJ151" s="4" t="s">
        <v>276</v>
      </c>
      <c r="AK151" s="4" t="s">
        <v>90</v>
      </c>
    </row>
    <row r="152" spans="1:37">
      <c r="A152" s="64" t="s">
        <v>81</v>
      </c>
      <c r="B152" s="75" t="s">
        <v>322</v>
      </c>
      <c r="C152" s="66" t="s">
        <v>358</v>
      </c>
      <c r="D152" s="67" t="s">
        <v>359</v>
      </c>
      <c r="E152" s="68">
        <v>1</v>
      </c>
      <c r="F152" s="69" t="s">
        <v>353</v>
      </c>
      <c r="G152" s="70"/>
      <c r="H152" s="70">
        <f>ROUND(E152*G152,2)</f>
        <v>0</v>
      </c>
      <c r="I152" s="70"/>
      <c r="J152" s="70">
        <f>ROUND(E152*G152,2)</f>
        <v>0</v>
      </c>
      <c r="K152" s="71">
        <v>1.7000000000000001E-4</v>
      </c>
      <c r="L152" s="71">
        <f>E152*K152</f>
        <v>1.7000000000000001E-4</v>
      </c>
      <c r="M152" s="68"/>
      <c r="N152" s="68">
        <f>E152*M152</f>
        <v>0</v>
      </c>
      <c r="O152" s="69"/>
      <c r="P152" s="69" t="s">
        <v>86</v>
      </c>
      <c r="Q152" s="68"/>
      <c r="R152" s="68"/>
      <c r="S152" s="68"/>
      <c r="T152" s="72"/>
      <c r="U152" s="72"/>
      <c r="V152" s="72" t="s">
        <v>274</v>
      </c>
      <c r="W152" s="68"/>
      <c r="X152" s="76" t="s">
        <v>360</v>
      </c>
      <c r="Y152" s="76" t="s">
        <v>358</v>
      </c>
      <c r="Z152" s="66" t="s">
        <v>108</v>
      </c>
      <c r="AA152" s="66"/>
      <c r="AB152" s="69"/>
      <c r="AC152" s="69"/>
      <c r="AD152" s="69"/>
      <c r="AE152" s="74"/>
      <c r="AF152" s="74"/>
      <c r="AG152" s="74"/>
      <c r="AH152" s="74"/>
      <c r="AJ152" s="4" t="s">
        <v>276</v>
      </c>
      <c r="AK152" s="4" t="s">
        <v>90</v>
      </c>
    </row>
    <row r="153" spans="1:37">
      <c r="A153" s="64" t="s">
        <v>81</v>
      </c>
      <c r="B153" s="75" t="s">
        <v>322</v>
      </c>
      <c r="C153" s="66" t="s">
        <v>361</v>
      </c>
      <c r="D153" s="67" t="s">
        <v>362</v>
      </c>
      <c r="E153" s="68">
        <v>1</v>
      </c>
      <c r="F153" s="69" t="s">
        <v>353</v>
      </c>
      <c r="G153" s="70"/>
      <c r="H153" s="70">
        <f>ROUND(E153*G153,2)</f>
        <v>0</v>
      </c>
      <c r="I153" s="70"/>
      <c r="J153" s="70">
        <f>ROUND(E153*G153,2)</f>
        <v>0</v>
      </c>
      <c r="K153" s="71">
        <v>1.7000000000000001E-4</v>
      </c>
      <c r="L153" s="71">
        <f>E153*K153</f>
        <v>1.7000000000000001E-4</v>
      </c>
      <c r="M153" s="68"/>
      <c r="N153" s="68">
        <f>E153*M153</f>
        <v>0</v>
      </c>
      <c r="O153" s="69"/>
      <c r="P153" s="69" t="s">
        <v>86</v>
      </c>
      <c r="Q153" s="68"/>
      <c r="R153" s="68"/>
      <c r="S153" s="68"/>
      <c r="T153" s="72"/>
      <c r="U153" s="72"/>
      <c r="V153" s="72" t="s">
        <v>274</v>
      </c>
      <c r="W153" s="68"/>
      <c r="X153" s="76" t="s">
        <v>363</v>
      </c>
      <c r="Y153" s="76" t="s">
        <v>361</v>
      </c>
      <c r="Z153" s="66" t="s">
        <v>108</v>
      </c>
      <c r="AA153" s="66"/>
      <c r="AB153" s="69"/>
      <c r="AC153" s="69"/>
      <c r="AD153" s="69"/>
      <c r="AE153" s="74"/>
      <c r="AF153" s="74"/>
      <c r="AG153" s="74"/>
      <c r="AH153" s="74"/>
      <c r="AJ153" s="4" t="s">
        <v>276</v>
      </c>
      <c r="AK153" s="4" t="s">
        <v>90</v>
      </c>
    </row>
    <row r="154" spans="1:37" ht="25.5">
      <c r="A154" s="64"/>
      <c r="B154" s="75"/>
      <c r="C154" s="66"/>
      <c r="D154" s="81" t="s">
        <v>364</v>
      </c>
      <c r="E154" s="82"/>
      <c r="F154" s="83"/>
      <c r="G154" s="84"/>
      <c r="H154" s="84"/>
      <c r="I154" s="84"/>
      <c r="J154" s="84"/>
      <c r="K154" s="85"/>
      <c r="L154" s="85"/>
      <c r="M154" s="82"/>
      <c r="N154" s="82"/>
      <c r="O154" s="83"/>
      <c r="P154" s="83"/>
      <c r="Q154" s="82"/>
      <c r="R154" s="82"/>
      <c r="S154" s="82"/>
      <c r="T154" s="86"/>
      <c r="U154" s="86"/>
      <c r="V154" s="86" t="s">
        <v>0</v>
      </c>
      <c r="W154" s="82"/>
      <c r="X154" s="87"/>
      <c r="Y154" s="73"/>
      <c r="Z154" s="66"/>
      <c r="AA154" s="66"/>
      <c r="AB154" s="69"/>
      <c r="AC154" s="69"/>
      <c r="AD154" s="69"/>
      <c r="AE154" s="74"/>
      <c r="AF154" s="74"/>
      <c r="AG154" s="74"/>
      <c r="AH154" s="74"/>
    </row>
    <row r="155" spans="1:37">
      <c r="A155" s="64"/>
      <c r="B155" s="75"/>
      <c r="C155" s="66"/>
      <c r="D155" s="81" t="s">
        <v>365</v>
      </c>
      <c r="E155" s="82"/>
      <c r="F155" s="83"/>
      <c r="G155" s="84"/>
      <c r="H155" s="84"/>
      <c r="I155" s="84"/>
      <c r="J155" s="84"/>
      <c r="K155" s="85"/>
      <c r="L155" s="85"/>
      <c r="M155" s="82"/>
      <c r="N155" s="82"/>
      <c r="O155" s="83"/>
      <c r="P155" s="83"/>
      <c r="Q155" s="82"/>
      <c r="R155" s="82"/>
      <c r="S155" s="82"/>
      <c r="T155" s="86"/>
      <c r="U155" s="86"/>
      <c r="V155" s="86" t="s">
        <v>0</v>
      </c>
      <c r="W155" s="82"/>
      <c r="X155" s="87"/>
      <c r="Y155" s="73"/>
      <c r="Z155" s="66"/>
      <c r="AA155" s="66"/>
      <c r="AB155" s="69"/>
      <c r="AC155" s="69"/>
      <c r="AD155" s="69"/>
      <c r="AE155" s="74"/>
      <c r="AF155" s="74"/>
      <c r="AG155" s="74"/>
      <c r="AH155" s="74"/>
    </row>
    <row r="156" spans="1:37">
      <c r="A156" s="64"/>
      <c r="B156" s="75"/>
      <c r="C156" s="66"/>
      <c r="D156" s="81" t="s">
        <v>366</v>
      </c>
      <c r="E156" s="82"/>
      <c r="F156" s="83"/>
      <c r="G156" s="84"/>
      <c r="H156" s="84"/>
      <c r="I156" s="84"/>
      <c r="J156" s="84"/>
      <c r="K156" s="85"/>
      <c r="L156" s="85"/>
      <c r="M156" s="82"/>
      <c r="N156" s="82"/>
      <c r="O156" s="83"/>
      <c r="P156" s="83"/>
      <c r="Q156" s="82"/>
      <c r="R156" s="82"/>
      <c r="S156" s="82"/>
      <c r="T156" s="86"/>
      <c r="U156" s="86"/>
      <c r="V156" s="86" t="s">
        <v>0</v>
      </c>
      <c r="W156" s="82"/>
      <c r="X156" s="87"/>
      <c r="Y156" s="73"/>
      <c r="Z156" s="66"/>
      <c r="AA156" s="66"/>
      <c r="AB156" s="69"/>
      <c r="AC156" s="69"/>
      <c r="AD156" s="69"/>
      <c r="AE156" s="74"/>
      <c r="AF156" s="74"/>
      <c r="AG156" s="74"/>
      <c r="AH156" s="74"/>
    </row>
    <row r="157" spans="1:37">
      <c r="A157" s="64" t="s">
        <v>81</v>
      </c>
      <c r="B157" s="75" t="s">
        <v>322</v>
      </c>
      <c r="C157" s="66" t="s">
        <v>367</v>
      </c>
      <c r="D157" s="67" t="s">
        <v>368</v>
      </c>
      <c r="E157" s="68">
        <v>1</v>
      </c>
      <c r="F157" s="69" t="s">
        <v>353</v>
      </c>
      <c r="G157" s="70"/>
      <c r="H157" s="70">
        <f>ROUND(E157*G157,2)</f>
        <v>0</v>
      </c>
      <c r="I157" s="70"/>
      <c r="J157" s="70">
        <f>ROUND(E157*G157,2)</f>
        <v>0</v>
      </c>
      <c r="K157" s="71">
        <v>0.45967000000000002</v>
      </c>
      <c r="L157" s="71">
        <f>E157*K157</f>
        <v>0.45967000000000002</v>
      </c>
      <c r="M157" s="68"/>
      <c r="N157" s="68">
        <f>E157*M157</f>
        <v>0</v>
      </c>
      <c r="O157" s="69"/>
      <c r="P157" s="69" t="s">
        <v>86</v>
      </c>
      <c r="Q157" s="68"/>
      <c r="R157" s="68"/>
      <c r="S157" s="68"/>
      <c r="T157" s="72"/>
      <c r="U157" s="72"/>
      <c r="V157" s="72" t="s">
        <v>274</v>
      </c>
      <c r="W157" s="68"/>
      <c r="X157" s="76" t="s">
        <v>369</v>
      </c>
      <c r="Y157" s="76" t="s">
        <v>367</v>
      </c>
      <c r="Z157" s="66" t="s">
        <v>326</v>
      </c>
      <c r="AA157" s="66"/>
      <c r="AB157" s="69"/>
      <c r="AC157" s="69"/>
      <c r="AD157" s="69"/>
      <c r="AE157" s="74"/>
      <c r="AF157" s="74"/>
      <c r="AG157" s="74"/>
      <c r="AH157" s="74"/>
      <c r="AJ157" s="4" t="s">
        <v>276</v>
      </c>
      <c r="AK157" s="4" t="s">
        <v>90</v>
      </c>
    </row>
    <row r="158" spans="1:37" ht="25.5">
      <c r="A158" s="64" t="s">
        <v>81</v>
      </c>
      <c r="B158" s="75" t="s">
        <v>322</v>
      </c>
      <c r="C158" s="66" t="s">
        <v>370</v>
      </c>
      <c r="D158" s="67" t="s">
        <v>371</v>
      </c>
      <c r="E158" s="68">
        <v>1</v>
      </c>
      <c r="F158" s="69" t="s">
        <v>353</v>
      </c>
      <c r="G158" s="70"/>
      <c r="H158" s="70">
        <f>ROUND(E158*G158,2)</f>
        <v>0</v>
      </c>
      <c r="I158" s="70"/>
      <c r="J158" s="70">
        <f>ROUND(E158*G158,2)</f>
        <v>0</v>
      </c>
      <c r="K158" s="71">
        <v>9.5E-4</v>
      </c>
      <c r="L158" s="71">
        <f>E158*K158</f>
        <v>9.5E-4</v>
      </c>
      <c r="M158" s="68"/>
      <c r="N158" s="68">
        <f>E158*M158</f>
        <v>0</v>
      </c>
      <c r="O158" s="69"/>
      <c r="P158" s="69" t="s">
        <v>86</v>
      </c>
      <c r="Q158" s="68"/>
      <c r="R158" s="68"/>
      <c r="S158" s="68"/>
      <c r="T158" s="72"/>
      <c r="U158" s="72"/>
      <c r="V158" s="72" t="s">
        <v>274</v>
      </c>
      <c r="W158" s="68"/>
      <c r="X158" s="76" t="s">
        <v>372</v>
      </c>
      <c r="Y158" s="76" t="s">
        <v>370</v>
      </c>
      <c r="Z158" s="66" t="s">
        <v>108</v>
      </c>
      <c r="AA158" s="66"/>
      <c r="AB158" s="69"/>
      <c r="AC158" s="69"/>
      <c r="AD158" s="69"/>
      <c r="AE158" s="74"/>
      <c r="AF158" s="74"/>
      <c r="AG158" s="74"/>
      <c r="AH158" s="74"/>
      <c r="AJ158" s="4" t="s">
        <v>276</v>
      </c>
      <c r="AK158" s="4" t="s">
        <v>90</v>
      </c>
    </row>
    <row r="159" spans="1:37">
      <c r="A159" s="64" t="s">
        <v>81</v>
      </c>
      <c r="B159" s="75" t="s">
        <v>322</v>
      </c>
      <c r="C159" s="66" t="s">
        <v>373</v>
      </c>
      <c r="D159" s="67" t="s">
        <v>374</v>
      </c>
      <c r="E159" s="68">
        <v>1</v>
      </c>
      <c r="F159" s="69" t="s">
        <v>353</v>
      </c>
      <c r="G159" s="70"/>
      <c r="H159" s="70">
        <f>ROUND(E159*G159,2)</f>
        <v>0</v>
      </c>
      <c r="I159" s="70"/>
      <c r="J159" s="70">
        <f>ROUND(E159*G159,2)</f>
        <v>0</v>
      </c>
      <c r="K159" s="71">
        <v>1.1199999999999999E-3</v>
      </c>
      <c r="L159" s="71">
        <f>E159*K159</f>
        <v>1.1199999999999999E-3</v>
      </c>
      <c r="M159" s="68"/>
      <c r="N159" s="68">
        <f>E159*M159</f>
        <v>0</v>
      </c>
      <c r="O159" s="69"/>
      <c r="P159" s="69" t="s">
        <v>86</v>
      </c>
      <c r="Q159" s="68"/>
      <c r="R159" s="68"/>
      <c r="S159" s="68"/>
      <c r="T159" s="72"/>
      <c r="U159" s="72"/>
      <c r="V159" s="72" t="s">
        <v>274</v>
      </c>
      <c r="W159" s="68"/>
      <c r="X159" s="76" t="s">
        <v>375</v>
      </c>
      <c r="Y159" s="76" t="s">
        <v>373</v>
      </c>
      <c r="Z159" s="66" t="s">
        <v>326</v>
      </c>
      <c r="AA159" s="66"/>
      <c r="AB159" s="69"/>
      <c r="AC159" s="69"/>
      <c r="AD159" s="69"/>
      <c r="AE159" s="74"/>
      <c r="AF159" s="74"/>
      <c r="AG159" s="74"/>
      <c r="AH159" s="74"/>
      <c r="AJ159" s="4" t="s">
        <v>276</v>
      </c>
      <c r="AK159" s="4" t="s">
        <v>90</v>
      </c>
    </row>
    <row r="160" spans="1:37">
      <c r="A160" s="64" t="s">
        <v>81</v>
      </c>
      <c r="B160" s="75" t="s">
        <v>322</v>
      </c>
      <c r="C160" s="66" t="s">
        <v>376</v>
      </c>
      <c r="D160" s="67" t="s">
        <v>377</v>
      </c>
      <c r="E160" s="68">
        <v>1</v>
      </c>
      <c r="F160" s="69" t="s">
        <v>353</v>
      </c>
      <c r="G160" s="70"/>
      <c r="H160" s="70">
        <f>ROUND(E160*G160,2)</f>
        <v>0</v>
      </c>
      <c r="I160" s="70"/>
      <c r="J160" s="70">
        <f>ROUND(E160*G160,2)</f>
        <v>0</v>
      </c>
      <c r="K160" s="71">
        <v>3.1199999999999999E-3</v>
      </c>
      <c r="L160" s="71">
        <f>E160*K160</f>
        <v>3.1199999999999999E-3</v>
      </c>
      <c r="M160" s="68"/>
      <c r="N160" s="68">
        <f>E160*M160</f>
        <v>0</v>
      </c>
      <c r="O160" s="69"/>
      <c r="P160" s="69" t="s">
        <v>86</v>
      </c>
      <c r="Q160" s="68"/>
      <c r="R160" s="68"/>
      <c r="S160" s="68"/>
      <c r="T160" s="72"/>
      <c r="U160" s="72"/>
      <c r="V160" s="72" t="s">
        <v>274</v>
      </c>
      <c r="W160" s="68"/>
      <c r="X160" s="76" t="s">
        <v>378</v>
      </c>
      <c r="Y160" s="76" t="s">
        <v>376</v>
      </c>
      <c r="Z160" s="66" t="s">
        <v>326</v>
      </c>
      <c r="AA160" s="66"/>
      <c r="AB160" s="69"/>
      <c r="AC160" s="69"/>
      <c r="AD160" s="69"/>
      <c r="AE160" s="74"/>
      <c r="AF160" s="74"/>
      <c r="AG160" s="74"/>
      <c r="AH160" s="74"/>
      <c r="AJ160" s="4" t="s">
        <v>276</v>
      </c>
      <c r="AK160" s="4" t="s">
        <v>90</v>
      </c>
    </row>
    <row r="161" spans="1:37">
      <c r="A161" s="64" t="s">
        <v>81</v>
      </c>
      <c r="B161" s="75" t="s">
        <v>322</v>
      </c>
      <c r="C161" s="66" t="s">
        <v>379</v>
      </c>
      <c r="D161" s="67" t="s">
        <v>380</v>
      </c>
      <c r="E161" s="68">
        <v>1</v>
      </c>
      <c r="F161" s="69" t="s">
        <v>347</v>
      </c>
      <c r="G161" s="70"/>
      <c r="H161" s="70">
        <f>ROUND(E161*G161,2)</f>
        <v>0</v>
      </c>
      <c r="I161" s="70"/>
      <c r="J161" s="70">
        <f>ROUND(E161*G161,2)</f>
        <v>0</v>
      </c>
      <c r="K161" s="71"/>
      <c r="L161" s="71">
        <f>E161*K161</f>
        <v>0</v>
      </c>
      <c r="M161" s="68"/>
      <c r="N161" s="68">
        <f>E161*M161</f>
        <v>0</v>
      </c>
      <c r="O161" s="69"/>
      <c r="P161" s="69" t="s">
        <v>86</v>
      </c>
      <c r="Q161" s="68"/>
      <c r="R161" s="68"/>
      <c r="S161" s="68"/>
      <c r="T161" s="72"/>
      <c r="U161" s="72"/>
      <c r="V161" s="72" t="s">
        <v>274</v>
      </c>
      <c r="W161" s="68"/>
      <c r="X161" s="76" t="s">
        <v>381</v>
      </c>
      <c r="Y161" s="76" t="s">
        <v>379</v>
      </c>
      <c r="Z161" s="66" t="s">
        <v>326</v>
      </c>
      <c r="AA161" s="66"/>
      <c r="AB161" s="69"/>
      <c r="AC161" s="69"/>
      <c r="AD161" s="69"/>
      <c r="AE161" s="74"/>
      <c r="AF161" s="74"/>
      <c r="AG161" s="74"/>
      <c r="AH161" s="74"/>
      <c r="AJ161" s="4" t="s">
        <v>276</v>
      </c>
      <c r="AK161" s="4" t="s">
        <v>90</v>
      </c>
    </row>
    <row r="162" spans="1:37">
      <c r="A162" s="64"/>
      <c r="B162" s="75"/>
      <c r="C162" s="66"/>
      <c r="D162" s="81" t="s">
        <v>382</v>
      </c>
      <c r="E162" s="82"/>
      <c r="F162" s="83"/>
      <c r="G162" s="84"/>
      <c r="H162" s="84"/>
      <c r="I162" s="84"/>
      <c r="J162" s="84"/>
      <c r="K162" s="85"/>
      <c r="L162" s="85"/>
      <c r="M162" s="82"/>
      <c r="N162" s="82"/>
      <c r="O162" s="83"/>
      <c r="P162" s="83"/>
      <c r="Q162" s="82"/>
      <c r="R162" s="82"/>
      <c r="S162" s="82"/>
      <c r="T162" s="86"/>
      <c r="U162" s="86"/>
      <c r="V162" s="86" t="s">
        <v>0</v>
      </c>
      <c r="W162" s="82"/>
      <c r="X162" s="87"/>
      <c r="Y162" s="73"/>
      <c r="Z162" s="66"/>
      <c r="AA162" s="66"/>
      <c r="AB162" s="69"/>
      <c r="AC162" s="69"/>
      <c r="AD162" s="69"/>
      <c r="AE162" s="74"/>
      <c r="AF162" s="74"/>
      <c r="AG162" s="74"/>
      <c r="AH162" s="74"/>
    </row>
    <row r="163" spans="1:37">
      <c r="A163" s="64"/>
      <c r="B163" s="75"/>
      <c r="C163" s="66"/>
      <c r="D163" s="81" t="s">
        <v>383</v>
      </c>
      <c r="E163" s="82"/>
      <c r="F163" s="83"/>
      <c r="G163" s="84"/>
      <c r="H163" s="84"/>
      <c r="I163" s="84"/>
      <c r="J163" s="84"/>
      <c r="K163" s="85"/>
      <c r="L163" s="85"/>
      <c r="M163" s="82"/>
      <c r="N163" s="82"/>
      <c r="O163" s="83"/>
      <c r="P163" s="83"/>
      <c r="Q163" s="82"/>
      <c r="R163" s="82"/>
      <c r="S163" s="82"/>
      <c r="T163" s="86"/>
      <c r="U163" s="86"/>
      <c r="V163" s="86" t="s">
        <v>0</v>
      </c>
      <c r="W163" s="82"/>
      <c r="X163" s="87"/>
      <c r="Y163" s="73"/>
      <c r="Z163" s="66"/>
      <c r="AA163" s="66"/>
      <c r="AB163" s="69"/>
      <c r="AC163" s="69"/>
      <c r="AD163" s="69"/>
      <c r="AE163" s="74"/>
      <c r="AF163" s="74"/>
      <c r="AG163" s="74"/>
      <c r="AH163" s="74"/>
    </row>
    <row r="164" spans="1:37">
      <c r="A164" s="64" t="s">
        <v>81</v>
      </c>
      <c r="B164" s="75" t="s">
        <v>322</v>
      </c>
      <c r="C164" s="66" t="s">
        <v>384</v>
      </c>
      <c r="D164" s="67" t="s">
        <v>385</v>
      </c>
      <c r="E164" s="68"/>
      <c r="F164" s="69" t="s">
        <v>54</v>
      </c>
      <c r="G164" s="70"/>
      <c r="H164" s="70">
        <f>ROUND(E164*G164,2)</f>
        <v>0</v>
      </c>
      <c r="I164" s="70"/>
      <c r="J164" s="70">
        <f>ROUND(E164*G164,2)</f>
        <v>0</v>
      </c>
      <c r="K164" s="71"/>
      <c r="L164" s="71">
        <f>E164*K164</f>
        <v>0</v>
      </c>
      <c r="M164" s="68"/>
      <c r="N164" s="68">
        <f>E164*M164</f>
        <v>0</v>
      </c>
      <c r="O164" s="69"/>
      <c r="P164" s="69" t="s">
        <v>86</v>
      </c>
      <c r="Q164" s="68"/>
      <c r="R164" s="68"/>
      <c r="S164" s="68"/>
      <c r="T164" s="72"/>
      <c r="U164" s="72"/>
      <c r="V164" s="72" t="s">
        <v>274</v>
      </c>
      <c r="W164" s="68"/>
      <c r="X164" s="76" t="s">
        <v>386</v>
      </c>
      <c r="Y164" s="76" t="s">
        <v>384</v>
      </c>
      <c r="Z164" s="66" t="s">
        <v>333</v>
      </c>
      <c r="AA164" s="66"/>
      <c r="AB164" s="69"/>
      <c r="AC164" s="69"/>
      <c r="AD164" s="69"/>
      <c r="AE164" s="74"/>
      <c r="AF164" s="74"/>
      <c r="AG164" s="74"/>
      <c r="AH164" s="74"/>
      <c r="AJ164" s="4" t="s">
        <v>276</v>
      </c>
      <c r="AK164" s="4" t="s">
        <v>90</v>
      </c>
    </row>
    <row r="165" spans="1:37">
      <c r="A165" s="64"/>
      <c r="B165" s="75"/>
      <c r="C165" s="66"/>
      <c r="D165" s="77" t="s">
        <v>387</v>
      </c>
      <c r="E165" s="78">
        <f>J165</f>
        <v>0</v>
      </c>
      <c r="F165" s="69"/>
      <c r="G165" s="70"/>
      <c r="H165" s="78">
        <f>SUM(H149:H164)</f>
        <v>0</v>
      </c>
      <c r="I165" s="78">
        <f>SUM(I149:I164)</f>
        <v>0</v>
      </c>
      <c r="J165" s="78">
        <f>SUM(J149:J164)</f>
        <v>0</v>
      </c>
      <c r="K165" s="71"/>
      <c r="L165" s="79">
        <f>SUM(L149:L164)</f>
        <v>0.49529000000000006</v>
      </c>
      <c r="M165" s="68"/>
      <c r="N165" s="80">
        <f>SUM(N149:N164)</f>
        <v>0</v>
      </c>
      <c r="O165" s="69"/>
      <c r="P165" s="69"/>
      <c r="Q165" s="68"/>
      <c r="R165" s="68"/>
      <c r="S165" s="68"/>
      <c r="T165" s="72"/>
      <c r="U165" s="72"/>
      <c r="V165" s="72"/>
      <c r="W165" s="68">
        <f>SUM(W149:W164)</f>
        <v>0</v>
      </c>
      <c r="X165" s="73"/>
      <c r="Y165" s="73"/>
      <c r="Z165" s="66"/>
      <c r="AA165" s="66"/>
      <c r="AB165" s="69"/>
      <c r="AC165" s="69"/>
      <c r="AD165" s="69"/>
      <c r="AE165" s="74"/>
      <c r="AF165" s="74"/>
      <c r="AG165" s="74"/>
      <c r="AH165" s="74"/>
    </row>
    <row r="166" spans="1:37">
      <c r="A166" s="64"/>
      <c r="B166" s="75"/>
      <c r="C166" s="66"/>
      <c r="D166" s="67"/>
      <c r="E166" s="68"/>
      <c r="F166" s="69"/>
      <c r="G166" s="70"/>
      <c r="H166" s="70"/>
      <c r="I166" s="70"/>
      <c r="J166" s="70"/>
      <c r="K166" s="71"/>
      <c r="L166" s="71"/>
      <c r="M166" s="68"/>
      <c r="N166" s="68"/>
      <c r="O166" s="69"/>
      <c r="P166" s="69"/>
      <c r="Q166" s="68"/>
      <c r="R166" s="68"/>
      <c r="S166" s="68"/>
      <c r="T166" s="72"/>
      <c r="U166" s="72"/>
      <c r="V166" s="72"/>
      <c r="W166" s="68"/>
      <c r="X166" s="73"/>
      <c r="Y166" s="73"/>
      <c r="Z166" s="66"/>
      <c r="AA166" s="66"/>
      <c r="AB166" s="69"/>
      <c r="AC166" s="69"/>
      <c r="AD166" s="69"/>
      <c r="AE166" s="74"/>
      <c r="AF166" s="74"/>
      <c r="AG166" s="74"/>
      <c r="AH166" s="74"/>
    </row>
    <row r="167" spans="1:37">
      <c r="A167" s="64"/>
      <c r="B167" s="66" t="s">
        <v>388</v>
      </c>
      <c r="C167" s="66"/>
      <c r="D167" s="67"/>
      <c r="E167" s="68"/>
      <c r="F167" s="69"/>
      <c r="G167" s="70"/>
      <c r="H167" s="70"/>
      <c r="I167" s="70"/>
      <c r="J167" s="70"/>
      <c r="K167" s="71"/>
      <c r="L167" s="71"/>
      <c r="M167" s="68"/>
      <c r="N167" s="68"/>
      <c r="O167" s="69"/>
      <c r="P167" s="69"/>
      <c r="Q167" s="68"/>
      <c r="R167" s="68"/>
      <c r="S167" s="68"/>
      <c r="T167" s="72"/>
      <c r="U167" s="72"/>
      <c r="V167" s="72"/>
      <c r="W167" s="68"/>
      <c r="X167" s="73"/>
      <c r="Y167" s="73"/>
      <c r="Z167" s="66"/>
      <c r="AA167" s="66"/>
      <c r="AB167" s="69"/>
      <c r="AC167" s="69"/>
      <c r="AD167" s="69"/>
      <c r="AE167" s="74"/>
      <c r="AF167" s="74"/>
      <c r="AG167" s="74"/>
      <c r="AH167" s="74"/>
    </row>
    <row r="168" spans="1:37" ht="25.5">
      <c r="A168" s="64" t="s">
        <v>81</v>
      </c>
      <c r="B168" s="75" t="s">
        <v>389</v>
      </c>
      <c r="C168" s="66" t="s">
        <v>390</v>
      </c>
      <c r="D168" s="67" t="s">
        <v>391</v>
      </c>
      <c r="E168" s="68">
        <v>3</v>
      </c>
      <c r="F168" s="69" t="s">
        <v>155</v>
      </c>
      <c r="G168" s="70"/>
      <c r="H168" s="70">
        <f>ROUND(E168*G168,2)</f>
        <v>0</v>
      </c>
      <c r="I168" s="70"/>
      <c r="J168" s="70">
        <f>ROUND(E168*G168,2)</f>
        <v>0</v>
      </c>
      <c r="K168" s="71">
        <v>4.2000000000000002E-4</v>
      </c>
      <c r="L168" s="71">
        <f>E168*K168</f>
        <v>1.2600000000000001E-3</v>
      </c>
      <c r="M168" s="68"/>
      <c r="N168" s="68">
        <f>E168*M168</f>
        <v>0</v>
      </c>
      <c r="O168" s="69"/>
      <c r="P168" s="69" t="s">
        <v>86</v>
      </c>
      <c r="Q168" s="68"/>
      <c r="R168" s="68"/>
      <c r="S168" s="68"/>
      <c r="T168" s="72"/>
      <c r="U168" s="72"/>
      <c r="V168" s="72" t="s">
        <v>274</v>
      </c>
      <c r="W168" s="68"/>
      <c r="X168" s="76" t="s">
        <v>392</v>
      </c>
      <c r="Y168" s="76" t="s">
        <v>390</v>
      </c>
      <c r="Z168" s="66" t="s">
        <v>393</v>
      </c>
      <c r="AA168" s="66"/>
      <c r="AB168" s="69"/>
      <c r="AC168" s="69"/>
      <c r="AD168" s="69"/>
      <c r="AE168" s="74"/>
      <c r="AF168" s="74"/>
      <c r="AG168" s="74"/>
      <c r="AH168" s="74"/>
      <c r="AJ168" s="4" t="s">
        <v>276</v>
      </c>
      <c r="AK168" s="4" t="s">
        <v>90</v>
      </c>
    </row>
    <row r="169" spans="1:37">
      <c r="A169" s="64" t="s">
        <v>81</v>
      </c>
      <c r="B169" s="75" t="s">
        <v>389</v>
      </c>
      <c r="C169" s="66" t="s">
        <v>394</v>
      </c>
      <c r="D169" s="67" t="s">
        <v>395</v>
      </c>
      <c r="E169" s="68">
        <v>15</v>
      </c>
      <c r="F169" s="69" t="s">
        <v>396</v>
      </c>
      <c r="G169" s="70"/>
      <c r="H169" s="70">
        <f>ROUND(E169*G169,2)</f>
        <v>0</v>
      </c>
      <c r="I169" s="70"/>
      <c r="J169" s="70">
        <f>ROUND(E169*G169,2)</f>
        <v>0</v>
      </c>
      <c r="K169" s="71">
        <v>2.1000000000000001E-4</v>
      </c>
      <c r="L169" s="71">
        <f>E169*K169</f>
        <v>3.15E-3</v>
      </c>
      <c r="M169" s="68"/>
      <c r="N169" s="68">
        <f>E169*M169</f>
        <v>0</v>
      </c>
      <c r="O169" s="69"/>
      <c r="P169" s="69" t="s">
        <v>86</v>
      </c>
      <c r="Q169" s="68"/>
      <c r="R169" s="68"/>
      <c r="S169" s="68"/>
      <c r="T169" s="72"/>
      <c r="U169" s="72"/>
      <c r="V169" s="72" t="s">
        <v>274</v>
      </c>
      <c r="W169" s="68"/>
      <c r="X169" s="76" t="s">
        <v>397</v>
      </c>
      <c r="Y169" s="76" t="s">
        <v>394</v>
      </c>
      <c r="Z169" s="66" t="s">
        <v>393</v>
      </c>
      <c r="AA169" s="66"/>
      <c r="AB169" s="69"/>
      <c r="AC169" s="69"/>
      <c r="AD169" s="69"/>
      <c r="AE169" s="74"/>
      <c r="AF169" s="74"/>
      <c r="AG169" s="74"/>
      <c r="AH169" s="74"/>
      <c r="AJ169" s="4" t="s">
        <v>276</v>
      </c>
      <c r="AK169" s="4" t="s">
        <v>90</v>
      </c>
    </row>
    <row r="170" spans="1:37" ht="25.5">
      <c r="A170" s="64" t="s">
        <v>81</v>
      </c>
      <c r="B170" s="75" t="s">
        <v>281</v>
      </c>
      <c r="C170" s="66" t="s">
        <v>398</v>
      </c>
      <c r="D170" s="67" t="s">
        <v>399</v>
      </c>
      <c r="E170" s="68">
        <v>40</v>
      </c>
      <c r="F170" s="69" t="s">
        <v>400</v>
      </c>
      <c r="G170" s="70"/>
      <c r="H170" s="70"/>
      <c r="I170" s="70">
        <f>ROUND(E170*G170,2)</f>
        <v>0</v>
      </c>
      <c r="J170" s="70">
        <f>ROUND(E170*G170,2)</f>
        <v>0</v>
      </c>
      <c r="K170" s="71">
        <v>1E-3</v>
      </c>
      <c r="L170" s="71">
        <f>E170*K170</f>
        <v>0.04</v>
      </c>
      <c r="M170" s="68"/>
      <c r="N170" s="68">
        <f>E170*M170</f>
        <v>0</v>
      </c>
      <c r="O170" s="69"/>
      <c r="P170" s="69" t="s">
        <v>86</v>
      </c>
      <c r="Q170" s="68"/>
      <c r="R170" s="68"/>
      <c r="S170" s="68"/>
      <c r="T170" s="72"/>
      <c r="U170" s="72"/>
      <c r="V170" s="72" t="s">
        <v>68</v>
      </c>
      <c r="W170" s="68"/>
      <c r="X170" s="76" t="s">
        <v>398</v>
      </c>
      <c r="Y170" s="76" t="s">
        <v>398</v>
      </c>
      <c r="Z170" s="66" t="s">
        <v>401</v>
      </c>
      <c r="AA170" s="66" t="s">
        <v>86</v>
      </c>
      <c r="AB170" s="69"/>
      <c r="AC170" s="69"/>
      <c r="AD170" s="69"/>
      <c r="AE170" s="74"/>
      <c r="AF170" s="74"/>
      <c r="AG170" s="74"/>
      <c r="AH170" s="74"/>
      <c r="AJ170" s="4" t="s">
        <v>285</v>
      </c>
      <c r="AK170" s="4" t="s">
        <v>90</v>
      </c>
    </row>
    <row r="171" spans="1:37">
      <c r="A171" s="64" t="s">
        <v>81</v>
      </c>
      <c r="B171" s="75" t="s">
        <v>389</v>
      </c>
      <c r="C171" s="66" t="s">
        <v>402</v>
      </c>
      <c r="D171" s="67" t="s">
        <v>403</v>
      </c>
      <c r="E171" s="68">
        <v>6.625</v>
      </c>
      <c r="F171" s="69" t="s">
        <v>114</v>
      </c>
      <c r="G171" s="70"/>
      <c r="H171" s="70">
        <f>ROUND(E171*G171,2)</f>
        <v>0</v>
      </c>
      <c r="I171" s="70"/>
      <c r="J171" s="70">
        <f>ROUND(E171*G171,2)</f>
        <v>0</v>
      </c>
      <c r="K171" s="71"/>
      <c r="L171" s="71">
        <f>E171*K171</f>
        <v>0</v>
      </c>
      <c r="M171" s="68"/>
      <c r="N171" s="68">
        <f>E171*M171</f>
        <v>0</v>
      </c>
      <c r="O171" s="69"/>
      <c r="P171" s="69" t="s">
        <v>86</v>
      </c>
      <c r="Q171" s="68"/>
      <c r="R171" s="68"/>
      <c r="S171" s="68"/>
      <c r="T171" s="72"/>
      <c r="U171" s="72"/>
      <c r="V171" s="72" t="s">
        <v>274</v>
      </c>
      <c r="W171" s="68"/>
      <c r="X171" s="76" t="s">
        <v>404</v>
      </c>
      <c r="Y171" s="76" t="s">
        <v>402</v>
      </c>
      <c r="Z171" s="66" t="s">
        <v>393</v>
      </c>
      <c r="AA171" s="66"/>
      <c r="AB171" s="69"/>
      <c r="AC171" s="69"/>
      <c r="AD171" s="69"/>
      <c r="AE171" s="74"/>
      <c r="AF171" s="74"/>
      <c r="AG171" s="74"/>
      <c r="AH171" s="74"/>
      <c r="AJ171" s="4" t="s">
        <v>276</v>
      </c>
      <c r="AK171" s="4" t="s">
        <v>90</v>
      </c>
    </row>
    <row r="172" spans="1:37">
      <c r="A172" s="64"/>
      <c r="B172" s="75"/>
      <c r="C172" s="66"/>
      <c r="D172" s="81" t="s">
        <v>405</v>
      </c>
      <c r="E172" s="82"/>
      <c r="F172" s="83"/>
      <c r="G172" s="84"/>
      <c r="H172" s="84"/>
      <c r="I172" s="84"/>
      <c r="J172" s="84"/>
      <c r="K172" s="85"/>
      <c r="L172" s="85"/>
      <c r="M172" s="82"/>
      <c r="N172" s="82"/>
      <c r="O172" s="83"/>
      <c r="P172" s="83"/>
      <c r="Q172" s="82"/>
      <c r="R172" s="82"/>
      <c r="S172" s="82"/>
      <c r="T172" s="86"/>
      <c r="U172" s="86"/>
      <c r="V172" s="86" t="s">
        <v>0</v>
      </c>
      <c r="W172" s="82"/>
      <c r="X172" s="87"/>
      <c r="Y172" s="73"/>
      <c r="Z172" s="66"/>
      <c r="AA172" s="66"/>
      <c r="AB172" s="69"/>
      <c r="AC172" s="69"/>
      <c r="AD172" s="69"/>
      <c r="AE172" s="74"/>
      <c r="AF172" s="74"/>
      <c r="AG172" s="74"/>
      <c r="AH172" s="74"/>
    </row>
    <row r="173" spans="1:37">
      <c r="A173" s="64" t="s">
        <v>81</v>
      </c>
      <c r="B173" s="75" t="s">
        <v>281</v>
      </c>
      <c r="C173" s="66" t="s">
        <v>406</v>
      </c>
      <c r="D173" s="67" t="s">
        <v>407</v>
      </c>
      <c r="E173" s="68">
        <v>0.36599999999999999</v>
      </c>
      <c r="F173" s="69" t="s">
        <v>85</v>
      </c>
      <c r="G173" s="70"/>
      <c r="H173" s="70"/>
      <c r="I173" s="70">
        <f>ROUND(E173*G173,2)</f>
        <v>0</v>
      </c>
      <c r="J173" s="70">
        <f>ROUND(E173*G173,2)</f>
        <v>0</v>
      </c>
      <c r="K173" s="71">
        <v>0.55000000000000004</v>
      </c>
      <c r="L173" s="71">
        <f>E173*K173</f>
        <v>0.20130000000000001</v>
      </c>
      <c r="M173" s="68"/>
      <c r="N173" s="68">
        <f>E173*M173</f>
        <v>0</v>
      </c>
      <c r="O173" s="69"/>
      <c r="P173" s="69" t="s">
        <v>86</v>
      </c>
      <c r="Q173" s="68"/>
      <c r="R173" s="68"/>
      <c r="S173" s="68"/>
      <c r="T173" s="72"/>
      <c r="U173" s="72"/>
      <c r="V173" s="72" t="s">
        <v>68</v>
      </c>
      <c r="W173" s="68"/>
      <c r="X173" s="76" t="s">
        <v>406</v>
      </c>
      <c r="Y173" s="76" t="s">
        <v>406</v>
      </c>
      <c r="Z173" s="66" t="s">
        <v>408</v>
      </c>
      <c r="AA173" s="66" t="s">
        <v>86</v>
      </c>
      <c r="AB173" s="69"/>
      <c r="AC173" s="69"/>
      <c r="AD173" s="69"/>
      <c r="AE173" s="74"/>
      <c r="AF173" s="74"/>
      <c r="AG173" s="74"/>
      <c r="AH173" s="74"/>
      <c r="AJ173" s="4" t="s">
        <v>285</v>
      </c>
      <c r="AK173" s="4" t="s">
        <v>90</v>
      </c>
    </row>
    <row r="174" spans="1:37">
      <c r="A174" s="64"/>
      <c r="B174" s="75"/>
      <c r="C174" s="66"/>
      <c r="D174" s="81" t="s">
        <v>409</v>
      </c>
      <c r="E174" s="82"/>
      <c r="F174" s="83"/>
      <c r="G174" s="84"/>
      <c r="H174" s="84"/>
      <c r="I174" s="84"/>
      <c r="J174" s="84"/>
      <c r="K174" s="85"/>
      <c r="L174" s="85"/>
      <c r="M174" s="82"/>
      <c r="N174" s="82"/>
      <c r="O174" s="83"/>
      <c r="P174" s="83"/>
      <c r="Q174" s="82"/>
      <c r="R174" s="82"/>
      <c r="S174" s="82"/>
      <c r="T174" s="86"/>
      <c r="U174" s="86"/>
      <c r="V174" s="86" t="s">
        <v>0</v>
      </c>
      <c r="W174" s="82"/>
      <c r="X174" s="87"/>
      <c r="Y174" s="73"/>
      <c r="Z174" s="66"/>
      <c r="AA174" s="66"/>
      <c r="AB174" s="69"/>
      <c r="AC174" s="69"/>
      <c r="AD174" s="69"/>
      <c r="AE174" s="74"/>
      <c r="AF174" s="74"/>
      <c r="AG174" s="74"/>
      <c r="AH174" s="74"/>
    </row>
    <row r="175" spans="1:37" ht="25.5">
      <c r="A175" s="64" t="s">
        <v>81</v>
      </c>
      <c r="B175" s="75" t="s">
        <v>389</v>
      </c>
      <c r="C175" s="66" t="s">
        <v>410</v>
      </c>
      <c r="D175" s="67" t="s">
        <v>411</v>
      </c>
      <c r="E175" s="68">
        <v>48</v>
      </c>
      <c r="F175" s="69" t="s">
        <v>155</v>
      </c>
      <c r="G175" s="70"/>
      <c r="H175" s="70">
        <f>ROUND(E175*G175,2)</f>
        <v>0</v>
      </c>
      <c r="I175" s="70"/>
      <c r="J175" s="70">
        <f>ROUND(E175*G175,2)</f>
        <v>0</v>
      </c>
      <c r="K175" s="71">
        <v>2.1000000000000001E-4</v>
      </c>
      <c r="L175" s="71">
        <f>E175*K175</f>
        <v>1.008E-2</v>
      </c>
      <c r="M175" s="68"/>
      <c r="N175" s="68">
        <f>E175*M175</f>
        <v>0</v>
      </c>
      <c r="O175" s="69"/>
      <c r="P175" s="69" t="s">
        <v>86</v>
      </c>
      <c r="Q175" s="68"/>
      <c r="R175" s="68"/>
      <c r="S175" s="68"/>
      <c r="T175" s="72"/>
      <c r="U175" s="72"/>
      <c r="V175" s="72" t="s">
        <v>274</v>
      </c>
      <c r="W175" s="68"/>
      <c r="X175" s="76" t="s">
        <v>412</v>
      </c>
      <c r="Y175" s="76" t="s">
        <v>410</v>
      </c>
      <c r="Z175" s="66" t="s">
        <v>393</v>
      </c>
      <c r="AA175" s="66"/>
      <c r="AB175" s="69"/>
      <c r="AC175" s="69"/>
      <c r="AD175" s="69"/>
      <c r="AE175" s="74"/>
      <c r="AF175" s="74"/>
      <c r="AG175" s="74"/>
      <c r="AH175" s="74"/>
      <c r="AJ175" s="4" t="s">
        <v>276</v>
      </c>
      <c r="AK175" s="4" t="s">
        <v>90</v>
      </c>
    </row>
    <row r="176" spans="1:37">
      <c r="A176" s="64" t="s">
        <v>81</v>
      </c>
      <c r="B176" s="75" t="s">
        <v>281</v>
      </c>
      <c r="C176" s="66" t="s">
        <v>413</v>
      </c>
      <c r="D176" s="67" t="s">
        <v>414</v>
      </c>
      <c r="E176" s="68">
        <v>1.1879999999999999</v>
      </c>
      <c r="F176" s="69" t="s">
        <v>85</v>
      </c>
      <c r="G176" s="70"/>
      <c r="H176" s="70"/>
      <c r="I176" s="70">
        <f>ROUND(E176*G176,2)</f>
        <v>0</v>
      </c>
      <c r="J176" s="70">
        <f>ROUND(E176*G176,2)</f>
        <v>0</v>
      </c>
      <c r="K176" s="71">
        <v>0.55000000000000004</v>
      </c>
      <c r="L176" s="71">
        <f>E176*K176</f>
        <v>0.65339999999999998</v>
      </c>
      <c r="M176" s="68"/>
      <c r="N176" s="68">
        <f>E176*M176</f>
        <v>0</v>
      </c>
      <c r="O176" s="69"/>
      <c r="P176" s="69" t="s">
        <v>86</v>
      </c>
      <c r="Q176" s="68"/>
      <c r="R176" s="68"/>
      <c r="S176" s="68"/>
      <c r="T176" s="72"/>
      <c r="U176" s="72"/>
      <c r="V176" s="72" t="s">
        <v>68</v>
      </c>
      <c r="W176" s="68"/>
      <c r="X176" s="76" t="s">
        <v>413</v>
      </c>
      <c r="Y176" s="76" t="s">
        <v>413</v>
      </c>
      <c r="Z176" s="66" t="s">
        <v>408</v>
      </c>
      <c r="AA176" s="66" t="s">
        <v>86</v>
      </c>
      <c r="AB176" s="69"/>
      <c r="AC176" s="69"/>
      <c r="AD176" s="69"/>
      <c r="AE176" s="74"/>
      <c r="AF176" s="74"/>
      <c r="AG176" s="74"/>
      <c r="AH176" s="74"/>
      <c r="AJ176" s="4" t="s">
        <v>285</v>
      </c>
      <c r="AK176" s="4" t="s">
        <v>90</v>
      </c>
    </row>
    <row r="177" spans="1:37">
      <c r="A177" s="64"/>
      <c r="B177" s="75"/>
      <c r="C177" s="66"/>
      <c r="D177" s="81" t="s">
        <v>415</v>
      </c>
      <c r="E177" s="82"/>
      <c r="F177" s="83"/>
      <c r="G177" s="84"/>
      <c r="H177" s="84"/>
      <c r="I177" s="84"/>
      <c r="J177" s="84"/>
      <c r="K177" s="85"/>
      <c r="L177" s="85"/>
      <c r="M177" s="82"/>
      <c r="N177" s="82"/>
      <c r="O177" s="83"/>
      <c r="P177" s="83"/>
      <c r="Q177" s="82"/>
      <c r="R177" s="82"/>
      <c r="S177" s="82"/>
      <c r="T177" s="86"/>
      <c r="U177" s="86"/>
      <c r="V177" s="86" t="s">
        <v>0</v>
      </c>
      <c r="W177" s="82"/>
      <c r="X177" s="87"/>
      <c r="Y177" s="73"/>
      <c r="Z177" s="66"/>
      <c r="AA177" s="66"/>
      <c r="AB177" s="69"/>
      <c r="AC177" s="69"/>
      <c r="AD177" s="69"/>
      <c r="AE177" s="74"/>
      <c r="AF177" s="74"/>
      <c r="AG177" s="74"/>
      <c r="AH177" s="74"/>
    </row>
    <row r="178" spans="1:37">
      <c r="A178" s="64" t="s">
        <v>81</v>
      </c>
      <c r="B178" s="75" t="s">
        <v>281</v>
      </c>
      <c r="C178" s="66" t="s">
        <v>416</v>
      </c>
      <c r="D178" s="67" t="s">
        <v>417</v>
      </c>
      <c r="E178" s="68">
        <v>35</v>
      </c>
      <c r="F178" s="69" t="s">
        <v>114</v>
      </c>
      <c r="G178" s="70"/>
      <c r="H178" s="70"/>
      <c r="I178" s="70">
        <f>ROUND(E178*G178,2)</f>
        <v>0</v>
      </c>
      <c r="J178" s="70">
        <f>ROUND(E178*G178,2)</f>
        <v>0</v>
      </c>
      <c r="K178" s="71"/>
      <c r="L178" s="71">
        <f>E178*K178</f>
        <v>0</v>
      </c>
      <c r="M178" s="68"/>
      <c r="N178" s="68">
        <f>E178*M178</f>
        <v>0</v>
      </c>
      <c r="O178" s="69"/>
      <c r="P178" s="69" t="s">
        <v>86</v>
      </c>
      <c r="Q178" s="68"/>
      <c r="R178" s="68"/>
      <c r="S178" s="68"/>
      <c r="T178" s="72"/>
      <c r="U178" s="72"/>
      <c r="V178" s="72" t="s">
        <v>68</v>
      </c>
      <c r="W178" s="68"/>
      <c r="X178" s="76" t="s">
        <v>416</v>
      </c>
      <c r="Y178" s="76" t="s">
        <v>416</v>
      </c>
      <c r="Z178" s="66" t="s">
        <v>418</v>
      </c>
      <c r="AA178" s="66" t="s">
        <v>86</v>
      </c>
      <c r="AB178" s="69"/>
      <c r="AC178" s="69"/>
      <c r="AD178" s="69"/>
      <c r="AE178" s="74"/>
      <c r="AF178" s="74"/>
      <c r="AG178" s="74"/>
      <c r="AH178" s="74"/>
      <c r="AJ178" s="4" t="s">
        <v>285</v>
      </c>
      <c r="AK178" s="4" t="s">
        <v>90</v>
      </c>
    </row>
    <row r="179" spans="1:37">
      <c r="A179" s="64" t="s">
        <v>81</v>
      </c>
      <c r="B179" s="75" t="s">
        <v>389</v>
      </c>
      <c r="C179" s="66" t="s">
        <v>419</v>
      </c>
      <c r="D179" s="67" t="s">
        <v>420</v>
      </c>
      <c r="E179" s="68">
        <v>1.7</v>
      </c>
      <c r="F179" s="69" t="s">
        <v>85</v>
      </c>
      <c r="G179" s="70"/>
      <c r="H179" s="70">
        <f>ROUND(E179*G179,2)</f>
        <v>0</v>
      </c>
      <c r="I179" s="70"/>
      <c r="J179" s="70">
        <f>ROUND(E179*G179,2)</f>
        <v>0</v>
      </c>
      <c r="K179" s="71">
        <v>2.2040000000000001E-2</v>
      </c>
      <c r="L179" s="71">
        <f>E179*K179</f>
        <v>3.7468000000000001E-2</v>
      </c>
      <c r="M179" s="68"/>
      <c r="N179" s="68">
        <f>E179*M179</f>
        <v>0</v>
      </c>
      <c r="O179" s="69"/>
      <c r="P179" s="69" t="s">
        <v>86</v>
      </c>
      <c r="Q179" s="68"/>
      <c r="R179" s="68"/>
      <c r="S179" s="68"/>
      <c r="T179" s="72"/>
      <c r="U179" s="72"/>
      <c r="V179" s="72" t="s">
        <v>274</v>
      </c>
      <c r="W179" s="68"/>
      <c r="X179" s="76" t="s">
        <v>421</v>
      </c>
      <c r="Y179" s="76" t="s">
        <v>419</v>
      </c>
      <c r="Z179" s="66" t="s">
        <v>393</v>
      </c>
      <c r="AA179" s="66"/>
      <c r="AB179" s="69"/>
      <c r="AC179" s="69"/>
      <c r="AD179" s="69"/>
      <c r="AE179" s="74"/>
      <c r="AF179" s="74"/>
      <c r="AG179" s="74"/>
      <c r="AH179" s="74"/>
      <c r="AJ179" s="4" t="s">
        <v>276</v>
      </c>
      <c r="AK179" s="4" t="s">
        <v>90</v>
      </c>
    </row>
    <row r="180" spans="1:37">
      <c r="A180" s="64" t="s">
        <v>81</v>
      </c>
      <c r="B180" s="75" t="s">
        <v>389</v>
      </c>
      <c r="C180" s="66" t="s">
        <v>422</v>
      </c>
      <c r="D180" s="67" t="s">
        <v>423</v>
      </c>
      <c r="E180" s="68"/>
      <c r="F180" s="69" t="s">
        <v>54</v>
      </c>
      <c r="G180" s="70"/>
      <c r="H180" s="70">
        <f>ROUND(E180*G180,2)</f>
        <v>0</v>
      </c>
      <c r="I180" s="70"/>
      <c r="J180" s="70">
        <f>ROUND(E180*G180,2)</f>
        <v>0</v>
      </c>
      <c r="K180" s="71"/>
      <c r="L180" s="71">
        <f>E180*K180</f>
        <v>0</v>
      </c>
      <c r="M180" s="68"/>
      <c r="N180" s="68">
        <f>E180*M180</f>
        <v>0</v>
      </c>
      <c r="O180" s="69"/>
      <c r="P180" s="69" t="s">
        <v>86</v>
      </c>
      <c r="Q180" s="68"/>
      <c r="R180" s="68"/>
      <c r="S180" s="68"/>
      <c r="T180" s="72"/>
      <c r="U180" s="72"/>
      <c r="V180" s="72" t="s">
        <v>274</v>
      </c>
      <c r="W180" s="68"/>
      <c r="X180" s="76" t="s">
        <v>424</v>
      </c>
      <c r="Y180" s="76" t="s">
        <v>422</v>
      </c>
      <c r="Z180" s="66" t="s">
        <v>393</v>
      </c>
      <c r="AA180" s="66"/>
      <c r="AB180" s="69"/>
      <c r="AC180" s="69"/>
      <c r="AD180" s="69"/>
      <c r="AE180" s="74"/>
      <c r="AF180" s="74"/>
      <c r="AG180" s="74"/>
      <c r="AH180" s="74"/>
      <c r="AJ180" s="4" t="s">
        <v>276</v>
      </c>
      <c r="AK180" s="4" t="s">
        <v>90</v>
      </c>
    </row>
    <row r="181" spans="1:37">
      <c r="A181" s="64"/>
      <c r="B181" s="75"/>
      <c r="C181" s="66"/>
      <c r="D181" s="77" t="s">
        <v>425</v>
      </c>
      <c r="E181" s="78">
        <f>J181</f>
        <v>0</v>
      </c>
      <c r="F181" s="69"/>
      <c r="G181" s="70"/>
      <c r="H181" s="78">
        <f>SUM(H167:H180)</f>
        <v>0</v>
      </c>
      <c r="I181" s="78">
        <f>SUM(I167:I180)</f>
        <v>0</v>
      </c>
      <c r="J181" s="78">
        <f>SUM(J167:J180)</f>
        <v>0</v>
      </c>
      <c r="K181" s="71"/>
      <c r="L181" s="79">
        <f>SUM(L167:L180)</f>
        <v>0.946658</v>
      </c>
      <c r="M181" s="68"/>
      <c r="N181" s="80">
        <f>SUM(N167:N180)</f>
        <v>0</v>
      </c>
      <c r="O181" s="69"/>
      <c r="P181" s="69"/>
      <c r="Q181" s="68"/>
      <c r="R181" s="68"/>
      <c r="S181" s="68"/>
      <c r="T181" s="72"/>
      <c r="U181" s="72"/>
      <c r="V181" s="72"/>
      <c r="W181" s="68">
        <f>SUM(W167:W180)</f>
        <v>0</v>
      </c>
      <c r="X181" s="73"/>
      <c r="Y181" s="73"/>
      <c r="Z181" s="66"/>
      <c r="AA181" s="66"/>
      <c r="AB181" s="69"/>
      <c r="AC181" s="69"/>
      <c r="AD181" s="69"/>
      <c r="AE181" s="74"/>
      <c r="AF181" s="74"/>
      <c r="AG181" s="74"/>
      <c r="AH181" s="74"/>
    </row>
    <row r="182" spans="1:37">
      <c r="A182" s="64"/>
      <c r="B182" s="75"/>
      <c r="C182" s="66"/>
      <c r="D182" s="67"/>
      <c r="E182" s="68"/>
      <c r="F182" s="69"/>
      <c r="G182" s="70"/>
      <c r="H182" s="70"/>
      <c r="I182" s="70"/>
      <c r="J182" s="70"/>
      <c r="K182" s="71"/>
      <c r="L182" s="71"/>
      <c r="M182" s="68"/>
      <c r="N182" s="68"/>
      <c r="O182" s="69"/>
      <c r="P182" s="69"/>
      <c r="Q182" s="68"/>
      <c r="R182" s="68"/>
      <c r="S182" s="68"/>
      <c r="T182" s="72"/>
      <c r="U182" s="72"/>
      <c r="V182" s="72"/>
      <c r="W182" s="68"/>
      <c r="X182" s="73"/>
      <c r="Y182" s="73"/>
      <c r="Z182" s="66"/>
      <c r="AA182" s="66"/>
      <c r="AB182" s="69"/>
      <c r="AC182" s="69"/>
      <c r="AD182" s="69"/>
      <c r="AE182" s="74"/>
      <c r="AF182" s="74"/>
      <c r="AG182" s="74"/>
      <c r="AH182" s="74"/>
    </row>
    <row r="183" spans="1:37">
      <c r="A183" s="64"/>
      <c r="B183" s="66" t="s">
        <v>426</v>
      </c>
      <c r="C183" s="66"/>
      <c r="D183" s="67"/>
      <c r="E183" s="68"/>
      <c r="F183" s="69"/>
      <c r="G183" s="70"/>
      <c r="H183" s="70"/>
      <c r="I183" s="70"/>
      <c r="J183" s="70"/>
      <c r="K183" s="71"/>
      <c r="L183" s="71"/>
      <c r="M183" s="68"/>
      <c r="N183" s="68"/>
      <c r="O183" s="69"/>
      <c r="P183" s="69"/>
      <c r="Q183" s="68"/>
      <c r="R183" s="68"/>
      <c r="S183" s="68"/>
      <c r="T183" s="72"/>
      <c r="U183" s="72"/>
      <c r="V183" s="72"/>
      <c r="W183" s="68"/>
      <c r="X183" s="73"/>
      <c r="Y183" s="73"/>
      <c r="Z183" s="66"/>
      <c r="AA183" s="66"/>
      <c r="AB183" s="69"/>
      <c r="AC183" s="69"/>
      <c r="AD183" s="69"/>
      <c r="AE183" s="74"/>
      <c r="AF183" s="74"/>
      <c r="AG183" s="74"/>
      <c r="AH183" s="74"/>
    </row>
    <row r="184" spans="1:37" ht="25.5">
      <c r="A184" s="64" t="s">
        <v>81</v>
      </c>
      <c r="B184" s="75" t="s">
        <v>427</v>
      </c>
      <c r="C184" s="66" t="s">
        <v>428</v>
      </c>
      <c r="D184" s="67" t="s">
        <v>429</v>
      </c>
      <c r="E184" s="68">
        <v>12.96</v>
      </c>
      <c r="F184" s="69" t="s">
        <v>114</v>
      </c>
      <c r="G184" s="70"/>
      <c r="H184" s="70">
        <f>ROUND(E184*G184,2)</f>
        <v>0</v>
      </c>
      <c r="I184" s="70"/>
      <c r="J184" s="70">
        <f>ROUND(E184*G184,2)</f>
        <v>0</v>
      </c>
      <c r="K184" s="71">
        <v>7.9000000000000001E-4</v>
      </c>
      <c r="L184" s="71">
        <f>E184*K184</f>
        <v>1.0238400000000002E-2</v>
      </c>
      <c r="M184" s="68"/>
      <c r="N184" s="68">
        <f>E184*M184</f>
        <v>0</v>
      </c>
      <c r="O184" s="69"/>
      <c r="P184" s="69" t="s">
        <v>86</v>
      </c>
      <c r="Q184" s="68"/>
      <c r="R184" s="68"/>
      <c r="S184" s="68"/>
      <c r="T184" s="72"/>
      <c r="U184" s="72"/>
      <c r="V184" s="72" t="s">
        <v>274</v>
      </c>
      <c r="W184" s="68"/>
      <c r="X184" s="76" t="s">
        <v>430</v>
      </c>
      <c r="Y184" s="76" t="s">
        <v>428</v>
      </c>
      <c r="Z184" s="66" t="s">
        <v>108</v>
      </c>
      <c r="AA184" s="66"/>
      <c r="AB184" s="69"/>
      <c r="AC184" s="69"/>
      <c r="AD184" s="69"/>
      <c r="AE184" s="74"/>
      <c r="AF184" s="74"/>
      <c r="AG184" s="74"/>
      <c r="AH184" s="74"/>
      <c r="AJ184" s="4" t="s">
        <v>276</v>
      </c>
      <c r="AK184" s="4" t="s">
        <v>90</v>
      </c>
    </row>
    <row r="185" spans="1:37">
      <c r="A185" s="64"/>
      <c r="B185" s="75"/>
      <c r="C185" s="66"/>
      <c r="D185" s="81" t="s">
        <v>431</v>
      </c>
      <c r="E185" s="82"/>
      <c r="F185" s="83"/>
      <c r="G185" s="84"/>
      <c r="H185" s="84"/>
      <c r="I185" s="84"/>
      <c r="J185" s="84"/>
      <c r="K185" s="85"/>
      <c r="L185" s="85"/>
      <c r="M185" s="82"/>
      <c r="N185" s="82"/>
      <c r="O185" s="83"/>
      <c r="P185" s="83"/>
      <c r="Q185" s="82"/>
      <c r="R185" s="82"/>
      <c r="S185" s="82"/>
      <c r="T185" s="86"/>
      <c r="U185" s="86"/>
      <c r="V185" s="86" t="s">
        <v>0</v>
      </c>
      <c r="W185" s="82"/>
      <c r="X185" s="87"/>
      <c r="Y185" s="73"/>
      <c r="Z185" s="66"/>
      <c r="AA185" s="66"/>
      <c r="AB185" s="69"/>
      <c r="AC185" s="69"/>
      <c r="AD185" s="69"/>
      <c r="AE185" s="74"/>
      <c r="AF185" s="74"/>
      <c r="AG185" s="74"/>
      <c r="AH185" s="74"/>
    </row>
    <row r="186" spans="1:37">
      <c r="A186" s="64" t="s">
        <v>81</v>
      </c>
      <c r="B186" s="75" t="s">
        <v>427</v>
      </c>
      <c r="C186" s="66" t="s">
        <v>432</v>
      </c>
      <c r="D186" s="67" t="s">
        <v>433</v>
      </c>
      <c r="E186" s="68"/>
      <c r="F186" s="69" t="s">
        <v>54</v>
      </c>
      <c r="G186" s="70"/>
      <c r="H186" s="70">
        <f>ROUND(E186*G186,2)</f>
        <v>0</v>
      </c>
      <c r="I186" s="70"/>
      <c r="J186" s="70">
        <f>ROUND(E186*G186,2)</f>
        <v>0</v>
      </c>
      <c r="K186" s="71"/>
      <c r="L186" s="71">
        <f>E186*K186</f>
        <v>0</v>
      </c>
      <c r="M186" s="68"/>
      <c r="N186" s="68">
        <f>E186*M186</f>
        <v>0</v>
      </c>
      <c r="O186" s="69"/>
      <c r="P186" s="69" t="s">
        <v>86</v>
      </c>
      <c r="Q186" s="68"/>
      <c r="R186" s="68"/>
      <c r="S186" s="68"/>
      <c r="T186" s="72"/>
      <c r="U186" s="72"/>
      <c r="V186" s="72" t="s">
        <v>274</v>
      </c>
      <c r="W186" s="68"/>
      <c r="X186" s="76" t="s">
        <v>434</v>
      </c>
      <c r="Y186" s="76" t="s">
        <v>432</v>
      </c>
      <c r="Z186" s="66" t="s">
        <v>393</v>
      </c>
      <c r="AA186" s="66"/>
      <c r="AB186" s="69"/>
      <c r="AC186" s="69"/>
      <c r="AD186" s="69"/>
      <c r="AE186" s="74"/>
      <c r="AF186" s="74"/>
      <c r="AG186" s="74"/>
      <c r="AH186" s="74"/>
      <c r="AJ186" s="4" t="s">
        <v>276</v>
      </c>
      <c r="AK186" s="4" t="s">
        <v>90</v>
      </c>
    </row>
    <row r="187" spans="1:37">
      <c r="A187" s="64"/>
      <c r="B187" s="75"/>
      <c r="C187" s="66"/>
      <c r="D187" s="77" t="s">
        <v>435</v>
      </c>
      <c r="E187" s="78">
        <f>J187</f>
        <v>0</v>
      </c>
      <c r="F187" s="69"/>
      <c r="G187" s="70"/>
      <c r="H187" s="78">
        <f>SUM(H183:H186)</f>
        <v>0</v>
      </c>
      <c r="I187" s="78">
        <f>SUM(I183:I186)</f>
        <v>0</v>
      </c>
      <c r="J187" s="78">
        <f>SUM(J183:J186)</f>
        <v>0</v>
      </c>
      <c r="K187" s="71"/>
      <c r="L187" s="79">
        <f>SUM(L183:L186)</f>
        <v>1.0238400000000002E-2</v>
      </c>
      <c r="M187" s="68"/>
      <c r="N187" s="80">
        <f>SUM(N183:N186)</f>
        <v>0</v>
      </c>
      <c r="O187" s="69"/>
      <c r="P187" s="69"/>
      <c r="Q187" s="68"/>
      <c r="R187" s="68"/>
      <c r="S187" s="68"/>
      <c r="T187" s="72"/>
      <c r="U187" s="72"/>
      <c r="V187" s="72"/>
      <c r="W187" s="68">
        <f>SUM(W183:W186)</f>
        <v>0</v>
      </c>
      <c r="X187" s="73"/>
      <c r="Y187" s="73"/>
      <c r="Z187" s="66"/>
      <c r="AA187" s="66"/>
      <c r="AB187" s="69"/>
      <c r="AC187" s="69"/>
      <c r="AD187" s="69"/>
      <c r="AE187" s="74"/>
      <c r="AF187" s="74"/>
      <c r="AG187" s="74"/>
      <c r="AH187" s="74"/>
    </row>
    <row r="188" spans="1:37">
      <c r="A188" s="64"/>
      <c r="B188" s="75"/>
      <c r="C188" s="66"/>
      <c r="D188" s="67"/>
      <c r="E188" s="68"/>
      <c r="F188" s="69"/>
      <c r="G188" s="70"/>
      <c r="H188" s="70"/>
      <c r="I188" s="70"/>
      <c r="J188" s="70"/>
      <c r="K188" s="71"/>
      <c r="L188" s="71"/>
      <c r="M188" s="68"/>
      <c r="N188" s="68"/>
      <c r="O188" s="69"/>
      <c r="P188" s="69"/>
      <c r="Q188" s="68"/>
      <c r="R188" s="68"/>
      <c r="S188" s="68"/>
      <c r="T188" s="72"/>
      <c r="U188" s="72"/>
      <c r="V188" s="72"/>
      <c r="W188" s="68"/>
      <c r="X188" s="73"/>
      <c r="Y188" s="73"/>
      <c r="Z188" s="66"/>
      <c r="AA188" s="66"/>
      <c r="AB188" s="69"/>
      <c r="AC188" s="69"/>
      <c r="AD188" s="69"/>
      <c r="AE188" s="74"/>
      <c r="AF188" s="74"/>
      <c r="AG188" s="74"/>
      <c r="AH188" s="74"/>
    </row>
    <row r="189" spans="1:37">
      <c r="A189" s="64"/>
      <c r="B189" s="66" t="s">
        <v>436</v>
      </c>
      <c r="C189" s="66"/>
      <c r="D189" s="67"/>
      <c r="E189" s="68"/>
      <c r="F189" s="69"/>
      <c r="G189" s="70"/>
      <c r="H189" s="70"/>
      <c r="I189" s="70"/>
      <c r="J189" s="70"/>
      <c r="K189" s="71"/>
      <c r="L189" s="71"/>
      <c r="M189" s="68"/>
      <c r="N189" s="68"/>
      <c r="O189" s="69"/>
      <c r="P189" s="69"/>
      <c r="Q189" s="68"/>
      <c r="R189" s="68"/>
      <c r="S189" s="68"/>
      <c r="T189" s="72"/>
      <c r="U189" s="72"/>
      <c r="V189" s="72"/>
      <c r="W189" s="68"/>
      <c r="X189" s="73"/>
      <c r="Y189" s="73"/>
      <c r="Z189" s="66"/>
      <c r="AA189" s="66"/>
      <c r="AB189" s="69"/>
      <c r="AC189" s="69"/>
      <c r="AD189" s="69"/>
      <c r="AE189" s="74"/>
      <c r="AF189" s="74"/>
      <c r="AG189" s="74"/>
      <c r="AH189" s="74"/>
    </row>
    <row r="190" spans="1:37">
      <c r="A190" s="64" t="s">
        <v>81</v>
      </c>
      <c r="B190" s="75" t="s">
        <v>437</v>
      </c>
      <c r="C190" s="66" t="s">
        <v>438</v>
      </c>
      <c r="D190" s="67" t="s">
        <v>439</v>
      </c>
      <c r="E190" s="68">
        <v>2</v>
      </c>
      <c r="F190" s="69" t="s">
        <v>396</v>
      </c>
      <c r="G190" s="70"/>
      <c r="H190" s="70">
        <f>ROUND(E190*G190,2)</f>
        <v>0</v>
      </c>
      <c r="I190" s="70"/>
      <c r="J190" s="70">
        <f t="shared" ref="J190:J197" si="14">ROUND(E190*G190,2)</f>
        <v>0</v>
      </c>
      <c r="K190" s="71">
        <v>1.1000000000000001E-3</v>
      </c>
      <c r="L190" s="71">
        <f t="shared" ref="L190:L197" si="15">E190*K190</f>
        <v>2.2000000000000001E-3</v>
      </c>
      <c r="M190" s="68"/>
      <c r="N190" s="68">
        <f t="shared" ref="N190:N197" si="16">E190*M190</f>
        <v>0</v>
      </c>
      <c r="O190" s="69"/>
      <c r="P190" s="69" t="s">
        <v>86</v>
      </c>
      <c r="Q190" s="68"/>
      <c r="R190" s="68"/>
      <c r="S190" s="68"/>
      <c r="T190" s="72"/>
      <c r="U190" s="72"/>
      <c r="V190" s="72" t="s">
        <v>274</v>
      </c>
      <c r="W190" s="68"/>
      <c r="X190" s="76" t="s">
        <v>440</v>
      </c>
      <c r="Y190" s="76" t="s">
        <v>438</v>
      </c>
      <c r="Z190" s="66" t="s">
        <v>441</v>
      </c>
      <c r="AA190" s="66"/>
      <c r="AB190" s="69"/>
      <c r="AC190" s="69"/>
      <c r="AD190" s="69"/>
      <c r="AE190" s="74"/>
      <c r="AF190" s="74"/>
      <c r="AG190" s="74"/>
      <c r="AH190" s="74"/>
      <c r="AJ190" s="4" t="s">
        <v>276</v>
      </c>
      <c r="AK190" s="4" t="s">
        <v>90</v>
      </c>
    </row>
    <row r="191" spans="1:37">
      <c r="A191" s="64" t="s">
        <v>81</v>
      </c>
      <c r="B191" s="75" t="s">
        <v>281</v>
      </c>
      <c r="C191" s="66" t="s">
        <v>442</v>
      </c>
      <c r="D191" s="67" t="s">
        <v>443</v>
      </c>
      <c r="E191" s="68">
        <v>1</v>
      </c>
      <c r="F191" s="69" t="s">
        <v>396</v>
      </c>
      <c r="G191" s="70"/>
      <c r="H191" s="70"/>
      <c r="I191" s="70">
        <f>ROUND(E191*G191,2)</f>
        <v>0</v>
      </c>
      <c r="J191" s="70">
        <f t="shared" si="14"/>
        <v>0</v>
      </c>
      <c r="K191" s="71"/>
      <c r="L191" s="71">
        <f t="shared" si="15"/>
        <v>0</v>
      </c>
      <c r="M191" s="68"/>
      <c r="N191" s="68">
        <f t="shared" si="16"/>
        <v>0</v>
      </c>
      <c r="O191" s="69"/>
      <c r="P191" s="69" t="s">
        <v>86</v>
      </c>
      <c r="Q191" s="68"/>
      <c r="R191" s="68"/>
      <c r="S191" s="68"/>
      <c r="T191" s="72"/>
      <c r="U191" s="72"/>
      <c r="V191" s="72" t="s">
        <v>68</v>
      </c>
      <c r="W191" s="68"/>
      <c r="X191" s="76" t="s">
        <v>442</v>
      </c>
      <c r="Y191" s="76" t="s">
        <v>442</v>
      </c>
      <c r="Z191" s="66" t="s">
        <v>444</v>
      </c>
      <c r="AA191" s="66" t="s">
        <v>86</v>
      </c>
      <c r="AB191" s="69"/>
      <c r="AC191" s="69"/>
      <c r="AD191" s="69"/>
      <c r="AE191" s="74"/>
      <c r="AF191" s="74"/>
      <c r="AG191" s="74"/>
      <c r="AH191" s="74"/>
      <c r="AJ191" s="4" t="s">
        <v>285</v>
      </c>
      <c r="AK191" s="4" t="s">
        <v>90</v>
      </c>
    </row>
    <row r="192" spans="1:37">
      <c r="A192" s="64" t="s">
        <v>81</v>
      </c>
      <c r="B192" s="75" t="s">
        <v>281</v>
      </c>
      <c r="C192" s="66" t="s">
        <v>445</v>
      </c>
      <c r="D192" s="67" t="s">
        <v>446</v>
      </c>
      <c r="E192" s="68">
        <v>1</v>
      </c>
      <c r="F192" s="69" t="s">
        <v>396</v>
      </c>
      <c r="G192" s="70"/>
      <c r="H192" s="70"/>
      <c r="I192" s="70">
        <f>ROUND(E192*G192,2)</f>
        <v>0</v>
      </c>
      <c r="J192" s="70">
        <f t="shared" si="14"/>
        <v>0</v>
      </c>
      <c r="K192" s="71"/>
      <c r="L192" s="71">
        <f t="shared" si="15"/>
        <v>0</v>
      </c>
      <c r="M192" s="68"/>
      <c r="N192" s="68">
        <f t="shared" si="16"/>
        <v>0</v>
      </c>
      <c r="O192" s="69"/>
      <c r="P192" s="69" t="s">
        <v>86</v>
      </c>
      <c r="Q192" s="68"/>
      <c r="R192" s="68"/>
      <c r="S192" s="68"/>
      <c r="T192" s="72"/>
      <c r="U192" s="72"/>
      <c r="V192" s="72" t="s">
        <v>68</v>
      </c>
      <c r="W192" s="68"/>
      <c r="X192" s="76" t="s">
        <v>445</v>
      </c>
      <c r="Y192" s="76" t="s">
        <v>445</v>
      </c>
      <c r="Z192" s="66" t="s">
        <v>444</v>
      </c>
      <c r="AA192" s="66" t="s">
        <v>86</v>
      </c>
      <c r="AB192" s="69"/>
      <c r="AC192" s="69"/>
      <c r="AD192" s="69"/>
      <c r="AE192" s="74"/>
      <c r="AF192" s="74"/>
      <c r="AG192" s="74"/>
      <c r="AH192" s="74"/>
      <c r="AJ192" s="4" t="s">
        <v>285</v>
      </c>
      <c r="AK192" s="4" t="s">
        <v>90</v>
      </c>
    </row>
    <row r="193" spans="1:37">
      <c r="A193" s="64" t="s">
        <v>81</v>
      </c>
      <c r="B193" s="75" t="s">
        <v>437</v>
      </c>
      <c r="C193" s="66" t="s">
        <v>447</v>
      </c>
      <c r="D193" s="67" t="s">
        <v>448</v>
      </c>
      <c r="E193" s="68">
        <v>2</v>
      </c>
      <c r="F193" s="69" t="s">
        <v>396</v>
      </c>
      <c r="G193" s="70"/>
      <c r="H193" s="70">
        <f>ROUND(E193*G193,2)</f>
        <v>0</v>
      </c>
      <c r="I193" s="70"/>
      <c r="J193" s="70">
        <f t="shared" si="14"/>
        <v>0</v>
      </c>
      <c r="K193" s="71"/>
      <c r="L193" s="71">
        <f t="shared" si="15"/>
        <v>0</v>
      </c>
      <c r="M193" s="68"/>
      <c r="N193" s="68">
        <f t="shared" si="16"/>
        <v>0</v>
      </c>
      <c r="O193" s="69"/>
      <c r="P193" s="69" t="s">
        <v>86</v>
      </c>
      <c r="Q193" s="68"/>
      <c r="R193" s="68"/>
      <c r="S193" s="68"/>
      <c r="T193" s="72"/>
      <c r="U193" s="72"/>
      <c r="V193" s="72" t="s">
        <v>274</v>
      </c>
      <c r="W193" s="68"/>
      <c r="X193" s="76" t="s">
        <v>449</v>
      </c>
      <c r="Y193" s="76" t="s">
        <v>447</v>
      </c>
      <c r="Z193" s="66" t="s">
        <v>441</v>
      </c>
      <c r="AA193" s="66"/>
      <c r="AB193" s="69"/>
      <c r="AC193" s="69"/>
      <c r="AD193" s="69"/>
      <c r="AE193" s="74"/>
      <c r="AF193" s="74"/>
      <c r="AG193" s="74"/>
      <c r="AH193" s="74"/>
      <c r="AJ193" s="4" t="s">
        <v>276</v>
      </c>
      <c r="AK193" s="4" t="s">
        <v>90</v>
      </c>
    </row>
    <row r="194" spans="1:37">
      <c r="A194" s="64" t="s">
        <v>81</v>
      </c>
      <c r="B194" s="75" t="s">
        <v>281</v>
      </c>
      <c r="C194" s="66" t="s">
        <v>450</v>
      </c>
      <c r="D194" s="67" t="s">
        <v>451</v>
      </c>
      <c r="E194" s="68">
        <v>1</v>
      </c>
      <c r="F194" s="69" t="s">
        <v>396</v>
      </c>
      <c r="G194" s="70"/>
      <c r="H194" s="70"/>
      <c r="I194" s="70">
        <f>ROUND(E194*G194,2)</f>
        <v>0</v>
      </c>
      <c r="J194" s="70">
        <f t="shared" si="14"/>
        <v>0</v>
      </c>
      <c r="K194" s="71">
        <v>2.1999999999999999E-2</v>
      </c>
      <c r="L194" s="71">
        <f t="shared" si="15"/>
        <v>2.1999999999999999E-2</v>
      </c>
      <c r="M194" s="68"/>
      <c r="N194" s="68">
        <f t="shared" si="16"/>
        <v>0</v>
      </c>
      <c r="O194" s="69"/>
      <c r="P194" s="69" t="s">
        <v>86</v>
      </c>
      <c r="Q194" s="68"/>
      <c r="R194" s="68"/>
      <c r="S194" s="68"/>
      <c r="T194" s="72"/>
      <c r="U194" s="72"/>
      <c r="V194" s="72" t="s">
        <v>68</v>
      </c>
      <c r="W194" s="68"/>
      <c r="X194" s="76" t="s">
        <v>450</v>
      </c>
      <c r="Y194" s="76" t="s">
        <v>450</v>
      </c>
      <c r="Z194" s="66" t="s">
        <v>444</v>
      </c>
      <c r="AA194" s="66" t="s">
        <v>86</v>
      </c>
      <c r="AB194" s="69"/>
      <c r="AC194" s="69"/>
      <c r="AD194" s="69"/>
      <c r="AE194" s="74"/>
      <c r="AF194" s="74"/>
      <c r="AG194" s="74"/>
      <c r="AH194" s="74"/>
      <c r="AJ194" s="4" t="s">
        <v>285</v>
      </c>
      <c r="AK194" s="4" t="s">
        <v>90</v>
      </c>
    </row>
    <row r="195" spans="1:37">
      <c r="A195" s="64" t="s">
        <v>81</v>
      </c>
      <c r="B195" s="75" t="s">
        <v>281</v>
      </c>
      <c r="C195" s="66" t="s">
        <v>452</v>
      </c>
      <c r="D195" s="67" t="s">
        <v>453</v>
      </c>
      <c r="E195" s="68">
        <v>1</v>
      </c>
      <c r="F195" s="69" t="s">
        <v>396</v>
      </c>
      <c r="G195" s="70"/>
      <c r="H195" s="70"/>
      <c r="I195" s="70">
        <f>ROUND(E195*G195,2)</f>
        <v>0</v>
      </c>
      <c r="J195" s="70">
        <f t="shared" si="14"/>
        <v>0</v>
      </c>
      <c r="K195" s="71"/>
      <c r="L195" s="71">
        <f t="shared" si="15"/>
        <v>0</v>
      </c>
      <c r="M195" s="68"/>
      <c r="N195" s="68">
        <f t="shared" si="16"/>
        <v>0</v>
      </c>
      <c r="O195" s="69"/>
      <c r="P195" s="69" t="s">
        <v>86</v>
      </c>
      <c r="Q195" s="68"/>
      <c r="R195" s="68"/>
      <c r="S195" s="68"/>
      <c r="T195" s="72"/>
      <c r="U195" s="72"/>
      <c r="V195" s="72" t="s">
        <v>68</v>
      </c>
      <c r="W195" s="68"/>
      <c r="X195" s="76" t="s">
        <v>452</v>
      </c>
      <c r="Y195" s="76" t="s">
        <v>452</v>
      </c>
      <c r="Z195" s="66" t="s">
        <v>454</v>
      </c>
      <c r="AA195" s="66" t="s">
        <v>86</v>
      </c>
      <c r="AB195" s="69"/>
      <c r="AC195" s="69"/>
      <c r="AD195" s="69"/>
      <c r="AE195" s="74"/>
      <c r="AF195" s="74"/>
      <c r="AG195" s="74"/>
      <c r="AH195" s="74"/>
      <c r="AJ195" s="4" t="s">
        <v>285</v>
      </c>
      <c r="AK195" s="4" t="s">
        <v>90</v>
      </c>
    </row>
    <row r="196" spans="1:37" ht="25.5">
      <c r="A196" s="64" t="s">
        <v>81</v>
      </c>
      <c r="B196" s="75" t="s">
        <v>281</v>
      </c>
      <c r="C196" s="66" t="s">
        <v>455</v>
      </c>
      <c r="D196" s="67" t="s">
        <v>456</v>
      </c>
      <c r="E196" s="68">
        <v>1</v>
      </c>
      <c r="F196" s="69" t="s">
        <v>396</v>
      </c>
      <c r="G196" s="70"/>
      <c r="H196" s="70"/>
      <c r="I196" s="70">
        <f>ROUND(E196*G196,2)</f>
        <v>0</v>
      </c>
      <c r="J196" s="70">
        <f t="shared" si="14"/>
        <v>0</v>
      </c>
      <c r="K196" s="71"/>
      <c r="L196" s="71">
        <f t="shared" si="15"/>
        <v>0</v>
      </c>
      <c r="M196" s="68"/>
      <c r="N196" s="68">
        <f t="shared" si="16"/>
        <v>0</v>
      </c>
      <c r="O196" s="69"/>
      <c r="P196" s="69" t="s">
        <v>86</v>
      </c>
      <c r="Q196" s="68"/>
      <c r="R196" s="68"/>
      <c r="S196" s="68"/>
      <c r="T196" s="72"/>
      <c r="U196" s="72"/>
      <c r="V196" s="72" t="s">
        <v>68</v>
      </c>
      <c r="W196" s="68"/>
      <c r="X196" s="76" t="s">
        <v>455</v>
      </c>
      <c r="Y196" s="76" t="s">
        <v>455</v>
      </c>
      <c r="Z196" s="66" t="s">
        <v>454</v>
      </c>
      <c r="AA196" s="66" t="s">
        <v>86</v>
      </c>
      <c r="AB196" s="69"/>
      <c r="AC196" s="69"/>
      <c r="AD196" s="69"/>
      <c r="AE196" s="74"/>
      <c r="AF196" s="74"/>
      <c r="AG196" s="74"/>
      <c r="AH196" s="74"/>
      <c r="AJ196" s="4" t="s">
        <v>285</v>
      </c>
      <c r="AK196" s="4" t="s">
        <v>90</v>
      </c>
    </row>
    <row r="197" spans="1:37">
      <c r="A197" s="64" t="s">
        <v>81</v>
      </c>
      <c r="B197" s="75" t="s">
        <v>437</v>
      </c>
      <c r="C197" s="66" t="s">
        <v>457</v>
      </c>
      <c r="D197" s="67" t="s">
        <v>458</v>
      </c>
      <c r="E197" s="68">
        <v>1</v>
      </c>
      <c r="F197" s="69" t="s">
        <v>396</v>
      </c>
      <c r="G197" s="70"/>
      <c r="H197" s="70">
        <f>ROUND(E197*G197,2)</f>
        <v>0</v>
      </c>
      <c r="I197" s="70"/>
      <c r="J197" s="70">
        <f t="shared" si="14"/>
        <v>0</v>
      </c>
      <c r="K197" s="71"/>
      <c r="L197" s="71">
        <f t="shared" si="15"/>
        <v>0</v>
      </c>
      <c r="M197" s="68"/>
      <c r="N197" s="68">
        <f t="shared" si="16"/>
        <v>0</v>
      </c>
      <c r="O197" s="69"/>
      <c r="P197" s="69" t="s">
        <v>86</v>
      </c>
      <c r="Q197" s="68"/>
      <c r="R197" s="68"/>
      <c r="S197" s="68"/>
      <c r="T197" s="72"/>
      <c r="U197" s="72"/>
      <c r="V197" s="72" t="s">
        <v>274</v>
      </c>
      <c r="W197" s="68"/>
      <c r="X197" s="76" t="s">
        <v>459</v>
      </c>
      <c r="Y197" s="76" t="s">
        <v>457</v>
      </c>
      <c r="Z197" s="66" t="s">
        <v>393</v>
      </c>
      <c r="AA197" s="66"/>
      <c r="AB197" s="69"/>
      <c r="AC197" s="69"/>
      <c r="AD197" s="69"/>
      <c r="AE197" s="74"/>
      <c r="AF197" s="74"/>
      <c r="AG197" s="74"/>
      <c r="AH197" s="74"/>
      <c r="AJ197" s="4" t="s">
        <v>276</v>
      </c>
      <c r="AK197" s="4" t="s">
        <v>90</v>
      </c>
    </row>
    <row r="198" spans="1:37">
      <c r="A198" s="64"/>
      <c r="B198" s="75"/>
      <c r="C198" s="66"/>
      <c r="D198" s="81" t="s">
        <v>460</v>
      </c>
      <c r="E198" s="82"/>
      <c r="F198" s="83"/>
      <c r="G198" s="84"/>
      <c r="H198" s="84"/>
      <c r="I198" s="84"/>
      <c r="J198" s="84"/>
      <c r="K198" s="85"/>
      <c r="L198" s="85"/>
      <c r="M198" s="82"/>
      <c r="N198" s="82"/>
      <c r="O198" s="83"/>
      <c r="P198" s="83"/>
      <c r="Q198" s="82"/>
      <c r="R198" s="82"/>
      <c r="S198" s="82"/>
      <c r="T198" s="86"/>
      <c r="U198" s="86"/>
      <c r="V198" s="86" t="s">
        <v>0</v>
      </c>
      <c r="W198" s="82"/>
      <c r="X198" s="87"/>
      <c r="Y198" s="73"/>
      <c r="Z198" s="66"/>
      <c r="AA198" s="66"/>
      <c r="AB198" s="69"/>
      <c r="AC198" s="69"/>
      <c r="AD198" s="69"/>
      <c r="AE198" s="74"/>
      <c r="AF198" s="74"/>
      <c r="AG198" s="74"/>
      <c r="AH198" s="74"/>
    </row>
    <row r="199" spans="1:37">
      <c r="A199" s="64"/>
      <c r="B199" s="75"/>
      <c r="C199" s="66"/>
      <c r="D199" s="81" t="s">
        <v>461</v>
      </c>
      <c r="E199" s="82"/>
      <c r="F199" s="83"/>
      <c r="G199" s="84"/>
      <c r="H199" s="84"/>
      <c r="I199" s="84"/>
      <c r="J199" s="84"/>
      <c r="K199" s="85"/>
      <c r="L199" s="85"/>
      <c r="M199" s="82"/>
      <c r="N199" s="82"/>
      <c r="O199" s="83"/>
      <c r="P199" s="83"/>
      <c r="Q199" s="82"/>
      <c r="R199" s="82"/>
      <c r="S199" s="82"/>
      <c r="T199" s="86"/>
      <c r="U199" s="86"/>
      <c r="V199" s="86" t="s">
        <v>0</v>
      </c>
      <c r="W199" s="82"/>
      <c r="X199" s="87"/>
      <c r="Y199" s="73"/>
      <c r="Z199" s="66"/>
      <c r="AA199" s="66"/>
      <c r="AB199" s="69"/>
      <c r="AC199" s="69"/>
      <c r="AD199" s="69"/>
      <c r="AE199" s="74"/>
      <c r="AF199" s="74"/>
      <c r="AG199" s="74"/>
      <c r="AH199" s="74"/>
    </row>
    <row r="200" spans="1:37">
      <c r="A200" s="64" t="s">
        <v>81</v>
      </c>
      <c r="B200" s="75" t="s">
        <v>437</v>
      </c>
      <c r="C200" s="66" t="s">
        <v>462</v>
      </c>
      <c r="D200" s="67" t="s">
        <v>463</v>
      </c>
      <c r="E200" s="68"/>
      <c r="F200" s="69" t="s">
        <v>54</v>
      </c>
      <c r="G200" s="70"/>
      <c r="H200" s="70">
        <f>ROUND(E200*G200,2)</f>
        <v>0</v>
      </c>
      <c r="I200" s="70"/>
      <c r="J200" s="70">
        <f>ROUND(E200*G200,2)</f>
        <v>0</v>
      </c>
      <c r="K200" s="71"/>
      <c r="L200" s="71">
        <f>E200*K200</f>
        <v>0</v>
      </c>
      <c r="M200" s="68"/>
      <c r="N200" s="68">
        <f>E200*M200</f>
        <v>0</v>
      </c>
      <c r="O200" s="69"/>
      <c r="P200" s="69" t="s">
        <v>86</v>
      </c>
      <c r="Q200" s="68"/>
      <c r="R200" s="68"/>
      <c r="S200" s="68"/>
      <c r="T200" s="72"/>
      <c r="U200" s="72"/>
      <c r="V200" s="72" t="s">
        <v>274</v>
      </c>
      <c r="W200" s="68"/>
      <c r="X200" s="76" t="s">
        <v>464</v>
      </c>
      <c r="Y200" s="76" t="s">
        <v>462</v>
      </c>
      <c r="Z200" s="66" t="s">
        <v>393</v>
      </c>
      <c r="AA200" s="66"/>
      <c r="AB200" s="69"/>
      <c r="AC200" s="69"/>
      <c r="AD200" s="69"/>
      <c r="AE200" s="74"/>
      <c r="AF200" s="74"/>
      <c r="AG200" s="74"/>
      <c r="AH200" s="74"/>
      <c r="AJ200" s="4" t="s">
        <v>276</v>
      </c>
      <c r="AK200" s="4" t="s">
        <v>90</v>
      </c>
    </row>
    <row r="201" spans="1:37">
      <c r="A201" s="64"/>
      <c r="B201" s="75"/>
      <c r="C201" s="66"/>
      <c r="D201" s="77" t="s">
        <v>465</v>
      </c>
      <c r="E201" s="78">
        <f>J201</f>
        <v>0</v>
      </c>
      <c r="F201" s="69"/>
      <c r="G201" s="70"/>
      <c r="H201" s="78">
        <f>SUM(H189:H200)</f>
        <v>0</v>
      </c>
      <c r="I201" s="78">
        <f>SUM(I189:I200)</f>
        <v>0</v>
      </c>
      <c r="J201" s="78">
        <f>SUM(J189:J200)</f>
        <v>0</v>
      </c>
      <c r="K201" s="71"/>
      <c r="L201" s="79">
        <f>SUM(L189:L200)</f>
        <v>2.4199999999999999E-2</v>
      </c>
      <c r="M201" s="68"/>
      <c r="N201" s="80">
        <f>SUM(N189:N200)</f>
        <v>0</v>
      </c>
      <c r="O201" s="69"/>
      <c r="P201" s="69"/>
      <c r="Q201" s="68"/>
      <c r="R201" s="68"/>
      <c r="S201" s="68"/>
      <c r="T201" s="72"/>
      <c r="U201" s="72"/>
      <c r="V201" s="72"/>
      <c r="W201" s="68">
        <f>SUM(W189:W200)</f>
        <v>0</v>
      </c>
      <c r="X201" s="73"/>
      <c r="Y201" s="73"/>
      <c r="Z201" s="66"/>
      <c r="AA201" s="66"/>
      <c r="AB201" s="69"/>
      <c r="AC201" s="69"/>
      <c r="AD201" s="69"/>
      <c r="AE201" s="74"/>
      <c r="AF201" s="74"/>
      <c r="AG201" s="74"/>
      <c r="AH201" s="74"/>
    </row>
    <row r="202" spans="1:37">
      <c r="A202" s="64"/>
      <c r="B202" s="75"/>
      <c r="C202" s="66"/>
      <c r="D202" s="67"/>
      <c r="E202" s="68"/>
      <c r="F202" s="69"/>
      <c r="G202" s="70"/>
      <c r="H202" s="70"/>
      <c r="I202" s="70"/>
      <c r="J202" s="70"/>
      <c r="K202" s="71"/>
      <c r="L202" s="71"/>
      <c r="M202" s="68"/>
      <c r="N202" s="68"/>
      <c r="O202" s="69"/>
      <c r="P202" s="69"/>
      <c r="Q202" s="68"/>
      <c r="R202" s="68"/>
      <c r="S202" s="68"/>
      <c r="T202" s="72"/>
      <c r="U202" s="72"/>
      <c r="V202" s="72"/>
      <c r="W202" s="68"/>
      <c r="X202" s="73"/>
      <c r="Y202" s="73"/>
      <c r="Z202" s="66"/>
      <c r="AA202" s="66"/>
      <c r="AB202" s="69"/>
      <c r="AC202" s="69"/>
      <c r="AD202" s="69"/>
      <c r="AE202" s="74"/>
      <c r="AF202" s="74"/>
      <c r="AG202" s="74"/>
      <c r="AH202" s="74"/>
    </row>
    <row r="203" spans="1:37">
      <c r="A203" s="64"/>
      <c r="B203" s="66" t="s">
        <v>466</v>
      </c>
      <c r="C203" s="66"/>
      <c r="D203" s="67"/>
      <c r="E203" s="68"/>
      <c r="F203" s="69"/>
      <c r="G203" s="70"/>
      <c r="H203" s="70"/>
      <c r="I203" s="70"/>
      <c r="J203" s="70"/>
      <c r="K203" s="71"/>
      <c r="L203" s="71"/>
      <c r="M203" s="68"/>
      <c r="N203" s="68"/>
      <c r="O203" s="69"/>
      <c r="P203" s="69"/>
      <c r="Q203" s="68"/>
      <c r="R203" s="68"/>
      <c r="S203" s="68"/>
      <c r="T203" s="72"/>
      <c r="U203" s="72"/>
      <c r="V203" s="72"/>
      <c r="W203" s="68"/>
      <c r="X203" s="73"/>
      <c r="Y203" s="73"/>
      <c r="Z203" s="66"/>
      <c r="AA203" s="66"/>
      <c r="AB203" s="69"/>
      <c r="AC203" s="69"/>
      <c r="AD203" s="69"/>
      <c r="AE203" s="74"/>
      <c r="AF203" s="74"/>
      <c r="AG203" s="74"/>
      <c r="AH203" s="74"/>
    </row>
    <row r="204" spans="1:37">
      <c r="A204" s="64" t="s">
        <v>81</v>
      </c>
      <c r="B204" s="75" t="s">
        <v>467</v>
      </c>
      <c r="C204" s="66" t="s">
        <v>468</v>
      </c>
      <c r="D204" s="67" t="s">
        <v>469</v>
      </c>
      <c r="E204" s="68">
        <v>55</v>
      </c>
      <c r="F204" s="69" t="s">
        <v>155</v>
      </c>
      <c r="G204" s="70"/>
      <c r="H204" s="70">
        <f>ROUND(E204*G204,2)</f>
        <v>0</v>
      </c>
      <c r="I204" s="70"/>
      <c r="J204" s="70">
        <f>ROUND(E204*G204,2)</f>
        <v>0</v>
      </c>
      <c r="K204" s="71">
        <v>6.0999999999999997E-4</v>
      </c>
      <c r="L204" s="71">
        <f>E204*K204</f>
        <v>3.3549999999999996E-2</v>
      </c>
      <c r="M204" s="68"/>
      <c r="N204" s="68">
        <f>E204*M204</f>
        <v>0</v>
      </c>
      <c r="O204" s="69"/>
      <c r="P204" s="69" t="s">
        <v>86</v>
      </c>
      <c r="Q204" s="68"/>
      <c r="R204" s="68"/>
      <c r="S204" s="68"/>
      <c r="T204" s="72"/>
      <c r="U204" s="72"/>
      <c r="V204" s="72" t="s">
        <v>274</v>
      </c>
      <c r="W204" s="68"/>
      <c r="X204" s="76" t="s">
        <v>470</v>
      </c>
      <c r="Y204" s="76" t="s">
        <v>468</v>
      </c>
      <c r="Z204" s="66" t="s">
        <v>471</v>
      </c>
      <c r="AA204" s="66"/>
      <c r="AB204" s="69"/>
      <c r="AC204" s="69"/>
      <c r="AD204" s="69"/>
      <c r="AE204" s="74"/>
      <c r="AF204" s="74"/>
      <c r="AG204" s="74"/>
      <c r="AH204" s="74"/>
      <c r="AJ204" s="4" t="s">
        <v>276</v>
      </c>
      <c r="AK204" s="4" t="s">
        <v>90</v>
      </c>
    </row>
    <row r="205" spans="1:37">
      <c r="A205" s="64" t="s">
        <v>81</v>
      </c>
      <c r="B205" s="75" t="s">
        <v>467</v>
      </c>
      <c r="C205" s="66" t="s">
        <v>472</v>
      </c>
      <c r="D205" s="67" t="s">
        <v>473</v>
      </c>
      <c r="E205" s="68">
        <v>64.599999999999994</v>
      </c>
      <c r="F205" s="69" t="s">
        <v>114</v>
      </c>
      <c r="G205" s="70"/>
      <c r="H205" s="70">
        <f>ROUND(E205*G205,2)</f>
        <v>0</v>
      </c>
      <c r="I205" s="70"/>
      <c r="J205" s="70">
        <f>ROUND(E205*G205,2)</f>
        <v>0</v>
      </c>
      <c r="K205" s="71">
        <v>4.9100000000000003E-3</v>
      </c>
      <c r="L205" s="71">
        <f>E205*K205</f>
        <v>0.31718599999999997</v>
      </c>
      <c r="M205" s="68"/>
      <c r="N205" s="68">
        <f>E205*M205</f>
        <v>0</v>
      </c>
      <c r="O205" s="69"/>
      <c r="P205" s="69" t="s">
        <v>86</v>
      </c>
      <c r="Q205" s="68"/>
      <c r="R205" s="68"/>
      <c r="S205" s="68"/>
      <c r="T205" s="72"/>
      <c r="U205" s="72"/>
      <c r="V205" s="72" t="s">
        <v>274</v>
      </c>
      <c r="W205" s="68"/>
      <c r="X205" s="76" t="s">
        <v>474</v>
      </c>
      <c r="Y205" s="76" t="s">
        <v>472</v>
      </c>
      <c r="Z205" s="66" t="s">
        <v>471</v>
      </c>
      <c r="AA205" s="66"/>
      <c r="AB205" s="69"/>
      <c r="AC205" s="69"/>
      <c r="AD205" s="69"/>
      <c r="AE205" s="74"/>
      <c r="AF205" s="74"/>
      <c r="AG205" s="74"/>
      <c r="AH205" s="74"/>
      <c r="AJ205" s="4" t="s">
        <v>276</v>
      </c>
      <c r="AK205" s="4" t="s">
        <v>90</v>
      </c>
    </row>
    <row r="206" spans="1:37">
      <c r="A206" s="64"/>
      <c r="B206" s="75"/>
      <c r="C206" s="66"/>
      <c r="D206" s="81" t="s">
        <v>475</v>
      </c>
      <c r="E206" s="82"/>
      <c r="F206" s="83"/>
      <c r="G206" s="84"/>
      <c r="H206" s="84"/>
      <c r="I206" s="84"/>
      <c r="J206" s="84"/>
      <c r="K206" s="85"/>
      <c r="L206" s="85"/>
      <c r="M206" s="82"/>
      <c r="N206" s="82"/>
      <c r="O206" s="83"/>
      <c r="P206" s="83"/>
      <c r="Q206" s="82"/>
      <c r="R206" s="82"/>
      <c r="S206" s="82"/>
      <c r="T206" s="86"/>
      <c r="U206" s="86"/>
      <c r="V206" s="86" t="s">
        <v>0</v>
      </c>
      <c r="W206" s="82"/>
      <c r="X206" s="87"/>
      <c r="Y206" s="73"/>
      <c r="Z206" s="66"/>
      <c r="AA206" s="66"/>
      <c r="AB206" s="69"/>
      <c r="AC206" s="69"/>
      <c r="AD206" s="69"/>
      <c r="AE206" s="74"/>
      <c r="AF206" s="74"/>
      <c r="AG206" s="74"/>
      <c r="AH206" s="74"/>
    </row>
    <row r="207" spans="1:37">
      <c r="A207" s="64" t="s">
        <v>81</v>
      </c>
      <c r="B207" s="75" t="s">
        <v>281</v>
      </c>
      <c r="C207" s="66" t="s">
        <v>476</v>
      </c>
      <c r="D207" s="67" t="s">
        <v>477</v>
      </c>
      <c r="E207" s="68">
        <v>250</v>
      </c>
      <c r="F207" s="69" t="s">
        <v>400</v>
      </c>
      <c r="G207" s="70"/>
      <c r="H207" s="70"/>
      <c r="I207" s="70">
        <f>ROUND(E207*G207,2)</f>
        <v>0</v>
      </c>
      <c r="J207" s="70">
        <f>ROUND(E207*G207,2)</f>
        <v>0</v>
      </c>
      <c r="K207" s="71">
        <v>1E-3</v>
      </c>
      <c r="L207" s="71">
        <f>E207*K207</f>
        <v>0.25</v>
      </c>
      <c r="M207" s="68"/>
      <c r="N207" s="68">
        <f>E207*M207</f>
        <v>0</v>
      </c>
      <c r="O207" s="69"/>
      <c r="P207" s="69" t="s">
        <v>86</v>
      </c>
      <c r="Q207" s="68"/>
      <c r="R207" s="68"/>
      <c r="S207" s="68"/>
      <c r="T207" s="72"/>
      <c r="U207" s="72"/>
      <c r="V207" s="72" t="s">
        <v>68</v>
      </c>
      <c r="W207" s="68"/>
      <c r="X207" s="76" t="s">
        <v>476</v>
      </c>
      <c r="Y207" s="76" t="s">
        <v>476</v>
      </c>
      <c r="Z207" s="66" t="s">
        <v>478</v>
      </c>
      <c r="AA207" s="66" t="s">
        <v>86</v>
      </c>
      <c r="AB207" s="69"/>
      <c r="AC207" s="69"/>
      <c r="AD207" s="69"/>
      <c r="AE207" s="74"/>
      <c r="AF207" s="74"/>
      <c r="AG207" s="74"/>
      <c r="AH207" s="74"/>
      <c r="AJ207" s="4" t="s">
        <v>285</v>
      </c>
      <c r="AK207" s="4" t="s">
        <v>90</v>
      </c>
    </row>
    <row r="208" spans="1:37">
      <c r="A208" s="64" t="s">
        <v>81</v>
      </c>
      <c r="B208" s="75" t="s">
        <v>281</v>
      </c>
      <c r="C208" s="66" t="s">
        <v>479</v>
      </c>
      <c r="D208" s="67" t="s">
        <v>480</v>
      </c>
      <c r="E208" s="68">
        <v>72.5</v>
      </c>
      <c r="F208" s="69" t="s">
        <v>114</v>
      </c>
      <c r="G208" s="70"/>
      <c r="H208" s="70"/>
      <c r="I208" s="70">
        <f>ROUND(E208*G208,2)</f>
        <v>0</v>
      </c>
      <c r="J208" s="70">
        <f>ROUND(E208*G208,2)</f>
        <v>0</v>
      </c>
      <c r="K208" s="71">
        <v>0.02</v>
      </c>
      <c r="L208" s="71">
        <f>E208*K208</f>
        <v>1.45</v>
      </c>
      <c r="M208" s="68"/>
      <c r="N208" s="68">
        <f>E208*M208</f>
        <v>0</v>
      </c>
      <c r="O208" s="69"/>
      <c r="P208" s="69" t="s">
        <v>86</v>
      </c>
      <c r="Q208" s="68"/>
      <c r="R208" s="68"/>
      <c r="S208" s="68"/>
      <c r="T208" s="72"/>
      <c r="U208" s="72"/>
      <c r="V208" s="72" t="s">
        <v>68</v>
      </c>
      <c r="W208" s="68"/>
      <c r="X208" s="76" t="s">
        <v>479</v>
      </c>
      <c r="Y208" s="76" t="s">
        <v>479</v>
      </c>
      <c r="Z208" s="66" t="s">
        <v>481</v>
      </c>
      <c r="AA208" s="66" t="s">
        <v>86</v>
      </c>
      <c r="AB208" s="69"/>
      <c r="AC208" s="69"/>
      <c r="AD208" s="69"/>
      <c r="AE208" s="74"/>
      <c r="AF208" s="74"/>
      <c r="AG208" s="74"/>
      <c r="AH208" s="74"/>
      <c r="AJ208" s="4" t="s">
        <v>285</v>
      </c>
      <c r="AK208" s="4" t="s">
        <v>90</v>
      </c>
    </row>
    <row r="209" spans="1:37">
      <c r="A209" s="64" t="s">
        <v>81</v>
      </c>
      <c r="B209" s="75" t="s">
        <v>467</v>
      </c>
      <c r="C209" s="66" t="s">
        <v>482</v>
      </c>
      <c r="D209" s="67" t="s">
        <v>483</v>
      </c>
      <c r="E209" s="68"/>
      <c r="F209" s="69" t="s">
        <v>54</v>
      </c>
      <c r="G209" s="70"/>
      <c r="H209" s="70">
        <f>ROUND(E209*G209,2)</f>
        <v>0</v>
      </c>
      <c r="I209" s="70"/>
      <c r="J209" s="70">
        <f>ROUND(E209*G209,2)</f>
        <v>0</v>
      </c>
      <c r="K209" s="71"/>
      <c r="L209" s="71">
        <f>E209*K209</f>
        <v>0</v>
      </c>
      <c r="M209" s="68"/>
      <c r="N209" s="68">
        <f>E209*M209</f>
        <v>0</v>
      </c>
      <c r="O209" s="69"/>
      <c r="P209" s="69" t="s">
        <v>86</v>
      </c>
      <c r="Q209" s="68"/>
      <c r="R209" s="68"/>
      <c r="S209" s="68"/>
      <c r="T209" s="72"/>
      <c r="U209" s="72"/>
      <c r="V209" s="72" t="s">
        <v>274</v>
      </c>
      <c r="W209" s="68"/>
      <c r="X209" s="76" t="s">
        <v>484</v>
      </c>
      <c r="Y209" s="76" t="s">
        <v>482</v>
      </c>
      <c r="Z209" s="66" t="s">
        <v>471</v>
      </c>
      <c r="AA209" s="66"/>
      <c r="AB209" s="69"/>
      <c r="AC209" s="69"/>
      <c r="AD209" s="69"/>
      <c r="AE209" s="74"/>
      <c r="AF209" s="74"/>
      <c r="AG209" s="74"/>
      <c r="AH209" s="74"/>
      <c r="AJ209" s="4" t="s">
        <v>276</v>
      </c>
      <c r="AK209" s="4" t="s">
        <v>90</v>
      </c>
    </row>
    <row r="210" spans="1:37">
      <c r="A210" s="64"/>
      <c r="B210" s="75"/>
      <c r="C210" s="66"/>
      <c r="D210" s="77" t="s">
        <v>485</v>
      </c>
      <c r="E210" s="78">
        <f>J210</f>
        <v>0</v>
      </c>
      <c r="F210" s="69"/>
      <c r="G210" s="70"/>
      <c r="H210" s="78">
        <f>SUM(H203:H209)</f>
        <v>0</v>
      </c>
      <c r="I210" s="78">
        <f>SUM(I203:I209)</f>
        <v>0</v>
      </c>
      <c r="J210" s="78">
        <f>SUM(J203:J209)</f>
        <v>0</v>
      </c>
      <c r="K210" s="71"/>
      <c r="L210" s="79">
        <f>SUM(L203:L209)</f>
        <v>2.0507359999999997</v>
      </c>
      <c r="M210" s="68"/>
      <c r="N210" s="80">
        <f>SUM(N203:N209)</f>
        <v>0</v>
      </c>
      <c r="O210" s="69"/>
      <c r="P210" s="69"/>
      <c r="Q210" s="68"/>
      <c r="R210" s="68"/>
      <c r="S210" s="68"/>
      <c r="T210" s="72"/>
      <c r="U210" s="72"/>
      <c r="V210" s="72"/>
      <c r="W210" s="68">
        <f>SUM(W203:W209)</f>
        <v>0</v>
      </c>
      <c r="X210" s="73"/>
      <c r="Y210" s="73"/>
      <c r="Z210" s="66"/>
      <c r="AA210" s="66"/>
      <c r="AB210" s="69"/>
      <c r="AC210" s="69"/>
      <c r="AD210" s="69"/>
      <c r="AE210" s="74"/>
      <c r="AF210" s="74"/>
      <c r="AG210" s="74"/>
      <c r="AH210" s="74"/>
    </row>
    <row r="211" spans="1:37">
      <c r="A211" s="64"/>
      <c r="B211" s="75"/>
      <c r="C211" s="66"/>
      <c r="D211" s="67"/>
      <c r="E211" s="68"/>
      <c r="F211" s="69"/>
      <c r="G211" s="70"/>
      <c r="H211" s="70"/>
      <c r="I211" s="70"/>
      <c r="J211" s="70"/>
      <c r="K211" s="71"/>
      <c r="L211" s="71"/>
      <c r="M211" s="68"/>
      <c r="N211" s="68"/>
      <c r="O211" s="69"/>
      <c r="P211" s="69"/>
      <c r="Q211" s="68"/>
      <c r="R211" s="68"/>
      <c r="S211" s="68"/>
      <c r="T211" s="72"/>
      <c r="U211" s="72"/>
      <c r="V211" s="72"/>
      <c r="W211" s="68"/>
      <c r="X211" s="73"/>
      <c r="Y211" s="73"/>
      <c r="Z211" s="66"/>
      <c r="AA211" s="66"/>
      <c r="AB211" s="69"/>
      <c r="AC211" s="69"/>
      <c r="AD211" s="69"/>
      <c r="AE211" s="74"/>
      <c r="AF211" s="74"/>
      <c r="AG211" s="74"/>
      <c r="AH211" s="74"/>
    </row>
    <row r="212" spans="1:37">
      <c r="A212" s="64"/>
      <c r="B212" s="66" t="s">
        <v>486</v>
      </c>
      <c r="C212" s="66"/>
      <c r="D212" s="67"/>
      <c r="E212" s="68"/>
      <c r="F212" s="69"/>
      <c r="G212" s="70"/>
      <c r="H212" s="70"/>
      <c r="I212" s="70"/>
      <c r="J212" s="70"/>
      <c r="K212" s="71"/>
      <c r="L212" s="71"/>
      <c r="M212" s="68"/>
      <c r="N212" s="68"/>
      <c r="O212" s="69"/>
      <c r="P212" s="69"/>
      <c r="Q212" s="68"/>
      <c r="R212" s="68"/>
      <c r="S212" s="68"/>
      <c r="T212" s="72"/>
      <c r="U212" s="72"/>
      <c r="V212" s="72"/>
      <c r="W212" s="68"/>
      <c r="X212" s="73"/>
      <c r="Y212" s="73"/>
      <c r="Z212" s="66"/>
      <c r="AA212" s="66"/>
      <c r="AB212" s="69"/>
      <c r="AC212" s="69"/>
      <c r="AD212" s="69"/>
      <c r="AE212" s="74"/>
      <c r="AF212" s="74"/>
      <c r="AG212" s="74"/>
      <c r="AH212" s="74"/>
    </row>
    <row r="213" spans="1:37">
      <c r="A213" s="64" t="s">
        <v>81</v>
      </c>
      <c r="B213" s="75" t="s">
        <v>467</v>
      </c>
      <c r="C213" s="66" t="s">
        <v>487</v>
      </c>
      <c r="D213" s="67" t="s">
        <v>488</v>
      </c>
      <c r="E213" s="68">
        <v>33.28</v>
      </c>
      <c r="F213" s="69" t="s">
        <v>114</v>
      </c>
      <c r="G213" s="70"/>
      <c r="H213" s="70">
        <f>ROUND(E213*G213,2)</f>
        <v>0</v>
      </c>
      <c r="I213" s="70"/>
      <c r="J213" s="70">
        <f>ROUND(E213*G213,2)</f>
        <v>0</v>
      </c>
      <c r="K213" s="71">
        <v>2.3400000000000001E-3</v>
      </c>
      <c r="L213" s="71">
        <f>E213*K213</f>
        <v>7.7875200000000006E-2</v>
      </c>
      <c r="M213" s="68"/>
      <c r="N213" s="68">
        <f>E213*M213</f>
        <v>0</v>
      </c>
      <c r="O213" s="69"/>
      <c r="P213" s="69" t="s">
        <v>86</v>
      </c>
      <c r="Q213" s="68"/>
      <c r="R213" s="68"/>
      <c r="S213" s="68"/>
      <c r="T213" s="72"/>
      <c r="U213" s="72"/>
      <c r="V213" s="72" t="s">
        <v>274</v>
      </c>
      <c r="W213" s="68"/>
      <c r="X213" s="76" t="s">
        <v>489</v>
      </c>
      <c r="Y213" s="76" t="s">
        <v>487</v>
      </c>
      <c r="Z213" s="66" t="s">
        <v>471</v>
      </c>
      <c r="AA213" s="66"/>
      <c r="AB213" s="69"/>
      <c r="AC213" s="69"/>
      <c r="AD213" s="69"/>
      <c r="AE213" s="74"/>
      <c r="AF213" s="74"/>
      <c r="AG213" s="74"/>
      <c r="AH213" s="74"/>
      <c r="AJ213" s="4" t="s">
        <v>276</v>
      </c>
      <c r="AK213" s="4" t="s">
        <v>90</v>
      </c>
    </row>
    <row r="214" spans="1:37">
      <c r="A214" s="64"/>
      <c r="B214" s="75"/>
      <c r="C214" s="66"/>
      <c r="D214" s="81" t="s">
        <v>490</v>
      </c>
      <c r="E214" s="82"/>
      <c r="F214" s="83"/>
      <c r="G214" s="84"/>
      <c r="H214" s="84"/>
      <c r="I214" s="84"/>
      <c r="J214" s="84"/>
      <c r="K214" s="85"/>
      <c r="L214" s="85"/>
      <c r="M214" s="82"/>
      <c r="N214" s="82"/>
      <c r="O214" s="83"/>
      <c r="P214" s="83"/>
      <c r="Q214" s="82"/>
      <c r="R214" s="82"/>
      <c r="S214" s="82"/>
      <c r="T214" s="86"/>
      <c r="U214" s="86"/>
      <c r="V214" s="86" t="s">
        <v>0</v>
      </c>
      <c r="W214" s="82"/>
      <c r="X214" s="87"/>
      <c r="Y214" s="73"/>
      <c r="Z214" s="66"/>
      <c r="AA214" s="66"/>
      <c r="AB214" s="69"/>
      <c r="AC214" s="69"/>
      <c r="AD214" s="69"/>
      <c r="AE214" s="74"/>
      <c r="AF214" s="74"/>
      <c r="AG214" s="74"/>
      <c r="AH214" s="74"/>
    </row>
    <row r="215" spans="1:37">
      <c r="A215" s="64"/>
      <c r="B215" s="75"/>
      <c r="C215" s="66"/>
      <c r="D215" s="81" t="s">
        <v>491</v>
      </c>
      <c r="E215" s="82"/>
      <c r="F215" s="83"/>
      <c r="G215" s="84"/>
      <c r="H215" s="84"/>
      <c r="I215" s="84"/>
      <c r="J215" s="84"/>
      <c r="K215" s="85"/>
      <c r="L215" s="85"/>
      <c r="M215" s="82"/>
      <c r="N215" s="82"/>
      <c r="O215" s="83"/>
      <c r="P215" s="83"/>
      <c r="Q215" s="82"/>
      <c r="R215" s="82"/>
      <c r="S215" s="82"/>
      <c r="T215" s="86"/>
      <c r="U215" s="86"/>
      <c r="V215" s="86" t="s">
        <v>0</v>
      </c>
      <c r="W215" s="82"/>
      <c r="X215" s="87"/>
      <c r="Y215" s="73"/>
      <c r="Z215" s="66"/>
      <c r="AA215" s="66"/>
      <c r="AB215" s="69"/>
      <c r="AC215" s="69"/>
      <c r="AD215" s="69"/>
      <c r="AE215" s="74"/>
      <c r="AF215" s="74"/>
      <c r="AG215" s="74"/>
      <c r="AH215" s="74"/>
    </row>
    <row r="216" spans="1:37">
      <c r="A216" s="64"/>
      <c r="B216" s="75"/>
      <c r="C216" s="66"/>
      <c r="D216" s="81" t="s">
        <v>492</v>
      </c>
      <c r="E216" s="82"/>
      <c r="F216" s="83"/>
      <c r="G216" s="84"/>
      <c r="H216" s="84"/>
      <c r="I216" s="84"/>
      <c r="J216" s="84"/>
      <c r="K216" s="85"/>
      <c r="L216" s="85"/>
      <c r="M216" s="82"/>
      <c r="N216" s="82"/>
      <c r="O216" s="83"/>
      <c r="P216" s="83"/>
      <c r="Q216" s="82"/>
      <c r="R216" s="82"/>
      <c r="S216" s="82"/>
      <c r="T216" s="86"/>
      <c r="U216" s="86"/>
      <c r="V216" s="86" t="s">
        <v>0</v>
      </c>
      <c r="W216" s="82"/>
      <c r="X216" s="87"/>
      <c r="Y216" s="73"/>
      <c r="Z216" s="66"/>
      <c r="AA216" s="66"/>
      <c r="AB216" s="69"/>
      <c r="AC216" s="69"/>
      <c r="AD216" s="69"/>
      <c r="AE216" s="74"/>
      <c r="AF216" s="74"/>
      <c r="AG216" s="74"/>
      <c r="AH216" s="74"/>
    </row>
    <row r="217" spans="1:37">
      <c r="A217" s="64" t="s">
        <v>81</v>
      </c>
      <c r="B217" s="75" t="s">
        <v>281</v>
      </c>
      <c r="C217" s="66" t="s">
        <v>493</v>
      </c>
      <c r="D217" s="67" t="s">
        <v>494</v>
      </c>
      <c r="E217" s="68">
        <v>250</v>
      </c>
      <c r="F217" s="69" t="s">
        <v>400</v>
      </c>
      <c r="G217" s="70"/>
      <c r="H217" s="70"/>
      <c r="I217" s="70">
        <f>ROUND(E217*G217,2)</f>
        <v>0</v>
      </c>
      <c r="J217" s="70">
        <f>ROUND(E217*G217,2)</f>
        <v>0</v>
      </c>
      <c r="K217" s="71">
        <v>1E-3</v>
      </c>
      <c r="L217" s="71">
        <f>E217*K217</f>
        <v>0.25</v>
      </c>
      <c r="M217" s="68"/>
      <c r="N217" s="68">
        <f>E217*M217</f>
        <v>0</v>
      </c>
      <c r="O217" s="69"/>
      <c r="P217" s="69" t="s">
        <v>86</v>
      </c>
      <c r="Q217" s="68"/>
      <c r="R217" s="68"/>
      <c r="S217" s="68"/>
      <c r="T217" s="72"/>
      <c r="U217" s="72"/>
      <c r="V217" s="72" t="s">
        <v>68</v>
      </c>
      <c r="W217" s="68"/>
      <c r="X217" s="76" t="s">
        <v>493</v>
      </c>
      <c r="Y217" s="76" t="s">
        <v>493</v>
      </c>
      <c r="Z217" s="66" t="s">
        <v>478</v>
      </c>
      <c r="AA217" s="66" t="s">
        <v>86</v>
      </c>
      <c r="AB217" s="69"/>
      <c r="AC217" s="69"/>
      <c r="AD217" s="69"/>
      <c r="AE217" s="74"/>
      <c r="AF217" s="74"/>
      <c r="AG217" s="74"/>
      <c r="AH217" s="74"/>
      <c r="AJ217" s="4" t="s">
        <v>285</v>
      </c>
      <c r="AK217" s="4" t="s">
        <v>90</v>
      </c>
    </row>
    <row r="218" spans="1:37">
      <c r="A218" s="64" t="s">
        <v>81</v>
      </c>
      <c r="B218" s="75" t="s">
        <v>281</v>
      </c>
      <c r="C218" s="66" t="s">
        <v>495</v>
      </c>
      <c r="D218" s="67" t="s">
        <v>496</v>
      </c>
      <c r="E218" s="68">
        <v>15</v>
      </c>
      <c r="F218" s="69" t="s">
        <v>400</v>
      </c>
      <c r="G218" s="70"/>
      <c r="H218" s="70"/>
      <c r="I218" s="70">
        <f>ROUND(E218*G218,2)</f>
        <v>0</v>
      </c>
      <c r="J218" s="70">
        <f>ROUND(E218*G218,2)</f>
        <v>0</v>
      </c>
      <c r="K218" s="71">
        <v>1E-3</v>
      </c>
      <c r="L218" s="71">
        <f>E218*K218</f>
        <v>1.4999999999999999E-2</v>
      </c>
      <c r="M218" s="68"/>
      <c r="N218" s="68">
        <f>E218*M218</f>
        <v>0</v>
      </c>
      <c r="O218" s="69"/>
      <c r="P218" s="69" t="s">
        <v>86</v>
      </c>
      <c r="Q218" s="68"/>
      <c r="R218" s="68"/>
      <c r="S218" s="68"/>
      <c r="T218" s="72"/>
      <c r="U218" s="72"/>
      <c r="V218" s="72" t="s">
        <v>68</v>
      </c>
      <c r="W218" s="68"/>
      <c r="X218" s="76" t="s">
        <v>495</v>
      </c>
      <c r="Y218" s="76" t="s">
        <v>495</v>
      </c>
      <c r="Z218" s="66" t="s">
        <v>478</v>
      </c>
      <c r="AA218" s="66" t="s">
        <v>86</v>
      </c>
      <c r="AB218" s="69"/>
      <c r="AC218" s="69"/>
      <c r="AD218" s="69"/>
      <c r="AE218" s="74"/>
      <c r="AF218" s="74"/>
      <c r="AG218" s="74"/>
      <c r="AH218" s="74"/>
      <c r="AJ218" s="4" t="s">
        <v>285</v>
      </c>
      <c r="AK218" s="4" t="s">
        <v>90</v>
      </c>
    </row>
    <row r="219" spans="1:37">
      <c r="A219" s="64" t="s">
        <v>81</v>
      </c>
      <c r="B219" s="75" t="s">
        <v>281</v>
      </c>
      <c r="C219" s="66" t="s">
        <v>497</v>
      </c>
      <c r="D219" s="67" t="s">
        <v>498</v>
      </c>
      <c r="E219" s="68">
        <v>34.277999999999999</v>
      </c>
      <c r="F219" s="69" t="s">
        <v>114</v>
      </c>
      <c r="G219" s="70"/>
      <c r="H219" s="70"/>
      <c r="I219" s="70">
        <f>ROUND(E219*G219,2)</f>
        <v>0</v>
      </c>
      <c r="J219" s="70">
        <f>ROUND(E219*G219,2)</f>
        <v>0</v>
      </c>
      <c r="K219" s="71">
        <v>2.1000000000000001E-2</v>
      </c>
      <c r="L219" s="71">
        <f>E219*K219</f>
        <v>0.71983799999999998</v>
      </c>
      <c r="M219" s="68"/>
      <c r="N219" s="68">
        <f>E219*M219</f>
        <v>0</v>
      </c>
      <c r="O219" s="69"/>
      <c r="P219" s="69" t="s">
        <v>86</v>
      </c>
      <c r="Q219" s="68"/>
      <c r="R219" s="68"/>
      <c r="S219" s="68"/>
      <c r="T219" s="72"/>
      <c r="U219" s="72"/>
      <c r="V219" s="72" t="s">
        <v>68</v>
      </c>
      <c r="W219" s="68"/>
      <c r="X219" s="76" t="s">
        <v>497</v>
      </c>
      <c r="Y219" s="76" t="s">
        <v>497</v>
      </c>
      <c r="Z219" s="66" t="s">
        <v>481</v>
      </c>
      <c r="AA219" s="66" t="s">
        <v>86</v>
      </c>
      <c r="AB219" s="69"/>
      <c r="AC219" s="69"/>
      <c r="AD219" s="69"/>
      <c r="AE219" s="74"/>
      <c r="AF219" s="74"/>
      <c r="AG219" s="74"/>
      <c r="AH219" s="74"/>
      <c r="AJ219" s="4" t="s">
        <v>285</v>
      </c>
      <c r="AK219" s="4" t="s">
        <v>90</v>
      </c>
    </row>
    <row r="220" spans="1:37">
      <c r="A220" s="64" t="s">
        <v>81</v>
      </c>
      <c r="B220" s="75" t="s">
        <v>467</v>
      </c>
      <c r="C220" s="66" t="s">
        <v>499</v>
      </c>
      <c r="D220" s="67" t="s">
        <v>500</v>
      </c>
      <c r="E220" s="68">
        <v>33.28</v>
      </c>
      <c r="F220" s="69" t="s">
        <v>114</v>
      </c>
      <c r="G220" s="70"/>
      <c r="H220" s="70">
        <f>ROUND(E220*G220,2)</f>
        <v>0</v>
      </c>
      <c r="I220" s="70"/>
      <c r="J220" s="70">
        <f>ROUND(E220*G220,2)</f>
        <v>0</v>
      </c>
      <c r="K220" s="71">
        <v>2.7E-4</v>
      </c>
      <c r="L220" s="71">
        <f>E220*K220</f>
        <v>8.9855999999999998E-3</v>
      </c>
      <c r="M220" s="68"/>
      <c r="N220" s="68">
        <f>E220*M220</f>
        <v>0</v>
      </c>
      <c r="O220" s="69"/>
      <c r="P220" s="69" t="s">
        <v>86</v>
      </c>
      <c r="Q220" s="68"/>
      <c r="R220" s="68"/>
      <c r="S220" s="68"/>
      <c r="T220" s="72"/>
      <c r="U220" s="72"/>
      <c r="V220" s="72" t="s">
        <v>274</v>
      </c>
      <c r="W220" s="68"/>
      <c r="X220" s="76" t="s">
        <v>501</v>
      </c>
      <c r="Y220" s="76" t="s">
        <v>499</v>
      </c>
      <c r="Z220" s="66" t="s">
        <v>471</v>
      </c>
      <c r="AA220" s="66"/>
      <c r="AB220" s="69"/>
      <c r="AC220" s="69"/>
      <c r="AD220" s="69"/>
      <c r="AE220" s="74"/>
      <c r="AF220" s="74"/>
      <c r="AG220" s="74"/>
      <c r="AH220" s="74"/>
      <c r="AJ220" s="4" t="s">
        <v>276</v>
      </c>
      <c r="AK220" s="4" t="s">
        <v>90</v>
      </c>
    </row>
    <row r="221" spans="1:37">
      <c r="A221" s="64" t="s">
        <v>81</v>
      </c>
      <c r="B221" s="75" t="s">
        <v>467</v>
      </c>
      <c r="C221" s="66" t="s">
        <v>502</v>
      </c>
      <c r="D221" s="67" t="s">
        <v>503</v>
      </c>
      <c r="E221" s="68"/>
      <c r="F221" s="69" t="s">
        <v>54</v>
      </c>
      <c r="G221" s="70"/>
      <c r="H221" s="70">
        <f>ROUND(E221*G221,2)</f>
        <v>0</v>
      </c>
      <c r="I221" s="70"/>
      <c r="J221" s="70">
        <f>ROUND(E221*G221,2)</f>
        <v>0</v>
      </c>
      <c r="K221" s="71"/>
      <c r="L221" s="71">
        <f>E221*K221</f>
        <v>0</v>
      </c>
      <c r="M221" s="68"/>
      <c r="N221" s="68">
        <f>E221*M221</f>
        <v>0</v>
      </c>
      <c r="O221" s="69"/>
      <c r="P221" s="69" t="s">
        <v>86</v>
      </c>
      <c r="Q221" s="68"/>
      <c r="R221" s="68"/>
      <c r="S221" s="68"/>
      <c r="T221" s="72"/>
      <c r="U221" s="72"/>
      <c r="V221" s="72" t="s">
        <v>274</v>
      </c>
      <c r="W221" s="68"/>
      <c r="X221" s="76" t="s">
        <v>504</v>
      </c>
      <c r="Y221" s="76" t="s">
        <v>502</v>
      </c>
      <c r="Z221" s="66" t="s">
        <v>471</v>
      </c>
      <c r="AA221" s="66"/>
      <c r="AB221" s="69"/>
      <c r="AC221" s="69"/>
      <c r="AD221" s="69"/>
      <c r="AE221" s="74"/>
      <c r="AF221" s="74"/>
      <c r="AG221" s="74"/>
      <c r="AH221" s="74"/>
      <c r="AJ221" s="4" t="s">
        <v>276</v>
      </c>
      <c r="AK221" s="4" t="s">
        <v>90</v>
      </c>
    </row>
    <row r="222" spans="1:37">
      <c r="A222" s="64"/>
      <c r="B222" s="75"/>
      <c r="C222" s="66"/>
      <c r="D222" s="77" t="s">
        <v>505</v>
      </c>
      <c r="E222" s="78">
        <f>J222</f>
        <v>0</v>
      </c>
      <c r="F222" s="69"/>
      <c r="G222" s="70"/>
      <c r="H222" s="78">
        <f>SUM(H212:H221)</f>
        <v>0</v>
      </c>
      <c r="I222" s="78">
        <f>SUM(I212:I221)</f>
        <v>0</v>
      </c>
      <c r="J222" s="78">
        <f>SUM(J212:J221)</f>
        <v>0</v>
      </c>
      <c r="K222" s="71"/>
      <c r="L222" s="79">
        <f>SUM(L212:L221)</f>
        <v>1.0716988000000001</v>
      </c>
      <c r="M222" s="68"/>
      <c r="N222" s="80">
        <f>SUM(N212:N221)</f>
        <v>0</v>
      </c>
      <c r="O222" s="69"/>
      <c r="P222" s="69"/>
      <c r="Q222" s="68"/>
      <c r="R222" s="68"/>
      <c r="S222" s="68"/>
      <c r="T222" s="72"/>
      <c r="U222" s="72"/>
      <c r="V222" s="72"/>
      <c r="W222" s="68">
        <f>SUM(W212:W221)</f>
        <v>0</v>
      </c>
      <c r="X222" s="73"/>
      <c r="Y222" s="73"/>
      <c r="Z222" s="66"/>
      <c r="AA222" s="66"/>
      <c r="AB222" s="69"/>
      <c r="AC222" s="69"/>
      <c r="AD222" s="69"/>
      <c r="AE222" s="74"/>
      <c r="AF222" s="74"/>
      <c r="AG222" s="74"/>
      <c r="AH222" s="74"/>
    </row>
    <row r="223" spans="1:37">
      <c r="A223" s="64"/>
      <c r="B223" s="75"/>
      <c r="C223" s="66"/>
      <c r="D223" s="67"/>
      <c r="E223" s="68"/>
      <c r="F223" s="69"/>
      <c r="G223" s="70"/>
      <c r="H223" s="70"/>
      <c r="I223" s="70"/>
      <c r="J223" s="70"/>
      <c r="K223" s="71"/>
      <c r="L223" s="71"/>
      <c r="M223" s="68"/>
      <c r="N223" s="68"/>
      <c r="O223" s="69"/>
      <c r="P223" s="69"/>
      <c r="Q223" s="68"/>
      <c r="R223" s="68"/>
      <c r="S223" s="68"/>
      <c r="T223" s="72"/>
      <c r="U223" s="72"/>
      <c r="V223" s="72"/>
      <c r="W223" s="68"/>
      <c r="X223" s="73"/>
      <c r="Y223" s="73"/>
      <c r="Z223" s="66"/>
      <c r="AA223" s="66"/>
      <c r="AB223" s="69"/>
      <c r="AC223" s="69"/>
      <c r="AD223" s="69"/>
      <c r="AE223" s="74"/>
      <c r="AF223" s="74"/>
      <c r="AG223" s="74"/>
      <c r="AH223" s="74"/>
    </row>
    <row r="224" spans="1:37">
      <c r="A224" s="64"/>
      <c r="B224" s="66" t="s">
        <v>506</v>
      </c>
      <c r="C224" s="66"/>
      <c r="D224" s="67"/>
      <c r="E224" s="68"/>
      <c r="F224" s="69"/>
      <c r="G224" s="70"/>
      <c r="H224" s="70"/>
      <c r="I224" s="70"/>
      <c r="J224" s="70"/>
      <c r="K224" s="71"/>
      <c r="L224" s="71"/>
      <c r="M224" s="68"/>
      <c r="N224" s="68"/>
      <c r="O224" s="69"/>
      <c r="P224" s="69"/>
      <c r="Q224" s="68"/>
      <c r="R224" s="68"/>
      <c r="S224" s="68"/>
      <c r="T224" s="72"/>
      <c r="U224" s="72"/>
      <c r="V224" s="72"/>
      <c r="W224" s="68"/>
      <c r="X224" s="73"/>
      <c r="Y224" s="73"/>
      <c r="Z224" s="66"/>
      <c r="AA224" s="66"/>
      <c r="AB224" s="69"/>
      <c r="AC224" s="69"/>
      <c r="AD224" s="69"/>
      <c r="AE224" s="74"/>
      <c r="AF224" s="74"/>
      <c r="AG224" s="74"/>
      <c r="AH224" s="74"/>
    </row>
    <row r="225" spans="1:37">
      <c r="A225" s="64" t="s">
        <v>81</v>
      </c>
      <c r="B225" s="75" t="s">
        <v>507</v>
      </c>
      <c r="C225" s="66" t="s">
        <v>508</v>
      </c>
      <c r="D225" s="67" t="s">
        <v>509</v>
      </c>
      <c r="E225" s="68">
        <v>6.94</v>
      </c>
      <c r="F225" s="69" t="s">
        <v>114</v>
      </c>
      <c r="G225" s="70"/>
      <c r="H225" s="70">
        <f>ROUND(E225*G225,2)</f>
        <v>0</v>
      </c>
      <c r="I225" s="70"/>
      <c r="J225" s="70">
        <f>ROUND(E225*G225,2)</f>
        <v>0</v>
      </c>
      <c r="K225" s="71">
        <v>0.15618000000000001</v>
      </c>
      <c r="L225" s="71">
        <f>E225*K225</f>
        <v>1.0838892000000002</v>
      </c>
      <c r="M225" s="68"/>
      <c r="N225" s="68">
        <f>E225*M225</f>
        <v>0</v>
      </c>
      <c r="O225" s="69"/>
      <c r="P225" s="69" t="s">
        <v>86</v>
      </c>
      <c r="Q225" s="68"/>
      <c r="R225" s="68"/>
      <c r="S225" s="68"/>
      <c r="T225" s="72"/>
      <c r="U225" s="72"/>
      <c r="V225" s="72" t="s">
        <v>274</v>
      </c>
      <c r="W225" s="68"/>
      <c r="X225" s="76" t="s">
        <v>510</v>
      </c>
      <c r="Y225" s="76" t="s">
        <v>508</v>
      </c>
      <c r="Z225" s="66" t="s">
        <v>471</v>
      </c>
      <c r="AA225" s="66"/>
      <c r="AB225" s="69"/>
      <c r="AC225" s="69"/>
      <c r="AD225" s="69"/>
      <c r="AE225" s="74"/>
      <c r="AF225" s="74"/>
      <c r="AG225" s="74"/>
      <c r="AH225" s="74"/>
      <c r="AJ225" s="4" t="s">
        <v>276</v>
      </c>
      <c r="AK225" s="4" t="s">
        <v>90</v>
      </c>
    </row>
    <row r="226" spans="1:37">
      <c r="A226" s="64"/>
      <c r="B226" s="75"/>
      <c r="C226" s="66"/>
      <c r="D226" s="81" t="s">
        <v>511</v>
      </c>
      <c r="E226" s="82"/>
      <c r="F226" s="83"/>
      <c r="G226" s="84"/>
      <c r="H226" s="84"/>
      <c r="I226" s="84"/>
      <c r="J226" s="84"/>
      <c r="K226" s="85"/>
      <c r="L226" s="85"/>
      <c r="M226" s="82"/>
      <c r="N226" s="82"/>
      <c r="O226" s="83"/>
      <c r="P226" s="83"/>
      <c r="Q226" s="82"/>
      <c r="R226" s="82"/>
      <c r="S226" s="82"/>
      <c r="T226" s="86"/>
      <c r="U226" s="86"/>
      <c r="V226" s="86" t="s">
        <v>0</v>
      </c>
      <c r="W226" s="82"/>
      <c r="X226" s="87"/>
      <c r="Y226" s="73"/>
      <c r="Z226" s="66"/>
      <c r="AA226" s="66"/>
      <c r="AB226" s="69"/>
      <c r="AC226" s="69"/>
      <c r="AD226" s="69"/>
      <c r="AE226" s="74"/>
      <c r="AF226" s="74"/>
      <c r="AG226" s="74"/>
      <c r="AH226" s="74"/>
    </row>
    <row r="227" spans="1:37">
      <c r="A227" s="64"/>
      <c r="B227" s="75"/>
      <c r="C227" s="66"/>
      <c r="D227" s="81" t="s">
        <v>131</v>
      </c>
      <c r="E227" s="82"/>
      <c r="F227" s="83"/>
      <c r="G227" s="84"/>
      <c r="H227" s="84"/>
      <c r="I227" s="84"/>
      <c r="J227" s="84"/>
      <c r="K227" s="85"/>
      <c r="L227" s="85"/>
      <c r="M227" s="82"/>
      <c r="N227" s="82"/>
      <c r="O227" s="83"/>
      <c r="P227" s="83"/>
      <c r="Q227" s="82"/>
      <c r="R227" s="82"/>
      <c r="S227" s="82"/>
      <c r="T227" s="86"/>
      <c r="U227" s="86"/>
      <c r="V227" s="86" t="s">
        <v>0</v>
      </c>
      <c r="W227" s="82"/>
      <c r="X227" s="87"/>
      <c r="Y227" s="73"/>
      <c r="Z227" s="66"/>
      <c r="AA227" s="66"/>
      <c r="AB227" s="69"/>
      <c r="AC227" s="69"/>
      <c r="AD227" s="69"/>
      <c r="AE227" s="74"/>
      <c r="AF227" s="74"/>
      <c r="AG227" s="74"/>
      <c r="AH227" s="74"/>
    </row>
    <row r="228" spans="1:37">
      <c r="A228" s="64"/>
      <c r="B228" s="75"/>
      <c r="C228" s="66"/>
      <c r="D228" s="81" t="s">
        <v>512</v>
      </c>
      <c r="E228" s="82"/>
      <c r="F228" s="83"/>
      <c r="G228" s="84"/>
      <c r="H228" s="84"/>
      <c r="I228" s="84"/>
      <c r="J228" s="84"/>
      <c r="K228" s="85"/>
      <c r="L228" s="85"/>
      <c r="M228" s="82"/>
      <c r="N228" s="82"/>
      <c r="O228" s="83"/>
      <c r="P228" s="83"/>
      <c r="Q228" s="82"/>
      <c r="R228" s="82"/>
      <c r="S228" s="82"/>
      <c r="T228" s="86"/>
      <c r="U228" s="86"/>
      <c r="V228" s="86" t="s">
        <v>0</v>
      </c>
      <c r="W228" s="82"/>
      <c r="X228" s="87"/>
      <c r="Y228" s="73"/>
      <c r="Z228" s="66"/>
      <c r="AA228" s="66"/>
      <c r="AB228" s="69"/>
      <c r="AC228" s="69"/>
      <c r="AD228" s="69"/>
      <c r="AE228" s="74"/>
      <c r="AF228" s="74"/>
      <c r="AG228" s="74"/>
      <c r="AH228" s="74"/>
    </row>
    <row r="229" spans="1:37">
      <c r="A229" s="64" t="s">
        <v>81</v>
      </c>
      <c r="B229" s="75" t="s">
        <v>281</v>
      </c>
      <c r="C229" s="66" t="s">
        <v>513</v>
      </c>
      <c r="D229" s="67" t="s">
        <v>514</v>
      </c>
      <c r="E229" s="68">
        <v>7.1479999999999997</v>
      </c>
      <c r="F229" s="69" t="s">
        <v>114</v>
      </c>
      <c r="G229" s="70"/>
      <c r="H229" s="70"/>
      <c r="I229" s="70">
        <f>ROUND(E229*G229,2)</f>
        <v>0</v>
      </c>
      <c r="J229" s="70">
        <f>ROUND(E229*G229,2)</f>
        <v>0</v>
      </c>
      <c r="K229" s="71"/>
      <c r="L229" s="71">
        <f>E229*K229</f>
        <v>0</v>
      </c>
      <c r="M229" s="68"/>
      <c r="N229" s="68">
        <f>E229*M229</f>
        <v>0</v>
      </c>
      <c r="O229" s="69"/>
      <c r="P229" s="69" t="s">
        <v>86</v>
      </c>
      <c r="Q229" s="68"/>
      <c r="R229" s="68"/>
      <c r="S229" s="68"/>
      <c r="T229" s="72"/>
      <c r="U229" s="72"/>
      <c r="V229" s="72" t="s">
        <v>68</v>
      </c>
      <c r="W229" s="68"/>
      <c r="X229" s="76" t="s">
        <v>513</v>
      </c>
      <c r="Y229" s="76" t="s">
        <v>513</v>
      </c>
      <c r="Z229" s="66" t="s">
        <v>108</v>
      </c>
      <c r="AA229" s="66" t="s">
        <v>86</v>
      </c>
      <c r="AB229" s="69"/>
      <c r="AC229" s="69"/>
      <c r="AD229" s="69"/>
      <c r="AE229" s="74"/>
      <c r="AF229" s="74"/>
      <c r="AG229" s="74"/>
      <c r="AH229" s="74"/>
      <c r="AJ229" s="4" t="s">
        <v>285</v>
      </c>
      <c r="AK229" s="4" t="s">
        <v>90</v>
      </c>
    </row>
    <row r="230" spans="1:37">
      <c r="A230" s="64" t="s">
        <v>81</v>
      </c>
      <c r="B230" s="75" t="s">
        <v>507</v>
      </c>
      <c r="C230" s="66" t="s">
        <v>515</v>
      </c>
      <c r="D230" s="67" t="s">
        <v>516</v>
      </c>
      <c r="E230" s="68"/>
      <c r="F230" s="69" t="s">
        <v>54</v>
      </c>
      <c r="G230" s="70"/>
      <c r="H230" s="70">
        <f>ROUND(E230*G230,2)</f>
        <v>0</v>
      </c>
      <c r="I230" s="70"/>
      <c r="J230" s="70">
        <f>ROUND(E230*G230,2)</f>
        <v>0</v>
      </c>
      <c r="K230" s="71"/>
      <c r="L230" s="71">
        <f>E230*K230</f>
        <v>0</v>
      </c>
      <c r="M230" s="68"/>
      <c r="N230" s="68">
        <f>E230*M230</f>
        <v>0</v>
      </c>
      <c r="O230" s="69"/>
      <c r="P230" s="69" t="s">
        <v>86</v>
      </c>
      <c r="Q230" s="68"/>
      <c r="R230" s="68"/>
      <c r="S230" s="68"/>
      <c r="T230" s="72"/>
      <c r="U230" s="72"/>
      <c r="V230" s="72" t="s">
        <v>274</v>
      </c>
      <c r="W230" s="68"/>
      <c r="X230" s="76" t="s">
        <v>517</v>
      </c>
      <c r="Y230" s="76" t="s">
        <v>515</v>
      </c>
      <c r="Z230" s="66" t="s">
        <v>471</v>
      </c>
      <c r="AA230" s="66"/>
      <c r="AB230" s="69"/>
      <c r="AC230" s="69"/>
      <c r="AD230" s="69"/>
      <c r="AE230" s="74"/>
      <c r="AF230" s="74"/>
      <c r="AG230" s="74"/>
      <c r="AH230" s="74"/>
      <c r="AJ230" s="4" t="s">
        <v>276</v>
      </c>
      <c r="AK230" s="4" t="s">
        <v>90</v>
      </c>
    </row>
    <row r="231" spans="1:37">
      <c r="A231" s="64"/>
      <c r="B231" s="75"/>
      <c r="C231" s="66"/>
      <c r="D231" s="77" t="s">
        <v>518</v>
      </c>
      <c r="E231" s="78">
        <f>J231</f>
        <v>0</v>
      </c>
      <c r="F231" s="69"/>
      <c r="G231" s="70"/>
      <c r="H231" s="78">
        <f>SUM(H224:H230)</f>
        <v>0</v>
      </c>
      <c r="I231" s="78">
        <f>SUM(I224:I230)</f>
        <v>0</v>
      </c>
      <c r="J231" s="78">
        <f>SUM(J224:J230)</f>
        <v>0</v>
      </c>
      <c r="K231" s="71"/>
      <c r="L231" s="79">
        <f>SUM(L224:L230)</f>
        <v>1.0838892000000002</v>
      </c>
      <c r="M231" s="68"/>
      <c r="N231" s="80">
        <f>SUM(N224:N230)</f>
        <v>0</v>
      </c>
      <c r="O231" s="69"/>
      <c r="P231" s="69"/>
      <c r="Q231" s="68"/>
      <c r="R231" s="68"/>
      <c r="S231" s="68"/>
      <c r="T231" s="72"/>
      <c r="U231" s="72"/>
      <c r="V231" s="72"/>
      <c r="W231" s="68">
        <f>SUM(W224:W230)</f>
        <v>0</v>
      </c>
      <c r="X231" s="73"/>
      <c r="Y231" s="73"/>
      <c r="Z231" s="66"/>
      <c r="AA231" s="66"/>
      <c r="AB231" s="69"/>
      <c r="AC231" s="69"/>
      <c r="AD231" s="69"/>
      <c r="AE231" s="74"/>
      <c r="AF231" s="74"/>
      <c r="AG231" s="74"/>
      <c r="AH231" s="74"/>
    </row>
    <row r="232" spans="1:37">
      <c r="A232" s="64"/>
      <c r="B232" s="75"/>
      <c r="C232" s="66"/>
      <c r="D232" s="67"/>
      <c r="E232" s="68"/>
      <c r="F232" s="69"/>
      <c r="G232" s="70"/>
      <c r="H232" s="70"/>
      <c r="I232" s="70"/>
      <c r="J232" s="70"/>
      <c r="K232" s="71"/>
      <c r="L232" s="71"/>
      <c r="M232" s="68"/>
      <c r="N232" s="68"/>
      <c r="O232" s="69"/>
      <c r="P232" s="69"/>
      <c r="Q232" s="68"/>
      <c r="R232" s="68"/>
      <c r="S232" s="68"/>
      <c r="T232" s="72"/>
      <c r="U232" s="72"/>
      <c r="V232" s="72"/>
      <c r="W232" s="68"/>
      <c r="X232" s="73"/>
      <c r="Y232" s="73"/>
      <c r="Z232" s="66"/>
      <c r="AA232" s="66"/>
      <c r="AB232" s="69"/>
      <c r="AC232" s="69"/>
      <c r="AD232" s="69"/>
      <c r="AE232" s="74"/>
      <c r="AF232" s="74"/>
      <c r="AG232" s="74"/>
      <c r="AH232" s="74"/>
    </row>
    <row r="233" spans="1:37">
      <c r="A233" s="64"/>
      <c r="B233" s="66" t="s">
        <v>519</v>
      </c>
      <c r="C233" s="66"/>
      <c r="D233" s="67"/>
      <c r="E233" s="68"/>
      <c r="F233" s="69"/>
      <c r="G233" s="70"/>
      <c r="H233" s="70"/>
      <c r="I233" s="70"/>
      <c r="J233" s="70"/>
      <c r="K233" s="71"/>
      <c r="L233" s="71"/>
      <c r="M233" s="68"/>
      <c r="N233" s="68"/>
      <c r="O233" s="69"/>
      <c r="P233" s="69"/>
      <c r="Q233" s="68"/>
      <c r="R233" s="68"/>
      <c r="S233" s="68"/>
      <c r="T233" s="72"/>
      <c r="U233" s="72"/>
      <c r="V233" s="72"/>
      <c r="W233" s="68"/>
      <c r="X233" s="73"/>
      <c r="Y233" s="73"/>
      <c r="Z233" s="66"/>
      <c r="AA233" s="66"/>
      <c r="AB233" s="69"/>
      <c r="AC233" s="69"/>
      <c r="AD233" s="69"/>
      <c r="AE233" s="74"/>
      <c r="AF233" s="74"/>
      <c r="AG233" s="74"/>
      <c r="AH233" s="74"/>
    </row>
    <row r="234" spans="1:37">
      <c r="A234" s="64" t="s">
        <v>81</v>
      </c>
      <c r="B234" s="75" t="s">
        <v>520</v>
      </c>
      <c r="C234" s="66" t="s">
        <v>521</v>
      </c>
      <c r="D234" s="67" t="s">
        <v>522</v>
      </c>
      <c r="E234" s="68">
        <v>45</v>
      </c>
      <c r="F234" s="69" t="s">
        <v>114</v>
      </c>
      <c r="G234" s="70"/>
      <c r="H234" s="70">
        <f>ROUND(E234*G234,2)</f>
        <v>0</v>
      </c>
      <c r="I234" s="70"/>
      <c r="J234" s="70">
        <f>ROUND(E234*G234,2)</f>
        <v>0</v>
      </c>
      <c r="K234" s="71">
        <v>2.2000000000000001E-4</v>
      </c>
      <c r="L234" s="71">
        <f>E234*K234</f>
        <v>9.9000000000000008E-3</v>
      </c>
      <c r="M234" s="68"/>
      <c r="N234" s="68">
        <f>E234*M234</f>
        <v>0</v>
      </c>
      <c r="O234" s="69"/>
      <c r="P234" s="69" t="s">
        <v>86</v>
      </c>
      <c r="Q234" s="68"/>
      <c r="R234" s="68"/>
      <c r="S234" s="68"/>
      <c r="T234" s="72"/>
      <c r="U234" s="72"/>
      <c r="V234" s="72" t="s">
        <v>274</v>
      </c>
      <c r="W234" s="68"/>
      <c r="X234" s="76" t="s">
        <v>523</v>
      </c>
      <c r="Y234" s="76" t="s">
        <v>521</v>
      </c>
      <c r="Z234" s="66" t="s">
        <v>524</v>
      </c>
      <c r="AA234" s="66"/>
      <c r="AB234" s="69"/>
      <c r="AC234" s="69"/>
      <c r="AD234" s="69"/>
      <c r="AE234" s="74"/>
      <c r="AF234" s="74"/>
      <c r="AG234" s="74"/>
      <c r="AH234" s="74"/>
      <c r="AJ234" s="4" t="s">
        <v>276</v>
      </c>
      <c r="AK234" s="4" t="s">
        <v>90</v>
      </c>
    </row>
    <row r="235" spans="1:37">
      <c r="A235" s="64"/>
      <c r="B235" s="75"/>
      <c r="C235" s="66"/>
      <c r="D235" s="77" t="s">
        <v>525</v>
      </c>
      <c r="E235" s="78">
        <f>J235</f>
        <v>0</v>
      </c>
      <c r="F235" s="69"/>
      <c r="G235" s="70"/>
      <c r="H235" s="78">
        <f>SUM(H233:H234)</f>
        <v>0</v>
      </c>
      <c r="I235" s="78">
        <f>SUM(I233:I234)</f>
        <v>0</v>
      </c>
      <c r="J235" s="78">
        <f>SUM(J233:J234)</f>
        <v>0</v>
      </c>
      <c r="K235" s="71"/>
      <c r="L235" s="79">
        <f>SUM(L233:L234)</f>
        <v>9.9000000000000008E-3</v>
      </c>
      <c r="M235" s="68"/>
      <c r="N235" s="80">
        <f>SUM(N233:N234)</f>
        <v>0</v>
      </c>
      <c r="O235" s="69"/>
      <c r="P235" s="69"/>
      <c r="Q235" s="68"/>
      <c r="R235" s="68"/>
      <c r="S235" s="68"/>
      <c r="T235" s="72"/>
      <c r="U235" s="72"/>
      <c r="V235" s="72"/>
      <c r="W235" s="68">
        <f>SUM(W233:W234)</f>
        <v>0</v>
      </c>
      <c r="X235" s="73"/>
      <c r="Y235" s="73"/>
      <c r="Z235" s="66"/>
      <c r="AA235" s="66"/>
      <c r="AB235" s="69"/>
      <c r="AC235" s="69"/>
      <c r="AD235" s="69"/>
      <c r="AE235" s="74"/>
      <c r="AF235" s="74"/>
      <c r="AG235" s="74"/>
      <c r="AH235" s="74"/>
    </row>
    <row r="236" spans="1:37">
      <c r="A236" s="64"/>
      <c r="B236" s="75"/>
      <c r="C236" s="66"/>
      <c r="D236" s="67"/>
      <c r="E236" s="68"/>
      <c r="F236" s="69"/>
      <c r="G236" s="70"/>
      <c r="H236" s="70"/>
      <c r="I236" s="70"/>
      <c r="J236" s="70"/>
      <c r="K236" s="71"/>
      <c r="L236" s="71"/>
      <c r="M236" s="68"/>
      <c r="N236" s="68"/>
      <c r="O236" s="69"/>
      <c r="P236" s="69"/>
      <c r="Q236" s="68"/>
      <c r="R236" s="68"/>
      <c r="S236" s="68"/>
      <c r="T236" s="72"/>
      <c r="U236" s="72"/>
      <c r="V236" s="72"/>
      <c r="W236" s="68"/>
      <c r="X236" s="73"/>
      <c r="Y236" s="73"/>
      <c r="Z236" s="66"/>
      <c r="AA236" s="66"/>
      <c r="AB236" s="69"/>
      <c r="AC236" s="69"/>
      <c r="AD236" s="69"/>
      <c r="AE236" s="74"/>
      <c r="AF236" s="74"/>
      <c r="AG236" s="74"/>
      <c r="AH236" s="74"/>
    </row>
    <row r="237" spans="1:37">
      <c r="A237" s="64"/>
      <c r="B237" s="66" t="s">
        <v>526</v>
      </c>
      <c r="C237" s="66"/>
      <c r="D237" s="67"/>
      <c r="E237" s="68"/>
      <c r="F237" s="69"/>
      <c r="G237" s="70"/>
      <c r="H237" s="70"/>
      <c r="I237" s="70"/>
      <c r="J237" s="70"/>
      <c r="K237" s="71"/>
      <c r="L237" s="71"/>
      <c r="M237" s="68"/>
      <c r="N237" s="68"/>
      <c r="O237" s="69"/>
      <c r="P237" s="69"/>
      <c r="Q237" s="68"/>
      <c r="R237" s="68"/>
      <c r="S237" s="68"/>
      <c r="T237" s="72"/>
      <c r="U237" s="72"/>
      <c r="V237" s="72"/>
      <c r="W237" s="68"/>
      <c r="X237" s="73"/>
      <c r="Y237" s="73"/>
      <c r="Z237" s="66"/>
      <c r="AA237" s="66"/>
      <c r="AB237" s="69"/>
      <c r="AC237" s="69"/>
      <c r="AD237" s="69"/>
      <c r="AE237" s="74"/>
      <c r="AF237" s="74"/>
      <c r="AG237" s="74"/>
      <c r="AH237" s="74"/>
    </row>
    <row r="238" spans="1:37">
      <c r="A238" s="64" t="s">
        <v>81</v>
      </c>
      <c r="B238" s="75" t="s">
        <v>527</v>
      </c>
      <c r="C238" s="66" t="s">
        <v>528</v>
      </c>
      <c r="D238" s="67" t="s">
        <v>529</v>
      </c>
      <c r="E238" s="68">
        <v>185</v>
      </c>
      <c r="F238" s="69" t="s">
        <v>114</v>
      </c>
      <c r="G238" s="70"/>
      <c r="H238" s="70">
        <f>ROUND(E238*G238,2)</f>
        <v>0</v>
      </c>
      <c r="I238" s="70"/>
      <c r="J238" s="70">
        <f>ROUND(E238*G238,2)</f>
        <v>0</v>
      </c>
      <c r="K238" s="71">
        <v>6.2E-4</v>
      </c>
      <c r="L238" s="71">
        <f>E238*K238</f>
        <v>0.1147</v>
      </c>
      <c r="M238" s="68"/>
      <c r="N238" s="68">
        <f>E238*M238</f>
        <v>0</v>
      </c>
      <c r="O238" s="69"/>
      <c r="P238" s="69" t="s">
        <v>86</v>
      </c>
      <c r="Q238" s="68"/>
      <c r="R238" s="68"/>
      <c r="S238" s="68"/>
      <c r="T238" s="72"/>
      <c r="U238" s="72"/>
      <c r="V238" s="72" t="s">
        <v>274</v>
      </c>
      <c r="W238" s="68"/>
      <c r="X238" s="76" t="s">
        <v>530</v>
      </c>
      <c r="Y238" s="76" t="s">
        <v>528</v>
      </c>
      <c r="Z238" s="66" t="s">
        <v>531</v>
      </c>
      <c r="AA238" s="66"/>
      <c r="AB238" s="69"/>
      <c r="AC238" s="69"/>
      <c r="AD238" s="69"/>
      <c r="AE238" s="74"/>
      <c r="AF238" s="74"/>
      <c r="AG238" s="74"/>
      <c r="AH238" s="74"/>
      <c r="AJ238" s="4" t="s">
        <v>276</v>
      </c>
      <c r="AK238" s="4" t="s">
        <v>90</v>
      </c>
    </row>
    <row r="239" spans="1:37">
      <c r="A239" s="64" t="s">
        <v>81</v>
      </c>
      <c r="B239" s="75" t="s">
        <v>527</v>
      </c>
      <c r="C239" s="66" t="s">
        <v>532</v>
      </c>
      <c r="D239" s="67" t="s">
        <v>533</v>
      </c>
      <c r="E239" s="68">
        <v>95</v>
      </c>
      <c r="F239" s="69" t="s">
        <v>114</v>
      </c>
      <c r="G239" s="70"/>
      <c r="H239" s="70">
        <f>ROUND(E239*G239,2)</f>
        <v>0</v>
      </c>
      <c r="I239" s="70"/>
      <c r="J239" s="70">
        <f>ROUND(E239*G239,2)</f>
        <v>0</v>
      </c>
      <c r="K239" s="71">
        <v>1.0000000000000001E-5</v>
      </c>
      <c r="L239" s="71">
        <f>E239*K239</f>
        <v>9.5000000000000011E-4</v>
      </c>
      <c r="M239" s="68"/>
      <c r="N239" s="68">
        <f>E239*M239</f>
        <v>0</v>
      </c>
      <c r="O239" s="69"/>
      <c r="P239" s="69" t="s">
        <v>86</v>
      </c>
      <c r="Q239" s="68"/>
      <c r="R239" s="68"/>
      <c r="S239" s="68"/>
      <c r="T239" s="72"/>
      <c r="U239" s="72"/>
      <c r="V239" s="72" t="s">
        <v>274</v>
      </c>
      <c r="W239" s="68"/>
      <c r="X239" s="76" t="s">
        <v>534</v>
      </c>
      <c r="Y239" s="76" t="s">
        <v>532</v>
      </c>
      <c r="Z239" s="66" t="s">
        <v>531</v>
      </c>
      <c r="AA239" s="66"/>
      <c r="AB239" s="69"/>
      <c r="AC239" s="69"/>
      <c r="AD239" s="69"/>
      <c r="AE239" s="74"/>
      <c r="AF239" s="74"/>
      <c r="AG239" s="74"/>
      <c r="AH239" s="74"/>
      <c r="AJ239" s="4" t="s">
        <v>276</v>
      </c>
      <c r="AK239" s="4" t="s">
        <v>90</v>
      </c>
    </row>
    <row r="240" spans="1:37">
      <c r="A240" s="64"/>
      <c r="B240" s="75"/>
      <c r="C240" s="66"/>
      <c r="D240" s="77" t="s">
        <v>535</v>
      </c>
      <c r="E240" s="78">
        <f>J240</f>
        <v>0</v>
      </c>
      <c r="F240" s="69"/>
      <c r="G240" s="70"/>
      <c r="H240" s="78">
        <f>SUM(H237:H239)</f>
        <v>0</v>
      </c>
      <c r="I240" s="78">
        <f>SUM(I237:I239)</f>
        <v>0</v>
      </c>
      <c r="J240" s="78">
        <f>SUM(J237:J239)</f>
        <v>0</v>
      </c>
      <c r="K240" s="71"/>
      <c r="L240" s="79">
        <f>SUM(L237:L239)</f>
        <v>0.11565</v>
      </c>
      <c r="M240" s="68"/>
      <c r="N240" s="80">
        <f>SUM(N237:N239)</f>
        <v>0</v>
      </c>
      <c r="O240" s="69"/>
      <c r="P240" s="69"/>
      <c r="Q240" s="68"/>
      <c r="R240" s="68"/>
      <c r="S240" s="68"/>
      <c r="T240" s="72"/>
      <c r="U240" s="72"/>
      <c r="V240" s="72"/>
      <c r="W240" s="68">
        <f>SUM(W237:W239)</f>
        <v>0</v>
      </c>
      <c r="X240" s="73"/>
      <c r="Y240" s="73"/>
      <c r="Z240" s="66"/>
      <c r="AA240" s="66"/>
      <c r="AB240" s="69"/>
      <c r="AC240" s="69"/>
      <c r="AD240" s="69"/>
      <c r="AE240" s="74"/>
      <c r="AF240" s="74"/>
      <c r="AG240" s="74"/>
      <c r="AH240" s="74"/>
    </row>
    <row r="241" spans="1:37">
      <c r="A241" s="64"/>
      <c r="B241" s="75"/>
      <c r="C241" s="66"/>
      <c r="D241" s="67"/>
      <c r="E241" s="68"/>
      <c r="F241" s="69"/>
      <c r="G241" s="70"/>
      <c r="H241" s="70"/>
      <c r="I241" s="70"/>
      <c r="J241" s="70"/>
      <c r="K241" s="71"/>
      <c r="L241" s="71"/>
      <c r="M241" s="68"/>
      <c r="N241" s="68"/>
      <c r="O241" s="69"/>
      <c r="P241" s="69"/>
      <c r="Q241" s="68"/>
      <c r="R241" s="68"/>
      <c r="S241" s="68"/>
      <c r="T241" s="72"/>
      <c r="U241" s="72"/>
      <c r="V241" s="72"/>
      <c r="W241" s="68"/>
      <c r="X241" s="73"/>
      <c r="Y241" s="73"/>
      <c r="Z241" s="66"/>
      <c r="AA241" s="66"/>
      <c r="AB241" s="69"/>
      <c r="AC241" s="69"/>
      <c r="AD241" s="69"/>
      <c r="AE241" s="74"/>
      <c r="AF241" s="74"/>
      <c r="AG241" s="74"/>
      <c r="AH241" s="74"/>
    </row>
    <row r="242" spans="1:37">
      <c r="A242" s="64"/>
      <c r="B242" s="75"/>
      <c r="C242" s="66"/>
      <c r="D242" s="77" t="s">
        <v>536</v>
      </c>
      <c r="E242" s="80">
        <f>J242</f>
        <v>0</v>
      </c>
      <c r="F242" s="69"/>
      <c r="G242" s="70"/>
      <c r="H242" s="78">
        <f>+H123+H134+H140+H147+H165+H181+H187+H201+H210+H222+H231+H235+H240</f>
        <v>0</v>
      </c>
      <c r="I242" s="78">
        <f>+I123+I134+I140+I147+I165+I181+I187+I201+I210+I222+I231+I235+I240</f>
        <v>0</v>
      </c>
      <c r="J242" s="78">
        <f>+J123+J134+J140+J147+J165+J181+J187+J201+J210+J222+J231+J235+J240</f>
        <v>0</v>
      </c>
      <c r="K242" s="71"/>
      <c r="L242" s="79">
        <f>+L123+L134+L140+L147+L165+L181+L187+L201+L210+L222+L231+L235+L240</f>
        <v>7.1004189000000002</v>
      </c>
      <c r="M242" s="68"/>
      <c r="N242" s="80">
        <f>+N123+N134+N140+N147+N165+N181+N187+N201+N210+N222+N231+N235+N240</f>
        <v>0</v>
      </c>
      <c r="O242" s="69"/>
      <c r="P242" s="69"/>
      <c r="Q242" s="68"/>
      <c r="R242" s="68"/>
      <c r="S242" s="68"/>
      <c r="T242" s="72"/>
      <c r="U242" s="72"/>
      <c r="V242" s="72"/>
      <c r="W242" s="68">
        <f>+W123+W134+W140+W147+W165+W181+W187+W201+W210+W222+W231+W235+W240</f>
        <v>0</v>
      </c>
      <c r="X242" s="73"/>
      <c r="Y242" s="73"/>
      <c r="Z242" s="66"/>
      <c r="AA242" s="66"/>
      <c r="AB242" s="69"/>
      <c r="AC242" s="69"/>
      <c r="AD242" s="69"/>
      <c r="AE242" s="74"/>
      <c r="AF242" s="74"/>
      <c r="AG242" s="74"/>
      <c r="AH242" s="74"/>
    </row>
    <row r="243" spans="1:37">
      <c r="A243" s="64"/>
      <c r="B243" s="75"/>
      <c r="C243" s="66"/>
      <c r="D243" s="67"/>
      <c r="E243" s="68"/>
      <c r="F243" s="69"/>
      <c r="G243" s="70"/>
      <c r="H243" s="70"/>
      <c r="I243" s="70"/>
      <c r="J243" s="70"/>
      <c r="K243" s="71"/>
      <c r="L243" s="71"/>
      <c r="M243" s="68"/>
      <c r="N243" s="68"/>
      <c r="O243" s="69"/>
      <c r="P243" s="69"/>
      <c r="Q243" s="68"/>
      <c r="R243" s="68"/>
      <c r="S243" s="68"/>
      <c r="T243" s="72"/>
      <c r="U243" s="72"/>
      <c r="V243" s="72"/>
      <c r="W243" s="68"/>
      <c r="X243" s="73"/>
      <c r="Y243" s="73"/>
      <c r="Z243" s="66"/>
      <c r="AA243" s="66"/>
      <c r="AB243" s="69"/>
      <c r="AC243" s="69"/>
      <c r="AD243" s="69"/>
      <c r="AE243" s="74"/>
      <c r="AF243" s="74"/>
      <c r="AG243" s="74"/>
      <c r="AH243" s="74"/>
    </row>
    <row r="244" spans="1:37">
      <c r="A244" s="64"/>
      <c r="B244" s="65" t="s">
        <v>537</v>
      </c>
      <c r="C244" s="66"/>
      <c r="D244" s="67"/>
      <c r="E244" s="68"/>
      <c r="F244" s="69"/>
      <c r="G244" s="70"/>
      <c r="H244" s="70"/>
      <c r="I244" s="70"/>
      <c r="J244" s="70"/>
      <c r="K244" s="71"/>
      <c r="L244" s="71"/>
      <c r="M244" s="68"/>
      <c r="N244" s="68"/>
      <c r="O244" s="69"/>
      <c r="P244" s="69"/>
      <c r="Q244" s="68"/>
      <c r="R244" s="68"/>
      <c r="S244" s="68"/>
      <c r="T244" s="72"/>
      <c r="U244" s="72"/>
      <c r="V244" s="72"/>
      <c r="W244" s="68"/>
      <c r="X244" s="73"/>
      <c r="Y244" s="73"/>
      <c r="Z244" s="66"/>
      <c r="AA244" s="66"/>
      <c r="AB244" s="69"/>
      <c r="AC244" s="69"/>
      <c r="AD244" s="69"/>
      <c r="AE244" s="74"/>
      <c r="AF244" s="74"/>
      <c r="AG244" s="74"/>
      <c r="AH244" s="74"/>
    </row>
    <row r="245" spans="1:37">
      <c r="A245" s="64"/>
      <c r="B245" s="66" t="s">
        <v>538</v>
      </c>
      <c r="C245" s="66"/>
      <c r="D245" s="67"/>
      <c r="E245" s="68"/>
      <c r="F245" s="69"/>
      <c r="G245" s="70"/>
      <c r="H245" s="70"/>
      <c r="I245" s="70"/>
      <c r="J245" s="70"/>
      <c r="K245" s="71"/>
      <c r="L245" s="71"/>
      <c r="M245" s="68"/>
      <c r="N245" s="68"/>
      <c r="O245" s="69"/>
      <c r="P245" s="69"/>
      <c r="Q245" s="68"/>
      <c r="R245" s="68"/>
      <c r="S245" s="68"/>
      <c r="T245" s="72"/>
      <c r="U245" s="72"/>
      <c r="V245" s="72"/>
      <c r="W245" s="68"/>
      <c r="X245" s="73"/>
      <c r="Y245" s="73"/>
      <c r="Z245" s="66"/>
      <c r="AA245" s="66"/>
      <c r="AB245" s="69"/>
      <c r="AC245" s="69"/>
      <c r="AD245" s="69"/>
      <c r="AE245" s="74"/>
      <c r="AF245" s="74"/>
      <c r="AG245" s="74"/>
      <c r="AH245" s="74"/>
    </row>
    <row r="246" spans="1:37">
      <c r="A246" s="64" t="s">
        <v>81</v>
      </c>
      <c r="B246" s="75" t="s">
        <v>539</v>
      </c>
      <c r="C246" s="66" t="s">
        <v>540</v>
      </c>
      <c r="D246" s="67" t="s">
        <v>541</v>
      </c>
      <c r="E246" s="68">
        <v>1</v>
      </c>
      <c r="F246" s="69" t="s">
        <v>257</v>
      </c>
      <c r="G246" s="70"/>
      <c r="H246" s="70">
        <f>ROUND(E246*G246,2)</f>
        <v>0</v>
      </c>
      <c r="I246" s="70"/>
      <c r="J246" s="70">
        <f>ROUND(E246*G246,2)</f>
        <v>0</v>
      </c>
      <c r="K246" s="71"/>
      <c r="L246" s="71">
        <f>E246*K246</f>
        <v>0</v>
      </c>
      <c r="M246" s="68"/>
      <c r="N246" s="68">
        <f>E246*M246</f>
        <v>0</v>
      </c>
      <c r="O246" s="69"/>
      <c r="P246" s="69" t="s">
        <v>86</v>
      </c>
      <c r="Q246" s="68"/>
      <c r="R246" s="68"/>
      <c r="S246" s="68"/>
      <c r="T246" s="72"/>
      <c r="U246" s="72"/>
      <c r="V246" s="72" t="s">
        <v>542</v>
      </c>
      <c r="W246" s="68"/>
      <c r="X246" s="76" t="s">
        <v>543</v>
      </c>
      <c r="Y246" s="76" t="s">
        <v>540</v>
      </c>
      <c r="Z246" s="66" t="s">
        <v>544</v>
      </c>
      <c r="AA246" s="66"/>
      <c r="AB246" s="69"/>
      <c r="AC246" s="69"/>
      <c r="AD246" s="69"/>
      <c r="AE246" s="74"/>
      <c r="AF246" s="74"/>
      <c r="AG246" s="74"/>
      <c r="AH246" s="74"/>
      <c r="AJ246" s="4" t="s">
        <v>545</v>
      </c>
      <c r="AK246" s="4" t="s">
        <v>90</v>
      </c>
    </row>
    <row r="247" spans="1:37">
      <c r="A247" s="64"/>
      <c r="B247" s="75"/>
      <c r="C247" s="66"/>
      <c r="D247" s="77" t="s">
        <v>546</v>
      </c>
      <c r="E247" s="78">
        <f>J247</f>
        <v>0</v>
      </c>
      <c r="F247" s="69"/>
      <c r="G247" s="70"/>
      <c r="H247" s="78">
        <f>SUM(H244:H246)</f>
        <v>0</v>
      </c>
      <c r="I247" s="78">
        <f>SUM(I244:I246)</f>
        <v>0</v>
      </c>
      <c r="J247" s="78">
        <f>SUM(J244:J246)</f>
        <v>0</v>
      </c>
      <c r="K247" s="71"/>
      <c r="L247" s="79">
        <f>SUM(L244:L246)</f>
        <v>0</v>
      </c>
      <c r="M247" s="68"/>
      <c r="N247" s="80">
        <f>SUM(N244:N246)</f>
        <v>0</v>
      </c>
      <c r="O247" s="69"/>
      <c r="P247" s="69"/>
      <c r="Q247" s="68"/>
      <c r="R247" s="68"/>
      <c r="S247" s="68"/>
      <c r="T247" s="72"/>
      <c r="U247" s="72"/>
      <c r="V247" s="72"/>
      <c r="W247" s="68">
        <f>SUM(W244:W246)</f>
        <v>0</v>
      </c>
      <c r="X247" s="73"/>
      <c r="Y247" s="73"/>
      <c r="Z247" s="66"/>
      <c r="AA247" s="66"/>
      <c r="AB247" s="69"/>
      <c r="AC247" s="69"/>
      <c r="AD247" s="69"/>
      <c r="AE247" s="74"/>
      <c r="AF247" s="74"/>
      <c r="AG247" s="74"/>
      <c r="AH247" s="74"/>
    </row>
    <row r="248" spans="1:37">
      <c r="A248" s="64"/>
      <c r="B248" s="75"/>
      <c r="C248" s="66"/>
      <c r="D248" s="67"/>
      <c r="E248" s="68"/>
      <c r="F248" s="69"/>
      <c r="G248" s="70"/>
      <c r="H248" s="70"/>
      <c r="I248" s="70"/>
      <c r="J248" s="70"/>
      <c r="K248" s="71"/>
      <c r="L248" s="71"/>
      <c r="M248" s="68"/>
      <c r="N248" s="68"/>
      <c r="O248" s="69"/>
      <c r="P248" s="69"/>
      <c r="Q248" s="68"/>
      <c r="R248" s="68"/>
      <c r="S248" s="68"/>
      <c r="T248" s="72"/>
      <c r="U248" s="72"/>
      <c r="V248" s="72"/>
      <c r="W248" s="68"/>
      <c r="X248" s="73"/>
      <c r="Y248" s="73"/>
      <c r="Z248" s="66"/>
      <c r="AA248" s="66"/>
      <c r="AB248" s="69"/>
      <c r="AC248" s="69"/>
      <c r="AD248" s="69"/>
      <c r="AE248" s="74"/>
      <c r="AF248" s="74"/>
      <c r="AG248" s="74"/>
      <c r="AH248" s="74"/>
    </row>
    <row r="249" spans="1:37">
      <c r="A249" s="64"/>
      <c r="B249" s="75"/>
      <c r="C249" s="66"/>
      <c r="D249" s="77" t="s">
        <v>547</v>
      </c>
      <c r="E249" s="78">
        <f>J249</f>
        <v>0</v>
      </c>
      <c r="F249" s="69"/>
      <c r="G249" s="70"/>
      <c r="H249" s="78">
        <f>+H247</f>
        <v>0</v>
      </c>
      <c r="I249" s="78">
        <f>+I247</f>
        <v>0</v>
      </c>
      <c r="J249" s="78">
        <f>+J247</f>
        <v>0</v>
      </c>
      <c r="K249" s="71"/>
      <c r="L249" s="79">
        <f>+L247</f>
        <v>0</v>
      </c>
      <c r="M249" s="68"/>
      <c r="N249" s="80">
        <f>+N247</f>
        <v>0</v>
      </c>
      <c r="O249" s="69"/>
      <c r="P249" s="69"/>
      <c r="Q249" s="68"/>
      <c r="R249" s="68"/>
      <c r="S249" s="68"/>
      <c r="T249" s="72"/>
      <c r="U249" s="72"/>
      <c r="V249" s="72"/>
      <c r="W249" s="68">
        <f>+W247</f>
        <v>0</v>
      </c>
      <c r="X249" s="73"/>
      <c r="Y249" s="73"/>
      <c r="Z249" s="66"/>
      <c r="AA249" s="66"/>
      <c r="AB249" s="69"/>
      <c r="AC249" s="69"/>
      <c r="AD249" s="69"/>
      <c r="AE249" s="74"/>
      <c r="AF249" s="74"/>
      <c r="AG249" s="74"/>
      <c r="AH249" s="74"/>
    </row>
    <row r="250" spans="1:37">
      <c r="A250" s="64"/>
      <c r="B250" s="75"/>
      <c r="C250" s="66"/>
      <c r="D250" s="67"/>
      <c r="E250" s="68"/>
      <c r="F250" s="69"/>
      <c r="G250" s="70"/>
      <c r="H250" s="70"/>
      <c r="I250" s="70"/>
      <c r="J250" s="70"/>
      <c r="K250" s="71"/>
      <c r="L250" s="71"/>
      <c r="M250" s="68"/>
      <c r="N250" s="68"/>
      <c r="O250" s="69"/>
      <c r="P250" s="69"/>
      <c r="Q250" s="68"/>
      <c r="R250" s="68"/>
      <c r="S250" s="68"/>
      <c r="T250" s="72"/>
      <c r="U250" s="72"/>
      <c r="V250" s="72"/>
      <c r="W250" s="68"/>
      <c r="X250" s="73"/>
      <c r="Y250" s="73"/>
      <c r="Z250" s="66"/>
      <c r="AA250" s="66"/>
      <c r="AB250" s="69"/>
      <c r="AC250" s="69"/>
      <c r="AD250" s="69"/>
      <c r="AE250" s="74"/>
      <c r="AF250" s="74"/>
      <c r="AG250" s="74"/>
      <c r="AH250" s="74"/>
    </row>
    <row r="251" spans="1:37">
      <c r="A251" s="64"/>
      <c r="B251" s="75"/>
      <c r="C251" s="66"/>
      <c r="D251" s="88" t="s">
        <v>548</v>
      </c>
      <c r="E251" s="78">
        <f>J251</f>
        <v>0</v>
      </c>
      <c r="F251" s="69"/>
      <c r="G251" s="70"/>
      <c r="H251" s="78">
        <f>+H113+H242+H249</f>
        <v>0</v>
      </c>
      <c r="I251" s="78">
        <f>+I113+I242+I249</f>
        <v>0</v>
      </c>
      <c r="J251" s="78">
        <f>+J113+J242+J249</f>
        <v>0</v>
      </c>
      <c r="K251" s="71"/>
      <c r="L251" s="79">
        <f>+L113+L242+L249</f>
        <v>43.189894359999997</v>
      </c>
      <c r="M251" s="68"/>
      <c r="N251" s="80">
        <f>+N113+N242+N249</f>
        <v>5.4536250000000006</v>
      </c>
      <c r="O251" s="69"/>
      <c r="P251" s="69"/>
      <c r="Q251" s="68"/>
      <c r="R251" s="68"/>
      <c r="S251" s="68"/>
      <c r="T251" s="72"/>
      <c r="U251" s="72"/>
      <c r="V251" s="72"/>
      <c r="W251" s="68">
        <f>+W113+W242+W249</f>
        <v>0</v>
      </c>
      <c r="X251" s="73"/>
      <c r="Y251" s="73"/>
      <c r="Z251" s="66"/>
      <c r="AA251" s="66"/>
      <c r="AB251" s="69"/>
      <c r="AC251" s="69"/>
      <c r="AD251" s="69"/>
      <c r="AE251" s="74"/>
      <c r="AF251" s="74"/>
      <c r="AG251" s="74"/>
      <c r="AH251" s="74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40625" defaultRowHeight="13.5"/>
  <cols>
    <col min="1" max="1" width="15.7109375" style="12" customWidth="1"/>
    <col min="2" max="3" width="45.7109375" style="12" customWidth="1"/>
    <col min="4" max="4" width="11.28515625" style="13" customWidth="1"/>
    <col min="5" max="1024" width="9.140625" style="4"/>
  </cols>
  <sheetData>
    <row r="1" spans="1:6">
      <c r="A1" s="14" t="s">
        <v>2</v>
      </c>
      <c r="B1" s="15"/>
      <c r="C1" s="15"/>
      <c r="D1" s="16" t="s">
        <v>549</v>
      </c>
    </row>
    <row r="2" spans="1:6">
      <c r="A2" s="14" t="s">
        <v>10</v>
      </c>
      <c r="B2" s="15"/>
      <c r="C2" s="15"/>
      <c r="D2" s="16" t="s">
        <v>71</v>
      </c>
    </row>
    <row r="3" spans="1:6">
      <c r="A3" s="14" t="s">
        <v>14</v>
      </c>
      <c r="B3" s="15"/>
      <c r="C3" s="15"/>
      <c r="D3" s="16" t="s">
        <v>72</v>
      </c>
    </row>
    <row r="4" spans="1:6">
      <c r="A4" s="15"/>
      <c r="B4" s="15"/>
      <c r="C4" s="15"/>
      <c r="D4" s="15"/>
    </row>
    <row r="5" spans="1:6">
      <c r="A5" s="14" t="s">
        <v>73</v>
      </c>
      <c r="B5" s="15"/>
      <c r="C5" s="15"/>
      <c r="D5" s="15"/>
    </row>
    <row r="6" spans="1:6">
      <c r="A6" s="14"/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74</v>
      </c>
      <c r="B8" s="17"/>
      <c r="C8" s="18"/>
      <c r="D8" s="19"/>
    </row>
    <row r="9" spans="1:6">
      <c r="A9" s="20" t="s">
        <v>64</v>
      </c>
      <c r="B9" s="20" t="s">
        <v>65</v>
      </c>
      <c r="C9" s="20" t="s">
        <v>66</v>
      </c>
      <c r="D9" s="21" t="s">
        <v>67</v>
      </c>
      <c r="F9" s="4" t="s">
        <v>550</v>
      </c>
    </row>
    <row r="10" spans="1:6">
      <c r="A10" s="22"/>
      <c r="B10" s="22"/>
      <c r="C10" s="23"/>
      <c r="D10" s="24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Uživatel systému Windows</cp:lastModifiedBy>
  <cp:revision>2</cp:revision>
  <cp:lastPrinted>2019-05-20T14:23:00Z</cp:lastPrinted>
  <dcterms:created xsi:type="dcterms:W3CDTF">1999-04-06T07:39:00Z</dcterms:created>
  <dcterms:modified xsi:type="dcterms:W3CDTF">2024-01-03T11:32:51Z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