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60_2024_A_OZ Poľana\"/>
    </mc:Choice>
  </mc:AlternateContent>
  <bookViews>
    <workbookView xWindow="0" yWindow="0" windowWidth="19185" windowHeight="531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ponuka'!$A$1:$O$41</definedName>
  </definedNames>
  <calcPr calcId="162913"/>
</workbook>
</file>

<file path=xl/calcChain.xml><?xml version="1.0" encoding="utf-8"?>
<calcChain xmlns="http://schemas.openxmlformats.org/spreadsheetml/2006/main">
  <c r="O19" i="1" l="1"/>
  <c r="O18" i="1"/>
  <c r="O17" i="1"/>
  <c r="O15" i="1" l="1"/>
  <c r="O16" i="1"/>
  <c r="O14" i="1" l="1"/>
  <c r="L26" i="1" l="1"/>
  <c r="O13" i="1" l="1"/>
  <c r="I4" i="4" l="1"/>
  <c r="F4" i="4"/>
  <c r="C4" i="4"/>
  <c r="B7" i="4" l="1"/>
  <c r="O12" i="1" l="1"/>
  <c r="G25" i="1"/>
  <c r="O25" i="1" l="1"/>
  <c r="O26" i="1" l="1"/>
  <c r="P26" i="1" s="1"/>
  <c r="O28" i="1" l="1"/>
  <c r="O27" i="1" s="1"/>
</calcChain>
</file>

<file path=xl/sharedStrings.xml><?xml version="1.0" encoding="utf-8"?>
<sst xmlns="http://schemas.openxmlformats.org/spreadsheetml/2006/main" count="114" uniqueCount="83">
  <si>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</si>
  <si>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</si>
  <si>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</si>
  <si>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</si>
  <si>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</si>
  <si>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</si>
  <si>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</si>
  <si>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</si>
  <si>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</si>
  <si>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</si>
  <si>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</si>
  <si>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</si>
  <si>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</si>
  <si>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</si>
  <si>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</si>
  <si>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</si>
  <si>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</si>
  <si>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</si>
  <si>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</si>
  <si>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</si>
  <si>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</si>
  <si>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</si>
  <si>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</si>
  <si>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</si>
  <si>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</si>
  <si>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</si>
  <si>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</si>
  <si>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</si>
  <si>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</si>
  <si>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</si>
  <si>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</si>
  <si>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</si>
  <si>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</si>
  <si>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</si>
  <si>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</si>
  <si>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</si>
  <si>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</si>
  <si>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</si>
  <si>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</si>
  <si>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</si>
  <si>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</si>
  <si>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</si>
  <si>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</si>
  <si>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</si>
  <si>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</si>
  <si>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</si>
  <si>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</si>
  <si>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</si>
  <si>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</si>
  <si>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</si>
  <si>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</si>
  <si>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</si>
  <si>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</si>
  <si>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</si>
  <si>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</si>
  <si>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</si>
  <si>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</si>
  <si>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</si>
  <si>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</si>
  <si>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</si>
  <si>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</si>
  <si>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</si>
  <si>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</si>
  <si>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</si>
  <si>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</si>
  <si>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</si>
  <si>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</si>
  <si>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</si>
  <si>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</si>
  <si>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</si>
  <si>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</si>
  <si>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>Lesy SR š.p. OZ Poľana</t>
  </si>
  <si>
    <t>Lesnícke služby v ťažbovom procese - viacoperačné technológie na OZ Poľana</t>
  </si>
  <si>
    <t>04 Podkriváň</t>
  </si>
  <si>
    <t>Vú</t>
  </si>
  <si>
    <t>516 0</t>
  </si>
  <si>
    <t>05 Dolná Bzová</t>
  </si>
  <si>
    <t>166C0</t>
  </si>
  <si>
    <t>479A0</t>
  </si>
  <si>
    <t xml:space="preserve">časť A - Ťažba a výroba sortimentov harvestermi a ich vývoz forwardermi z porastu z lokality peň na vývozné miesto / odvozné miesto. Veľkostná kategória -Malý HRT. </t>
  </si>
  <si>
    <t>5.8.2024 Ing. Pavel Paučo</t>
  </si>
  <si>
    <t>príloha č. 2 Výzvy na predloženie ponuky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</si>
  <si>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do 31.10.2024. Zo SP je požadovaná technológia z bodu 3. Predmet zákazky - (bližšie vymedzenie predmetu zákazky) : časť A - Ťažba a výroba sortimentov harvestermi a ich vývoz forwardermi z porastu z lokality peň na vývozné miesto / odvozné miesto. Požadovaný je malý HRT.                                                             Objednávateľ na požiadanie dodávateľa prác umožní obhliadku porastov. Kontaktná osoba: Ing.Pavel Paučo 0918335838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</si>
</sst>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2" xfId="0" applyFont="1" applyFill="1" applyBorder="1" applyProtection="1"/>
    <xf numFmtId="0" fontId="0" fillId="3" borderId="29" xfId="0" applyFill="1" applyBorder="1" applyProtection="1"/>
    <xf numFmtId="0" fontId="10" fillId="3" borderId="37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0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right" vertical="center"/>
    </xf>
    <xf numFmtId="2" fontId="10" fillId="3" borderId="27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0" fontId="10" fillId="3" borderId="2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right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4" fontId="6" fillId="3" borderId="44" xfId="0" applyNumberFormat="1" applyFont="1" applyFill="1" applyBorder="1" applyAlignment="1" applyProtection="1">
      <alignment horizontal="center" vertical="center"/>
    </xf>
    <xf numFmtId="2" fontId="10" fillId="3" borderId="36" xfId="0" applyNumberFormat="1" applyFont="1" applyFill="1" applyBorder="1" applyAlignment="1" applyProtection="1">
      <alignment horizontal="right" vertical="center" wrapText="1"/>
    </xf>
    <xf numFmtId="2" fontId="10" fillId="3" borderId="42" xfId="0" applyNumberFormat="1" applyFont="1" applyFill="1" applyBorder="1" applyAlignment="1" applyProtection="1">
      <alignment horizontal="right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1" fontId="10" fillId="3" borderId="36" xfId="0" applyNumberFormat="1" applyFont="1" applyFill="1" applyBorder="1" applyAlignment="1" applyProtection="1">
      <alignment horizontal="right" vertical="center" wrapText="1"/>
    </xf>
    <xf numFmtId="1" fontId="10" fillId="3" borderId="27" xfId="0" applyNumberFormat="1" applyFont="1" applyFill="1" applyBorder="1" applyAlignment="1" applyProtection="1">
      <alignment horizontal="right" vertical="center" wrapText="1"/>
    </xf>
    <xf numFmtId="1" fontId="10" fillId="3" borderId="42" xfId="0" applyNumberFormat="1" applyFont="1" applyFill="1" applyBorder="1" applyAlignment="1" applyProtection="1">
      <alignment horizontal="right" vertical="center" wrapText="1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view="pageBreakPreview" topLeftCell="A4" zoomScaleNormal="100" zoomScaleSheetLayoutView="100" workbookViewId="0">
      <selection activeCell="A32" sqref="A32:E40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7" ht="18" x14ac:dyDescent="0.25">
      <c r="A1" s="108" t="s">
        <v>64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6" t="s">
        <v>81</v>
      </c>
      <c r="O1" s="15"/>
    </row>
    <row r="2" spans="1:17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7" ht="18" x14ac:dyDescent="0.25">
      <c r="A3" s="17" t="s">
        <v>0</v>
      </c>
      <c r="B3" s="13"/>
      <c r="C3" s="107" t="s">
        <v>72</v>
      </c>
      <c r="D3" s="107"/>
      <c r="E3" s="107"/>
      <c r="F3" s="107"/>
      <c r="G3" s="107"/>
      <c r="H3" s="107"/>
      <c r="I3" s="107"/>
      <c r="J3" s="107"/>
      <c r="K3" s="107"/>
      <c r="L3" s="107"/>
      <c r="N3" s="14"/>
      <c r="O3" s="15"/>
    </row>
    <row r="4" spans="1:17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7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25">
      <c r="A6" s="20" t="s">
        <v>1</v>
      </c>
      <c r="B6" s="112" t="s">
        <v>71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">
      <c r="A8" s="109" t="s">
        <v>66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">
      <c r="A9" s="50" t="s">
        <v>69</v>
      </c>
      <c r="B9" s="89" t="s">
        <v>2</v>
      </c>
      <c r="C9" s="102" t="s">
        <v>53</v>
      </c>
      <c r="D9" s="103"/>
      <c r="E9" s="104" t="s">
        <v>3</v>
      </c>
      <c r="F9" s="105"/>
      <c r="G9" s="106"/>
      <c r="H9" s="94" t="s">
        <v>4</v>
      </c>
      <c r="I9" s="91" t="s">
        <v>5</v>
      </c>
      <c r="J9" s="97" t="s">
        <v>6</v>
      </c>
      <c r="K9" s="100" t="s">
        <v>7</v>
      </c>
      <c r="L9" s="91" t="s">
        <v>54</v>
      </c>
      <c r="M9" s="91" t="s">
        <v>60</v>
      </c>
      <c r="N9" s="114" t="s">
        <v>58</v>
      </c>
      <c r="O9" s="116" t="s">
        <v>59</v>
      </c>
    </row>
    <row r="10" spans="1:17" ht="21.75" customHeight="1" x14ac:dyDescent="0.25">
      <c r="A10" s="25"/>
      <c r="B10" s="90"/>
      <c r="C10" s="118" t="s">
        <v>67</v>
      </c>
      <c r="D10" s="119"/>
      <c r="E10" s="118" t="s">
        <v>9</v>
      </c>
      <c r="F10" s="120" t="s">
        <v>10</v>
      </c>
      <c r="G10" s="122" t="s">
        <v>11</v>
      </c>
      <c r="H10" s="95"/>
      <c r="I10" s="92"/>
      <c r="J10" s="98"/>
      <c r="K10" s="101"/>
      <c r="L10" s="92"/>
      <c r="M10" s="92"/>
      <c r="N10" s="115"/>
      <c r="O10" s="117"/>
    </row>
    <row r="11" spans="1:17" ht="50.25" customHeight="1" thickBot="1" x14ac:dyDescent="0.3">
      <c r="A11" s="26"/>
      <c r="B11" s="90"/>
      <c r="C11" s="118"/>
      <c r="D11" s="119"/>
      <c r="E11" s="118"/>
      <c r="F11" s="121"/>
      <c r="G11" s="123"/>
      <c r="H11" s="96"/>
      <c r="I11" s="92"/>
      <c r="J11" s="99"/>
      <c r="K11" s="101"/>
      <c r="L11" s="93"/>
      <c r="M11" s="93"/>
      <c r="N11" s="115"/>
      <c r="O11" s="117"/>
    </row>
    <row r="12" spans="1:17" ht="15.75" thickBot="1" x14ac:dyDescent="0.3">
      <c r="A12" s="64" t="s">
        <v>73</v>
      </c>
      <c r="B12" s="53" t="s">
        <v>75</v>
      </c>
      <c r="C12" s="83" t="s">
        <v>79</v>
      </c>
      <c r="D12" s="84"/>
      <c r="E12" s="54">
        <v>65</v>
      </c>
      <c r="F12" s="55"/>
      <c r="G12" s="56">
        <v>65</v>
      </c>
      <c r="H12" s="57" t="s">
        <v>74</v>
      </c>
      <c r="I12" s="58">
        <v>25</v>
      </c>
      <c r="J12" s="58">
        <v>0.49</v>
      </c>
      <c r="K12" s="59">
        <v>1800</v>
      </c>
      <c r="L12" s="61">
        <v>1274.47</v>
      </c>
      <c r="M12" s="63" t="s">
        <v>61</v>
      </c>
      <c r="N12" s="65"/>
      <c r="O12" s="66">
        <f>SUM(N12*G12)</f>
        <v>0</v>
      </c>
      <c r="P12" s="12"/>
      <c r="Q12" s="69"/>
    </row>
    <row r="13" spans="1:17" ht="15.75" thickBot="1" x14ac:dyDescent="0.3">
      <c r="A13" s="64" t="s">
        <v>73</v>
      </c>
      <c r="B13" s="70" t="s">
        <v>77</v>
      </c>
      <c r="C13" s="85"/>
      <c r="D13" s="86"/>
      <c r="E13" s="72">
        <v>60</v>
      </c>
      <c r="F13" s="73">
        <v>30</v>
      </c>
      <c r="G13" s="60">
        <v>90</v>
      </c>
      <c r="H13" s="57" t="s">
        <v>74</v>
      </c>
      <c r="I13" s="29">
        <v>25</v>
      </c>
      <c r="J13" s="29">
        <v>0.19</v>
      </c>
      <c r="K13" s="49">
        <v>700</v>
      </c>
      <c r="L13" s="61">
        <v>3109.22</v>
      </c>
      <c r="M13" s="28" t="s">
        <v>61</v>
      </c>
      <c r="N13" s="75"/>
      <c r="O13" s="79">
        <f t="shared" ref="O13:O19" si="0">SUM(N13*G13)</f>
        <v>0</v>
      </c>
      <c r="P13" s="12"/>
      <c r="Q13" s="69"/>
    </row>
    <row r="14" spans="1:17" ht="15.75" thickBot="1" x14ac:dyDescent="0.3">
      <c r="A14" s="64" t="s">
        <v>73</v>
      </c>
      <c r="B14" s="70" t="s">
        <v>78</v>
      </c>
      <c r="C14" s="85"/>
      <c r="D14" s="86"/>
      <c r="E14" s="72">
        <v>80</v>
      </c>
      <c r="F14" s="73"/>
      <c r="G14" s="60">
        <v>80</v>
      </c>
      <c r="H14" s="57" t="s">
        <v>74</v>
      </c>
      <c r="I14" s="29">
        <v>20</v>
      </c>
      <c r="J14" s="68">
        <v>0.28999999999999998</v>
      </c>
      <c r="K14" s="49">
        <v>900</v>
      </c>
      <c r="L14" s="61">
        <v>1891.07</v>
      </c>
      <c r="M14" s="28" t="s">
        <v>61</v>
      </c>
      <c r="N14" s="75"/>
      <c r="O14" s="76">
        <f t="shared" si="0"/>
        <v>0</v>
      </c>
      <c r="P14" s="12"/>
      <c r="Q14" s="69"/>
    </row>
    <row r="15" spans="1:17" ht="15.75" thickBot="1" x14ac:dyDescent="0.3">
      <c r="A15" s="64" t="s">
        <v>73</v>
      </c>
      <c r="B15" s="70"/>
      <c r="C15" s="85"/>
      <c r="D15" s="86"/>
      <c r="E15" s="72"/>
      <c r="F15" s="73"/>
      <c r="G15" s="60"/>
      <c r="H15" s="57"/>
      <c r="I15" s="29"/>
      <c r="J15" s="29"/>
      <c r="K15" s="49"/>
      <c r="L15" s="61"/>
      <c r="M15" s="28" t="s">
        <v>61</v>
      </c>
      <c r="N15" s="75"/>
      <c r="O15" s="76">
        <f t="shared" si="0"/>
        <v>0</v>
      </c>
      <c r="P15" s="12"/>
      <c r="Q15" s="69"/>
    </row>
    <row r="16" spans="1:17" ht="15.75" thickBot="1" x14ac:dyDescent="0.3">
      <c r="A16" s="64" t="s">
        <v>73</v>
      </c>
      <c r="B16" s="70"/>
      <c r="C16" s="85"/>
      <c r="D16" s="86"/>
      <c r="E16" s="80"/>
      <c r="F16" s="81"/>
      <c r="G16" s="82"/>
      <c r="H16" s="57"/>
      <c r="I16" s="29"/>
      <c r="J16" s="29"/>
      <c r="K16" s="49"/>
      <c r="L16" s="61"/>
      <c r="M16" s="28" t="s">
        <v>61</v>
      </c>
      <c r="N16" s="75"/>
      <c r="O16" s="76">
        <f t="shared" si="0"/>
        <v>0</v>
      </c>
      <c r="P16" s="12"/>
      <c r="Q16" s="69"/>
    </row>
    <row r="17" spans="1:17" ht="15.75" thickBot="1" x14ac:dyDescent="0.3">
      <c r="A17" s="64" t="s">
        <v>73</v>
      </c>
      <c r="B17" s="70"/>
      <c r="C17" s="85"/>
      <c r="D17" s="86"/>
      <c r="E17" s="72"/>
      <c r="F17" s="73"/>
      <c r="G17" s="60"/>
      <c r="H17" s="74"/>
      <c r="I17" s="29"/>
      <c r="J17" s="29"/>
      <c r="K17" s="49"/>
      <c r="L17" s="61"/>
      <c r="M17" s="28" t="s">
        <v>61</v>
      </c>
      <c r="N17" s="75"/>
      <c r="O17" s="76">
        <f t="shared" si="0"/>
        <v>0</v>
      </c>
      <c r="P17" s="12"/>
      <c r="Q17" s="69"/>
    </row>
    <row r="18" spans="1:17" ht="15.75" thickBot="1" x14ac:dyDescent="0.3">
      <c r="A18" s="64" t="s">
        <v>76</v>
      </c>
      <c r="B18" s="70"/>
      <c r="C18" s="85"/>
      <c r="D18" s="86"/>
      <c r="E18" s="77"/>
      <c r="F18" s="73"/>
      <c r="G18" s="78"/>
      <c r="H18" s="74"/>
      <c r="I18" s="29"/>
      <c r="J18" s="29"/>
      <c r="K18" s="49"/>
      <c r="L18" s="61"/>
      <c r="M18" s="28" t="s">
        <v>61</v>
      </c>
      <c r="N18" s="75"/>
      <c r="O18" s="76">
        <f t="shared" si="0"/>
        <v>0</v>
      </c>
      <c r="P18" s="12"/>
      <c r="Q18" s="69"/>
    </row>
    <row r="19" spans="1:17" ht="15.75" thickBot="1" x14ac:dyDescent="0.3">
      <c r="A19" s="64" t="s">
        <v>76</v>
      </c>
      <c r="B19" s="70"/>
      <c r="C19" s="85"/>
      <c r="D19" s="86"/>
      <c r="E19" s="77"/>
      <c r="F19" s="73"/>
      <c r="G19" s="78"/>
      <c r="H19" s="74"/>
      <c r="I19" s="29"/>
      <c r="J19" s="29"/>
      <c r="K19" s="49"/>
      <c r="L19" s="61"/>
      <c r="M19" s="28" t="s">
        <v>61</v>
      </c>
      <c r="N19" s="75"/>
      <c r="O19" s="76">
        <f t="shared" si="0"/>
        <v>0</v>
      </c>
      <c r="P19" s="12"/>
      <c r="Q19" s="69"/>
    </row>
    <row r="20" spans="1:17" ht="15.75" thickBot="1" x14ac:dyDescent="0.3">
      <c r="A20" s="64" t="s">
        <v>76</v>
      </c>
      <c r="B20" s="70"/>
      <c r="C20" s="85"/>
      <c r="D20" s="86"/>
      <c r="E20" s="72"/>
      <c r="F20" s="73"/>
      <c r="G20" s="60"/>
      <c r="H20" s="74"/>
      <c r="I20" s="29"/>
      <c r="J20" s="29"/>
      <c r="K20" s="49"/>
      <c r="L20" s="61"/>
      <c r="M20" s="28" t="s">
        <v>61</v>
      </c>
      <c r="N20" s="75"/>
      <c r="O20" s="76"/>
      <c r="P20" s="12"/>
      <c r="Q20" s="69"/>
    </row>
    <row r="21" spans="1:17" ht="15.75" thickBot="1" x14ac:dyDescent="0.3">
      <c r="A21" s="64" t="s">
        <v>76</v>
      </c>
      <c r="B21" s="70"/>
      <c r="C21" s="85"/>
      <c r="D21" s="86"/>
      <c r="E21" s="72"/>
      <c r="F21" s="73"/>
      <c r="G21" s="60"/>
      <c r="H21" s="74"/>
      <c r="I21" s="29"/>
      <c r="J21" s="68"/>
      <c r="K21" s="49"/>
      <c r="L21" s="61"/>
      <c r="M21" s="28" t="s">
        <v>61</v>
      </c>
      <c r="N21" s="75"/>
      <c r="O21" s="76"/>
      <c r="P21" s="12"/>
      <c r="Q21" s="69"/>
    </row>
    <row r="22" spans="1:17" ht="15.75" thickBot="1" x14ac:dyDescent="0.3">
      <c r="A22" s="64" t="s">
        <v>76</v>
      </c>
      <c r="B22" s="70"/>
      <c r="C22" s="85"/>
      <c r="D22" s="86"/>
      <c r="E22" s="72"/>
      <c r="F22" s="73"/>
      <c r="G22" s="60"/>
      <c r="H22" s="74"/>
      <c r="I22" s="29"/>
      <c r="J22" s="29"/>
      <c r="K22" s="49"/>
      <c r="L22" s="61"/>
      <c r="M22" s="28" t="s">
        <v>61</v>
      </c>
      <c r="N22" s="75"/>
      <c r="O22" s="76"/>
      <c r="P22" s="12"/>
      <c r="Q22" s="69"/>
    </row>
    <row r="23" spans="1:17" x14ac:dyDescent="0.25">
      <c r="A23" s="64" t="s">
        <v>76</v>
      </c>
      <c r="B23" s="70"/>
      <c r="C23" s="87"/>
      <c r="D23" s="88"/>
      <c r="E23" s="72"/>
      <c r="F23" s="73"/>
      <c r="G23" s="60"/>
      <c r="H23" s="74"/>
      <c r="I23" s="29"/>
      <c r="J23" s="29"/>
      <c r="K23" s="49"/>
      <c r="L23" s="61"/>
      <c r="M23" s="28" t="s">
        <v>61</v>
      </c>
      <c r="N23" s="75"/>
      <c r="O23" s="76"/>
      <c r="P23" s="12"/>
      <c r="Q23" s="69"/>
    </row>
    <row r="24" spans="1:17" ht="15.75" thickBot="1" x14ac:dyDescent="0.3">
      <c r="A24" s="27"/>
      <c r="B24" s="70"/>
      <c r="C24" s="71"/>
      <c r="D24" s="52"/>
      <c r="E24" s="72"/>
      <c r="F24" s="73"/>
      <c r="G24" s="60"/>
      <c r="H24" s="74"/>
      <c r="I24" s="29"/>
      <c r="J24" s="29"/>
      <c r="K24" s="49"/>
      <c r="L24" s="61"/>
      <c r="M24" s="28" t="s">
        <v>61</v>
      </c>
      <c r="N24" s="75"/>
      <c r="O24" s="76"/>
      <c r="P24" s="12"/>
      <c r="Q24" s="69"/>
    </row>
    <row r="25" spans="1:17" ht="15.75" thickBot="1" x14ac:dyDescent="0.3">
      <c r="A25" s="30"/>
      <c r="B25" s="31"/>
      <c r="C25" s="32"/>
      <c r="D25" s="33"/>
      <c r="E25" s="34"/>
      <c r="F25" s="34"/>
      <c r="G25" s="67">
        <f>SUM(G12:G24)</f>
        <v>235</v>
      </c>
      <c r="H25" s="35"/>
      <c r="I25" s="31"/>
      <c r="J25" s="31"/>
      <c r="K25" s="32"/>
      <c r="L25" s="36"/>
      <c r="M25" s="37"/>
      <c r="N25" s="40"/>
      <c r="O25" s="41">
        <f t="shared" ref="O25" si="1">SUM(N25*G25)</f>
        <v>0</v>
      </c>
      <c r="P25" s="12"/>
      <c r="Q25" s="69"/>
    </row>
    <row r="26" spans="1:17" ht="15.75" thickBot="1" x14ac:dyDescent="0.3">
      <c r="A26" s="51"/>
      <c r="B26" s="38"/>
      <c r="C26" s="38"/>
      <c r="D26" s="38"/>
      <c r="E26" s="38"/>
      <c r="F26" s="38"/>
      <c r="G26" s="38"/>
      <c r="H26" s="38"/>
      <c r="I26" s="38"/>
      <c r="J26" s="124" t="s">
        <v>13</v>
      </c>
      <c r="K26" s="124"/>
      <c r="L26" s="41">
        <f>SUM(L12:L25)</f>
        <v>6274.7599999999993</v>
      </c>
      <c r="M26" s="39"/>
      <c r="N26" s="42" t="s">
        <v>14</v>
      </c>
      <c r="O26" s="36">
        <f>SUM(O12:O25)</f>
        <v>0</v>
      </c>
      <c r="P26" s="12" t="str">
        <f>IF(O26&gt;L26,"prekročená cena","nižšia ako stanovená")</f>
        <v>nižšia ako stanovená</v>
      </c>
    </row>
    <row r="27" spans="1:17" ht="15.75" thickBot="1" x14ac:dyDescent="0.3">
      <c r="A27" s="125" t="s">
        <v>15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7"/>
      <c r="O27" s="36">
        <f>O28-O26</f>
        <v>0</v>
      </c>
    </row>
    <row r="28" spans="1:17" ht="15.75" thickBot="1" x14ac:dyDescent="0.3">
      <c r="A28" s="125" t="s">
        <v>16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7"/>
      <c r="O28" s="36">
        <f>IF("nie"=MID(I36,1,3),O26,(O26*1.2))</f>
        <v>0</v>
      </c>
    </row>
    <row r="29" spans="1:17" x14ac:dyDescent="0.25">
      <c r="A29" s="139" t="s">
        <v>17</v>
      </c>
      <c r="B29" s="139"/>
      <c r="C29" s="139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17" x14ac:dyDescent="0.25">
      <c r="A30" s="128" t="s">
        <v>65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</row>
    <row r="31" spans="1:17" ht="25.5" customHeight="1" x14ac:dyDescent="0.25">
      <c r="A31" s="44" t="s">
        <v>57</v>
      </c>
      <c r="B31" s="44"/>
      <c r="C31" s="44"/>
      <c r="D31" s="44"/>
      <c r="E31" s="44"/>
      <c r="F31" s="44"/>
      <c r="G31" s="45" t="s">
        <v>55</v>
      </c>
      <c r="H31" s="44"/>
      <c r="I31" s="44"/>
      <c r="J31" s="46"/>
      <c r="K31" s="46"/>
      <c r="L31" s="46"/>
      <c r="M31" s="46"/>
      <c r="N31" s="46"/>
      <c r="O31" s="46"/>
    </row>
    <row r="32" spans="1:17" ht="15" customHeight="1" x14ac:dyDescent="0.25">
      <c r="A32" s="133" t="s">
        <v>82</v>
      </c>
      <c r="B32" s="133"/>
      <c r="C32" s="133"/>
      <c r="D32" s="133"/>
      <c r="E32" s="133"/>
      <c r="F32" s="140" t="s">
        <v>56</v>
      </c>
      <c r="G32" s="47" t="s">
        <v>18</v>
      </c>
      <c r="H32" s="130"/>
      <c r="I32" s="131"/>
      <c r="J32" s="131"/>
      <c r="K32" s="131"/>
      <c r="L32" s="131"/>
      <c r="M32" s="131"/>
      <c r="N32" s="131"/>
      <c r="O32" s="132"/>
    </row>
    <row r="33" spans="1:15" x14ac:dyDescent="0.25">
      <c r="A33" s="134"/>
      <c r="B33" s="134"/>
      <c r="C33" s="134"/>
      <c r="D33" s="134"/>
      <c r="E33" s="134"/>
      <c r="F33" s="140"/>
      <c r="G33" s="47" t="s">
        <v>19</v>
      </c>
      <c r="H33" s="130"/>
      <c r="I33" s="131"/>
      <c r="J33" s="131"/>
      <c r="K33" s="131"/>
      <c r="L33" s="131"/>
      <c r="M33" s="131"/>
      <c r="N33" s="131"/>
      <c r="O33" s="132"/>
    </row>
    <row r="34" spans="1:15" ht="18" customHeight="1" x14ac:dyDescent="0.25">
      <c r="A34" s="134"/>
      <c r="B34" s="134"/>
      <c r="C34" s="134"/>
      <c r="D34" s="134"/>
      <c r="E34" s="134"/>
      <c r="F34" s="140"/>
      <c r="G34" s="47" t="s">
        <v>20</v>
      </c>
      <c r="H34" s="130"/>
      <c r="I34" s="131"/>
      <c r="J34" s="131"/>
      <c r="K34" s="131"/>
      <c r="L34" s="131"/>
      <c r="M34" s="131"/>
      <c r="N34" s="131"/>
      <c r="O34" s="132"/>
    </row>
    <row r="35" spans="1:15" x14ac:dyDescent="0.25">
      <c r="A35" s="134"/>
      <c r="B35" s="134"/>
      <c r="C35" s="134"/>
      <c r="D35" s="134"/>
      <c r="E35" s="134"/>
      <c r="F35" s="140"/>
      <c r="G35" s="47" t="s">
        <v>21</v>
      </c>
      <c r="H35" s="130"/>
      <c r="I35" s="131"/>
      <c r="J35" s="131"/>
      <c r="K35" s="131"/>
      <c r="L35" s="131"/>
      <c r="M35" s="131"/>
      <c r="N35" s="131"/>
      <c r="O35" s="132"/>
    </row>
    <row r="36" spans="1:15" x14ac:dyDescent="0.25">
      <c r="A36" s="134"/>
      <c r="B36" s="134"/>
      <c r="C36" s="134"/>
      <c r="D36" s="134"/>
      <c r="E36" s="134"/>
      <c r="F36" s="140"/>
      <c r="G36" s="47" t="s">
        <v>22</v>
      </c>
      <c r="H36" s="130"/>
      <c r="I36" s="131"/>
      <c r="J36" s="131"/>
      <c r="K36" s="131"/>
      <c r="L36" s="131"/>
      <c r="M36" s="131"/>
      <c r="N36" s="131"/>
      <c r="O36" s="132"/>
    </row>
    <row r="37" spans="1:15" x14ac:dyDescent="0.25">
      <c r="A37" s="134"/>
      <c r="B37" s="134"/>
      <c r="C37" s="134"/>
      <c r="D37" s="134"/>
      <c r="E37" s="134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134"/>
      <c r="B38" s="134"/>
      <c r="C38" s="134"/>
      <c r="D38" s="134"/>
      <c r="E38" s="134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134"/>
      <c r="B39" s="134"/>
      <c r="C39" s="134"/>
      <c r="D39" s="134"/>
      <c r="E39" s="134"/>
      <c r="F39" s="46"/>
      <c r="G39" s="24"/>
      <c r="H39" s="18"/>
      <c r="I39" s="24"/>
      <c r="J39" s="24" t="s">
        <v>23</v>
      </c>
      <c r="K39" s="24"/>
      <c r="L39" s="136"/>
      <c r="M39" s="137"/>
      <c r="N39" s="138"/>
      <c r="O39" s="24"/>
    </row>
    <row r="40" spans="1:15" x14ac:dyDescent="0.25">
      <c r="A40" s="135"/>
      <c r="B40" s="135"/>
      <c r="C40" s="135"/>
      <c r="D40" s="135"/>
      <c r="E40" s="135"/>
      <c r="F40" s="46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A41" s="21" t="s">
        <v>80</v>
      </c>
      <c r="B41" s="21"/>
      <c r="C41" s="21"/>
      <c r="D41" s="21"/>
      <c r="E41" s="21"/>
      <c r="F41" s="21"/>
      <c r="G41" s="24"/>
      <c r="H41" s="24"/>
      <c r="I41" s="24"/>
      <c r="J41" s="24"/>
      <c r="K41" s="24"/>
      <c r="L41" s="24"/>
      <c r="M41" s="24"/>
      <c r="N41" s="24"/>
      <c r="O41" s="24"/>
    </row>
  </sheetData>
  <mergeCells count="35">
    <mergeCell ref="J26:K26"/>
    <mergeCell ref="A27:N27"/>
    <mergeCell ref="A28:N28"/>
    <mergeCell ref="A30:O30"/>
    <mergeCell ref="H36:O36"/>
    <mergeCell ref="A32:E40"/>
    <mergeCell ref="L39:N39"/>
    <mergeCell ref="A29:C29"/>
    <mergeCell ref="F32:F36"/>
    <mergeCell ref="H32:O32"/>
    <mergeCell ref="H33:O33"/>
    <mergeCell ref="H34:O34"/>
    <mergeCell ref="H35:O35"/>
    <mergeCell ref="N9:N11"/>
    <mergeCell ref="O9:O11"/>
    <mergeCell ref="C10:D11"/>
    <mergeCell ref="E10:E11"/>
    <mergeCell ref="F10:F11"/>
    <mergeCell ref="G10:G11"/>
    <mergeCell ref="M9:M11"/>
    <mergeCell ref="C3:L3"/>
    <mergeCell ref="A1:L1"/>
    <mergeCell ref="A8:B8"/>
    <mergeCell ref="E5:F5"/>
    <mergeCell ref="B6:F6"/>
    <mergeCell ref="B7:F7"/>
    <mergeCell ref="C12:D23"/>
    <mergeCell ref="B9:B11"/>
    <mergeCell ref="L9:L11"/>
    <mergeCell ref="H9:H11"/>
    <mergeCell ref="I9:I11"/>
    <mergeCell ref="J9:J11"/>
    <mergeCell ref="K9:K11"/>
    <mergeCell ref="C9:D9"/>
    <mergeCell ref="E9:G9"/>
  </mergeCells>
  <pageMargins left="0.23622047244094491" right="0.23622047244094491" top="0.15748031496062992" bottom="0.15748031496062992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M13" sqref="M13"/>
    </sheetView>
  </sheetViews>
  <sheetFormatPr defaultRowHeight="15" x14ac:dyDescent="0.25"/>
  <cols>
    <col min="2" max="2" width="16.28515625" bestFit="1" customWidth="1"/>
  </cols>
  <sheetData>
    <row r="3" spans="1:9" x14ac:dyDescent="0.25">
      <c r="A3" s="62" t="s">
        <v>61</v>
      </c>
      <c r="B3" s="62" t="s">
        <v>70</v>
      </c>
      <c r="C3" s="62"/>
      <c r="D3" s="62" t="s">
        <v>61</v>
      </c>
      <c r="E3" s="62" t="s">
        <v>70</v>
      </c>
      <c r="F3" s="62"/>
      <c r="G3" s="62" t="s">
        <v>61</v>
      </c>
      <c r="H3" s="62" t="s">
        <v>70</v>
      </c>
    </row>
    <row r="4" spans="1:9" x14ac:dyDescent="0.25">
      <c r="A4" s="62">
        <v>13.4</v>
      </c>
      <c r="B4" s="62">
        <v>25.19</v>
      </c>
      <c r="C4" s="62">
        <f>A4*B4</f>
        <v>337.54600000000005</v>
      </c>
      <c r="D4" s="62">
        <v>83</v>
      </c>
      <c r="E4" s="62">
        <v>26.05</v>
      </c>
      <c r="F4" s="62">
        <f>D4*E4</f>
        <v>2162.15</v>
      </c>
      <c r="G4" s="62">
        <v>13</v>
      </c>
      <c r="H4" s="62">
        <v>17.32</v>
      </c>
      <c r="I4" s="62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5" t="s">
        <v>51</v>
      </c>
      <c r="M2" s="145"/>
    </row>
    <row r="3" spans="1:14" x14ac:dyDescent="0.25">
      <c r="A3" s="5" t="s">
        <v>25</v>
      </c>
      <c r="B3" s="142" t="s">
        <v>26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</row>
    <row r="4" spans="1:14" x14ac:dyDescent="0.25">
      <c r="A4" s="5" t="s">
        <v>27</v>
      </c>
      <c r="B4" s="142" t="s">
        <v>28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</row>
    <row r="5" spans="1:14" x14ac:dyDescent="0.25">
      <c r="A5" s="5" t="s">
        <v>8</v>
      </c>
      <c r="B5" s="142" t="s">
        <v>29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</row>
    <row r="6" spans="1:14" x14ac:dyDescent="0.25">
      <c r="A6" s="5" t="s">
        <v>2</v>
      </c>
      <c r="B6" s="142" t="s">
        <v>30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</row>
    <row r="7" spans="1:14" x14ac:dyDescent="0.25">
      <c r="A7" s="6" t="s">
        <v>31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4"/>
    </row>
    <row r="8" spans="1:14" x14ac:dyDescent="0.25">
      <c r="A8" s="5" t="s">
        <v>12</v>
      </c>
      <c r="B8" s="142" t="s">
        <v>32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4" x14ac:dyDescent="0.25">
      <c r="A9" s="7" t="s">
        <v>33</v>
      </c>
      <c r="B9" s="142" t="s">
        <v>34</v>
      </c>
      <c r="C9" s="142"/>
      <c r="D9" s="142"/>
      <c r="E9" s="142"/>
      <c r="F9" s="142"/>
      <c r="G9" s="142"/>
      <c r="H9" s="142"/>
      <c r="I9" s="142"/>
      <c r="J9" s="142"/>
      <c r="K9" s="142"/>
      <c r="L9" s="142"/>
      <c r="M9" s="142"/>
      <c r="N9" s="142"/>
    </row>
    <row r="10" spans="1:14" x14ac:dyDescent="0.25">
      <c r="A10" s="7" t="s">
        <v>35</v>
      </c>
      <c r="B10" s="142" t="s">
        <v>36</v>
      </c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</row>
    <row r="11" spans="1:14" x14ac:dyDescent="0.25">
      <c r="A11" s="8" t="s">
        <v>37</v>
      </c>
      <c r="B11" s="142" t="s">
        <v>38</v>
      </c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</row>
    <row r="12" spans="1:14" x14ac:dyDescent="0.25">
      <c r="A12" s="9" t="s">
        <v>39</v>
      </c>
      <c r="B12" s="142" t="s">
        <v>40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</row>
    <row r="13" spans="1:14" ht="24" customHeight="1" x14ac:dyDescent="0.25">
      <c r="A13" s="8" t="s">
        <v>41</v>
      </c>
      <c r="B13" s="142" t="s">
        <v>42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</row>
    <row r="14" spans="1:14" ht="16.5" customHeight="1" x14ac:dyDescent="0.25">
      <c r="A14" s="8" t="s">
        <v>5</v>
      </c>
      <c r="B14" s="142" t="s">
        <v>52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</row>
    <row r="15" spans="1:14" x14ac:dyDescent="0.25">
      <c r="A15" s="8" t="s">
        <v>43</v>
      </c>
      <c r="B15" s="142" t="s">
        <v>44</v>
      </c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</row>
    <row r="16" spans="1:14" ht="38.25" x14ac:dyDescent="0.25">
      <c r="A16" s="10" t="s">
        <v>45</v>
      </c>
      <c r="B16" s="142" t="s">
        <v>46</v>
      </c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</row>
    <row r="17" spans="1:14" ht="28.5" customHeight="1" x14ac:dyDescent="0.25">
      <c r="A17" s="10" t="s">
        <v>47</v>
      </c>
      <c r="B17" s="142" t="s">
        <v>48</v>
      </c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</row>
    <row r="18" spans="1:14" ht="27" customHeight="1" x14ac:dyDescent="0.25">
      <c r="A18" s="11" t="s">
        <v>49</v>
      </c>
      <c r="B18" s="142" t="s">
        <v>50</v>
      </c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</row>
    <row r="19" spans="1:14" ht="75" customHeight="1" x14ac:dyDescent="0.25">
      <c r="A19" s="48" t="s">
        <v>62</v>
      </c>
      <c r="B19" s="141" t="s">
        <v>63</v>
      </c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2024-08-05T06:48:42Z</cp:lastPrinted>
  <dcterms:created xsi:type="dcterms:W3CDTF">2012-08-13T12:29:09Z</dcterms:created>
  <dcterms:modified xsi:type="dcterms:W3CDTF">2024-08-23T11:52:58Z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