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929\AppData\Local\Microsoft\Windows\INetCache\Content.Outlook\XQPCDESI\"/>
    </mc:Choice>
  </mc:AlternateContent>
  <xr:revisionPtr revIDLastSave="0" documentId="13_ncr:1_{3BF9A1E0-7A2C-42AA-8E20-71AA46C0E5A1}" xr6:coauthVersionLast="47" xr6:coauthVersionMax="47" xr10:uidLastSave="{00000000-0000-0000-0000-000000000000}"/>
  <bookViews>
    <workbookView xWindow="-28920" yWindow="-120" windowWidth="29040" windowHeight="15720" xr2:uid="{7A1C5ECB-4DB1-4BB8-8D7D-7CFBDFD7AA6C}"/>
  </bookViews>
  <sheets>
    <sheet name="Návrh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D24" i="2"/>
  <c r="D25" i="2" s="1"/>
  <c r="B24" i="2"/>
  <c r="H16" i="2"/>
  <c r="H23" i="2" s="1"/>
  <c r="G16" i="2"/>
  <c r="G23" i="2" s="1"/>
  <c r="G25" i="2" s="1"/>
  <c r="G26" i="2" s="1"/>
  <c r="F16" i="2"/>
  <c r="F23" i="2" s="1"/>
  <c r="F25" i="2" s="1"/>
  <c r="F26" i="2" s="1"/>
  <c r="E16" i="2"/>
  <c r="D16" i="2"/>
  <c r="C16" i="2"/>
  <c r="C23" i="2" s="1"/>
  <c r="C25" i="2" s="1"/>
  <c r="B16" i="2"/>
  <c r="B23" i="2" s="1"/>
  <c r="B25" i="2" s="1"/>
</calcChain>
</file>

<file path=xl/sharedStrings.xml><?xml version="1.0" encoding="utf-8"?>
<sst xmlns="http://schemas.openxmlformats.org/spreadsheetml/2006/main" count="48" uniqueCount="36">
  <si>
    <t>Tržby a účtovná hodnota cenín a hotovosti pre potreby nastavenia poistných zmlúv</t>
  </si>
  <si>
    <t>Predajné miesto / objekt</t>
  </si>
  <si>
    <t>Súčasné poistenie majetku na sumu</t>
  </si>
  <si>
    <t>Aktuálne poistné</t>
  </si>
  <si>
    <t xml:space="preserve">Návrh na poistenie </t>
  </si>
  <si>
    <t>Návrh na poistné - VARIANT B</t>
  </si>
  <si>
    <t xml:space="preserve">Po skončení prac. doby </t>
  </si>
  <si>
    <t xml:space="preserve">Počas prac. doby </t>
  </si>
  <si>
    <t>Počas pracovnej doby</t>
  </si>
  <si>
    <r>
      <rPr>
        <b/>
        <sz val="11"/>
        <rFont val="Calibri"/>
        <family val="2"/>
        <charset val="238"/>
        <scheme val="minor"/>
      </rPr>
      <t>Olejkárska</t>
    </r>
    <r>
      <rPr>
        <b/>
        <sz val="11"/>
        <color theme="1"/>
        <rFont val="Calibri"/>
        <family val="2"/>
        <charset val="238"/>
        <scheme val="minor"/>
      </rPr>
      <t xml:space="preserve"> / </t>
    </r>
    <r>
      <rPr>
        <b/>
        <sz val="11"/>
        <color rgb="FFFF0000"/>
        <rFont val="Calibri"/>
        <family val="2"/>
        <charset val="238"/>
        <scheme val="minor"/>
      </rPr>
      <t>OTS</t>
    </r>
  </si>
  <si>
    <r>
      <rPr>
        <b/>
        <sz val="11"/>
        <rFont val="Calibri"/>
        <family val="2"/>
        <charset val="238"/>
        <scheme val="minor"/>
      </rPr>
      <t>Olejkárska</t>
    </r>
    <r>
      <rPr>
        <b/>
        <sz val="11"/>
        <color theme="1"/>
        <rFont val="Calibri"/>
        <family val="2"/>
        <charset val="238"/>
        <scheme val="minor"/>
      </rPr>
      <t xml:space="preserve"> / </t>
    </r>
    <r>
      <rPr>
        <b/>
        <sz val="11"/>
        <color rgb="FFFF0000"/>
        <rFont val="Calibri"/>
        <family val="2"/>
        <charset val="238"/>
        <scheme val="minor"/>
      </rPr>
      <t>Mincovňa - variant 1</t>
    </r>
  </si>
  <si>
    <r>
      <rPr>
        <b/>
        <sz val="11"/>
        <color rgb="FF00B050"/>
        <rFont val="Calibri"/>
        <family val="2"/>
        <charset val="238"/>
        <scheme val="minor"/>
      </rPr>
      <t xml:space="preserve">Olejkárska / </t>
    </r>
    <r>
      <rPr>
        <b/>
        <sz val="11"/>
        <color rgb="FFFF0000"/>
        <rFont val="Calibri"/>
        <family val="2"/>
        <charset val="238"/>
        <scheme val="minor"/>
      </rPr>
      <t xml:space="preserve">sklad OTS (2. poschodie) </t>
    </r>
  </si>
  <si>
    <t>Olejkárska / priestor odelenia prepravy kontroly</t>
  </si>
  <si>
    <r>
      <t>Podniková pokladňa Olejkárska</t>
    </r>
    <r>
      <rPr>
        <b/>
        <sz val="11"/>
        <color rgb="FF00B050"/>
        <rFont val="Calibri"/>
        <family val="2"/>
        <charset val="238"/>
        <scheme val="minor"/>
      </rPr>
      <t xml:space="preserve"> (2. posch.)</t>
    </r>
  </si>
  <si>
    <t>Hodžovo námestie</t>
  </si>
  <si>
    <t>Hlavná železničná stanica</t>
  </si>
  <si>
    <t>Gaštanový hájik</t>
  </si>
  <si>
    <t>Mlynarovičova 14</t>
  </si>
  <si>
    <t>OC Brestovka</t>
  </si>
  <si>
    <t>Medzisúčet</t>
  </si>
  <si>
    <t>Automaty</t>
  </si>
  <si>
    <t>Maximálna hodnota cenín a hotovostí počas jedného prevozu - VARIANT C</t>
  </si>
  <si>
    <t>Most SNP( obratisko autobusov)</t>
  </si>
  <si>
    <t>predajňa zrušená</t>
  </si>
  <si>
    <t>x</t>
  </si>
  <si>
    <t>Primacionálne námestie</t>
  </si>
  <si>
    <t>Centrálny odbyt- Olejkárska</t>
  </si>
  <si>
    <t>miesto centrálneho odbytu teraz OTS (vyššie v tabuľke už uvedené)</t>
  </si>
  <si>
    <t>Podniková pokladňa Bojnícka</t>
  </si>
  <si>
    <t>pokladňa zrušená</t>
  </si>
  <si>
    <t>Objekty bez automatov a prevozu</t>
  </si>
  <si>
    <t>Spolu objekty a automaty (bez prevozu)</t>
  </si>
  <si>
    <t>Spolu s poistením prevozu - VARIANT C</t>
  </si>
  <si>
    <t>Olejkárska / predajné miesto*</t>
  </si>
  <si>
    <t>* počítané s aktuálnym predajným miestom, nie s novým klientským centrom a prepravnou kontrolou</t>
  </si>
  <si>
    <t>Pozn.: pri návrhu poistenia vychádzam z nákupných cien, nie predajných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</si>
</sst>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" fontId="1" fillId="2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indent="1"/>
    </xf>
    <xf numFmtId="164" fontId="0" fillId="2" borderId="3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vertical="center" wrapText="1"/>
    </xf>
    <xf numFmtId="164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vertical="center"/>
    </xf>
    <xf numFmtId="164" fontId="5" fillId="3" borderId="3" xfId="0" applyNumberFormat="1" applyFont="1" applyFill="1" applyBorder="1" applyAlignment="1">
      <alignment horizontal="right" vertical="center" wrapText="1" indent="1"/>
    </xf>
    <xf numFmtId="0" fontId="4" fillId="4" borderId="3" xfId="0" applyFont="1" applyFill="1" applyBorder="1" applyAlignment="1">
      <alignment horizontal="left" vertical="center" indent="1"/>
    </xf>
    <xf numFmtId="164" fontId="4" fillId="3" borderId="3" xfId="0" applyNumberFormat="1" applyFont="1" applyFill="1" applyBorder="1" applyAlignment="1">
      <alignment horizontal="right" vertical="center" indent="1"/>
    </xf>
    <xf numFmtId="164" fontId="1" fillId="3" borderId="3" xfId="0" applyNumberFormat="1" applyFont="1" applyFill="1" applyBorder="1" applyAlignment="1">
      <alignment horizontal="right" vertical="center" indent="1"/>
    </xf>
    <xf numFmtId="164" fontId="5" fillId="3" borderId="3" xfId="0" applyNumberFormat="1" applyFont="1" applyFill="1" applyBorder="1" applyAlignment="1">
      <alignment horizontal="right" vertical="center" indent="1"/>
    </xf>
    <xf numFmtId="0" fontId="1" fillId="5" borderId="3" xfId="0" applyFont="1" applyFill="1" applyBorder="1" applyAlignment="1">
      <alignment horizontal="left" vertical="center" indent="1"/>
    </xf>
    <xf numFmtId="164" fontId="1" fillId="5" borderId="3" xfId="0" applyNumberFormat="1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vertical="center"/>
    </xf>
    <xf numFmtId="0" fontId="1" fillId="6" borderId="3" xfId="0" applyFont="1" applyFill="1" applyBorder="1" applyAlignment="1">
      <alignment horizontal="left" vertical="center" indent="1"/>
    </xf>
    <xf numFmtId="164" fontId="0" fillId="0" borderId="3" xfId="0" applyNumberForma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164" fontId="0" fillId="2" borderId="3" xfId="0" applyNumberFormat="1" applyFill="1" applyBorder="1"/>
    <xf numFmtId="164" fontId="0" fillId="0" borderId="3" xfId="0" applyNumberFormat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right" vertical="center" indent="1"/>
    </xf>
    <xf numFmtId="164" fontId="1" fillId="6" borderId="6" xfId="0" applyNumberFormat="1" applyFont="1" applyFill="1" applyBorder="1" applyAlignment="1">
      <alignment horizontal="right" vertical="center" indent="1"/>
    </xf>
    <xf numFmtId="0" fontId="1" fillId="7" borderId="3" xfId="0" applyFont="1" applyFill="1" applyBorder="1" applyAlignment="1">
      <alignment horizontal="left" vertical="center" indent="1"/>
    </xf>
    <xf numFmtId="164" fontId="1" fillId="7" borderId="3" xfId="0" applyNumberFormat="1" applyFont="1" applyFill="1" applyBorder="1" applyAlignment="1">
      <alignment vertical="center"/>
    </xf>
    <xf numFmtId="164" fontId="1" fillId="7" borderId="3" xfId="0" applyNumberFormat="1" applyFont="1" applyFill="1" applyBorder="1" applyAlignment="1">
      <alignment horizontal="right" vertical="center" indent="1"/>
    </xf>
    <xf numFmtId="0" fontId="1" fillId="8" borderId="3" xfId="0" applyFont="1" applyFill="1" applyBorder="1" applyAlignment="1">
      <alignment horizontal="left" vertical="center" indent="1"/>
    </xf>
    <xf numFmtId="164" fontId="0" fillId="8" borderId="3" xfId="0" applyNumberFormat="1" applyFill="1" applyBorder="1" applyAlignment="1">
      <alignment vertical="center"/>
    </xf>
    <xf numFmtId="164" fontId="0" fillId="8" borderId="3" xfId="0" applyNumberFormat="1" applyFill="1" applyBorder="1" applyAlignment="1">
      <alignment vertical="center" wrapText="1"/>
    </xf>
    <xf numFmtId="164" fontId="3" fillId="9" borderId="3" xfId="0" applyNumberFormat="1" applyFont="1" applyFill="1" applyBorder="1" applyAlignment="1">
      <alignment horizontal="right" vertical="center" indent="1"/>
    </xf>
    <xf numFmtId="4" fontId="0" fillId="0" borderId="0" xfId="0" applyNumberFormat="1"/>
    <xf numFmtId="164" fontId="4" fillId="5" borderId="3" xfId="0" applyNumberFormat="1" applyFont="1" applyFill="1" applyBorder="1" applyAlignment="1">
      <alignment vertical="center"/>
    </xf>
    <xf numFmtId="164" fontId="4" fillId="5" borderId="3" xfId="0" applyNumberFormat="1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164" fontId="1" fillId="7" borderId="6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164" fontId="4" fillId="9" borderId="6" xfId="0" applyNumberFormat="1" applyFont="1" applyFill="1" applyBorder="1" applyAlignment="1">
      <alignment horizontal="center" vertical="center"/>
    </xf>
    <xf numFmtId="164" fontId="4" fillId="9" borderId="7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CAD0-C251-4499-94C1-60AD22E4288F}">
  <dimension ref="A1:H30"/>
  <sheetViews>
    <sheetView tabSelected="1" topLeftCell="A2" zoomScale="86" zoomScaleNormal="86" workbookViewId="0">
      <selection activeCell="F9" sqref="F9"/>
    </sheetView>
  </sheetViews>
  <sheetFormatPr defaultRowHeight="14.4" x14ac:dyDescent="0.3"/>
  <cols>
    <col min="1" max="1" width="45" style="4" customWidth="1"/>
    <col min="2" max="2" width="18" style="39" customWidth="1"/>
    <col min="3" max="3" width="18" customWidth="1"/>
    <col min="4" max="4" width="18" style="39" customWidth="1"/>
    <col min="5" max="6" width="18" customWidth="1"/>
    <col min="7" max="7" width="18" style="39" customWidth="1"/>
    <col min="8" max="8" width="18" customWidth="1"/>
  </cols>
  <sheetData>
    <row r="1" spans="1:8" ht="18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18" x14ac:dyDescent="0.3">
      <c r="A2" s="2"/>
      <c r="B2" s="3"/>
      <c r="C2" s="3"/>
      <c r="D2" s="3"/>
      <c r="E2" s="3"/>
      <c r="F2" s="2"/>
      <c r="G2" s="3"/>
      <c r="H2" s="3"/>
    </row>
    <row r="3" spans="1:8" s="4" customFormat="1" x14ac:dyDescent="0.3">
      <c r="A3" s="47" t="s">
        <v>1</v>
      </c>
      <c r="B3" s="49" t="s">
        <v>2</v>
      </c>
      <c r="C3" s="49"/>
      <c r="D3" s="49" t="s">
        <v>3</v>
      </c>
      <c r="E3" s="49"/>
      <c r="F3" s="50" t="s">
        <v>4</v>
      </c>
      <c r="G3" s="53" t="s">
        <v>5</v>
      </c>
      <c r="H3" s="53"/>
    </row>
    <row r="4" spans="1:8" s="4" customFormat="1" ht="28.8" x14ac:dyDescent="0.3">
      <c r="A4" s="48"/>
      <c r="B4" s="5" t="s">
        <v>6</v>
      </c>
      <c r="C4" s="5" t="s">
        <v>7</v>
      </c>
      <c r="D4" s="5" t="s">
        <v>6</v>
      </c>
      <c r="E4" s="5" t="s">
        <v>8</v>
      </c>
      <c r="F4" s="50"/>
      <c r="G4" s="6" t="s">
        <v>6</v>
      </c>
      <c r="H4" s="6" t="s">
        <v>8</v>
      </c>
    </row>
    <row r="5" spans="1:8" s="13" customFormat="1" ht="24.6" customHeight="1" x14ac:dyDescent="0.3">
      <c r="A5" s="7" t="s">
        <v>9</v>
      </c>
      <c r="B5" s="8"/>
      <c r="C5" s="9">
        <v>9958.18</v>
      </c>
      <c r="D5" s="10"/>
      <c r="E5" s="11"/>
      <c r="F5" s="12">
        <v>100000</v>
      </c>
      <c r="G5" s="54">
        <v>5928.5</v>
      </c>
      <c r="H5" s="57">
        <v>1275</v>
      </c>
    </row>
    <row r="6" spans="1:8" s="13" customFormat="1" ht="24.6" customHeight="1" x14ac:dyDescent="0.3">
      <c r="A6" s="7" t="s">
        <v>10</v>
      </c>
      <c r="B6" s="8"/>
      <c r="C6" s="9">
        <v>9958.18</v>
      </c>
      <c r="D6" s="10"/>
      <c r="E6" s="11"/>
      <c r="F6" s="14">
        <v>250000</v>
      </c>
      <c r="G6" s="55"/>
      <c r="H6" s="58"/>
    </row>
    <row r="7" spans="1:8" s="13" customFormat="1" ht="24.6" customHeight="1" x14ac:dyDescent="0.3">
      <c r="A7" s="15" t="s">
        <v>11</v>
      </c>
      <c r="B7" s="8"/>
      <c r="C7" s="9"/>
      <c r="D7" s="10"/>
      <c r="E7" s="11"/>
      <c r="F7" s="16">
        <v>25000</v>
      </c>
      <c r="G7" s="55"/>
      <c r="H7" s="58"/>
    </row>
    <row r="8" spans="1:8" s="13" customFormat="1" ht="24.6" customHeight="1" x14ac:dyDescent="0.3">
      <c r="A8" s="7" t="s">
        <v>33</v>
      </c>
      <c r="B8" s="8"/>
      <c r="C8" s="9">
        <v>9958.18</v>
      </c>
      <c r="D8" s="10"/>
      <c r="E8" s="11"/>
      <c r="F8" s="17">
        <v>16000</v>
      </c>
      <c r="G8" s="55"/>
      <c r="H8" s="58"/>
    </row>
    <row r="9" spans="1:8" s="13" customFormat="1" ht="24.6" customHeight="1" x14ac:dyDescent="0.3">
      <c r="A9" s="7" t="s">
        <v>12</v>
      </c>
      <c r="B9" s="8"/>
      <c r="C9" s="9">
        <v>9958.18</v>
      </c>
      <c r="D9" s="10"/>
      <c r="E9" s="11"/>
      <c r="F9" s="17">
        <v>20000</v>
      </c>
      <c r="G9" s="55"/>
      <c r="H9" s="58"/>
    </row>
    <row r="10" spans="1:8" s="13" customFormat="1" ht="24.6" customHeight="1" x14ac:dyDescent="0.3">
      <c r="A10" s="7" t="s">
        <v>13</v>
      </c>
      <c r="B10" s="8">
        <v>82984.797185155679</v>
      </c>
      <c r="C10" s="9"/>
      <c r="D10" s="10"/>
      <c r="E10" s="11"/>
      <c r="F10" s="17">
        <v>40000</v>
      </c>
      <c r="G10" s="55"/>
      <c r="H10" s="58"/>
    </row>
    <row r="11" spans="1:8" s="13" customFormat="1" ht="24.6" customHeight="1" x14ac:dyDescent="0.3">
      <c r="A11" s="7" t="s">
        <v>14</v>
      </c>
      <c r="B11" s="8">
        <v>232357.43211843589</v>
      </c>
      <c r="C11" s="9">
        <v>9958.18</v>
      </c>
      <c r="D11" s="10"/>
      <c r="E11" s="11"/>
      <c r="F11" s="17">
        <v>50000</v>
      </c>
      <c r="G11" s="55"/>
      <c r="H11" s="58"/>
    </row>
    <row r="12" spans="1:8" s="13" customFormat="1" ht="24.6" customHeight="1" x14ac:dyDescent="0.3">
      <c r="A12" s="7" t="s">
        <v>15</v>
      </c>
      <c r="B12" s="8">
        <v>116178.71605921794</v>
      </c>
      <c r="C12" s="9">
        <v>9958.18</v>
      </c>
      <c r="D12" s="10"/>
      <c r="E12" s="11"/>
      <c r="F12" s="17">
        <v>20000</v>
      </c>
      <c r="G12" s="55"/>
      <c r="H12" s="58"/>
    </row>
    <row r="13" spans="1:8" s="13" customFormat="1" ht="24.6" customHeight="1" x14ac:dyDescent="0.3">
      <c r="A13" s="7" t="s">
        <v>16</v>
      </c>
      <c r="B13" s="8"/>
      <c r="C13" s="9">
        <v>9958.18</v>
      </c>
      <c r="D13" s="10"/>
      <c r="E13" s="11"/>
      <c r="F13" s="17">
        <v>12000</v>
      </c>
      <c r="G13" s="55"/>
      <c r="H13" s="58"/>
    </row>
    <row r="14" spans="1:8" s="13" customFormat="1" ht="24.6" customHeight="1" x14ac:dyDescent="0.3">
      <c r="A14" s="7" t="s">
        <v>17</v>
      </c>
      <c r="B14" s="8"/>
      <c r="C14" s="9">
        <v>9958.18</v>
      </c>
      <c r="D14" s="10"/>
      <c r="E14" s="11"/>
      <c r="F14" s="17">
        <v>12000</v>
      </c>
      <c r="G14" s="55"/>
      <c r="H14" s="58"/>
    </row>
    <row r="15" spans="1:8" s="13" customFormat="1" ht="24.6" customHeight="1" x14ac:dyDescent="0.3">
      <c r="A15" s="7" t="s">
        <v>18</v>
      </c>
      <c r="B15" s="8"/>
      <c r="C15" s="9">
        <v>9958.18</v>
      </c>
      <c r="D15" s="10"/>
      <c r="E15" s="11"/>
      <c r="F15" s="18">
        <v>8000</v>
      </c>
      <c r="G15" s="56"/>
      <c r="H15" s="59"/>
    </row>
    <row r="16" spans="1:8" s="23" customFormat="1" ht="24.6" customHeight="1" x14ac:dyDescent="0.3">
      <c r="A16" s="19" t="s">
        <v>19</v>
      </c>
      <c r="B16" s="20">
        <f t="shared" ref="B16:H16" si="0">SUM(B5:B15)</f>
        <v>431520.94536280946</v>
      </c>
      <c r="C16" s="21">
        <f t="shared" si="0"/>
        <v>89623.62</v>
      </c>
      <c r="D16" s="20">
        <f t="shared" si="0"/>
        <v>0</v>
      </c>
      <c r="E16" s="21">
        <f t="shared" si="0"/>
        <v>0</v>
      </c>
      <c r="F16" s="22">
        <f t="shared" si="0"/>
        <v>553000</v>
      </c>
      <c r="G16" s="40">
        <f t="shared" si="0"/>
        <v>5928.5</v>
      </c>
      <c r="H16" s="41">
        <f t="shared" si="0"/>
        <v>1275</v>
      </c>
    </row>
    <row r="17" spans="1:8" s="13" customFormat="1" ht="24.6" customHeight="1" x14ac:dyDescent="0.3">
      <c r="A17" s="24" t="s">
        <v>20</v>
      </c>
      <c r="B17" s="51">
        <v>16596.96</v>
      </c>
      <c r="C17" s="51"/>
      <c r="D17" s="52">
        <v>580.89</v>
      </c>
      <c r="E17" s="52"/>
      <c r="F17" s="17">
        <v>25000</v>
      </c>
      <c r="G17" s="64">
        <v>875</v>
      </c>
      <c r="H17" s="64"/>
    </row>
    <row r="18" spans="1:8" ht="27" customHeight="1" x14ac:dyDescent="0.3">
      <c r="A18" s="26" t="s">
        <v>21</v>
      </c>
      <c r="B18" s="8"/>
      <c r="C18" s="27"/>
      <c r="D18" s="10"/>
      <c r="E18" s="10"/>
      <c r="F18" s="16">
        <v>29999.99</v>
      </c>
      <c r="G18" s="65">
        <v>1050</v>
      </c>
      <c r="H18" s="66"/>
    </row>
    <row r="19" spans="1:8" s="13" customFormat="1" ht="24.6" customHeight="1" x14ac:dyDescent="0.3">
      <c r="A19" s="7" t="s">
        <v>22</v>
      </c>
      <c r="B19" s="8"/>
      <c r="C19" s="9">
        <v>9958.18</v>
      </c>
      <c r="D19" s="28"/>
      <c r="E19" s="25"/>
      <c r="F19" s="18" t="s">
        <v>23</v>
      </c>
      <c r="G19" s="42" t="s">
        <v>24</v>
      </c>
      <c r="H19" s="42" t="s">
        <v>24</v>
      </c>
    </row>
    <row r="20" spans="1:8" s="13" customFormat="1" ht="24.6" customHeight="1" x14ac:dyDescent="0.3">
      <c r="A20" s="7" t="s">
        <v>25</v>
      </c>
      <c r="B20" s="8"/>
      <c r="C20" s="9">
        <v>9958.18</v>
      </c>
      <c r="D20" s="28"/>
      <c r="E20" s="25"/>
      <c r="F20" s="18" t="s">
        <v>23</v>
      </c>
      <c r="G20" s="42" t="s">
        <v>24</v>
      </c>
      <c r="H20" s="42" t="s">
        <v>24</v>
      </c>
    </row>
    <row r="21" spans="1:8" s="13" customFormat="1" ht="24.6" customHeight="1" x14ac:dyDescent="0.3">
      <c r="A21" s="7" t="s">
        <v>26</v>
      </c>
      <c r="B21" s="8">
        <v>215760.47268140476</v>
      </c>
      <c r="C21" s="9"/>
      <c r="D21" s="28"/>
      <c r="E21" s="25"/>
      <c r="F21" s="29" t="s">
        <v>27</v>
      </c>
      <c r="G21" s="42" t="s">
        <v>24</v>
      </c>
      <c r="H21" s="42" t="s">
        <v>24</v>
      </c>
    </row>
    <row r="22" spans="1:8" s="13" customFormat="1" ht="24.6" customHeight="1" x14ac:dyDescent="0.3">
      <c r="A22" s="7" t="s">
        <v>28</v>
      </c>
      <c r="B22" s="8">
        <v>82984.797185155679</v>
      </c>
      <c r="C22" s="9"/>
      <c r="D22" s="28"/>
      <c r="E22" s="25"/>
      <c r="F22" s="18" t="s">
        <v>29</v>
      </c>
      <c r="G22" s="42" t="s">
        <v>24</v>
      </c>
      <c r="H22" s="42" t="s">
        <v>24</v>
      </c>
    </row>
    <row r="23" spans="1:8" s="23" customFormat="1" ht="24.6" customHeight="1" x14ac:dyDescent="0.3">
      <c r="A23" s="19" t="s">
        <v>30</v>
      </c>
      <c r="B23" s="20">
        <f>SUM(B16+B19+B20+B21+B22)</f>
        <v>730266.21522936993</v>
      </c>
      <c r="C23" s="20">
        <f>SUM(C16+C19+C20+C21+C22)</f>
        <v>109539.97999999998</v>
      </c>
      <c r="D23" s="20">
        <v>7302.66</v>
      </c>
      <c r="E23" s="21">
        <v>1493.73</v>
      </c>
      <c r="F23" s="30">
        <f>SUM(F16)</f>
        <v>553000</v>
      </c>
      <c r="G23" s="40">
        <f>G16</f>
        <v>5928.5</v>
      </c>
      <c r="H23" s="41">
        <f>H16</f>
        <v>1275</v>
      </c>
    </row>
    <row r="24" spans="1:8" s="23" customFormat="1" ht="24.6" customHeight="1" x14ac:dyDescent="0.3">
      <c r="A24" s="24" t="s">
        <v>20</v>
      </c>
      <c r="B24" s="43">
        <f>B17</f>
        <v>16596.96</v>
      </c>
      <c r="C24" s="44"/>
      <c r="D24" s="43">
        <f>D17</f>
        <v>580.89</v>
      </c>
      <c r="E24" s="44"/>
      <c r="F24" s="31">
        <f>F17</f>
        <v>25000</v>
      </c>
      <c r="G24" s="67">
        <f>G17</f>
        <v>875</v>
      </c>
      <c r="H24" s="68"/>
    </row>
    <row r="25" spans="1:8" s="23" customFormat="1" ht="24.6" customHeight="1" x14ac:dyDescent="0.3">
      <c r="A25" s="32" t="s">
        <v>31</v>
      </c>
      <c r="B25" s="33">
        <f>B23+B24</f>
        <v>746863.1752293699</v>
      </c>
      <c r="C25" s="33">
        <f>C23+B24</f>
        <v>126136.93999999997</v>
      </c>
      <c r="D25" s="45">
        <f>D23+E23+D24</f>
        <v>9377.2799999999988</v>
      </c>
      <c r="E25" s="46"/>
      <c r="F25" s="34">
        <f>F23+F24</f>
        <v>578000</v>
      </c>
      <c r="G25" s="60">
        <f>G23+H23+G24</f>
        <v>8078.5</v>
      </c>
      <c r="H25" s="61"/>
    </row>
    <row r="26" spans="1:8" s="13" customFormat="1" ht="24.6" customHeight="1" x14ac:dyDescent="0.3">
      <c r="A26" s="35" t="s">
        <v>32</v>
      </c>
      <c r="B26" s="36"/>
      <c r="C26" s="37"/>
      <c r="D26" s="36"/>
      <c r="E26" s="37"/>
      <c r="F26" s="38">
        <f>F25+F18</f>
        <v>607999.99</v>
      </c>
      <c r="G26" s="62">
        <f>G25+G18</f>
        <v>9128.5</v>
      </c>
      <c r="H26" s="63"/>
    </row>
    <row r="28" spans="1:8" x14ac:dyDescent="0.3">
      <c r="A28" s="4" t="s">
        <v>34</v>
      </c>
    </row>
    <row r="30" spans="1:8" x14ac:dyDescent="0.3">
      <c r="A30" s="4" t="s">
        <v>35</v>
      </c>
    </row>
  </sheetData>
  <mergeCells count="17">
    <mergeCell ref="D25:E25"/>
    <mergeCell ref="G25:H25"/>
    <mergeCell ref="G26:H26"/>
    <mergeCell ref="B17:C17"/>
    <mergeCell ref="D17:E17"/>
    <mergeCell ref="G17:H17"/>
    <mergeCell ref="G18:H18"/>
    <mergeCell ref="B24:C24"/>
    <mergeCell ref="D24:E24"/>
    <mergeCell ref="G24:H24"/>
    <mergeCell ref="G5:G15"/>
    <mergeCell ref="H5:H15"/>
    <mergeCell ref="A3:A4"/>
    <mergeCell ref="B3:C3"/>
    <mergeCell ref="D3:E3"/>
    <mergeCell ref="F3:F4"/>
    <mergeCell ref="G3:H3"/>
  </mergeCells>
  <pageMargins left="0.31496062992125984" right="0.31496062992125984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Droppová Eva</dc:creator>
  <cp:lastModifiedBy>Branislav Pelikán</cp:lastModifiedBy>
  <dcterms:created xsi:type="dcterms:W3CDTF">2023-03-30T09:16:27Z</dcterms:created>
  <dcterms:modified xsi:type="dcterms:W3CDTF">2024-07-04T11:52:29Z</dcterms:modified>
</cp:coreProperties>
</file>