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66_2024_A_LS Mútne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ponuka'!$A$1:$O$43</definedName>
  </definedNames>
  <calcPr calcId="162913"/>
</workbook>
</file>

<file path=xl/calcChain.xml><?xml version="1.0" encoding="utf-8"?>
<calcChain xmlns="http://schemas.openxmlformats.org/spreadsheetml/2006/main">
  <c r="L28" i="1" l="1"/>
  <c r="G18" i="1" l="1"/>
  <c r="O18" i="1" s="1"/>
  <c r="G19" i="1"/>
  <c r="O19" i="1" s="1"/>
  <c r="G20" i="1"/>
  <c r="O20" i="1" s="1"/>
  <c r="G21" i="1"/>
  <c r="O21" i="1" s="1"/>
  <c r="G22" i="1"/>
  <c r="O22" i="1" s="1"/>
  <c r="G23" i="1"/>
  <c r="O23" i="1" s="1"/>
  <c r="G24" i="1"/>
  <c r="O24" i="1" s="1"/>
  <c r="G25" i="1"/>
  <c r="O25" i="1" s="1"/>
  <c r="G26" i="1"/>
  <c r="O26" i="1" s="1"/>
  <c r="G27" i="1"/>
  <c r="O27" i="1" s="1"/>
  <c r="G16" i="1" l="1"/>
  <c r="O16" i="1" s="1"/>
  <c r="G17" i="1"/>
  <c r="O17" i="1" s="1"/>
  <c r="G14" i="1" l="1"/>
  <c r="O14" i="1" s="1"/>
  <c r="G15" i="1"/>
  <c r="O15" i="1" s="1"/>
  <c r="G13" i="1" l="1"/>
  <c r="O13" i="1" s="1"/>
  <c r="G12" i="1"/>
  <c r="G28" i="1" s="1"/>
  <c r="O12" i="1" l="1"/>
  <c r="P12" i="1" s="1"/>
  <c r="O28" i="1" l="1"/>
  <c r="P28" i="1" s="1"/>
  <c r="P13" i="1"/>
  <c r="O30" i="1" l="1"/>
  <c r="O29" i="1" s="1"/>
</calcChain>
</file>

<file path=xl/sharedStrings.xml><?xml version="1.0" encoding="utf-8"?>
<sst xmlns="http://schemas.openxmlformats.org/spreadsheetml/2006/main" count="155" uniqueCount="94">
  <si>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</si>
  <si>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</si>
  <si>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</si>
  <si>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</si>
  <si>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</si>
  <si>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</si>
  <si>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</si>
  <si>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</si>
  <si>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</si>
  <si>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</si>
  <si>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</si>
  <si>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</si>
  <si>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</si>
  <si>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</si>
  <si>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</si>
  <si>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</si>
  <si>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</si>
  <si>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</si>
  <si>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</si>
  <si>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</si>
  <si>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</si>
  <si>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</si>
  <si>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</si>
  <si>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</si>
  <si>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</si>
  <si>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</si>
  <si>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</si>
  <si>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</si>
  <si>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</si>
  <si>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</si>
  <si>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</si>
  <si>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</si>
  <si>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</si>
  <si>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</si>
  <si>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</si>
  <si>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</si>
  <si>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</si>
  <si>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</si>
  <si>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</si>
  <si>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</si>
  <si>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</si>
  <si>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</si>
  <si>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</si>
  <si>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</si>
  <si>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</si>
  <si>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</si>
  <si>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</si>
  <si>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</si>
  <si>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</si>
  <si>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</si>
  <si>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</si>
  <si>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</si>
  <si>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</si>
  <si>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</si>
  <si>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</si>
  <si>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</si>
  <si>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</si>
  <si>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</si>
  <si>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</si>
  <si>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</si>
  <si>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</si>
  <si>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</si>
  <si>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</si>
  <si>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</si>
  <si>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</si>
  <si>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</si>
  <si>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</si>
  <si>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</si>
  <si>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</si>
  <si>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</si>
  <si>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dtto</t>
  </si>
  <si>
    <t>LO Dešťané</t>
  </si>
  <si>
    <t>Predstínka JMP, ťažba a výroba sortimentov harvestormi, vývoz z lokality peň na odvozné miesto ľahkými vývozkami</t>
  </si>
  <si>
    <t>Lesy SR š.p. OZ Tatry, LS Mútne</t>
  </si>
  <si>
    <t xml:space="preserve">Lesnícke služby v ťažbovom procese - viacoperačné technológie na OZ Tatry, VC Mútne  </t>
  </si>
  <si>
    <t>LO Pilsko</t>
  </si>
  <si>
    <t>87 1</t>
  </si>
  <si>
    <t>94a0</t>
  </si>
  <si>
    <t>95 1</t>
  </si>
  <si>
    <t>96 1</t>
  </si>
  <si>
    <t>99 1</t>
  </si>
  <si>
    <t>99 2</t>
  </si>
  <si>
    <t>100 1</t>
  </si>
  <si>
    <t>101 0</t>
  </si>
  <si>
    <t>222 1</t>
  </si>
  <si>
    <t>222 4</t>
  </si>
  <si>
    <t>225 1</t>
  </si>
  <si>
    <t>228 1</t>
  </si>
  <si>
    <t>228 3</t>
  </si>
  <si>
    <t>229 1</t>
  </si>
  <si>
    <t>229 2</t>
  </si>
  <si>
    <t>230 1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</si>
  <si>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 Požadovaný termin vykonania zákazky septembrer-20.októbra 2024.</t>
    </r>
    <r>
      <rPr>
        <sz val="11"/>
        <color theme="1"/>
        <rFont val="Calibri"/>
        <family val="2"/>
        <charset val="238"/>
        <scheme val="minor"/>
      </rPr>
      <t xml:space="preserve"> Obhliadka porastov po dohode s objednávateľom, kontaktná osoba Ing. Martin Romaňák (mobil 0918 444 061)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</si>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</sst>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Protection="1"/>
    <xf numFmtId="0" fontId="0" fillId="3" borderId="25" xfId="0" applyFill="1" applyBorder="1" applyProtection="1"/>
    <xf numFmtId="0" fontId="10" fillId="3" borderId="2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4" fontId="10" fillId="3" borderId="40" xfId="0" applyNumberFormat="1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vertical="center" wrapText="1"/>
    </xf>
    <xf numFmtId="0" fontId="5" fillId="3" borderId="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right" vertical="center" wrapText="1"/>
    </xf>
    <xf numFmtId="0" fontId="10" fillId="3" borderId="44" xfId="0" applyFont="1" applyFill="1" applyBorder="1" applyAlignment="1" applyProtection="1">
      <alignment horizontal="right" vertical="center" wrapText="1"/>
    </xf>
    <xf numFmtId="4" fontId="10" fillId="3" borderId="39" xfId="0" applyNumberFormat="1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4" fontId="10" fillId="3" borderId="1" xfId="0" applyNumberFormat="1" applyFont="1" applyFill="1" applyBorder="1" applyAlignment="1" applyProtection="1">
      <alignment horizontal="center" vertical="center"/>
    </xf>
    <xf numFmtId="0" fontId="6" fillId="3" borderId="45" xfId="0" applyFont="1" applyFill="1" applyBorder="1" applyAlignment="1" applyProtection="1">
      <alignment vertical="center" wrapText="1"/>
    </xf>
    <xf numFmtId="4" fontId="6" fillId="3" borderId="39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0" fillId="2" borderId="2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21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2" xfId="0" applyFont="1" applyFill="1" applyBorder="1" applyAlignment="1" applyProtection="1">
      <alignment horizontal="left"/>
      <protection locked="0"/>
    </xf>
    <xf numFmtId="0" fontId="0" fillId="3" borderId="30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10" fillId="3" borderId="20" xfId="0" applyFont="1" applyFill="1" applyBorder="1" applyAlignment="1" applyProtection="1">
      <alignment horizontal="center" vertical="center" wrapText="1"/>
    </xf>
    <xf numFmtId="0" fontId="10" fillId="3" borderId="42" xfId="0" applyFont="1" applyFill="1" applyBorder="1" applyAlignment="1" applyProtection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0" fillId="0" borderId="29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abSelected="1" zoomScaleNormal="100" zoomScaleSheetLayoutView="100" workbookViewId="0">
      <selection activeCell="T33" sqref="T3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6.42578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96" t="s">
        <v>64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16" t="s">
        <v>93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6" ht="18" x14ac:dyDescent="0.25">
      <c r="A3" s="17" t="s">
        <v>0</v>
      </c>
      <c r="B3" s="13"/>
      <c r="C3" s="118" t="s">
        <v>74</v>
      </c>
      <c r="D3" s="119"/>
      <c r="E3" s="119"/>
      <c r="F3" s="119"/>
      <c r="G3" s="119"/>
      <c r="H3" s="119"/>
      <c r="I3" s="119"/>
      <c r="J3" s="119"/>
      <c r="K3" s="119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05"/>
      <c r="F5" s="105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06" t="s">
        <v>73</v>
      </c>
      <c r="C6" s="106"/>
      <c r="D6" s="106"/>
      <c r="E6" s="106"/>
      <c r="F6" s="106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07"/>
      <c r="C7" s="107"/>
      <c r="D7" s="107"/>
      <c r="E7" s="107"/>
      <c r="F7" s="107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3" t="s">
        <v>66</v>
      </c>
      <c r="B8" s="104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39" t="s">
        <v>69</v>
      </c>
      <c r="B9" s="108" t="s">
        <v>2</v>
      </c>
      <c r="C9" s="113" t="s">
        <v>53</v>
      </c>
      <c r="D9" s="114"/>
      <c r="E9" s="115" t="s">
        <v>3</v>
      </c>
      <c r="F9" s="116"/>
      <c r="G9" s="117"/>
      <c r="H9" s="120" t="s">
        <v>4</v>
      </c>
      <c r="I9" s="68" t="s">
        <v>5</v>
      </c>
      <c r="J9" s="110" t="s">
        <v>6</v>
      </c>
      <c r="K9" s="101" t="s">
        <v>7</v>
      </c>
      <c r="L9" s="68" t="s">
        <v>54</v>
      </c>
      <c r="M9" s="68" t="s">
        <v>60</v>
      </c>
      <c r="N9" s="75" t="s">
        <v>58</v>
      </c>
      <c r="O9" s="60" t="s">
        <v>59</v>
      </c>
    </row>
    <row r="10" spans="1:16" ht="21.75" customHeight="1" x14ac:dyDescent="0.25">
      <c r="A10" s="25"/>
      <c r="B10" s="109"/>
      <c r="C10" s="62" t="s">
        <v>67</v>
      </c>
      <c r="D10" s="63"/>
      <c r="E10" s="62" t="s">
        <v>9</v>
      </c>
      <c r="F10" s="64" t="s">
        <v>10</v>
      </c>
      <c r="G10" s="66" t="s">
        <v>11</v>
      </c>
      <c r="H10" s="121"/>
      <c r="I10" s="69"/>
      <c r="J10" s="111"/>
      <c r="K10" s="102"/>
      <c r="L10" s="69"/>
      <c r="M10" s="69"/>
      <c r="N10" s="76"/>
      <c r="O10" s="61"/>
    </row>
    <row r="11" spans="1:16" ht="49.9" customHeight="1" thickBot="1" x14ac:dyDescent="0.3">
      <c r="A11" s="26"/>
      <c r="B11" s="109"/>
      <c r="C11" s="62"/>
      <c r="D11" s="63"/>
      <c r="E11" s="62"/>
      <c r="F11" s="65"/>
      <c r="G11" s="67"/>
      <c r="H11" s="122"/>
      <c r="I11" s="69"/>
      <c r="J11" s="112"/>
      <c r="K11" s="102"/>
      <c r="L11" s="69"/>
      <c r="M11" s="70"/>
      <c r="N11" s="76"/>
      <c r="O11" s="61"/>
    </row>
    <row r="12" spans="1:16" ht="60" customHeight="1" x14ac:dyDescent="0.25">
      <c r="A12" s="46" t="s">
        <v>71</v>
      </c>
      <c r="B12" s="41" t="s">
        <v>76</v>
      </c>
      <c r="C12" s="97" t="s">
        <v>72</v>
      </c>
      <c r="D12" s="98"/>
      <c r="E12" s="50">
        <v>700</v>
      </c>
      <c r="F12" s="42">
        <v>0</v>
      </c>
      <c r="G12" s="42">
        <f>E12+F12</f>
        <v>700</v>
      </c>
      <c r="H12" s="53" t="s">
        <v>37</v>
      </c>
      <c r="I12" s="53">
        <v>45</v>
      </c>
      <c r="J12" s="53">
        <v>2.04</v>
      </c>
      <c r="K12" s="44">
        <v>500</v>
      </c>
      <c r="L12" s="45">
        <v>10850</v>
      </c>
      <c r="M12" s="47" t="s">
        <v>61</v>
      </c>
      <c r="N12" s="38"/>
      <c r="O12" s="28">
        <f>SUM(N12*G12)</f>
        <v>0</v>
      </c>
      <c r="P12" s="12" t="str">
        <f>IF( O12=0," ", IF(100-((L12/O12)*100)&gt;20,"viac ako 20%",0))</f>
        <v xml:space="preserve"> </v>
      </c>
    </row>
    <row r="13" spans="1:16" x14ac:dyDescent="0.25">
      <c r="A13" s="57" t="s">
        <v>71</v>
      </c>
      <c r="B13" s="43" t="s">
        <v>77</v>
      </c>
      <c r="C13" s="99" t="s">
        <v>70</v>
      </c>
      <c r="D13" s="100"/>
      <c r="E13" s="51">
        <v>150</v>
      </c>
      <c r="F13" s="48">
        <v>0</v>
      </c>
      <c r="G13" s="48">
        <f>E13+F13</f>
        <v>150</v>
      </c>
      <c r="H13" s="27" t="s">
        <v>37</v>
      </c>
      <c r="I13" s="27">
        <v>20</v>
      </c>
      <c r="J13" s="27">
        <v>1.1499999999999999</v>
      </c>
      <c r="K13" s="49">
        <v>450</v>
      </c>
      <c r="L13" s="52">
        <v>2316</v>
      </c>
      <c r="M13" s="29" t="s">
        <v>61</v>
      </c>
      <c r="N13" s="38"/>
      <c r="O13" s="28">
        <f t="shared" ref="O13:O27" si="0">SUM(N13*G13)</f>
        <v>0</v>
      </c>
      <c r="P13" s="12" t="str">
        <f t="shared" ref="P13" si="1">IF( O13=0," ", IF(100-((L13/O13)*100)&gt;20,"viac ako 20%",0))</f>
        <v xml:space="preserve"> </v>
      </c>
    </row>
    <row r="14" spans="1:16" x14ac:dyDescent="0.25">
      <c r="A14" s="57" t="s">
        <v>71</v>
      </c>
      <c r="B14" s="55" t="s">
        <v>78</v>
      </c>
      <c r="C14" s="59" t="s">
        <v>70</v>
      </c>
      <c r="D14" s="59"/>
      <c r="E14" s="48">
        <v>100</v>
      </c>
      <c r="F14" s="48">
        <v>0</v>
      </c>
      <c r="G14" s="48">
        <f>E14+F14</f>
        <v>100</v>
      </c>
      <c r="H14" s="27" t="s">
        <v>37</v>
      </c>
      <c r="I14" s="27">
        <v>25</v>
      </c>
      <c r="J14" s="27">
        <v>1.98</v>
      </c>
      <c r="K14" s="49">
        <v>350</v>
      </c>
      <c r="L14" s="56">
        <v>1550</v>
      </c>
      <c r="M14" s="58" t="s">
        <v>61</v>
      </c>
      <c r="N14" s="38"/>
      <c r="O14" s="28">
        <f t="shared" si="0"/>
        <v>0</v>
      </c>
      <c r="P14" s="12"/>
    </row>
    <row r="15" spans="1:16" x14ac:dyDescent="0.25">
      <c r="A15" s="57" t="s">
        <v>71</v>
      </c>
      <c r="B15" s="55" t="s">
        <v>79</v>
      </c>
      <c r="C15" s="59" t="s">
        <v>70</v>
      </c>
      <c r="D15" s="59"/>
      <c r="E15" s="48">
        <v>500</v>
      </c>
      <c r="F15" s="48">
        <v>0</v>
      </c>
      <c r="G15" s="48">
        <f>E15+F15</f>
        <v>500</v>
      </c>
      <c r="H15" s="27" t="s">
        <v>37</v>
      </c>
      <c r="I15" s="27">
        <v>20</v>
      </c>
      <c r="J15" s="27">
        <v>1.62</v>
      </c>
      <c r="K15" s="49">
        <v>490</v>
      </c>
      <c r="L15" s="56">
        <v>7750</v>
      </c>
      <c r="M15" s="58" t="s">
        <v>61</v>
      </c>
      <c r="N15" s="38"/>
      <c r="O15" s="28">
        <f t="shared" si="0"/>
        <v>0</v>
      </c>
      <c r="P15" s="12"/>
    </row>
    <row r="16" spans="1:16" x14ac:dyDescent="0.25">
      <c r="A16" s="57" t="s">
        <v>71</v>
      </c>
      <c r="B16" s="55" t="s">
        <v>80</v>
      </c>
      <c r="C16" s="59" t="s">
        <v>70</v>
      </c>
      <c r="D16" s="59"/>
      <c r="E16" s="48">
        <v>400</v>
      </c>
      <c r="F16" s="48">
        <v>0</v>
      </c>
      <c r="G16" s="48">
        <f t="shared" ref="G16:G27" si="2">E16+F16</f>
        <v>400</v>
      </c>
      <c r="H16" s="27" t="s">
        <v>37</v>
      </c>
      <c r="I16" s="27">
        <v>25</v>
      </c>
      <c r="J16" s="27">
        <v>1.6</v>
      </c>
      <c r="K16" s="49">
        <v>700</v>
      </c>
      <c r="L16" s="56">
        <v>6608</v>
      </c>
      <c r="M16" s="58" t="s">
        <v>61</v>
      </c>
      <c r="N16" s="38"/>
      <c r="O16" s="28">
        <f t="shared" si="0"/>
        <v>0</v>
      </c>
      <c r="P16" s="12"/>
    </row>
    <row r="17" spans="1:16" x14ac:dyDescent="0.25">
      <c r="A17" s="57" t="s">
        <v>71</v>
      </c>
      <c r="B17" s="55" t="s">
        <v>81</v>
      </c>
      <c r="C17" s="59" t="s">
        <v>70</v>
      </c>
      <c r="D17" s="59"/>
      <c r="E17" s="48">
        <v>30</v>
      </c>
      <c r="F17" s="48">
        <v>0</v>
      </c>
      <c r="G17" s="48">
        <f t="shared" si="2"/>
        <v>30</v>
      </c>
      <c r="H17" s="27" t="s">
        <v>37</v>
      </c>
      <c r="I17" s="27">
        <v>25</v>
      </c>
      <c r="J17" s="27">
        <v>1.62</v>
      </c>
      <c r="K17" s="49">
        <v>650</v>
      </c>
      <c r="L17" s="56">
        <v>495.6</v>
      </c>
      <c r="M17" s="58" t="s">
        <v>61</v>
      </c>
      <c r="N17" s="38"/>
      <c r="O17" s="28">
        <f t="shared" si="0"/>
        <v>0</v>
      </c>
      <c r="P17" s="12"/>
    </row>
    <row r="18" spans="1:16" x14ac:dyDescent="0.25">
      <c r="A18" s="57" t="s">
        <v>71</v>
      </c>
      <c r="B18" s="55" t="s">
        <v>82</v>
      </c>
      <c r="C18" s="59" t="s">
        <v>70</v>
      </c>
      <c r="D18" s="59"/>
      <c r="E18" s="48">
        <v>300</v>
      </c>
      <c r="F18" s="48">
        <v>0</v>
      </c>
      <c r="G18" s="48">
        <f t="shared" si="2"/>
        <v>300</v>
      </c>
      <c r="H18" s="27" t="s">
        <v>37</v>
      </c>
      <c r="I18" s="27">
        <v>15</v>
      </c>
      <c r="J18" s="27">
        <v>0.79</v>
      </c>
      <c r="K18" s="49">
        <v>1050</v>
      </c>
      <c r="L18" s="56">
        <v>5820</v>
      </c>
      <c r="M18" s="58" t="s">
        <v>61</v>
      </c>
      <c r="N18" s="38"/>
      <c r="O18" s="28">
        <f t="shared" si="0"/>
        <v>0</v>
      </c>
      <c r="P18" s="12"/>
    </row>
    <row r="19" spans="1:16" x14ac:dyDescent="0.25">
      <c r="A19" s="57" t="s">
        <v>71</v>
      </c>
      <c r="B19" s="55" t="s">
        <v>83</v>
      </c>
      <c r="C19" s="59" t="s">
        <v>70</v>
      </c>
      <c r="D19" s="59"/>
      <c r="E19" s="48">
        <v>140</v>
      </c>
      <c r="F19" s="48">
        <v>0</v>
      </c>
      <c r="G19" s="48">
        <f t="shared" si="2"/>
        <v>140</v>
      </c>
      <c r="H19" s="27" t="s">
        <v>37</v>
      </c>
      <c r="I19" s="27">
        <v>10</v>
      </c>
      <c r="J19" s="27">
        <v>0.88</v>
      </c>
      <c r="K19" s="49">
        <v>520</v>
      </c>
      <c r="L19" s="56">
        <v>2254</v>
      </c>
      <c r="M19" s="58" t="s">
        <v>61</v>
      </c>
      <c r="N19" s="38"/>
      <c r="O19" s="28">
        <f t="shared" si="0"/>
        <v>0</v>
      </c>
      <c r="P19" s="12"/>
    </row>
    <row r="20" spans="1:16" x14ac:dyDescent="0.25">
      <c r="A20" s="57" t="s">
        <v>75</v>
      </c>
      <c r="B20" s="55" t="s">
        <v>84</v>
      </c>
      <c r="C20" s="59" t="s">
        <v>70</v>
      </c>
      <c r="D20" s="59"/>
      <c r="E20" s="48">
        <v>250</v>
      </c>
      <c r="F20" s="48">
        <v>0</v>
      </c>
      <c r="G20" s="48">
        <f t="shared" si="2"/>
        <v>250</v>
      </c>
      <c r="H20" s="27" t="s">
        <v>37</v>
      </c>
      <c r="I20" s="27">
        <v>25</v>
      </c>
      <c r="J20" s="27">
        <v>1.83</v>
      </c>
      <c r="K20" s="49">
        <v>1100</v>
      </c>
      <c r="L20" s="56">
        <v>4702.5</v>
      </c>
      <c r="M20" s="58" t="s">
        <v>61</v>
      </c>
      <c r="N20" s="38"/>
      <c r="O20" s="28">
        <f t="shared" si="0"/>
        <v>0</v>
      </c>
      <c r="P20" s="12"/>
    </row>
    <row r="21" spans="1:16" x14ac:dyDescent="0.25">
      <c r="A21" s="57" t="s">
        <v>75</v>
      </c>
      <c r="B21" s="55" t="s">
        <v>85</v>
      </c>
      <c r="C21" s="59" t="s">
        <v>70</v>
      </c>
      <c r="D21" s="59"/>
      <c r="E21" s="48">
        <v>20</v>
      </c>
      <c r="F21" s="48">
        <v>0</v>
      </c>
      <c r="G21" s="48">
        <f t="shared" si="2"/>
        <v>20</v>
      </c>
      <c r="H21" s="27" t="s">
        <v>37</v>
      </c>
      <c r="I21" s="27">
        <v>25</v>
      </c>
      <c r="J21" s="27">
        <v>1.75</v>
      </c>
      <c r="K21" s="49">
        <v>1100</v>
      </c>
      <c r="L21" s="56">
        <v>376.2</v>
      </c>
      <c r="M21" s="58" t="s">
        <v>61</v>
      </c>
      <c r="N21" s="38"/>
      <c r="O21" s="28">
        <f t="shared" si="0"/>
        <v>0</v>
      </c>
      <c r="P21" s="12"/>
    </row>
    <row r="22" spans="1:16" x14ac:dyDescent="0.25">
      <c r="A22" s="57" t="s">
        <v>75</v>
      </c>
      <c r="B22" s="55" t="s">
        <v>86</v>
      </c>
      <c r="C22" s="59" t="s">
        <v>70</v>
      </c>
      <c r="D22" s="59"/>
      <c r="E22" s="48">
        <v>300</v>
      </c>
      <c r="F22" s="48">
        <v>0</v>
      </c>
      <c r="G22" s="48">
        <f t="shared" si="2"/>
        <v>300</v>
      </c>
      <c r="H22" s="27" t="s">
        <v>37</v>
      </c>
      <c r="I22" s="27">
        <v>25</v>
      </c>
      <c r="J22" s="27">
        <v>1.99</v>
      </c>
      <c r="K22" s="49">
        <v>620</v>
      </c>
      <c r="L22" s="56">
        <v>4863</v>
      </c>
      <c r="M22" s="58" t="s">
        <v>61</v>
      </c>
      <c r="N22" s="38"/>
      <c r="O22" s="28">
        <f t="shared" si="0"/>
        <v>0</v>
      </c>
      <c r="P22" s="12"/>
    </row>
    <row r="23" spans="1:16" x14ac:dyDescent="0.25">
      <c r="A23" s="57" t="s">
        <v>75</v>
      </c>
      <c r="B23" s="55" t="s">
        <v>87</v>
      </c>
      <c r="C23" s="59" t="s">
        <v>70</v>
      </c>
      <c r="D23" s="59"/>
      <c r="E23" s="48">
        <v>100</v>
      </c>
      <c r="F23" s="48">
        <v>0</v>
      </c>
      <c r="G23" s="48">
        <f t="shared" si="2"/>
        <v>100</v>
      </c>
      <c r="H23" s="27" t="s">
        <v>37</v>
      </c>
      <c r="I23" s="27">
        <v>25</v>
      </c>
      <c r="J23" s="27">
        <v>1.53</v>
      </c>
      <c r="K23" s="49">
        <v>1050</v>
      </c>
      <c r="L23" s="56">
        <v>1850</v>
      </c>
      <c r="M23" s="58" t="s">
        <v>61</v>
      </c>
      <c r="N23" s="38"/>
      <c r="O23" s="28">
        <f t="shared" si="0"/>
        <v>0</v>
      </c>
      <c r="P23" s="12"/>
    </row>
    <row r="24" spans="1:16" x14ac:dyDescent="0.25">
      <c r="A24" s="57" t="s">
        <v>75</v>
      </c>
      <c r="B24" s="55" t="s">
        <v>88</v>
      </c>
      <c r="C24" s="59" t="s">
        <v>70</v>
      </c>
      <c r="D24" s="59"/>
      <c r="E24" s="48">
        <v>10</v>
      </c>
      <c r="F24" s="48">
        <v>0</v>
      </c>
      <c r="G24" s="48">
        <f t="shared" si="2"/>
        <v>10</v>
      </c>
      <c r="H24" s="27" t="s">
        <v>37</v>
      </c>
      <c r="I24" s="27">
        <v>25</v>
      </c>
      <c r="J24" s="27">
        <v>1.39</v>
      </c>
      <c r="K24" s="49">
        <v>1050</v>
      </c>
      <c r="L24" s="56">
        <v>185</v>
      </c>
      <c r="M24" s="58" t="s">
        <v>61</v>
      </c>
      <c r="N24" s="38"/>
      <c r="O24" s="28">
        <f t="shared" si="0"/>
        <v>0</v>
      </c>
      <c r="P24" s="12"/>
    </row>
    <row r="25" spans="1:16" x14ac:dyDescent="0.25">
      <c r="A25" s="57" t="s">
        <v>75</v>
      </c>
      <c r="B25" s="55" t="s">
        <v>89</v>
      </c>
      <c r="C25" s="59" t="s">
        <v>70</v>
      </c>
      <c r="D25" s="59"/>
      <c r="E25" s="48">
        <v>600</v>
      </c>
      <c r="F25" s="48">
        <v>0</v>
      </c>
      <c r="G25" s="48">
        <f t="shared" si="2"/>
        <v>600</v>
      </c>
      <c r="H25" s="27" t="s">
        <v>37</v>
      </c>
      <c r="I25" s="27">
        <v>30</v>
      </c>
      <c r="J25" s="27">
        <v>1.6</v>
      </c>
      <c r="K25" s="49">
        <v>900</v>
      </c>
      <c r="L25" s="56">
        <v>10560</v>
      </c>
      <c r="M25" s="58" t="s">
        <v>61</v>
      </c>
      <c r="N25" s="38"/>
      <c r="O25" s="28">
        <f t="shared" si="0"/>
        <v>0</v>
      </c>
      <c r="P25" s="12"/>
    </row>
    <row r="26" spans="1:16" x14ac:dyDescent="0.25">
      <c r="A26" s="57" t="s">
        <v>75</v>
      </c>
      <c r="B26" s="55" t="s">
        <v>90</v>
      </c>
      <c r="C26" s="59" t="s">
        <v>70</v>
      </c>
      <c r="D26" s="59"/>
      <c r="E26" s="48">
        <v>10</v>
      </c>
      <c r="F26" s="48">
        <v>0</v>
      </c>
      <c r="G26" s="48">
        <f t="shared" si="2"/>
        <v>10</v>
      </c>
      <c r="H26" s="27" t="s">
        <v>37</v>
      </c>
      <c r="I26" s="27">
        <v>20</v>
      </c>
      <c r="J26" s="27">
        <v>1.6</v>
      </c>
      <c r="K26" s="49">
        <v>900</v>
      </c>
      <c r="L26" s="56">
        <v>176</v>
      </c>
      <c r="M26" s="58" t="s">
        <v>61</v>
      </c>
      <c r="N26" s="38"/>
      <c r="O26" s="28">
        <f t="shared" si="0"/>
        <v>0</v>
      </c>
      <c r="P26" s="12"/>
    </row>
    <row r="27" spans="1:16" x14ac:dyDescent="0.25">
      <c r="A27" s="57" t="s">
        <v>75</v>
      </c>
      <c r="B27" s="55" t="s">
        <v>91</v>
      </c>
      <c r="C27" s="59" t="s">
        <v>70</v>
      </c>
      <c r="D27" s="59"/>
      <c r="E27" s="48">
        <v>50</v>
      </c>
      <c r="F27" s="48">
        <v>0</v>
      </c>
      <c r="G27" s="48">
        <f t="shared" si="2"/>
        <v>50</v>
      </c>
      <c r="H27" s="27" t="s">
        <v>37</v>
      </c>
      <c r="I27" s="27">
        <v>50</v>
      </c>
      <c r="J27" s="27">
        <v>1.34</v>
      </c>
      <c r="K27" s="49">
        <v>350</v>
      </c>
      <c r="L27" s="56">
        <v>747.5</v>
      </c>
      <c r="M27" s="58" t="s">
        <v>61</v>
      </c>
      <c r="N27" s="38"/>
      <c r="O27" s="28">
        <f t="shared" si="0"/>
        <v>0</v>
      </c>
      <c r="P27" s="12"/>
    </row>
    <row r="28" spans="1:16" ht="15.75" thickBot="1" x14ac:dyDescent="0.3">
      <c r="A28" s="40"/>
      <c r="B28" s="54"/>
      <c r="C28" s="54"/>
      <c r="D28" s="54"/>
      <c r="E28" s="54"/>
      <c r="F28" s="54"/>
      <c r="G28" s="54">
        <f>SUM(G12:G27)</f>
        <v>3660</v>
      </c>
      <c r="H28" s="54"/>
      <c r="I28" s="54"/>
      <c r="J28" s="71" t="s">
        <v>13</v>
      </c>
      <c r="K28" s="71"/>
      <c r="L28" s="31">
        <f>SUM(L12:L27)</f>
        <v>61103.799999999996</v>
      </c>
      <c r="M28" s="31"/>
      <c r="N28" s="54" t="s">
        <v>14</v>
      </c>
      <c r="O28" s="31">
        <f>SUM(O12:O27)</f>
        <v>0</v>
      </c>
      <c r="P28" s="12" t="str">
        <f>IF(O28&gt;L28,"prekročená cena","nižšia ako stanovená")</f>
        <v>nižšia ako stanovená</v>
      </c>
    </row>
    <row r="29" spans="1:16" ht="15.75" thickBot="1" x14ac:dyDescent="0.3">
      <c r="A29" s="72" t="s">
        <v>15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4"/>
      <c r="O29" s="30">
        <f>O30-O28</f>
        <v>0</v>
      </c>
    </row>
    <row r="30" spans="1:16" ht="15.75" thickBot="1" x14ac:dyDescent="0.3">
      <c r="A30" s="72" t="s">
        <v>16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4"/>
      <c r="O30" s="30">
        <f>IF("nie"=MID(I38,1,3),O28,(O28*1.2))</f>
        <v>0</v>
      </c>
    </row>
    <row r="31" spans="1:16" x14ac:dyDescent="0.25">
      <c r="A31" s="80" t="s">
        <v>17</v>
      </c>
      <c r="B31" s="80"/>
      <c r="C31" s="80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</row>
    <row r="32" spans="1:16" x14ac:dyDescent="0.25">
      <c r="A32" s="94" t="s">
        <v>65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</row>
    <row r="33" spans="1:15" ht="25.5" customHeight="1" x14ac:dyDescent="0.25">
      <c r="A33" s="33" t="s">
        <v>57</v>
      </c>
      <c r="B33" s="33"/>
      <c r="C33" s="33"/>
      <c r="D33" s="33"/>
      <c r="E33" s="33"/>
      <c r="F33" s="33"/>
      <c r="G33" s="34" t="s">
        <v>55</v>
      </c>
      <c r="H33" s="33"/>
      <c r="I33" s="33"/>
      <c r="J33" s="35"/>
      <c r="K33" s="35"/>
      <c r="L33" s="35"/>
      <c r="M33" s="35"/>
      <c r="N33" s="35"/>
      <c r="O33" s="35"/>
    </row>
    <row r="34" spans="1:15" ht="15" customHeight="1" x14ac:dyDescent="0.25">
      <c r="A34" s="85" t="s">
        <v>92</v>
      </c>
      <c r="B34" s="86"/>
      <c r="C34" s="86"/>
      <c r="D34" s="86"/>
      <c r="E34" s="87"/>
      <c r="F34" s="81" t="s">
        <v>56</v>
      </c>
      <c r="G34" s="36" t="s">
        <v>18</v>
      </c>
      <c r="H34" s="82"/>
      <c r="I34" s="83"/>
      <c r="J34" s="83"/>
      <c r="K34" s="83"/>
      <c r="L34" s="83"/>
      <c r="M34" s="83"/>
      <c r="N34" s="83"/>
      <c r="O34" s="84"/>
    </row>
    <row r="35" spans="1:15" x14ac:dyDescent="0.25">
      <c r="A35" s="88"/>
      <c r="B35" s="89"/>
      <c r="C35" s="89"/>
      <c r="D35" s="89"/>
      <c r="E35" s="90"/>
      <c r="F35" s="81"/>
      <c r="G35" s="36" t="s">
        <v>19</v>
      </c>
      <c r="H35" s="82"/>
      <c r="I35" s="83"/>
      <c r="J35" s="83"/>
      <c r="K35" s="83"/>
      <c r="L35" s="83"/>
      <c r="M35" s="83"/>
      <c r="N35" s="83"/>
      <c r="O35" s="84"/>
    </row>
    <row r="36" spans="1:15" ht="18" customHeight="1" x14ac:dyDescent="0.25">
      <c r="A36" s="88"/>
      <c r="B36" s="89"/>
      <c r="C36" s="89"/>
      <c r="D36" s="89"/>
      <c r="E36" s="90"/>
      <c r="F36" s="81"/>
      <c r="G36" s="36" t="s">
        <v>20</v>
      </c>
      <c r="H36" s="82"/>
      <c r="I36" s="83"/>
      <c r="J36" s="83"/>
      <c r="K36" s="83"/>
      <c r="L36" s="83"/>
      <c r="M36" s="83"/>
      <c r="N36" s="83"/>
      <c r="O36" s="84"/>
    </row>
    <row r="37" spans="1:15" x14ac:dyDescent="0.25">
      <c r="A37" s="88"/>
      <c r="B37" s="89"/>
      <c r="C37" s="89"/>
      <c r="D37" s="89"/>
      <c r="E37" s="90"/>
      <c r="F37" s="81"/>
      <c r="G37" s="36" t="s">
        <v>21</v>
      </c>
      <c r="H37" s="82"/>
      <c r="I37" s="83"/>
      <c r="J37" s="83"/>
      <c r="K37" s="83"/>
      <c r="L37" s="83"/>
      <c r="M37" s="83"/>
      <c r="N37" s="83"/>
      <c r="O37" s="84"/>
    </row>
    <row r="38" spans="1:15" x14ac:dyDescent="0.25">
      <c r="A38" s="88"/>
      <c r="B38" s="89"/>
      <c r="C38" s="89"/>
      <c r="D38" s="89"/>
      <c r="E38" s="90"/>
      <c r="F38" s="81"/>
      <c r="G38" s="36" t="s">
        <v>22</v>
      </c>
      <c r="H38" s="82"/>
      <c r="I38" s="83"/>
      <c r="J38" s="83"/>
      <c r="K38" s="83"/>
      <c r="L38" s="83"/>
      <c r="M38" s="83"/>
      <c r="N38" s="83"/>
      <c r="O38" s="84"/>
    </row>
    <row r="39" spans="1:15" x14ac:dyDescent="0.25">
      <c r="A39" s="88"/>
      <c r="B39" s="89"/>
      <c r="C39" s="89"/>
      <c r="D39" s="89"/>
      <c r="E39" s="90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25">
      <c r="A40" s="88"/>
      <c r="B40" s="89"/>
      <c r="C40" s="89"/>
      <c r="D40" s="89"/>
      <c r="E40" s="90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25">
      <c r="A41" s="91"/>
      <c r="B41" s="92"/>
      <c r="C41" s="92"/>
      <c r="D41" s="92"/>
      <c r="E41" s="93"/>
      <c r="F41" s="35"/>
      <c r="G41" s="24"/>
      <c r="H41" s="18"/>
      <c r="I41" s="24"/>
      <c r="J41" s="24" t="s">
        <v>23</v>
      </c>
      <c r="K41" s="24"/>
      <c r="L41" s="77"/>
      <c r="M41" s="78"/>
      <c r="N41" s="79"/>
      <c r="O41" s="24"/>
    </row>
    <row r="42" spans="1:15" x14ac:dyDescent="0.25">
      <c r="A42" s="35"/>
      <c r="B42" s="35"/>
      <c r="C42" s="35"/>
      <c r="D42" s="35"/>
      <c r="E42" s="35"/>
      <c r="F42" s="35"/>
      <c r="G42" s="24"/>
      <c r="H42" s="24"/>
      <c r="I42" s="24"/>
      <c r="J42" s="24"/>
      <c r="K42" s="24"/>
      <c r="L42" s="24"/>
      <c r="M42" s="24"/>
      <c r="N42" s="24"/>
      <c r="O42" s="24"/>
    </row>
    <row r="43" spans="1:15" x14ac:dyDescent="0.25">
      <c r="A43" s="21"/>
      <c r="B43" s="21"/>
      <c r="C43" s="21"/>
      <c r="D43" s="21"/>
      <c r="E43" s="21"/>
      <c r="F43" s="21"/>
      <c r="G43" s="24"/>
      <c r="H43" s="24"/>
      <c r="I43" s="24"/>
      <c r="J43" s="24"/>
      <c r="K43" s="24"/>
      <c r="L43" s="24"/>
      <c r="M43" s="24"/>
      <c r="N43" s="24"/>
      <c r="O43" s="24"/>
    </row>
  </sheetData>
  <mergeCells count="50">
    <mergeCell ref="A1:L1"/>
    <mergeCell ref="C12:D12"/>
    <mergeCell ref="C13:D13"/>
    <mergeCell ref="K9:K11"/>
    <mergeCell ref="A8:B8"/>
    <mergeCell ref="E5:F5"/>
    <mergeCell ref="B6:F6"/>
    <mergeCell ref="B7:F7"/>
    <mergeCell ref="B9:B11"/>
    <mergeCell ref="I9:I11"/>
    <mergeCell ref="J9:J11"/>
    <mergeCell ref="C9:D9"/>
    <mergeCell ref="E9:G9"/>
    <mergeCell ref="C3:K3"/>
    <mergeCell ref="H9:H11"/>
    <mergeCell ref="L41:N41"/>
    <mergeCell ref="A31:C31"/>
    <mergeCell ref="F34:F38"/>
    <mergeCell ref="H34:O34"/>
    <mergeCell ref="H35:O35"/>
    <mergeCell ref="H36:O36"/>
    <mergeCell ref="H37:O37"/>
    <mergeCell ref="A34:E41"/>
    <mergeCell ref="A32:O32"/>
    <mergeCell ref="H38:O38"/>
    <mergeCell ref="J28:K28"/>
    <mergeCell ref="A29:N29"/>
    <mergeCell ref="A30:N30"/>
    <mergeCell ref="L9:L11"/>
    <mergeCell ref="N9:N11"/>
    <mergeCell ref="C18:D18"/>
    <mergeCell ref="C19:D19"/>
    <mergeCell ref="C21:D21"/>
    <mergeCell ref="C22:D22"/>
    <mergeCell ref="C23:D23"/>
    <mergeCell ref="C24:D24"/>
    <mergeCell ref="C25:D25"/>
    <mergeCell ref="C20:D20"/>
    <mergeCell ref="C16:D16"/>
    <mergeCell ref="O9:O11"/>
    <mergeCell ref="C10:D11"/>
    <mergeCell ref="E10:E11"/>
    <mergeCell ref="F10:F11"/>
    <mergeCell ref="C15:D15"/>
    <mergeCell ref="C14:D14"/>
    <mergeCell ref="G10:G11"/>
    <mergeCell ref="M9:M11"/>
    <mergeCell ref="C17:D17"/>
    <mergeCell ref="C27:D27"/>
    <mergeCell ref="C26:D26"/>
  </mergeCells>
  <pageMargins left="0.23622047244094491" right="0.23622047244094491" top="0.74803149606299213" bottom="0.74803149606299213" header="0.31496062992125984" footer="0.31496062992125984"/>
  <pageSetup paperSize="9" scale="61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25" t="s">
        <v>51</v>
      </c>
      <c r="M2" s="125"/>
    </row>
    <row r="3" spans="1:14" x14ac:dyDescent="0.25">
      <c r="A3" s="5" t="s">
        <v>25</v>
      </c>
      <c r="B3" s="126" t="s">
        <v>26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1:14" x14ac:dyDescent="0.25">
      <c r="A4" s="5" t="s">
        <v>27</v>
      </c>
      <c r="B4" s="126" t="s">
        <v>28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4" x14ac:dyDescent="0.25">
      <c r="A5" s="5" t="s">
        <v>8</v>
      </c>
      <c r="B5" s="126" t="s">
        <v>29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</row>
    <row r="6" spans="1:14" x14ac:dyDescent="0.25">
      <c r="A6" s="5" t="s">
        <v>2</v>
      </c>
      <c r="B6" s="126" t="s">
        <v>30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</row>
    <row r="7" spans="1:14" x14ac:dyDescent="0.25">
      <c r="A7" s="6" t="s">
        <v>31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4"/>
    </row>
    <row r="8" spans="1:14" x14ac:dyDescent="0.25">
      <c r="A8" s="5" t="s">
        <v>12</v>
      </c>
      <c r="B8" s="126" t="s">
        <v>32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</row>
    <row r="9" spans="1:14" x14ac:dyDescent="0.25">
      <c r="A9" s="7" t="s">
        <v>33</v>
      </c>
      <c r="B9" s="126" t="s">
        <v>34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</row>
    <row r="10" spans="1:14" x14ac:dyDescent="0.25">
      <c r="A10" s="7" t="s">
        <v>35</v>
      </c>
      <c r="B10" s="126" t="s">
        <v>36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</row>
    <row r="11" spans="1:14" x14ac:dyDescent="0.25">
      <c r="A11" s="8" t="s">
        <v>37</v>
      </c>
      <c r="B11" s="126" t="s">
        <v>38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</row>
    <row r="12" spans="1:14" x14ac:dyDescent="0.25">
      <c r="A12" s="9" t="s">
        <v>39</v>
      </c>
      <c r="B12" s="126" t="s">
        <v>40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</row>
    <row r="13" spans="1:14" ht="24" customHeight="1" x14ac:dyDescent="0.25">
      <c r="A13" s="8" t="s">
        <v>41</v>
      </c>
      <c r="B13" s="126" t="s">
        <v>42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</row>
    <row r="14" spans="1:14" ht="16.5" customHeight="1" x14ac:dyDescent="0.25">
      <c r="A14" s="8" t="s">
        <v>5</v>
      </c>
      <c r="B14" s="126" t="s">
        <v>52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</row>
    <row r="15" spans="1:14" x14ac:dyDescent="0.25">
      <c r="A15" s="8" t="s">
        <v>43</v>
      </c>
      <c r="B15" s="126" t="s">
        <v>44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</row>
    <row r="16" spans="1:14" ht="38.25" x14ac:dyDescent="0.25">
      <c r="A16" s="10" t="s">
        <v>45</v>
      </c>
      <c r="B16" s="126" t="s">
        <v>46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</row>
    <row r="17" spans="1:14" ht="28.5" customHeight="1" x14ac:dyDescent="0.25">
      <c r="A17" s="10" t="s">
        <v>47</v>
      </c>
      <c r="B17" s="126" t="s">
        <v>48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</row>
    <row r="18" spans="1:14" ht="27" customHeight="1" x14ac:dyDescent="0.25">
      <c r="A18" s="11" t="s">
        <v>49</v>
      </c>
      <c r="B18" s="126" t="s">
        <v>50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</row>
    <row r="19" spans="1:14" ht="75" customHeight="1" x14ac:dyDescent="0.25">
      <c r="A19" s="37" t="s">
        <v>62</v>
      </c>
      <c r="B19" s="127" t="s">
        <v>63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2024-08-26T04:40:02Z</cp:lastPrinted>
  <dcterms:created xsi:type="dcterms:W3CDTF">2012-08-13T12:29:09Z</dcterms:created>
  <dcterms:modified xsi:type="dcterms:W3CDTF">2024-09-06T08:07:03Z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