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Rekapitulace stavby" sheetId="1" r:id="rId1"/>
    <sheet name="SO 101 - Chodník" sheetId="2" r:id="rId2"/>
    <sheet name="SO 102 - Chodník" sheetId="3" r:id="rId3"/>
    <sheet name="SO 103 - Chodník" sheetId="4" r:id="rId4"/>
    <sheet name="SO 104 - Chodník" sheetId="5" r:id="rId5"/>
    <sheet name="SO 105 - Chodník" sheetId="6" r:id="rId6"/>
    <sheet name="VRN 1 - VRN 1" sheetId="7" r:id="rId7"/>
    <sheet name="VRN 2 - VRN 3, VRN 9" sheetId="8" r:id="rId8"/>
    <sheet name="Pokyny pro vyplnění" sheetId="9" r:id="rId9"/>
  </sheets>
  <definedNames>
    <definedName name="_xlnm._FilterDatabase" localSheetId="1" hidden="1">'SO 101 - Chodník'!$C$82:$K$202</definedName>
    <definedName name="_xlnm._FilterDatabase" localSheetId="2" hidden="1">'SO 102 - Chodník'!$C$82:$K$198</definedName>
    <definedName name="_xlnm._FilterDatabase" localSheetId="3" hidden="1">'SO 103 - Chodník'!$C$82:$K$200</definedName>
    <definedName name="_xlnm._FilterDatabase" localSheetId="4" hidden="1">'SO 104 - Chodník'!$C$82:$K$200</definedName>
    <definedName name="_xlnm._FilterDatabase" localSheetId="5" hidden="1">'SO 105 - Chodník'!$C$82:$K$200</definedName>
    <definedName name="_xlnm._FilterDatabase" localSheetId="6" hidden="1">'VRN 1 - VRN 1'!$C$77:$K$83</definedName>
    <definedName name="_xlnm._FilterDatabase" localSheetId="7" hidden="1">'VRN 2 - VRN 3, VRN 9'!$C$78:$K$84</definedName>
    <definedName name="_xlnm.Print_Titles" localSheetId="0">'Rekapitulace stavby'!$49:$49</definedName>
    <definedName name="_xlnm.Print_Titles" localSheetId="1">'SO 101 - Chodník'!$82:$82</definedName>
    <definedName name="_xlnm.Print_Titles" localSheetId="2">'SO 102 - Chodník'!$82:$82</definedName>
    <definedName name="_xlnm.Print_Titles" localSheetId="3">'SO 103 - Chodník'!$82:$82</definedName>
    <definedName name="_xlnm.Print_Titles" localSheetId="4">'SO 104 - Chodník'!$82:$82</definedName>
    <definedName name="_xlnm.Print_Titles" localSheetId="5">'SO 105 - Chodník'!$82:$82</definedName>
    <definedName name="_xlnm.Print_Titles" localSheetId="6">'VRN 1 - VRN 1'!$77:$77</definedName>
    <definedName name="_xlnm.Print_Titles" localSheetId="7">'VRN 2 - VRN 3, VRN 9'!$78:$78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1">'SO 101 - Chodník'!$C$4:$J$36,'SO 101 - Chodník'!$C$42:$J$64,'SO 101 - Chodník'!$C$70:$K$202</definedName>
    <definedName name="_xlnm.Print_Area" localSheetId="2">'SO 102 - Chodník'!$C$4:$J$36,'SO 102 - Chodník'!$C$42:$J$64,'SO 102 - Chodník'!$C$70:$K$198</definedName>
    <definedName name="_xlnm.Print_Area" localSheetId="3">'SO 103 - Chodník'!$C$4:$J$36,'SO 103 - Chodník'!$C$42:$J$64,'SO 103 - Chodník'!$C$70:$K$200</definedName>
    <definedName name="_xlnm.Print_Area" localSheetId="4">'SO 104 - Chodník'!$C$4:$J$36,'SO 104 - Chodník'!$C$42:$J$64,'SO 104 - Chodník'!$C$70:$K$200</definedName>
    <definedName name="_xlnm.Print_Area" localSheetId="5">'SO 105 - Chodník'!$C$4:$J$36,'SO 105 - Chodník'!$C$42:$J$64,'SO 105 - Chodník'!$C$70:$K$200</definedName>
    <definedName name="_xlnm.Print_Area" localSheetId="6">'VRN 1 - VRN 1'!$C$4:$J$36,'VRN 1 - VRN 1'!$C$42:$J$59,'VRN 1 - VRN 1'!$C$65:$K$83</definedName>
    <definedName name="_xlnm.Print_Area" localSheetId="7">'VRN 2 - VRN 3, VRN 9'!$C$4:$J$36,'VRN 2 - VRN 3, VRN 9'!$C$42:$J$60,'VRN 2 - VRN 3, VRN 9'!$C$66:$K$84</definedName>
  </definedNames>
  <calcPr calcId="145621"/>
</workbook>
</file>

<file path=xl/calcChain.xml><?xml version="1.0" encoding="utf-8"?>
<calcChain xmlns="http://schemas.openxmlformats.org/spreadsheetml/2006/main">
  <c r="AY58" i="1" l="1"/>
  <c r="AX58" i="1"/>
  <c r="BI84" i="8"/>
  <c r="BH84" i="8"/>
  <c r="BG84" i="8"/>
  <c r="BF84" i="8"/>
  <c r="T84" i="8"/>
  <c r="T83" i="8"/>
  <c r="R84" i="8"/>
  <c r="R83" i="8"/>
  <c r="P84" i="8"/>
  <c r="P83" i="8"/>
  <c r="BK84" i="8"/>
  <c r="BK83" i="8"/>
  <c r="J83" i="8" s="1"/>
  <c r="J84" i="8"/>
  <c r="BE84" i="8" s="1"/>
  <c r="J59" i="8"/>
  <c r="BI82" i="8"/>
  <c r="F34" i="8"/>
  <c r="BD58" i="1" s="1"/>
  <c r="BH82" i="8"/>
  <c r="BG82" i="8"/>
  <c r="F32" i="8"/>
  <c r="BB58" i="1" s="1"/>
  <c r="BF82" i="8"/>
  <c r="T82" i="8"/>
  <c r="T81" i="8"/>
  <c r="R82" i="8"/>
  <c r="R81" i="8"/>
  <c r="R80" i="8" s="1"/>
  <c r="R79" i="8" s="1"/>
  <c r="P82" i="8"/>
  <c r="P81" i="8"/>
  <c r="BK82" i="8"/>
  <c r="BK81" i="8" s="1"/>
  <c r="J81" i="8"/>
  <c r="J58" i="8" s="1"/>
  <c r="J82" i="8"/>
  <c r="BE82" i="8" s="1"/>
  <c r="J30" i="8" s="1"/>
  <c r="AV58" i="1" s="1"/>
  <c r="J75" i="8"/>
  <c r="F75" i="8"/>
  <c r="F73" i="8"/>
  <c r="E71" i="8"/>
  <c r="J51" i="8"/>
  <c r="F51" i="8"/>
  <c r="F49" i="8"/>
  <c r="E47" i="8"/>
  <c r="J18" i="8"/>
  <c r="E18" i="8"/>
  <c r="J17" i="8"/>
  <c r="J12" i="8"/>
  <c r="J73" i="8" s="1"/>
  <c r="J49" i="8"/>
  <c r="E7" i="8"/>
  <c r="E45" i="8" s="1"/>
  <c r="E69" i="8"/>
  <c r="AY57" i="1"/>
  <c r="AX57" i="1"/>
  <c r="BI83" i="7"/>
  <c r="BH83" i="7"/>
  <c r="BG83" i="7"/>
  <c r="BF83" i="7"/>
  <c r="T83" i="7"/>
  <c r="R83" i="7"/>
  <c r="P83" i="7"/>
  <c r="BK83" i="7"/>
  <c r="J83" i="7"/>
  <c r="BE83" i="7" s="1"/>
  <c r="BI82" i="7"/>
  <c r="BH82" i="7"/>
  <c r="BG82" i="7"/>
  <c r="BF82" i="7"/>
  <c r="T82" i="7"/>
  <c r="R82" i="7"/>
  <c r="P82" i="7"/>
  <c r="BK82" i="7"/>
  <c r="J82" i="7"/>
  <c r="BE82" i="7" s="1"/>
  <c r="BI81" i="7"/>
  <c r="BH81" i="7"/>
  <c r="F33" i="7"/>
  <c r="BC57" i="1" s="1"/>
  <c r="BG81" i="7"/>
  <c r="BF81" i="7"/>
  <c r="J31" i="7"/>
  <c r="AW57" i="1" s="1"/>
  <c r="F31" i="7"/>
  <c r="BA57" i="1" s="1"/>
  <c r="T81" i="7"/>
  <c r="T80" i="7" s="1"/>
  <c r="T79" i="7" s="1"/>
  <c r="T78" i="7" s="1"/>
  <c r="R81" i="7"/>
  <c r="R80" i="7" s="1"/>
  <c r="R79" i="7" s="1"/>
  <c r="R78" i="7" s="1"/>
  <c r="P81" i="7"/>
  <c r="BK81" i="7"/>
  <c r="BK80" i="7"/>
  <c r="J81" i="7"/>
  <c r="BE81" i="7"/>
  <c r="J74" i="7"/>
  <c r="F74" i="7"/>
  <c r="F72" i="7"/>
  <c r="E70" i="7"/>
  <c r="J51" i="7"/>
  <c r="F51" i="7"/>
  <c r="F49" i="7"/>
  <c r="E47" i="7"/>
  <c r="J18" i="7"/>
  <c r="E18" i="7"/>
  <c r="F52" i="7" s="1"/>
  <c r="F75" i="7"/>
  <c r="J17" i="7"/>
  <c r="J12" i="7"/>
  <c r="J49" i="7" s="1"/>
  <c r="J72" i="7"/>
  <c r="E7" i="7"/>
  <c r="AY56" i="1"/>
  <c r="AX56" i="1"/>
  <c r="BI200" i="6"/>
  <c r="BH200" i="6"/>
  <c r="BG200" i="6"/>
  <c r="BF200" i="6"/>
  <c r="T200" i="6"/>
  <c r="T199" i="6"/>
  <c r="R200" i="6"/>
  <c r="R199" i="6"/>
  <c r="P200" i="6"/>
  <c r="P199" i="6"/>
  <c r="BK200" i="6"/>
  <c r="BK199" i="6"/>
  <c r="J199" i="6" s="1"/>
  <c r="J63" i="6" s="1"/>
  <c r="J200" i="6"/>
  <c r="BE200" i="6" s="1"/>
  <c r="BI197" i="6"/>
  <c r="BH197" i="6"/>
  <c r="BG197" i="6"/>
  <c r="BF197" i="6"/>
  <c r="T197" i="6"/>
  <c r="R197" i="6"/>
  <c r="P197" i="6"/>
  <c r="BK197" i="6"/>
  <c r="J197" i="6"/>
  <c r="BE197" i="6"/>
  <c r="BI195" i="6"/>
  <c r="BH195" i="6"/>
  <c r="BG195" i="6"/>
  <c r="BF195" i="6"/>
  <c r="T195" i="6"/>
  <c r="R195" i="6"/>
  <c r="P195" i="6"/>
  <c r="BK195" i="6"/>
  <c r="J195" i="6"/>
  <c r="BE195" i="6"/>
  <c r="BI193" i="6"/>
  <c r="BH193" i="6"/>
  <c r="BG193" i="6"/>
  <c r="BF193" i="6"/>
  <c r="T193" i="6"/>
  <c r="R193" i="6"/>
  <c r="P193" i="6"/>
  <c r="BK193" i="6"/>
  <c r="J193" i="6"/>
  <c r="BE193" i="6"/>
  <c r="BI191" i="6"/>
  <c r="BH191" i="6"/>
  <c r="BG191" i="6"/>
  <c r="BF191" i="6"/>
  <c r="T191" i="6"/>
  <c r="R191" i="6"/>
  <c r="P191" i="6"/>
  <c r="BK191" i="6"/>
  <c r="J191" i="6"/>
  <c r="BE191" i="6"/>
  <c r="BI189" i="6"/>
  <c r="BH189" i="6"/>
  <c r="BG189" i="6"/>
  <c r="BF189" i="6"/>
  <c r="T189" i="6"/>
  <c r="R189" i="6"/>
  <c r="P189" i="6"/>
  <c r="BK189" i="6"/>
  <c r="J189" i="6"/>
  <c r="BE189" i="6"/>
  <c r="BI187" i="6"/>
  <c r="BH187" i="6"/>
  <c r="BG187" i="6"/>
  <c r="BF187" i="6"/>
  <c r="T187" i="6"/>
  <c r="T186" i="6"/>
  <c r="R187" i="6"/>
  <c r="R186" i="6"/>
  <c r="P187" i="6"/>
  <c r="P186" i="6"/>
  <c r="BK187" i="6"/>
  <c r="BK186" i="6"/>
  <c r="J186" i="6" s="1"/>
  <c r="J62" i="6" s="1"/>
  <c r="J187" i="6"/>
  <c r="BE187" i="6" s="1"/>
  <c r="BI184" i="6"/>
  <c r="BH184" i="6"/>
  <c r="BG184" i="6"/>
  <c r="BF184" i="6"/>
  <c r="T184" i="6"/>
  <c r="R184" i="6"/>
  <c r="P184" i="6"/>
  <c r="BK184" i="6"/>
  <c r="J184" i="6"/>
  <c r="BE184" i="6"/>
  <c r="BI180" i="6"/>
  <c r="BH180" i="6"/>
  <c r="BG180" i="6"/>
  <c r="BF180" i="6"/>
  <c r="T180" i="6"/>
  <c r="R180" i="6"/>
  <c r="P180" i="6"/>
  <c r="BK180" i="6"/>
  <c r="J180" i="6"/>
  <c r="BE180" i="6"/>
  <c r="BI178" i="6"/>
  <c r="BH178" i="6"/>
  <c r="BG178" i="6"/>
  <c r="BF178" i="6"/>
  <c r="T178" i="6"/>
  <c r="R178" i="6"/>
  <c r="P178" i="6"/>
  <c r="BK178" i="6"/>
  <c r="J178" i="6"/>
  <c r="BE178" i="6"/>
  <c r="BI176" i="6"/>
  <c r="BH176" i="6"/>
  <c r="BG176" i="6"/>
  <c r="BF176" i="6"/>
  <c r="T176" i="6"/>
  <c r="R176" i="6"/>
  <c r="P176" i="6"/>
  <c r="BK176" i="6"/>
  <c r="J176" i="6"/>
  <c r="BE176" i="6"/>
  <c r="BI174" i="6"/>
  <c r="BH174" i="6"/>
  <c r="BG174" i="6"/>
  <c r="BF174" i="6"/>
  <c r="T174" i="6"/>
  <c r="R174" i="6"/>
  <c r="P174" i="6"/>
  <c r="BK174" i="6"/>
  <c r="J174" i="6"/>
  <c r="BE174" i="6"/>
  <c r="BI169" i="6"/>
  <c r="BH169" i="6"/>
  <c r="BG169" i="6"/>
  <c r="BF169" i="6"/>
  <c r="T169" i="6"/>
  <c r="R169" i="6"/>
  <c r="P169" i="6"/>
  <c r="BK169" i="6"/>
  <c r="J169" i="6"/>
  <c r="BE169" i="6"/>
  <c r="BI167" i="6"/>
  <c r="BH167" i="6"/>
  <c r="BG167" i="6"/>
  <c r="BF167" i="6"/>
  <c r="T167" i="6"/>
  <c r="R167" i="6"/>
  <c r="P167" i="6"/>
  <c r="BK167" i="6"/>
  <c r="J167" i="6"/>
  <c r="BE167" i="6"/>
  <c r="BI165" i="6"/>
  <c r="BH165" i="6"/>
  <c r="BG165" i="6"/>
  <c r="BF165" i="6"/>
  <c r="T165" i="6"/>
  <c r="T164" i="6"/>
  <c r="R165" i="6"/>
  <c r="R164" i="6"/>
  <c r="P165" i="6"/>
  <c r="P164" i="6"/>
  <c r="BK165" i="6"/>
  <c r="BK164" i="6"/>
  <c r="J164" i="6" s="1"/>
  <c r="J61" i="6" s="1"/>
  <c r="J165" i="6"/>
  <c r="BE165" i="6" s="1"/>
  <c r="BI162" i="6"/>
  <c r="BH162" i="6"/>
  <c r="BG162" i="6"/>
  <c r="BF162" i="6"/>
  <c r="T162" i="6"/>
  <c r="R162" i="6"/>
  <c r="P162" i="6"/>
  <c r="BK162" i="6"/>
  <c r="J162" i="6"/>
  <c r="BE162" i="6"/>
  <c r="BI160" i="6"/>
  <c r="BH160" i="6"/>
  <c r="BG160" i="6"/>
  <c r="BF160" i="6"/>
  <c r="T160" i="6"/>
  <c r="R160" i="6"/>
  <c r="P160" i="6"/>
  <c r="BK160" i="6"/>
  <c r="J160" i="6"/>
  <c r="BE160" i="6"/>
  <c r="BI158" i="6"/>
  <c r="BH158" i="6"/>
  <c r="BG158" i="6"/>
  <c r="BF158" i="6"/>
  <c r="T158" i="6"/>
  <c r="R158" i="6"/>
  <c r="P158" i="6"/>
  <c r="BK158" i="6"/>
  <c r="J158" i="6"/>
  <c r="BE158" i="6"/>
  <c r="BI156" i="6"/>
  <c r="BH156" i="6"/>
  <c r="BG156" i="6"/>
  <c r="BF156" i="6"/>
  <c r="T156" i="6"/>
  <c r="R156" i="6"/>
  <c r="P156" i="6"/>
  <c r="BK156" i="6"/>
  <c r="J156" i="6"/>
  <c r="BE156" i="6"/>
  <c r="BI152" i="6"/>
  <c r="BH152" i="6"/>
  <c r="BG152" i="6"/>
  <c r="BF152" i="6"/>
  <c r="T152" i="6"/>
  <c r="R152" i="6"/>
  <c r="P152" i="6"/>
  <c r="BK152" i="6"/>
  <c r="J152" i="6"/>
  <c r="BE152" i="6"/>
  <c r="BI150" i="6"/>
  <c r="BH150" i="6"/>
  <c r="BG150" i="6"/>
  <c r="BF150" i="6"/>
  <c r="T150" i="6"/>
  <c r="R150" i="6"/>
  <c r="P150" i="6"/>
  <c r="BK150" i="6"/>
  <c r="J150" i="6"/>
  <c r="BE150" i="6"/>
  <c r="BI148" i="6"/>
  <c r="BH148" i="6"/>
  <c r="BG148" i="6"/>
  <c r="BF148" i="6"/>
  <c r="T148" i="6"/>
  <c r="R148" i="6"/>
  <c r="P148" i="6"/>
  <c r="BK148" i="6"/>
  <c r="J148" i="6"/>
  <c r="BE148" i="6"/>
  <c r="BI144" i="6"/>
  <c r="BH144" i="6"/>
  <c r="BG144" i="6"/>
  <c r="BF144" i="6"/>
  <c r="T144" i="6"/>
  <c r="R144" i="6"/>
  <c r="P144" i="6"/>
  <c r="BK144" i="6"/>
  <c r="J144" i="6"/>
  <c r="BE144" i="6"/>
  <c r="BI140" i="6"/>
  <c r="BH140" i="6"/>
  <c r="BG140" i="6"/>
  <c r="BF140" i="6"/>
  <c r="T140" i="6"/>
  <c r="R140" i="6"/>
  <c r="P140" i="6"/>
  <c r="BK140" i="6"/>
  <c r="J140" i="6"/>
  <c r="BE140" i="6"/>
  <c r="BI138" i="6"/>
  <c r="BH138" i="6"/>
  <c r="BG138" i="6"/>
  <c r="BF138" i="6"/>
  <c r="T138" i="6"/>
  <c r="T137" i="6"/>
  <c r="R138" i="6"/>
  <c r="R137" i="6"/>
  <c r="P138" i="6"/>
  <c r="P137" i="6"/>
  <c r="BK138" i="6"/>
  <c r="BK137" i="6"/>
  <c r="J137" i="6" s="1"/>
  <c r="J60" i="6" s="1"/>
  <c r="J138" i="6"/>
  <c r="BE138" i="6" s="1"/>
  <c r="J30" i="6" s="1"/>
  <c r="AV56" i="1" s="1"/>
  <c r="BI135" i="6"/>
  <c r="BH135" i="6"/>
  <c r="BG135" i="6"/>
  <c r="BF135" i="6"/>
  <c r="T135" i="6"/>
  <c r="T134" i="6"/>
  <c r="R135" i="6"/>
  <c r="R134" i="6"/>
  <c r="P135" i="6"/>
  <c r="P134" i="6"/>
  <c r="BK135" i="6"/>
  <c r="BK134" i="6"/>
  <c r="J134" i="6" s="1"/>
  <c r="J135" i="6"/>
  <c r="BE135" i="6" s="1"/>
  <c r="J59" i="6"/>
  <c r="BI132" i="6"/>
  <c r="BH132" i="6"/>
  <c r="BG132" i="6"/>
  <c r="BF132" i="6"/>
  <c r="T132" i="6"/>
  <c r="R132" i="6"/>
  <c r="P132" i="6"/>
  <c r="BK132" i="6"/>
  <c r="J132" i="6"/>
  <c r="BE132" i="6"/>
  <c r="BI130" i="6"/>
  <c r="BH130" i="6"/>
  <c r="BG130" i="6"/>
  <c r="BF130" i="6"/>
  <c r="T130" i="6"/>
  <c r="R130" i="6"/>
  <c r="P130" i="6"/>
  <c r="BK130" i="6"/>
  <c r="J130" i="6"/>
  <c r="BE130" i="6"/>
  <c r="BI128" i="6"/>
  <c r="BH128" i="6"/>
  <c r="BG128" i="6"/>
  <c r="BF128" i="6"/>
  <c r="T128" i="6"/>
  <c r="R128" i="6"/>
  <c r="P128" i="6"/>
  <c r="BK128" i="6"/>
  <c r="J128" i="6"/>
  <c r="BE128" i="6"/>
  <c r="BI126" i="6"/>
  <c r="BH126" i="6"/>
  <c r="BG126" i="6"/>
  <c r="BF126" i="6"/>
  <c r="T126" i="6"/>
  <c r="R126" i="6"/>
  <c r="P126" i="6"/>
  <c r="BK126" i="6"/>
  <c r="J126" i="6"/>
  <c r="BE126" i="6"/>
  <c r="BI124" i="6"/>
  <c r="BH124" i="6"/>
  <c r="BG124" i="6"/>
  <c r="BF124" i="6"/>
  <c r="T124" i="6"/>
  <c r="R124" i="6"/>
  <c r="P124" i="6"/>
  <c r="BK124" i="6"/>
  <c r="J124" i="6"/>
  <c r="BE124" i="6"/>
  <c r="BI122" i="6"/>
  <c r="BH122" i="6"/>
  <c r="BG122" i="6"/>
  <c r="BF122" i="6"/>
  <c r="T122" i="6"/>
  <c r="R122" i="6"/>
  <c r="P122" i="6"/>
  <c r="BK122" i="6"/>
  <c r="J122" i="6"/>
  <c r="BE122" i="6"/>
  <c r="BI120" i="6"/>
  <c r="BH120" i="6"/>
  <c r="BG120" i="6"/>
  <c r="BF120" i="6"/>
  <c r="T120" i="6"/>
  <c r="R120" i="6"/>
  <c r="P120" i="6"/>
  <c r="BK120" i="6"/>
  <c r="J120" i="6"/>
  <c r="BE120" i="6"/>
  <c r="BI118" i="6"/>
  <c r="BH118" i="6"/>
  <c r="BG118" i="6"/>
  <c r="BF118" i="6"/>
  <c r="T118" i="6"/>
  <c r="R118" i="6"/>
  <c r="P118" i="6"/>
  <c r="BK118" i="6"/>
  <c r="J118" i="6"/>
  <c r="BE118" i="6"/>
  <c r="BI116" i="6"/>
  <c r="BH116" i="6"/>
  <c r="BG116" i="6"/>
  <c r="BF116" i="6"/>
  <c r="T116" i="6"/>
  <c r="R116" i="6"/>
  <c r="P116" i="6"/>
  <c r="BK116" i="6"/>
  <c r="J116" i="6"/>
  <c r="BE116" i="6"/>
  <c r="BI114" i="6"/>
  <c r="BH114" i="6"/>
  <c r="BG114" i="6"/>
  <c r="BF114" i="6"/>
  <c r="T114" i="6"/>
  <c r="R114" i="6"/>
  <c r="P114" i="6"/>
  <c r="BK114" i="6"/>
  <c r="J114" i="6"/>
  <c r="BE114" i="6"/>
  <c r="BI112" i="6"/>
  <c r="BH112" i="6"/>
  <c r="BG112" i="6"/>
  <c r="BF112" i="6"/>
  <c r="T112" i="6"/>
  <c r="R112" i="6"/>
  <c r="P112" i="6"/>
  <c r="BK112" i="6"/>
  <c r="J112" i="6"/>
  <c r="BE112" i="6"/>
  <c r="BI110" i="6"/>
  <c r="BH110" i="6"/>
  <c r="BG110" i="6"/>
  <c r="BF110" i="6"/>
  <c r="T110" i="6"/>
  <c r="R110" i="6"/>
  <c r="P110" i="6"/>
  <c r="BK110" i="6"/>
  <c r="J110" i="6"/>
  <c r="BE110" i="6"/>
  <c r="BI108" i="6"/>
  <c r="BH108" i="6"/>
  <c r="BG108" i="6"/>
  <c r="BF108" i="6"/>
  <c r="T108" i="6"/>
  <c r="R108" i="6"/>
  <c r="P108" i="6"/>
  <c r="BK108" i="6"/>
  <c r="J108" i="6"/>
  <c r="BE108" i="6"/>
  <c r="BI106" i="6"/>
  <c r="BH106" i="6"/>
  <c r="BG106" i="6"/>
  <c r="BF106" i="6"/>
  <c r="T106" i="6"/>
  <c r="R106" i="6"/>
  <c r="P106" i="6"/>
  <c r="BK106" i="6"/>
  <c r="J106" i="6"/>
  <c r="BE106" i="6"/>
  <c r="BI104" i="6"/>
  <c r="BH104" i="6"/>
  <c r="BG104" i="6"/>
  <c r="BF104" i="6"/>
  <c r="T104" i="6"/>
  <c r="R104" i="6"/>
  <c r="P104" i="6"/>
  <c r="BK104" i="6"/>
  <c r="J104" i="6"/>
  <c r="BE104" i="6"/>
  <c r="BI102" i="6"/>
  <c r="BH102" i="6"/>
  <c r="BG102" i="6"/>
  <c r="BF102" i="6"/>
  <c r="T102" i="6"/>
  <c r="R102" i="6"/>
  <c r="P102" i="6"/>
  <c r="BK102" i="6"/>
  <c r="J102" i="6"/>
  <c r="BE102" i="6"/>
  <c r="BI100" i="6"/>
  <c r="BH100" i="6"/>
  <c r="BG100" i="6"/>
  <c r="BF100" i="6"/>
  <c r="T100" i="6"/>
  <c r="R100" i="6"/>
  <c r="P100" i="6"/>
  <c r="BK100" i="6"/>
  <c r="J100" i="6"/>
  <c r="BE100" i="6"/>
  <c r="BI98" i="6"/>
  <c r="BH98" i="6"/>
  <c r="BG98" i="6"/>
  <c r="BF98" i="6"/>
  <c r="T98" i="6"/>
  <c r="R98" i="6"/>
  <c r="P98" i="6"/>
  <c r="BK98" i="6"/>
  <c r="J98" i="6"/>
  <c r="BE98" i="6"/>
  <c r="BI96" i="6"/>
  <c r="BH96" i="6"/>
  <c r="BG96" i="6"/>
  <c r="BF96" i="6"/>
  <c r="T96" i="6"/>
  <c r="R96" i="6"/>
  <c r="P96" i="6"/>
  <c r="BK96" i="6"/>
  <c r="J96" i="6"/>
  <c r="BE96" i="6"/>
  <c r="BI94" i="6"/>
  <c r="BH94" i="6"/>
  <c r="BG94" i="6"/>
  <c r="BF94" i="6"/>
  <c r="T94" i="6"/>
  <c r="R94" i="6"/>
  <c r="P94" i="6"/>
  <c r="BK94" i="6"/>
  <c r="J94" i="6"/>
  <c r="BE94" i="6"/>
  <c r="BI92" i="6"/>
  <c r="BH92" i="6"/>
  <c r="BG92" i="6"/>
  <c r="BF92" i="6"/>
  <c r="T92" i="6"/>
  <c r="R92" i="6"/>
  <c r="P92" i="6"/>
  <c r="BK92" i="6"/>
  <c r="J92" i="6"/>
  <c r="BE92" i="6"/>
  <c r="BI90" i="6"/>
  <c r="BH90" i="6"/>
  <c r="BG90" i="6"/>
  <c r="BF90" i="6"/>
  <c r="T90" i="6"/>
  <c r="R90" i="6"/>
  <c r="P90" i="6"/>
  <c r="BK90" i="6"/>
  <c r="J90" i="6"/>
  <c r="BE90" i="6"/>
  <c r="BI88" i="6"/>
  <c r="BH88" i="6"/>
  <c r="BG88" i="6"/>
  <c r="BF88" i="6"/>
  <c r="T88" i="6"/>
  <c r="R88" i="6"/>
  <c r="P88" i="6"/>
  <c r="BK88" i="6"/>
  <c r="J88" i="6"/>
  <c r="BE88" i="6"/>
  <c r="BI86" i="6"/>
  <c r="F34" i="6"/>
  <c r="BD56" i="1" s="1"/>
  <c r="BH86" i="6"/>
  <c r="F33" i="6" s="1"/>
  <c r="BC56" i="1" s="1"/>
  <c r="BG86" i="6"/>
  <c r="F32" i="6"/>
  <c r="BB56" i="1" s="1"/>
  <c r="BF86" i="6"/>
  <c r="T86" i="6"/>
  <c r="T85" i="6"/>
  <c r="T84" i="6" s="1"/>
  <c r="T83" i="6" s="1"/>
  <c r="R86" i="6"/>
  <c r="R85" i="6"/>
  <c r="R84" i="6" s="1"/>
  <c r="R83" i="6"/>
  <c r="P86" i="6"/>
  <c r="P85" i="6"/>
  <c r="P84" i="6" s="1"/>
  <c r="P83" i="6" s="1"/>
  <c r="AU56" i="1" s="1"/>
  <c r="BK86" i="6"/>
  <c r="BK85" i="6" s="1"/>
  <c r="J86" i="6"/>
  <c r="BE86" i="6" s="1"/>
  <c r="J79" i="6"/>
  <c r="F79" i="6"/>
  <c r="F77" i="6"/>
  <c r="E75" i="6"/>
  <c r="J51" i="6"/>
  <c r="F51" i="6"/>
  <c r="F49" i="6"/>
  <c r="E47" i="6"/>
  <c r="J18" i="6"/>
  <c r="E18" i="6"/>
  <c r="F80" i="6" s="1"/>
  <c r="F52" i="6"/>
  <c r="J17" i="6"/>
  <c r="J12" i="6"/>
  <c r="E7" i="6"/>
  <c r="E45" i="6" s="1"/>
  <c r="E73" i="6"/>
  <c r="AY55" i="1"/>
  <c r="AX55" i="1"/>
  <c r="BI200" i="5"/>
  <c r="BH200" i="5"/>
  <c r="BG200" i="5"/>
  <c r="BF200" i="5"/>
  <c r="T200" i="5"/>
  <c r="T199" i="5" s="1"/>
  <c r="R200" i="5"/>
  <c r="R199" i="5" s="1"/>
  <c r="P200" i="5"/>
  <c r="P199" i="5" s="1"/>
  <c r="BK200" i="5"/>
  <c r="BK199" i="5" s="1"/>
  <c r="J199" i="5"/>
  <c r="J63" i="5" s="1"/>
  <c r="J200" i="5"/>
  <c r="BE200" i="5"/>
  <c r="BI197" i="5"/>
  <c r="BH197" i="5"/>
  <c r="BG197" i="5"/>
  <c r="BF197" i="5"/>
  <c r="T197" i="5"/>
  <c r="R197" i="5"/>
  <c r="P197" i="5"/>
  <c r="BK197" i="5"/>
  <c r="J197" i="5"/>
  <c r="BE197" i="5" s="1"/>
  <c r="BI195" i="5"/>
  <c r="BH195" i="5"/>
  <c r="BG195" i="5"/>
  <c r="BF195" i="5"/>
  <c r="T195" i="5"/>
  <c r="R195" i="5"/>
  <c r="P195" i="5"/>
  <c r="BK195" i="5"/>
  <c r="J195" i="5"/>
  <c r="BE195" i="5" s="1"/>
  <c r="BI193" i="5"/>
  <c r="BH193" i="5"/>
  <c r="BG193" i="5"/>
  <c r="BF193" i="5"/>
  <c r="T193" i="5"/>
  <c r="R193" i="5"/>
  <c r="P193" i="5"/>
  <c r="BK193" i="5"/>
  <c r="J193" i="5"/>
  <c r="BE193" i="5" s="1"/>
  <c r="BI191" i="5"/>
  <c r="BH191" i="5"/>
  <c r="BG191" i="5"/>
  <c r="BF191" i="5"/>
  <c r="T191" i="5"/>
  <c r="R191" i="5"/>
  <c r="P191" i="5"/>
  <c r="BK191" i="5"/>
  <c r="J191" i="5"/>
  <c r="BE191" i="5" s="1"/>
  <c r="BI189" i="5"/>
  <c r="BH189" i="5"/>
  <c r="BG189" i="5"/>
  <c r="BF189" i="5"/>
  <c r="T189" i="5"/>
  <c r="R189" i="5"/>
  <c r="P189" i="5"/>
  <c r="BK189" i="5"/>
  <c r="J189" i="5"/>
  <c r="BE189" i="5" s="1"/>
  <c r="BI187" i="5"/>
  <c r="BH187" i="5"/>
  <c r="BG187" i="5"/>
  <c r="BF187" i="5"/>
  <c r="T187" i="5"/>
  <c r="R187" i="5"/>
  <c r="R186" i="5" s="1"/>
  <c r="P187" i="5"/>
  <c r="P186" i="5" s="1"/>
  <c r="BK187" i="5"/>
  <c r="BK186" i="5" s="1"/>
  <c r="J186" i="5"/>
  <c r="J62" i="5" s="1"/>
  <c r="J187" i="5"/>
  <c r="BE187" i="5"/>
  <c r="BI184" i="5"/>
  <c r="BH184" i="5"/>
  <c r="BG184" i="5"/>
  <c r="BF184" i="5"/>
  <c r="T184" i="5"/>
  <c r="R184" i="5"/>
  <c r="P184" i="5"/>
  <c r="BK184" i="5"/>
  <c r="J184" i="5"/>
  <c r="BE184" i="5" s="1"/>
  <c r="BI180" i="5"/>
  <c r="BH180" i="5"/>
  <c r="BG180" i="5"/>
  <c r="BF180" i="5"/>
  <c r="T180" i="5"/>
  <c r="R180" i="5"/>
  <c r="P180" i="5"/>
  <c r="BK180" i="5"/>
  <c r="J180" i="5"/>
  <c r="BE180" i="5" s="1"/>
  <c r="BI178" i="5"/>
  <c r="BH178" i="5"/>
  <c r="BG178" i="5"/>
  <c r="BF178" i="5"/>
  <c r="T178" i="5"/>
  <c r="R178" i="5"/>
  <c r="P178" i="5"/>
  <c r="BK178" i="5"/>
  <c r="J178" i="5"/>
  <c r="BE178" i="5" s="1"/>
  <c r="BI176" i="5"/>
  <c r="BH176" i="5"/>
  <c r="BG176" i="5"/>
  <c r="BF176" i="5"/>
  <c r="T176" i="5"/>
  <c r="R176" i="5"/>
  <c r="P176" i="5"/>
  <c r="BK176" i="5"/>
  <c r="J176" i="5"/>
  <c r="BE176" i="5" s="1"/>
  <c r="BI174" i="5"/>
  <c r="BH174" i="5"/>
  <c r="BG174" i="5"/>
  <c r="BF174" i="5"/>
  <c r="T174" i="5"/>
  <c r="R174" i="5"/>
  <c r="P174" i="5"/>
  <c r="BK174" i="5"/>
  <c r="J174" i="5"/>
  <c r="BE174" i="5" s="1"/>
  <c r="BI169" i="5"/>
  <c r="BH169" i="5"/>
  <c r="BG169" i="5"/>
  <c r="BF169" i="5"/>
  <c r="T169" i="5"/>
  <c r="R169" i="5"/>
  <c r="P169" i="5"/>
  <c r="BK169" i="5"/>
  <c r="J169" i="5"/>
  <c r="BE169" i="5" s="1"/>
  <c r="BI167" i="5"/>
  <c r="BH167" i="5"/>
  <c r="BG167" i="5"/>
  <c r="BF167" i="5"/>
  <c r="T167" i="5"/>
  <c r="R167" i="5"/>
  <c r="P167" i="5"/>
  <c r="BK167" i="5"/>
  <c r="J167" i="5"/>
  <c r="BE167" i="5" s="1"/>
  <c r="BI165" i="5"/>
  <c r="BH165" i="5"/>
  <c r="BG165" i="5"/>
  <c r="BF165" i="5"/>
  <c r="T165" i="5"/>
  <c r="T164" i="5" s="1"/>
  <c r="R165" i="5"/>
  <c r="R164" i="5" s="1"/>
  <c r="P165" i="5"/>
  <c r="BK165" i="5"/>
  <c r="BK164" i="5" s="1"/>
  <c r="J164" i="5"/>
  <c r="J61" i="5" s="1"/>
  <c r="J165" i="5"/>
  <c r="BE165" i="5"/>
  <c r="BI162" i="5"/>
  <c r="BH162" i="5"/>
  <c r="BG162" i="5"/>
  <c r="BF162" i="5"/>
  <c r="T162" i="5"/>
  <c r="R162" i="5"/>
  <c r="P162" i="5"/>
  <c r="BK162" i="5"/>
  <c r="J162" i="5"/>
  <c r="BE162" i="5" s="1"/>
  <c r="BI160" i="5"/>
  <c r="BH160" i="5"/>
  <c r="BG160" i="5"/>
  <c r="BF160" i="5"/>
  <c r="T160" i="5"/>
  <c r="R160" i="5"/>
  <c r="P160" i="5"/>
  <c r="BK160" i="5"/>
  <c r="J160" i="5"/>
  <c r="BE160" i="5" s="1"/>
  <c r="BI158" i="5"/>
  <c r="BH158" i="5"/>
  <c r="BG158" i="5"/>
  <c r="BF158" i="5"/>
  <c r="T158" i="5"/>
  <c r="R158" i="5"/>
  <c r="P158" i="5"/>
  <c r="BK158" i="5"/>
  <c r="J158" i="5"/>
  <c r="BE158" i="5" s="1"/>
  <c r="BI156" i="5"/>
  <c r="BH156" i="5"/>
  <c r="BG156" i="5"/>
  <c r="BF156" i="5"/>
  <c r="T156" i="5"/>
  <c r="R156" i="5"/>
  <c r="P156" i="5"/>
  <c r="BK156" i="5"/>
  <c r="J156" i="5"/>
  <c r="BE156" i="5" s="1"/>
  <c r="BI152" i="5"/>
  <c r="BH152" i="5"/>
  <c r="BG152" i="5"/>
  <c r="BF152" i="5"/>
  <c r="T152" i="5"/>
  <c r="R152" i="5"/>
  <c r="P152" i="5"/>
  <c r="BK152" i="5"/>
  <c r="J152" i="5"/>
  <c r="BE152" i="5" s="1"/>
  <c r="BI150" i="5"/>
  <c r="BH150" i="5"/>
  <c r="BG150" i="5"/>
  <c r="BF150" i="5"/>
  <c r="T150" i="5"/>
  <c r="R150" i="5"/>
  <c r="P150" i="5"/>
  <c r="BK150" i="5"/>
  <c r="J150" i="5"/>
  <c r="BE150" i="5" s="1"/>
  <c r="BI148" i="5"/>
  <c r="BH148" i="5"/>
  <c r="BG148" i="5"/>
  <c r="BF148" i="5"/>
  <c r="T148" i="5"/>
  <c r="R148" i="5"/>
  <c r="P148" i="5"/>
  <c r="BK148" i="5"/>
  <c r="J148" i="5"/>
  <c r="BE148" i="5" s="1"/>
  <c r="BI144" i="5"/>
  <c r="BH144" i="5"/>
  <c r="BG144" i="5"/>
  <c r="BF144" i="5"/>
  <c r="T144" i="5"/>
  <c r="R144" i="5"/>
  <c r="P144" i="5"/>
  <c r="BK144" i="5"/>
  <c r="J144" i="5"/>
  <c r="BE144" i="5" s="1"/>
  <c r="BI140" i="5"/>
  <c r="BH140" i="5"/>
  <c r="BG140" i="5"/>
  <c r="BF140" i="5"/>
  <c r="T140" i="5"/>
  <c r="R140" i="5"/>
  <c r="P140" i="5"/>
  <c r="BK140" i="5"/>
  <c r="J140" i="5"/>
  <c r="BE140" i="5" s="1"/>
  <c r="BI138" i="5"/>
  <c r="BH138" i="5"/>
  <c r="BG138" i="5"/>
  <c r="BF138" i="5"/>
  <c r="T138" i="5"/>
  <c r="T137" i="5" s="1"/>
  <c r="R138" i="5"/>
  <c r="R137" i="5" s="1"/>
  <c r="P138" i="5"/>
  <c r="BK138" i="5"/>
  <c r="BK137" i="5" s="1"/>
  <c r="J137" i="5"/>
  <c r="J60" i="5" s="1"/>
  <c r="J138" i="5"/>
  <c r="BE138" i="5"/>
  <c r="BI135" i="5"/>
  <c r="BH135" i="5"/>
  <c r="BG135" i="5"/>
  <c r="BF135" i="5"/>
  <c r="T135" i="5"/>
  <c r="T134" i="5" s="1"/>
  <c r="R135" i="5"/>
  <c r="R134" i="5" s="1"/>
  <c r="P135" i="5"/>
  <c r="P134" i="5" s="1"/>
  <c r="BK135" i="5"/>
  <c r="BK134" i="5" s="1"/>
  <c r="J134" i="5" s="1"/>
  <c r="J59" i="5" s="1"/>
  <c r="J135" i="5"/>
  <c r="BE135" i="5"/>
  <c r="BI132" i="5"/>
  <c r="BH132" i="5"/>
  <c r="BG132" i="5"/>
  <c r="BF132" i="5"/>
  <c r="T132" i="5"/>
  <c r="R132" i="5"/>
  <c r="P132" i="5"/>
  <c r="BK132" i="5"/>
  <c r="J132" i="5"/>
  <c r="BE132" i="5" s="1"/>
  <c r="BI130" i="5"/>
  <c r="BH130" i="5"/>
  <c r="BG130" i="5"/>
  <c r="BF130" i="5"/>
  <c r="T130" i="5"/>
  <c r="R130" i="5"/>
  <c r="P130" i="5"/>
  <c r="BK130" i="5"/>
  <c r="J130" i="5"/>
  <c r="BE130" i="5" s="1"/>
  <c r="BI128" i="5"/>
  <c r="BH128" i="5"/>
  <c r="BG128" i="5"/>
  <c r="BF128" i="5"/>
  <c r="T128" i="5"/>
  <c r="R128" i="5"/>
  <c r="P128" i="5"/>
  <c r="BK128" i="5"/>
  <c r="J128" i="5"/>
  <c r="BE128" i="5" s="1"/>
  <c r="BI126" i="5"/>
  <c r="BH126" i="5"/>
  <c r="BG126" i="5"/>
  <c r="BF126" i="5"/>
  <c r="T126" i="5"/>
  <c r="R126" i="5"/>
  <c r="P126" i="5"/>
  <c r="BK126" i="5"/>
  <c r="J126" i="5"/>
  <c r="BE126" i="5" s="1"/>
  <c r="BI124" i="5"/>
  <c r="BH124" i="5"/>
  <c r="BG124" i="5"/>
  <c r="BF124" i="5"/>
  <c r="T124" i="5"/>
  <c r="R124" i="5"/>
  <c r="P124" i="5"/>
  <c r="BK124" i="5"/>
  <c r="J124" i="5"/>
  <c r="BE124" i="5" s="1"/>
  <c r="BI122" i="5"/>
  <c r="BH122" i="5"/>
  <c r="BG122" i="5"/>
  <c r="BF122" i="5"/>
  <c r="T122" i="5"/>
  <c r="R122" i="5"/>
  <c r="P122" i="5"/>
  <c r="BK122" i="5"/>
  <c r="J122" i="5"/>
  <c r="BE122" i="5" s="1"/>
  <c r="BI120" i="5"/>
  <c r="BH120" i="5"/>
  <c r="BG120" i="5"/>
  <c r="BF120" i="5"/>
  <c r="T120" i="5"/>
  <c r="R120" i="5"/>
  <c r="P120" i="5"/>
  <c r="BK120" i="5"/>
  <c r="J120" i="5"/>
  <c r="BE120" i="5" s="1"/>
  <c r="BI118" i="5"/>
  <c r="BH118" i="5"/>
  <c r="BG118" i="5"/>
  <c r="BF118" i="5"/>
  <c r="T118" i="5"/>
  <c r="R118" i="5"/>
  <c r="P118" i="5"/>
  <c r="BK118" i="5"/>
  <c r="J118" i="5"/>
  <c r="BE118" i="5" s="1"/>
  <c r="BI116" i="5"/>
  <c r="BH116" i="5"/>
  <c r="BG116" i="5"/>
  <c r="BF116" i="5"/>
  <c r="T116" i="5"/>
  <c r="R116" i="5"/>
  <c r="P116" i="5"/>
  <c r="BK116" i="5"/>
  <c r="J116" i="5"/>
  <c r="BE116" i="5" s="1"/>
  <c r="BI114" i="5"/>
  <c r="BH114" i="5"/>
  <c r="BG114" i="5"/>
  <c r="BF114" i="5"/>
  <c r="T114" i="5"/>
  <c r="R114" i="5"/>
  <c r="P114" i="5"/>
  <c r="BK114" i="5"/>
  <c r="J114" i="5"/>
  <c r="BE114" i="5" s="1"/>
  <c r="BI112" i="5"/>
  <c r="BH112" i="5"/>
  <c r="BG112" i="5"/>
  <c r="BF112" i="5"/>
  <c r="T112" i="5"/>
  <c r="R112" i="5"/>
  <c r="P112" i="5"/>
  <c r="BK112" i="5"/>
  <c r="J112" i="5"/>
  <c r="BE112" i="5" s="1"/>
  <c r="BI110" i="5"/>
  <c r="BH110" i="5"/>
  <c r="BG110" i="5"/>
  <c r="BF110" i="5"/>
  <c r="T110" i="5"/>
  <c r="R110" i="5"/>
  <c r="P110" i="5"/>
  <c r="BK110" i="5"/>
  <c r="J110" i="5"/>
  <c r="BE110" i="5" s="1"/>
  <c r="BI108" i="5"/>
  <c r="BH108" i="5"/>
  <c r="BG108" i="5"/>
  <c r="BF108" i="5"/>
  <c r="T108" i="5"/>
  <c r="R108" i="5"/>
  <c r="P108" i="5"/>
  <c r="BK108" i="5"/>
  <c r="J108" i="5"/>
  <c r="BE108" i="5" s="1"/>
  <c r="BI106" i="5"/>
  <c r="BH106" i="5"/>
  <c r="BG106" i="5"/>
  <c r="BF106" i="5"/>
  <c r="T106" i="5"/>
  <c r="R106" i="5"/>
  <c r="P106" i="5"/>
  <c r="BK106" i="5"/>
  <c r="J106" i="5"/>
  <c r="BE106" i="5" s="1"/>
  <c r="BI104" i="5"/>
  <c r="BH104" i="5"/>
  <c r="BG104" i="5"/>
  <c r="BF104" i="5"/>
  <c r="T104" i="5"/>
  <c r="R104" i="5"/>
  <c r="P104" i="5"/>
  <c r="BK104" i="5"/>
  <c r="J104" i="5"/>
  <c r="BE104" i="5" s="1"/>
  <c r="BI102" i="5"/>
  <c r="BH102" i="5"/>
  <c r="BG102" i="5"/>
  <c r="BF102" i="5"/>
  <c r="T102" i="5"/>
  <c r="R102" i="5"/>
  <c r="P102" i="5"/>
  <c r="BK102" i="5"/>
  <c r="J102" i="5"/>
  <c r="BE102" i="5" s="1"/>
  <c r="BI100" i="5"/>
  <c r="BH100" i="5"/>
  <c r="BG100" i="5"/>
  <c r="BF100" i="5"/>
  <c r="T100" i="5"/>
  <c r="R100" i="5"/>
  <c r="P100" i="5"/>
  <c r="BK100" i="5"/>
  <c r="J100" i="5"/>
  <c r="BE100" i="5" s="1"/>
  <c r="BI98" i="5"/>
  <c r="BH98" i="5"/>
  <c r="BG98" i="5"/>
  <c r="BF98" i="5"/>
  <c r="T98" i="5"/>
  <c r="R98" i="5"/>
  <c r="P98" i="5"/>
  <c r="BK98" i="5"/>
  <c r="J98" i="5"/>
  <c r="BE98" i="5" s="1"/>
  <c r="BI96" i="5"/>
  <c r="BH96" i="5"/>
  <c r="BG96" i="5"/>
  <c r="BF96" i="5"/>
  <c r="T96" i="5"/>
  <c r="R96" i="5"/>
  <c r="P96" i="5"/>
  <c r="BK96" i="5"/>
  <c r="J96" i="5"/>
  <c r="BE96" i="5" s="1"/>
  <c r="BI94" i="5"/>
  <c r="BH94" i="5"/>
  <c r="BG94" i="5"/>
  <c r="BF94" i="5"/>
  <c r="T94" i="5"/>
  <c r="R94" i="5"/>
  <c r="P94" i="5"/>
  <c r="BK94" i="5"/>
  <c r="J94" i="5"/>
  <c r="BE94" i="5" s="1"/>
  <c r="BI92" i="5"/>
  <c r="BH92" i="5"/>
  <c r="BG92" i="5"/>
  <c r="BF92" i="5"/>
  <c r="T92" i="5"/>
  <c r="R92" i="5"/>
  <c r="P92" i="5"/>
  <c r="BK92" i="5"/>
  <c r="J92" i="5"/>
  <c r="BE92" i="5" s="1"/>
  <c r="BI90" i="5"/>
  <c r="BH90" i="5"/>
  <c r="BG90" i="5"/>
  <c r="BF90" i="5"/>
  <c r="T90" i="5"/>
  <c r="R90" i="5"/>
  <c r="P90" i="5"/>
  <c r="BK90" i="5"/>
  <c r="J90" i="5"/>
  <c r="BE90" i="5" s="1"/>
  <c r="BI88" i="5"/>
  <c r="BH88" i="5"/>
  <c r="BG88" i="5"/>
  <c r="BF88" i="5"/>
  <c r="T88" i="5"/>
  <c r="R88" i="5"/>
  <c r="P88" i="5"/>
  <c r="BK88" i="5"/>
  <c r="J88" i="5"/>
  <c r="BE88" i="5" s="1"/>
  <c r="BI86" i="5"/>
  <c r="BH86" i="5"/>
  <c r="F33" i="5"/>
  <c r="BC55" i="1" s="1"/>
  <c r="BG86" i="5"/>
  <c r="BF86" i="5"/>
  <c r="J31" i="5"/>
  <c r="AW55" i="1" s="1"/>
  <c r="F31" i="5"/>
  <c r="BA55" i="1" s="1"/>
  <c r="T86" i="5"/>
  <c r="R86" i="5"/>
  <c r="R85" i="5" s="1"/>
  <c r="P86" i="5"/>
  <c r="P85" i="5" s="1"/>
  <c r="BK86" i="5"/>
  <c r="BK85" i="5"/>
  <c r="J86" i="5"/>
  <c r="BE86" i="5"/>
  <c r="J79" i="5"/>
  <c r="F79" i="5"/>
  <c r="F77" i="5"/>
  <c r="E75" i="5"/>
  <c r="J51" i="5"/>
  <c r="F51" i="5"/>
  <c r="F49" i="5"/>
  <c r="E47" i="5"/>
  <c r="J18" i="5"/>
  <c r="E18" i="5"/>
  <c r="F52" i="5" s="1"/>
  <c r="F80" i="5"/>
  <c r="J17" i="5"/>
  <c r="J12" i="5"/>
  <c r="E7" i="5"/>
  <c r="E73" i="5" s="1"/>
  <c r="AY54" i="1"/>
  <c r="AX54" i="1"/>
  <c r="BI200" i="4"/>
  <c r="BH200" i="4"/>
  <c r="BG200" i="4"/>
  <c r="BF200" i="4"/>
  <c r="T200" i="4"/>
  <c r="T199" i="4"/>
  <c r="R200" i="4"/>
  <c r="R199" i="4"/>
  <c r="P200" i="4"/>
  <c r="P199" i="4"/>
  <c r="BK200" i="4"/>
  <c r="BK199" i="4"/>
  <c r="J199" i="4" s="1"/>
  <c r="J63" i="4" s="1"/>
  <c r="J200" i="4"/>
  <c r="BE200" i="4" s="1"/>
  <c r="BI197" i="4"/>
  <c r="BH197" i="4"/>
  <c r="BG197" i="4"/>
  <c r="BF197" i="4"/>
  <c r="T197" i="4"/>
  <c r="R197" i="4"/>
  <c r="P197" i="4"/>
  <c r="BK197" i="4"/>
  <c r="J197" i="4"/>
  <c r="BE197" i="4"/>
  <c r="BI195" i="4"/>
  <c r="BH195" i="4"/>
  <c r="BG195" i="4"/>
  <c r="BF195" i="4"/>
  <c r="T195" i="4"/>
  <c r="R195" i="4"/>
  <c r="P195" i="4"/>
  <c r="BK195" i="4"/>
  <c r="J195" i="4"/>
  <c r="BE195" i="4"/>
  <c r="BI193" i="4"/>
  <c r="BH193" i="4"/>
  <c r="BG193" i="4"/>
  <c r="BF193" i="4"/>
  <c r="T193" i="4"/>
  <c r="R193" i="4"/>
  <c r="P193" i="4"/>
  <c r="BK193" i="4"/>
  <c r="J193" i="4"/>
  <c r="BE193" i="4"/>
  <c r="BI191" i="4"/>
  <c r="BH191" i="4"/>
  <c r="BG191" i="4"/>
  <c r="BF191" i="4"/>
  <c r="T191" i="4"/>
  <c r="R191" i="4"/>
  <c r="P191" i="4"/>
  <c r="BK191" i="4"/>
  <c r="J191" i="4"/>
  <c r="BE191" i="4"/>
  <c r="BI189" i="4"/>
  <c r="BH189" i="4"/>
  <c r="BG189" i="4"/>
  <c r="BF189" i="4"/>
  <c r="T189" i="4"/>
  <c r="R189" i="4"/>
  <c r="P189" i="4"/>
  <c r="BK189" i="4"/>
  <c r="J189" i="4"/>
  <c r="BE189" i="4"/>
  <c r="BI187" i="4"/>
  <c r="BH187" i="4"/>
  <c r="BG187" i="4"/>
  <c r="BF187" i="4"/>
  <c r="T187" i="4"/>
  <c r="T186" i="4"/>
  <c r="R187" i="4"/>
  <c r="R186" i="4"/>
  <c r="P187" i="4"/>
  <c r="P186" i="4"/>
  <c r="BK187" i="4"/>
  <c r="BK186" i="4"/>
  <c r="J186" i="4" s="1"/>
  <c r="J62" i="4" s="1"/>
  <c r="J187" i="4"/>
  <c r="BE187" i="4" s="1"/>
  <c r="BI184" i="4"/>
  <c r="BH184" i="4"/>
  <c r="BG184" i="4"/>
  <c r="BF184" i="4"/>
  <c r="T184" i="4"/>
  <c r="R184" i="4"/>
  <c r="P184" i="4"/>
  <c r="BK184" i="4"/>
  <c r="J184" i="4"/>
  <c r="BE184" i="4"/>
  <c r="BI180" i="4"/>
  <c r="BH180" i="4"/>
  <c r="BG180" i="4"/>
  <c r="BF180" i="4"/>
  <c r="T180" i="4"/>
  <c r="R180" i="4"/>
  <c r="P180" i="4"/>
  <c r="BK180" i="4"/>
  <c r="J180" i="4"/>
  <c r="BE180" i="4"/>
  <c r="BI178" i="4"/>
  <c r="BH178" i="4"/>
  <c r="BG178" i="4"/>
  <c r="BF178" i="4"/>
  <c r="T178" i="4"/>
  <c r="R178" i="4"/>
  <c r="P178" i="4"/>
  <c r="BK178" i="4"/>
  <c r="J178" i="4"/>
  <c r="BE178" i="4"/>
  <c r="BI176" i="4"/>
  <c r="BH176" i="4"/>
  <c r="BG176" i="4"/>
  <c r="BF176" i="4"/>
  <c r="T176" i="4"/>
  <c r="R176" i="4"/>
  <c r="P176" i="4"/>
  <c r="BK176" i="4"/>
  <c r="J176" i="4"/>
  <c r="BE176" i="4"/>
  <c r="BI174" i="4"/>
  <c r="BH174" i="4"/>
  <c r="BG174" i="4"/>
  <c r="BF174" i="4"/>
  <c r="T174" i="4"/>
  <c r="R174" i="4"/>
  <c r="P174" i="4"/>
  <c r="BK174" i="4"/>
  <c r="J174" i="4"/>
  <c r="BE174" i="4"/>
  <c r="BI169" i="4"/>
  <c r="BH169" i="4"/>
  <c r="BG169" i="4"/>
  <c r="BF169" i="4"/>
  <c r="T169" i="4"/>
  <c r="R169" i="4"/>
  <c r="P169" i="4"/>
  <c r="BK169" i="4"/>
  <c r="J169" i="4"/>
  <c r="BE169" i="4"/>
  <c r="BI167" i="4"/>
  <c r="BH167" i="4"/>
  <c r="BG167" i="4"/>
  <c r="BF167" i="4"/>
  <c r="T167" i="4"/>
  <c r="R167" i="4"/>
  <c r="P167" i="4"/>
  <c r="BK167" i="4"/>
  <c r="J167" i="4"/>
  <c r="BE167" i="4"/>
  <c r="BI165" i="4"/>
  <c r="BH165" i="4"/>
  <c r="BG165" i="4"/>
  <c r="BF165" i="4"/>
  <c r="T165" i="4"/>
  <c r="T164" i="4"/>
  <c r="R165" i="4"/>
  <c r="R164" i="4"/>
  <c r="P165" i="4"/>
  <c r="P164" i="4"/>
  <c r="BK165" i="4"/>
  <c r="BK164" i="4"/>
  <c r="J164" i="4" s="1"/>
  <c r="J61" i="4" s="1"/>
  <c r="J165" i="4"/>
  <c r="BE165" i="4" s="1"/>
  <c r="BI162" i="4"/>
  <c r="BH162" i="4"/>
  <c r="BG162" i="4"/>
  <c r="BF162" i="4"/>
  <c r="T162" i="4"/>
  <c r="R162" i="4"/>
  <c r="P162" i="4"/>
  <c r="BK162" i="4"/>
  <c r="J162" i="4"/>
  <c r="BE162" i="4"/>
  <c r="BI160" i="4"/>
  <c r="BH160" i="4"/>
  <c r="BG160" i="4"/>
  <c r="BF160" i="4"/>
  <c r="T160" i="4"/>
  <c r="R160" i="4"/>
  <c r="P160" i="4"/>
  <c r="BK160" i="4"/>
  <c r="J160" i="4"/>
  <c r="BE160" i="4"/>
  <c r="BI158" i="4"/>
  <c r="BH158" i="4"/>
  <c r="BG158" i="4"/>
  <c r="BF158" i="4"/>
  <c r="T158" i="4"/>
  <c r="R158" i="4"/>
  <c r="P158" i="4"/>
  <c r="BK158" i="4"/>
  <c r="J158" i="4"/>
  <c r="BE158" i="4"/>
  <c r="BI156" i="4"/>
  <c r="BH156" i="4"/>
  <c r="BG156" i="4"/>
  <c r="BF156" i="4"/>
  <c r="T156" i="4"/>
  <c r="R156" i="4"/>
  <c r="P156" i="4"/>
  <c r="BK156" i="4"/>
  <c r="J156" i="4"/>
  <c r="BE156" i="4"/>
  <c r="BI152" i="4"/>
  <c r="BH152" i="4"/>
  <c r="BG152" i="4"/>
  <c r="BF152" i="4"/>
  <c r="T152" i="4"/>
  <c r="R152" i="4"/>
  <c r="P152" i="4"/>
  <c r="BK152" i="4"/>
  <c r="J152" i="4"/>
  <c r="BE152" i="4"/>
  <c r="BI150" i="4"/>
  <c r="BH150" i="4"/>
  <c r="BG150" i="4"/>
  <c r="BF150" i="4"/>
  <c r="T150" i="4"/>
  <c r="R150" i="4"/>
  <c r="P150" i="4"/>
  <c r="BK150" i="4"/>
  <c r="J150" i="4"/>
  <c r="BE150" i="4"/>
  <c r="BI148" i="4"/>
  <c r="BH148" i="4"/>
  <c r="BG148" i="4"/>
  <c r="BF148" i="4"/>
  <c r="T148" i="4"/>
  <c r="R148" i="4"/>
  <c r="P148" i="4"/>
  <c r="BK148" i="4"/>
  <c r="J148" i="4"/>
  <c r="BE148" i="4"/>
  <c r="BI144" i="4"/>
  <c r="BH144" i="4"/>
  <c r="BG144" i="4"/>
  <c r="BF144" i="4"/>
  <c r="T144" i="4"/>
  <c r="R144" i="4"/>
  <c r="P144" i="4"/>
  <c r="BK144" i="4"/>
  <c r="J144" i="4"/>
  <c r="BE144" i="4"/>
  <c r="BI140" i="4"/>
  <c r="BH140" i="4"/>
  <c r="BG140" i="4"/>
  <c r="BF140" i="4"/>
  <c r="T140" i="4"/>
  <c r="R140" i="4"/>
  <c r="P140" i="4"/>
  <c r="BK140" i="4"/>
  <c r="J140" i="4"/>
  <c r="BE140" i="4"/>
  <c r="BI138" i="4"/>
  <c r="BH138" i="4"/>
  <c r="BG138" i="4"/>
  <c r="BF138" i="4"/>
  <c r="T138" i="4"/>
  <c r="T137" i="4"/>
  <c r="R138" i="4"/>
  <c r="R137" i="4"/>
  <c r="P138" i="4"/>
  <c r="P137" i="4"/>
  <c r="BK138" i="4"/>
  <c r="BK137" i="4"/>
  <c r="J137" i="4" s="1"/>
  <c r="J60" i="4" s="1"/>
  <c r="J138" i="4"/>
  <c r="BE138" i="4" s="1"/>
  <c r="BI135" i="4"/>
  <c r="BH135" i="4"/>
  <c r="BG135" i="4"/>
  <c r="BF135" i="4"/>
  <c r="T135" i="4"/>
  <c r="T134" i="4"/>
  <c r="R135" i="4"/>
  <c r="R134" i="4"/>
  <c r="P135" i="4"/>
  <c r="P134" i="4"/>
  <c r="BK135" i="4"/>
  <c r="BK134" i="4"/>
  <c r="J134" i="4" s="1"/>
  <c r="J135" i="4"/>
  <c r="BE135" i="4" s="1"/>
  <c r="J59" i="4"/>
  <c r="BI132" i="4"/>
  <c r="BH132" i="4"/>
  <c r="BG132" i="4"/>
  <c r="BF132" i="4"/>
  <c r="T132" i="4"/>
  <c r="R132" i="4"/>
  <c r="P132" i="4"/>
  <c r="BK132" i="4"/>
  <c r="J132" i="4"/>
  <c r="BE132" i="4"/>
  <c r="BI130" i="4"/>
  <c r="BH130" i="4"/>
  <c r="BG130" i="4"/>
  <c r="BF130" i="4"/>
  <c r="T130" i="4"/>
  <c r="R130" i="4"/>
  <c r="P130" i="4"/>
  <c r="BK130" i="4"/>
  <c r="J130" i="4"/>
  <c r="BE130" i="4"/>
  <c r="BI128" i="4"/>
  <c r="BH128" i="4"/>
  <c r="BG128" i="4"/>
  <c r="BF128" i="4"/>
  <c r="T128" i="4"/>
  <c r="R128" i="4"/>
  <c r="P128" i="4"/>
  <c r="BK128" i="4"/>
  <c r="J128" i="4"/>
  <c r="BE128" i="4"/>
  <c r="BI126" i="4"/>
  <c r="BH126" i="4"/>
  <c r="BG126" i="4"/>
  <c r="BF126" i="4"/>
  <c r="T126" i="4"/>
  <c r="R126" i="4"/>
  <c r="P126" i="4"/>
  <c r="BK126" i="4"/>
  <c r="J126" i="4"/>
  <c r="BE126" i="4"/>
  <c r="BI124" i="4"/>
  <c r="BH124" i="4"/>
  <c r="BG124" i="4"/>
  <c r="BF124" i="4"/>
  <c r="T124" i="4"/>
  <c r="R124" i="4"/>
  <c r="P124" i="4"/>
  <c r="BK124" i="4"/>
  <c r="J124" i="4"/>
  <c r="BE124" i="4"/>
  <c r="BI122" i="4"/>
  <c r="BH122" i="4"/>
  <c r="BG122" i="4"/>
  <c r="BF122" i="4"/>
  <c r="T122" i="4"/>
  <c r="R122" i="4"/>
  <c r="P122" i="4"/>
  <c r="BK122" i="4"/>
  <c r="J122" i="4"/>
  <c r="BE122" i="4"/>
  <c r="BI120" i="4"/>
  <c r="BH120" i="4"/>
  <c r="BG120" i="4"/>
  <c r="BF120" i="4"/>
  <c r="T120" i="4"/>
  <c r="R120" i="4"/>
  <c r="P120" i="4"/>
  <c r="BK120" i="4"/>
  <c r="J120" i="4"/>
  <c r="BE120" i="4"/>
  <c r="BI118" i="4"/>
  <c r="BH118" i="4"/>
  <c r="BG118" i="4"/>
  <c r="BF118" i="4"/>
  <c r="T118" i="4"/>
  <c r="R118" i="4"/>
  <c r="P118" i="4"/>
  <c r="BK118" i="4"/>
  <c r="J118" i="4"/>
  <c r="BE118" i="4"/>
  <c r="BI116" i="4"/>
  <c r="BH116" i="4"/>
  <c r="BG116" i="4"/>
  <c r="BF116" i="4"/>
  <c r="T116" i="4"/>
  <c r="R116" i="4"/>
  <c r="P116" i="4"/>
  <c r="BK116" i="4"/>
  <c r="J116" i="4"/>
  <c r="BE116" i="4"/>
  <c r="BI114" i="4"/>
  <c r="BH114" i="4"/>
  <c r="BG114" i="4"/>
  <c r="BF114" i="4"/>
  <c r="T114" i="4"/>
  <c r="R114" i="4"/>
  <c r="P114" i="4"/>
  <c r="BK114" i="4"/>
  <c r="J114" i="4"/>
  <c r="BE114" i="4"/>
  <c r="BI112" i="4"/>
  <c r="BH112" i="4"/>
  <c r="BG112" i="4"/>
  <c r="BF112" i="4"/>
  <c r="T112" i="4"/>
  <c r="R112" i="4"/>
  <c r="P112" i="4"/>
  <c r="BK112" i="4"/>
  <c r="J112" i="4"/>
  <c r="BE112" i="4"/>
  <c r="BI110" i="4"/>
  <c r="BH110" i="4"/>
  <c r="BG110" i="4"/>
  <c r="BF110" i="4"/>
  <c r="T110" i="4"/>
  <c r="R110" i="4"/>
  <c r="P110" i="4"/>
  <c r="BK110" i="4"/>
  <c r="J110" i="4"/>
  <c r="BE110" i="4"/>
  <c r="BI108" i="4"/>
  <c r="BH108" i="4"/>
  <c r="BG108" i="4"/>
  <c r="BF108" i="4"/>
  <c r="T108" i="4"/>
  <c r="R108" i="4"/>
  <c r="P108" i="4"/>
  <c r="BK108" i="4"/>
  <c r="J108" i="4"/>
  <c r="BE108" i="4"/>
  <c r="BI106" i="4"/>
  <c r="BH106" i="4"/>
  <c r="BG106" i="4"/>
  <c r="BF106" i="4"/>
  <c r="T106" i="4"/>
  <c r="R106" i="4"/>
  <c r="P106" i="4"/>
  <c r="BK106" i="4"/>
  <c r="J106" i="4"/>
  <c r="BE106" i="4"/>
  <c r="BI104" i="4"/>
  <c r="BH104" i="4"/>
  <c r="BG104" i="4"/>
  <c r="BF104" i="4"/>
  <c r="T104" i="4"/>
  <c r="R104" i="4"/>
  <c r="P104" i="4"/>
  <c r="BK104" i="4"/>
  <c r="J104" i="4"/>
  <c r="BE104" i="4"/>
  <c r="BI102" i="4"/>
  <c r="BH102" i="4"/>
  <c r="BG102" i="4"/>
  <c r="BF102" i="4"/>
  <c r="T102" i="4"/>
  <c r="R102" i="4"/>
  <c r="P102" i="4"/>
  <c r="BK102" i="4"/>
  <c r="J102" i="4"/>
  <c r="BE102" i="4"/>
  <c r="BI100" i="4"/>
  <c r="BH100" i="4"/>
  <c r="BG100" i="4"/>
  <c r="BF100" i="4"/>
  <c r="T100" i="4"/>
  <c r="R100" i="4"/>
  <c r="P100" i="4"/>
  <c r="BK100" i="4"/>
  <c r="J100" i="4"/>
  <c r="BE100" i="4"/>
  <c r="BI98" i="4"/>
  <c r="BH98" i="4"/>
  <c r="BG98" i="4"/>
  <c r="BF98" i="4"/>
  <c r="T98" i="4"/>
  <c r="R98" i="4"/>
  <c r="P98" i="4"/>
  <c r="BK98" i="4"/>
  <c r="J98" i="4"/>
  <c r="BE98" i="4"/>
  <c r="BI96" i="4"/>
  <c r="BH96" i="4"/>
  <c r="BG96" i="4"/>
  <c r="BF96" i="4"/>
  <c r="T96" i="4"/>
  <c r="R96" i="4"/>
  <c r="P96" i="4"/>
  <c r="BK96" i="4"/>
  <c r="J96" i="4"/>
  <c r="BE96" i="4"/>
  <c r="BI94" i="4"/>
  <c r="BH94" i="4"/>
  <c r="BG94" i="4"/>
  <c r="BF94" i="4"/>
  <c r="T94" i="4"/>
  <c r="R94" i="4"/>
  <c r="P94" i="4"/>
  <c r="BK94" i="4"/>
  <c r="J94" i="4"/>
  <c r="BE94" i="4"/>
  <c r="BI92" i="4"/>
  <c r="BH92" i="4"/>
  <c r="BG92" i="4"/>
  <c r="BF92" i="4"/>
  <c r="T92" i="4"/>
  <c r="R92" i="4"/>
  <c r="P92" i="4"/>
  <c r="BK92" i="4"/>
  <c r="J92" i="4"/>
  <c r="BE92" i="4"/>
  <c r="BI90" i="4"/>
  <c r="BH90" i="4"/>
  <c r="BG90" i="4"/>
  <c r="BF90" i="4"/>
  <c r="T90" i="4"/>
  <c r="R90" i="4"/>
  <c r="P90" i="4"/>
  <c r="BK90" i="4"/>
  <c r="J90" i="4"/>
  <c r="BE90" i="4"/>
  <c r="J30" i="4" s="1"/>
  <c r="AV54" i="1" s="1"/>
  <c r="BI88" i="4"/>
  <c r="BH88" i="4"/>
  <c r="BG88" i="4"/>
  <c r="BF88" i="4"/>
  <c r="T88" i="4"/>
  <c r="R88" i="4"/>
  <c r="P88" i="4"/>
  <c r="BK88" i="4"/>
  <c r="J88" i="4"/>
  <c r="BE88" i="4"/>
  <c r="BI86" i="4"/>
  <c r="F34" i="4"/>
  <c r="BD54" i="1" s="1"/>
  <c r="BH86" i="4"/>
  <c r="BG86" i="4"/>
  <c r="F32" i="4"/>
  <c r="BB54" i="1" s="1"/>
  <c r="BF86" i="4"/>
  <c r="T86" i="4"/>
  <c r="T85" i="4"/>
  <c r="R86" i="4"/>
  <c r="R85" i="4"/>
  <c r="R84" i="4" s="1"/>
  <c r="R83" i="4" s="1"/>
  <c r="P86" i="4"/>
  <c r="P85" i="4"/>
  <c r="BK86" i="4"/>
  <c r="J86" i="4"/>
  <c r="BE86" i="4" s="1"/>
  <c r="F30" i="4"/>
  <c r="AZ54" i="1" s="1"/>
  <c r="J79" i="4"/>
  <c r="F79" i="4"/>
  <c r="F77" i="4"/>
  <c r="E75" i="4"/>
  <c r="J51" i="4"/>
  <c r="F51" i="4"/>
  <c r="F49" i="4"/>
  <c r="E47" i="4"/>
  <c r="J18" i="4"/>
  <c r="E18" i="4"/>
  <c r="F80" i="4" s="1"/>
  <c r="J17" i="4"/>
  <c r="J12" i="4"/>
  <c r="J77" i="4" s="1"/>
  <c r="J49" i="4"/>
  <c r="E7" i="4"/>
  <c r="E45" i="4" s="1"/>
  <c r="E73" i="4"/>
  <c r="AY53" i="1"/>
  <c r="AX53" i="1"/>
  <c r="BI198" i="3"/>
  <c r="BH198" i="3"/>
  <c r="BG198" i="3"/>
  <c r="BF198" i="3"/>
  <c r="T198" i="3"/>
  <c r="T197" i="3" s="1"/>
  <c r="R198" i="3"/>
  <c r="R197" i="3" s="1"/>
  <c r="P198" i="3"/>
  <c r="P197" i="3" s="1"/>
  <c r="BK198" i="3"/>
  <c r="BK197" i="3" s="1"/>
  <c r="J197" i="3" s="1"/>
  <c r="J63" i="3" s="1"/>
  <c r="J198" i="3"/>
  <c r="BE198" i="3"/>
  <c r="BI195" i="3"/>
  <c r="BH195" i="3"/>
  <c r="BG195" i="3"/>
  <c r="BF195" i="3"/>
  <c r="T195" i="3"/>
  <c r="R195" i="3"/>
  <c r="P195" i="3"/>
  <c r="BK195" i="3"/>
  <c r="J195" i="3"/>
  <c r="BE195" i="3" s="1"/>
  <c r="BI193" i="3"/>
  <c r="BH193" i="3"/>
  <c r="BG193" i="3"/>
  <c r="BF193" i="3"/>
  <c r="T193" i="3"/>
  <c r="R193" i="3"/>
  <c r="P193" i="3"/>
  <c r="BK193" i="3"/>
  <c r="J193" i="3"/>
  <c r="BE193" i="3" s="1"/>
  <c r="BI191" i="3"/>
  <c r="BH191" i="3"/>
  <c r="BG191" i="3"/>
  <c r="BF191" i="3"/>
  <c r="T191" i="3"/>
  <c r="R191" i="3"/>
  <c r="P191" i="3"/>
  <c r="BK191" i="3"/>
  <c r="J191" i="3"/>
  <c r="BE191" i="3" s="1"/>
  <c r="BI189" i="3"/>
  <c r="BH189" i="3"/>
  <c r="BG189" i="3"/>
  <c r="BF189" i="3"/>
  <c r="T189" i="3"/>
  <c r="R189" i="3"/>
  <c r="P189" i="3"/>
  <c r="BK189" i="3"/>
  <c r="J189" i="3"/>
  <c r="BE189" i="3" s="1"/>
  <c r="BI187" i="3"/>
  <c r="BH187" i="3"/>
  <c r="BG187" i="3"/>
  <c r="BF187" i="3"/>
  <c r="T187" i="3"/>
  <c r="R187" i="3"/>
  <c r="P187" i="3"/>
  <c r="BK187" i="3"/>
  <c r="J187" i="3"/>
  <c r="BE187" i="3" s="1"/>
  <c r="BI185" i="3"/>
  <c r="BH185" i="3"/>
  <c r="BG185" i="3"/>
  <c r="BF185" i="3"/>
  <c r="T185" i="3"/>
  <c r="R185" i="3"/>
  <c r="R184" i="3" s="1"/>
  <c r="P185" i="3"/>
  <c r="BK185" i="3"/>
  <c r="BK184" i="3" s="1"/>
  <c r="J184" i="3" s="1"/>
  <c r="J62" i="3" s="1"/>
  <c r="J185" i="3"/>
  <c r="BE185" i="3"/>
  <c r="BI182" i="3"/>
  <c r="BH182" i="3"/>
  <c r="BG182" i="3"/>
  <c r="BF182" i="3"/>
  <c r="T182" i="3"/>
  <c r="R182" i="3"/>
  <c r="P182" i="3"/>
  <c r="BK182" i="3"/>
  <c r="J182" i="3"/>
  <c r="BE182" i="3" s="1"/>
  <c r="BI180" i="3"/>
  <c r="BH180" i="3"/>
  <c r="BG180" i="3"/>
  <c r="BF180" i="3"/>
  <c r="T180" i="3"/>
  <c r="R180" i="3"/>
  <c r="P180" i="3"/>
  <c r="BK180" i="3"/>
  <c r="J180" i="3"/>
  <c r="BE180" i="3" s="1"/>
  <c r="BI178" i="3"/>
  <c r="BH178" i="3"/>
  <c r="BG178" i="3"/>
  <c r="BF178" i="3"/>
  <c r="T178" i="3"/>
  <c r="R178" i="3"/>
  <c r="P178" i="3"/>
  <c r="BK178" i="3"/>
  <c r="J178" i="3"/>
  <c r="BE178" i="3" s="1"/>
  <c r="BI176" i="3"/>
  <c r="BH176" i="3"/>
  <c r="BG176" i="3"/>
  <c r="BF176" i="3"/>
  <c r="T176" i="3"/>
  <c r="R176" i="3"/>
  <c r="P176" i="3"/>
  <c r="BK176" i="3"/>
  <c r="J176" i="3"/>
  <c r="BE176" i="3" s="1"/>
  <c r="BI174" i="3"/>
  <c r="BH174" i="3"/>
  <c r="BG174" i="3"/>
  <c r="BF174" i="3"/>
  <c r="T174" i="3"/>
  <c r="R174" i="3"/>
  <c r="P174" i="3"/>
  <c r="BK174" i="3"/>
  <c r="J174" i="3"/>
  <c r="BE174" i="3" s="1"/>
  <c r="BI169" i="3"/>
  <c r="BH169" i="3"/>
  <c r="BG169" i="3"/>
  <c r="BF169" i="3"/>
  <c r="T169" i="3"/>
  <c r="R169" i="3"/>
  <c r="P169" i="3"/>
  <c r="BK169" i="3"/>
  <c r="J169" i="3"/>
  <c r="BE169" i="3" s="1"/>
  <c r="BI167" i="3"/>
  <c r="BH167" i="3"/>
  <c r="BG167" i="3"/>
  <c r="BF167" i="3"/>
  <c r="T167" i="3"/>
  <c r="R167" i="3"/>
  <c r="P167" i="3"/>
  <c r="BK167" i="3"/>
  <c r="J167" i="3"/>
  <c r="BE167" i="3" s="1"/>
  <c r="BI165" i="3"/>
  <c r="BH165" i="3"/>
  <c r="BG165" i="3"/>
  <c r="BF165" i="3"/>
  <c r="T165" i="3"/>
  <c r="R165" i="3"/>
  <c r="R164" i="3" s="1"/>
  <c r="P165" i="3"/>
  <c r="BK165" i="3"/>
  <c r="BK164" i="3" s="1"/>
  <c r="J164" i="3"/>
  <c r="J61" i="3" s="1"/>
  <c r="J165" i="3"/>
  <c r="BE165" i="3"/>
  <c r="BI162" i="3"/>
  <c r="BH162" i="3"/>
  <c r="BG162" i="3"/>
  <c r="BF162" i="3"/>
  <c r="T162" i="3"/>
  <c r="R162" i="3"/>
  <c r="P162" i="3"/>
  <c r="BK162" i="3"/>
  <c r="J162" i="3"/>
  <c r="BE162" i="3" s="1"/>
  <c r="BI160" i="3"/>
  <c r="BH160" i="3"/>
  <c r="BG160" i="3"/>
  <c r="BF160" i="3"/>
  <c r="T160" i="3"/>
  <c r="R160" i="3"/>
  <c r="P160" i="3"/>
  <c r="BK160" i="3"/>
  <c r="J160" i="3"/>
  <c r="BE160" i="3" s="1"/>
  <c r="BI158" i="3"/>
  <c r="BH158" i="3"/>
  <c r="BG158" i="3"/>
  <c r="BF158" i="3"/>
  <c r="T158" i="3"/>
  <c r="R158" i="3"/>
  <c r="P158" i="3"/>
  <c r="BK158" i="3"/>
  <c r="J158" i="3"/>
  <c r="BE158" i="3" s="1"/>
  <c r="BI156" i="3"/>
  <c r="BH156" i="3"/>
  <c r="BG156" i="3"/>
  <c r="BF156" i="3"/>
  <c r="T156" i="3"/>
  <c r="R156" i="3"/>
  <c r="P156" i="3"/>
  <c r="BK156" i="3"/>
  <c r="J156" i="3"/>
  <c r="BE156" i="3" s="1"/>
  <c r="BI152" i="3"/>
  <c r="BH152" i="3"/>
  <c r="BG152" i="3"/>
  <c r="BF152" i="3"/>
  <c r="T152" i="3"/>
  <c r="R152" i="3"/>
  <c r="P152" i="3"/>
  <c r="BK152" i="3"/>
  <c r="J152" i="3"/>
  <c r="BE152" i="3" s="1"/>
  <c r="BI150" i="3"/>
  <c r="BH150" i="3"/>
  <c r="BG150" i="3"/>
  <c r="BF150" i="3"/>
  <c r="T150" i="3"/>
  <c r="R150" i="3"/>
  <c r="P150" i="3"/>
  <c r="BK150" i="3"/>
  <c r="J150" i="3"/>
  <c r="BE150" i="3" s="1"/>
  <c r="BI148" i="3"/>
  <c r="BH148" i="3"/>
  <c r="BG148" i="3"/>
  <c r="BF148" i="3"/>
  <c r="T148" i="3"/>
  <c r="R148" i="3"/>
  <c r="P148" i="3"/>
  <c r="BK148" i="3"/>
  <c r="J148" i="3"/>
  <c r="BE148" i="3" s="1"/>
  <c r="BI144" i="3"/>
  <c r="BH144" i="3"/>
  <c r="BG144" i="3"/>
  <c r="BF144" i="3"/>
  <c r="T144" i="3"/>
  <c r="R144" i="3"/>
  <c r="P144" i="3"/>
  <c r="BK144" i="3"/>
  <c r="J144" i="3"/>
  <c r="BE144" i="3" s="1"/>
  <c r="BI140" i="3"/>
  <c r="BH140" i="3"/>
  <c r="BG140" i="3"/>
  <c r="BF140" i="3"/>
  <c r="T140" i="3"/>
  <c r="R140" i="3"/>
  <c r="P140" i="3"/>
  <c r="BK140" i="3"/>
  <c r="J140" i="3"/>
  <c r="BE140" i="3" s="1"/>
  <c r="BI138" i="3"/>
  <c r="BH138" i="3"/>
  <c r="BG138" i="3"/>
  <c r="BF138" i="3"/>
  <c r="T138" i="3"/>
  <c r="R138" i="3"/>
  <c r="R137" i="3" s="1"/>
  <c r="P138" i="3"/>
  <c r="BK138" i="3"/>
  <c r="BK137" i="3" s="1"/>
  <c r="J137" i="3"/>
  <c r="J60" i="3" s="1"/>
  <c r="J138" i="3"/>
  <c r="BE138" i="3"/>
  <c r="BI135" i="3"/>
  <c r="BH135" i="3"/>
  <c r="BG135" i="3"/>
  <c r="BF135" i="3"/>
  <c r="T135" i="3"/>
  <c r="T134" i="3" s="1"/>
  <c r="R135" i="3"/>
  <c r="R134" i="3" s="1"/>
  <c r="P135" i="3"/>
  <c r="P134" i="3" s="1"/>
  <c r="BK135" i="3"/>
  <c r="BK134" i="3" s="1"/>
  <c r="J134" i="3"/>
  <c r="J59" i="3" s="1"/>
  <c r="J135" i="3"/>
  <c r="BE135" i="3"/>
  <c r="BI132" i="3"/>
  <c r="BH132" i="3"/>
  <c r="BG132" i="3"/>
  <c r="BF132" i="3"/>
  <c r="T132" i="3"/>
  <c r="R132" i="3"/>
  <c r="P132" i="3"/>
  <c r="BK132" i="3"/>
  <c r="J132" i="3"/>
  <c r="BE132" i="3" s="1"/>
  <c r="BI130" i="3"/>
  <c r="BH130" i="3"/>
  <c r="BG130" i="3"/>
  <c r="BF130" i="3"/>
  <c r="T130" i="3"/>
  <c r="R130" i="3"/>
  <c r="P130" i="3"/>
  <c r="BK130" i="3"/>
  <c r="J130" i="3"/>
  <c r="BE130" i="3" s="1"/>
  <c r="BI128" i="3"/>
  <c r="BH128" i="3"/>
  <c r="BG128" i="3"/>
  <c r="BF128" i="3"/>
  <c r="T128" i="3"/>
  <c r="R128" i="3"/>
  <c r="P128" i="3"/>
  <c r="BK128" i="3"/>
  <c r="J128" i="3"/>
  <c r="BE128" i="3" s="1"/>
  <c r="BI126" i="3"/>
  <c r="BH126" i="3"/>
  <c r="BG126" i="3"/>
  <c r="BF126" i="3"/>
  <c r="T126" i="3"/>
  <c r="R126" i="3"/>
  <c r="P126" i="3"/>
  <c r="BK126" i="3"/>
  <c r="J126" i="3"/>
  <c r="BE126" i="3" s="1"/>
  <c r="BI124" i="3"/>
  <c r="BH124" i="3"/>
  <c r="BG124" i="3"/>
  <c r="BF124" i="3"/>
  <c r="T124" i="3"/>
  <c r="R124" i="3"/>
  <c r="P124" i="3"/>
  <c r="BK124" i="3"/>
  <c r="J124" i="3"/>
  <c r="BE124" i="3" s="1"/>
  <c r="BI122" i="3"/>
  <c r="BH122" i="3"/>
  <c r="BG122" i="3"/>
  <c r="BF122" i="3"/>
  <c r="T122" i="3"/>
  <c r="R122" i="3"/>
  <c r="P122" i="3"/>
  <c r="BK122" i="3"/>
  <c r="J122" i="3"/>
  <c r="BE122" i="3" s="1"/>
  <c r="BI120" i="3"/>
  <c r="BH120" i="3"/>
  <c r="BG120" i="3"/>
  <c r="BF120" i="3"/>
  <c r="T120" i="3"/>
  <c r="R120" i="3"/>
  <c r="P120" i="3"/>
  <c r="BK120" i="3"/>
  <c r="J120" i="3"/>
  <c r="BE120" i="3" s="1"/>
  <c r="BI118" i="3"/>
  <c r="BH118" i="3"/>
  <c r="BG118" i="3"/>
  <c r="BF118" i="3"/>
  <c r="T118" i="3"/>
  <c r="R118" i="3"/>
  <c r="P118" i="3"/>
  <c r="BK118" i="3"/>
  <c r="J118" i="3"/>
  <c r="BE118" i="3" s="1"/>
  <c r="BI116" i="3"/>
  <c r="BH116" i="3"/>
  <c r="BG116" i="3"/>
  <c r="BF116" i="3"/>
  <c r="T116" i="3"/>
  <c r="R116" i="3"/>
  <c r="P116" i="3"/>
  <c r="BK116" i="3"/>
  <c r="J116" i="3"/>
  <c r="BE116" i="3" s="1"/>
  <c r="BI114" i="3"/>
  <c r="BH114" i="3"/>
  <c r="BG114" i="3"/>
  <c r="BF114" i="3"/>
  <c r="T114" i="3"/>
  <c r="R114" i="3"/>
  <c r="P114" i="3"/>
  <c r="BK114" i="3"/>
  <c r="J114" i="3"/>
  <c r="BE114" i="3" s="1"/>
  <c r="BI112" i="3"/>
  <c r="BH112" i="3"/>
  <c r="BG112" i="3"/>
  <c r="BF112" i="3"/>
  <c r="T112" i="3"/>
  <c r="R112" i="3"/>
  <c r="P112" i="3"/>
  <c r="BK112" i="3"/>
  <c r="J112" i="3"/>
  <c r="BE112" i="3" s="1"/>
  <c r="BI110" i="3"/>
  <c r="BH110" i="3"/>
  <c r="BG110" i="3"/>
  <c r="BF110" i="3"/>
  <c r="T110" i="3"/>
  <c r="R110" i="3"/>
  <c r="P110" i="3"/>
  <c r="BK110" i="3"/>
  <c r="J110" i="3"/>
  <c r="BE110" i="3" s="1"/>
  <c r="BI108" i="3"/>
  <c r="BH108" i="3"/>
  <c r="BG108" i="3"/>
  <c r="BF108" i="3"/>
  <c r="T108" i="3"/>
  <c r="R108" i="3"/>
  <c r="P108" i="3"/>
  <c r="BK108" i="3"/>
  <c r="J108" i="3"/>
  <c r="BE108" i="3" s="1"/>
  <c r="BI106" i="3"/>
  <c r="BH106" i="3"/>
  <c r="BG106" i="3"/>
  <c r="BF106" i="3"/>
  <c r="T106" i="3"/>
  <c r="R106" i="3"/>
  <c r="P106" i="3"/>
  <c r="BK106" i="3"/>
  <c r="J106" i="3"/>
  <c r="BE106" i="3" s="1"/>
  <c r="BI104" i="3"/>
  <c r="BH104" i="3"/>
  <c r="BG104" i="3"/>
  <c r="BF104" i="3"/>
  <c r="T104" i="3"/>
  <c r="R104" i="3"/>
  <c r="P104" i="3"/>
  <c r="BK104" i="3"/>
  <c r="J104" i="3"/>
  <c r="BE104" i="3" s="1"/>
  <c r="BI102" i="3"/>
  <c r="BH102" i="3"/>
  <c r="BG102" i="3"/>
  <c r="BF102" i="3"/>
  <c r="T102" i="3"/>
  <c r="R102" i="3"/>
  <c r="P102" i="3"/>
  <c r="BK102" i="3"/>
  <c r="J102" i="3"/>
  <c r="BE102" i="3" s="1"/>
  <c r="BI100" i="3"/>
  <c r="BH100" i="3"/>
  <c r="BG100" i="3"/>
  <c r="BF100" i="3"/>
  <c r="T100" i="3"/>
  <c r="R100" i="3"/>
  <c r="P100" i="3"/>
  <c r="BK100" i="3"/>
  <c r="J100" i="3"/>
  <c r="BE100" i="3" s="1"/>
  <c r="BI98" i="3"/>
  <c r="BH98" i="3"/>
  <c r="BG98" i="3"/>
  <c r="F32" i="3" s="1"/>
  <c r="BB53" i="1" s="1"/>
  <c r="BF98" i="3"/>
  <c r="T98" i="3"/>
  <c r="R98" i="3"/>
  <c r="P98" i="3"/>
  <c r="BK98" i="3"/>
  <c r="J98" i="3"/>
  <c r="BE98" i="3" s="1"/>
  <c r="BI96" i="3"/>
  <c r="BH96" i="3"/>
  <c r="BG96" i="3"/>
  <c r="BF96" i="3"/>
  <c r="T96" i="3"/>
  <c r="R96" i="3"/>
  <c r="P96" i="3"/>
  <c r="BK96" i="3"/>
  <c r="J96" i="3"/>
  <c r="BE96" i="3" s="1"/>
  <c r="BI94" i="3"/>
  <c r="BH94" i="3"/>
  <c r="BG94" i="3"/>
  <c r="BF94" i="3"/>
  <c r="J31" i="3" s="1"/>
  <c r="AW53" i="1" s="1"/>
  <c r="T94" i="3"/>
  <c r="R94" i="3"/>
  <c r="P94" i="3"/>
  <c r="BK94" i="3"/>
  <c r="BK85" i="3" s="1"/>
  <c r="J94" i="3"/>
  <c r="BE94" i="3" s="1"/>
  <c r="BI92" i="3"/>
  <c r="BH92" i="3"/>
  <c r="BG92" i="3"/>
  <c r="BF92" i="3"/>
  <c r="T92" i="3"/>
  <c r="R92" i="3"/>
  <c r="P92" i="3"/>
  <c r="BK92" i="3"/>
  <c r="J92" i="3"/>
  <c r="BE92" i="3"/>
  <c r="BI90" i="3"/>
  <c r="BH90" i="3"/>
  <c r="BG90" i="3"/>
  <c r="BF90" i="3"/>
  <c r="T90" i="3"/>
  <c r="R90" i="3"/>
  <c r="P90" i="3"/>
  <c r="BK90" i="3"/>
  <c r="J90" i="3"/>
  <c r="BE90" i="3" s="1"/>
  <c r="BI88" i="3"/>
  <c r="BH88" i="3"/>
  <c r="BG88" i="3"/>
  <c r="BF88" i="3"/>
  <c r="T88" i="3"/>
  <c r="T85" i="3" s="1"/>
  <c r="R88" i="3"/>
  <c r="P88" i="3"/>
  <c r="BK88" i="3"/>
  <c r="J88" i="3"/>
  <c r="BE88" i="3" s="1"/>
  <c r="BI86" i="3"/>
  <c r="BH86" i="3"/>
  <c r="F33" i="3" s="1"/>
  <c r="BC53" i="1" s="1"/>
  <c r="BG86" i="3"/>
  <c r="BF86" i="3"/>
  <c r="F31" i="3"/>
  <c r="BA53" i="1" s="1"/>
  <c r="T86" i="3"/>
  <c r="R86" i="3"/>
  <c r="R85" i="3" s="1"/>
  <c r="R84" i="3" s="1"/>
  <c r="R83" i="3" s="1"/>
  <c r="P86" i="3"/>
  <c r="P85" i="3" s="1"/>
  <c r="BK86" i="3"/>
  <c r="J86" i="3"/>
  <c r="BE86" i="3"/>
  <c r="J30" i="3" s="1"/>
  <c r="AV53" i="1" s="1"/>
  <c r="AT53" i="1" s="1"/>
  <c r="J79" i="3"/>
  <c r="F79" i="3"/>
  <c r="F77" i="3"/>
  <c r="E75" i="3"/>
  <c r="J51" i="3"/>
  <c r="F51" i="3"/>
  <c r="F49" i="3"/>
  <c r="E47" i="3"/>
  <c r="J18" i="3"/>
  <c r="E18" i="3"/>
  <c r="F80" i="3"/>
  <c r="F52" i="3"/>
  <c r="J17" i="3"/>
  <c r="J12" i="3"/>
  <c r="J77" i="3"/>
  <c r="J49" i="3"/>
  <c r="E7" i="3"/>
  <c r="E73" i="3" s="1"/>
  <c r="AY52" i="1"/>
  <c r="AX52" i="1"/>
  <c r="BI202" i="2"/>
  <c r="BH202" i="2"/>
  <c r="BG202" i="2"/>
  <c r="BF202" i="2"/>
  <c r="T202" i="2"/>
  <c r="T201" i="2"/>
  <c r="R202" i="2"/>
  <c r="R201" i="2"/>
  <c r="P202" i="2"/>
  <c r="P201" i="2"/>
  <c r="BK202" i="2"/>
  <c r="BK201" i="2"/>
  <c r="J201" i="2" s="1"/>
  <c r="J63" i="2" s="1"/>
  <c r="J202" i="2"/>
  <c r="BE202" i="2"/>
  <c r="BI199" i="2"/>
  <c r="BH199" i="2"/>
  <c r="BG199" i="2"/>
  <c r="BF199" i="2"/>
  <c r="T199" i="2"/>
  <c r="R199" i="2"/>
  <c r="P199" i="2"/>
  <c r="BK199" i="2"/>
  <c r="J199" i="2"/>
  <c r="BE199" i="2"/>
  <c r="BI197" i="2"/>
  <c r="BH197" i="2"/>
  <c r="BG197" i="2"/>
  <c r="BF197" i="2"/>
  <c r="T197" i="2"/>
  <c r="R197" i="2"/>
  <c r="P197" i="2"/>
  <c r="BK197" i="2"/>
  <c r="J197" i="2"/>
  <c r="BE197" i="2"/>
  <c r="BI195" i="2"/>
  <c r="BH195" i="2"/>
  <c r="BG195" i="2"/>
  <c r="BF195" i="2"/>
  <c r="T195" i="2"/>
  <c r="R195" i="2"/>
  <c r="P195" i="2"/>
  <c r="BK195" i="2"/>
  <c r="J195" i="2"/>
  <c r="BE195" i="2"/>
  <c r="BI193" i="2"/>
  <c r="BH193" i="2"/>
  <c r="BG193" i="2"/>
  <c r="BF193" i="2"/>
  <c r="T193" i="2"/>
  <c r="R193" i="2"/>
  <c r="R188" i="2" s="1"/>
  <c r="P193" i="2"/>
  <c r="BK193" i="2"/>
  <c r="J193" i="2"/>
  <c r="BE193" i="2"/>
  <c r="BI191" i="2"/>
  <c r="BH191" i="2"/>
  <c r="BG191" i="2"/>
  <c r="BF191" i="2"/>
  <c r="T191" i="2"/>
  <c r="R191" i="2"/>
  <c r="P191" i="2"/>
  <c r="BK191" i="2"/>
  <c r="BK188" i="2" s="1"/>
  <c r="J188" i="2" s="1"/>
  <c r="J62" i="2" s="1"/>
  <c r="J191" i="2"/>
  <c r="BE191" i="2"/>
  <c r="BI189" i="2"/>
  <c r="BH189" i="2"/>
  <c r="BG189" i="2"/>
  <c r="BF189" i="2"/>
  <c r="T189" i="2"/>
  <c r="T188" i="2"/>
  <c r="R189" i="2"/>
  <c r="P189" i="2"/>
  <c r="P188" i="2"/>
  <c r="BK189" i="2"/>
  <c r="J189" i="2"/>
  <c r="BE189" i="2" s="1"/>
  <c r="BI186" i="2"/>
  <c r="BH186" i="2"/>
  <c r="BG186" i="2"/>
  <c r="BF186" i="2"/>
  <c r="T186" i="2"/>
  <c r="R186" i="2"/>
  <c r="P186" i="2"/>
  <c r="BK186" i="2"/>
  <c r="J186" i="2"/>
  <c r="BE186" i="2"/>
  <c r="BI182" i="2"/>
  <c r="BH182" i="2"/>
  <c r="BG182" i="2"/>
  <c r="BF182" i="2"/>
  <c r="T182" i="2"/>
  <c r="R182" i="2"/>
  <c r="P182" i="2"/>
  <c r="BK182" i="2"/>
  <c r="J182" i="2"/>
  <c r="BE182" i="2"/>
  <c r="BI180" i="2"/>
  <c r="BH180" i="2"/>
  <c r="BG180" i="2"/>
  <c r="BF180" i="2"/>
  <c r="T180" i="2"/>
  <c r="R180" i="2"/>
  <c r="P180" i="2"/>
  <c r="BK180" i="2"/>
  <c r="J180" i="2"/>
  <c r="BE180" i="2"/>
  <c r="BI178" i="2"/>
  <c r="BH178" i="2"/>
  <c r="BG178" i="2"/>
  <c r="BF178" i="2"/>
  <c r="T178" i="2"/>
  <c r="R178" i="2"/>
  <c r="P178" i="2"/>
  <c r="BK178" i="2"/>
  <c r="J178" i="2"/>
  <c r="BE178" i="2"/>
  <c r="BI176" i="2"/>
  <c r="BH176" i="2"/>
  <c r="BG176" i="2"/>
  <c r="BF176" i="2"/>
  <c r="T176" i="2"/>
  <c r="R176" i="2"/>
  <c r="P176" i="2"/>
  <c r="BK176" i="2"/>
  <c r="J176" i="2"/>
  <c r="BE176" i="2"/>
  <c r="BI171" i="2"/>
  <c r="BH171" i="2"/>
  <c r="BG171" i="2"/>
  <c r="BF171" i="2"/>
  <c r="T171" i="2"/>
  <c r="R171" i="2"/>
  <c r="P171" i="2"/>
  <c r="P166" i="2" s="1"/>
  <c r="BK171" i="2"/>
  <c r="J171" i="2"/>
  <c r="BE171" i="2"/>
  <c r="BI169" i="2"/>
  <c r="BH169" i="2"/>
  <c r="BG169" i="2"/>
  <c r="BF169" i="2"/>
  <c r="T169" i="2"/>
  <c r="T166" i="2" s="1"/>
  <c r="R169" i="2"/>
  <c r="P169" i="2"/>
  <c r="BK169" i="2"/>
  <c r="J169" i="2"/>
  <c r="BE169" i="2"/>
  <c r="BI167" i="2"/>
  <c r="BH167" i="2"/>
  <c r="BG167" i="2"/>
  <c r="BF167" i="2"/>
  <c r="T167" i="2"/>
  <c r="R167" i="2"/>
  <c r="R166" i="2"/>
  <c r="P167" i="2"/>
  <c r="BK167" i="2"/>
  <c r="BK166" i="2"/>
  <c r="J166" i="2" s="1"/>
  <c r="J61" i="2" s="1"/>
  <c r="J167" i="2"/>
  <c r="BE167" i="2"/>
  <c r="BI164" i="2"/>
  <c r="BH164" i="2"/>
  <c r="BG164" i="2"/>
  <c r="BF164" i="2"/>
  <c r="T164" i="2"/>
  <c r="R164" i="2"/>
  <c r="P164" i="2"/>
  <c r="BK164" i="2"/>
  <c r="J164" i="2"/>
  <c r="BE164" i="2"/>
  <c r="BI162" i="2"/>
  <c r="BH162" i="2"/>
  <c r="BG162" i="2"/>
  <c r="BF162" i="2"/>
  <c r="T162" i="2"/>
  <c r="R162" i="2"/>
  <c r="P162" i="2"/>
  <c r="BK162" i="2"/>
  <c r="J162" i="2"/>
  <c r="BE162" i="2"/>
  <c r="BI160" i="2"/>
  <c r="BH160" i="2"/>
  <c r="BG160" i="2"/>
  <c r="BF160" i="2"/>
  <c r="T160" i="2"/>
  <c r="R160" i="2"/>
  <c r="P160" i="2"/>
  <c r="BK160" i="2"/>
  <c r="J160" i="2"/>
  <c r="BE160" i="2"/>
  <c r="BI158" i="2"/>
  <c r="BH158" i="2"/>
  <c r="BG158" i="2"/>
  <c r="BF158" i="2"/>
  <c r="T158" i="2"/>
  <c r="R158" i="2"/>
  <c r="P158" i="2"/>
  <c r="BK158" i="2"/>
  <c r="J158" i="2"/>
  <c r="BE158" i="2"/>
  <c r="BI154" i="2"/>
  <c r="BH154" i="2"/>
  <c r="BG154" i="2"/>
  <c r="BF154" i="2"/>
  <c r="T154" i="2"/>
  <c r="R154" i="2"/>
  <c r="P154" i="2"/>
  <c r="BK154" i="2"/>
  <c r="J154" i="2"/>
  <c r="BE154" i="2"/>
  <c r="BI152" i="2"/>
  <c r="BH152" i="2"/>
  <c r="BG152" i="2"/>
  <c r="BF152" i="2"/>
  <c r="T152" i="2"/>
  <c r="R152" i="2"/>
  <c r="P152" i="2"/>
  <c r="BK152" i="2"/>
  <c r="J152" i="2"/>
  <c r="BE152" i="2"/>
  <c r="BI150" i="2"/>
  <c r="BH150" i="2"/>
  <c r="BG150" i="2"/>
  <c r="BF150" i="2"/>
  <c r="T150" i="2"/>
  <c r="R150" i="2"/>
  <c r="P150" i="2"/>
  <c r="BK150" i="2"/>
  <c r="J150" i="2"/>
  <c r="BE150" i="2"/>
  <c r="BI146" i="2"/>
  <c r="BH146" i="2"/>
  <c r="BG146" i="2"/>
  <c r="BF146" i="2"/>
  <c r="T146" i="2"/>
  <c r="R146" i="2"/>
  <c r="R139" i="2" s="1"/>
  <c r="P146" i="2"/>
  <c r="BK146" i="2"/>
  <c r="J146" i="2"/>
  <c r="BE146" i="2"/>
  <c r="BI142" i="2"/>
  <c r="BH142" i="2"/>
  <c r="BG142" i="2"/>
  <c r="BF142" i="2"/>
  <c r="T142" i="2"/>
  <c r="R142" i="2"/>
  <c r="P142" i="2"/>
  <c r="BK142" i="2"/>
  <c r="BK139" i="2" s="1"/>
  <c r="J139" i="2" s="1"/>
  <c r="J60" i="2" s="1"/>
  <c r="J142" i="2"/>
  <c r="BE142" i="2"/>
  <c r="BI140" i="2"/>
  <c r="BH140" i="2"/>
  <c r="BG140" i="2"/>
  <c r="BF140" i="2"/>
  <c r="T140" i="2"/>
  <c r="T139" i="2"/>
  <c r="R140" i="2"/>
  <c r="P140" i="2"/>
  <c r="P139" i="2"/>
  <c r="BK140" i="2"/>
  <c r="J140" i="2"/>
  <c r="BE140" i="2" s="1"/>
  <c r="BI137" i="2"/>
  <c r="BH137" i="2"/>
  <c r="BG137" i="2"/>
  <c r="BF137" i="2"/>
  <c r="T137" i="2"/>
  <c r="T136" i="2"/>
  <c r="R137" i="2"/>
  <c r="R136" i="2"/>
  <c r="P137" i="2"/>
  <c r="P136" i="2"/>
  <c r="BK137" i="2"/>
  <c r="BK136" i="2"/>
  <c r="J136" i="2"/>
  <c r="J59" i="2" s="1"/>
  <c r="J137" i="2"/>
  <c r="BE137" i="2" s="1"/>
  <c r="BI134" i="2"/>
  <c r="BH134" i="2"/>
  <c r="BG134" i="2"/>
  <c r="BF134" i="2"/>
  <c r="T134" i="2"/>
  <c r="R134" i="2"/>
  <c r="P134" i="2"/>
  <c r="BK134" i="2"/>
  <c r="J134" i="2"/>
  <c r="BE134" i="2"/>
  <c r="BI132" i="2"/>
  <c r="BH132" i="2"/>
  <c r="BG132" i="2"/>
  <c r="BF132" i="2"/>
  <c r="T132" i="2"/>
  <c r="R132" i="2"/>
  <c r="P132" i="2"/>
  <c r="BK132" i="2"/>
  <c r="J132" i="2"/>
  <c r="BE132" i="2"/>
  <c r="BI130" i="2"/>
  <c r="BH130" i="2"/>
  <c r="BG130" i="2"/>
  <c r="BF130" i="2"/>
  <c r="T130" i="2"/>
  <c r="R130" i="2"/>
  <c r="P130" i="2"/>
  <c r="BK130" i="2"/>
  <c r="J130" i="2"/>
  <c r="BE130" i="2"/>
  <c r="BI128" i="2"/>
  <c r="BH128" i="2"/>
  <c r="BG128" i="2"/>
  <c r="BF128" i="2"/>
  <c r="T128" i="2"/>
  <c r="R128" i="2"/>
  <c r="P128" i="2"/>
  <c r="BK128" i="2"/>
  <c r="J128" i="2"/>
  <c r="BE128" i="2"/>
  <c r="BI126" i="2"/>
  <c r="BH126" i="2"/>
  <c r="BG126" i="2"/>
  <c r="BF126" i="2"/>
  <c r="T126" i="2"/>
  <c r="R126" i="2"/>
  <c r="P126" i="2"/>
  <c r="BK126" i="2"/>
  <c r="J126" i="2"/>
  <c r="BE126" i="2"/>
  <c r="BI124" i="2"/>
  <c r="BH124" i="2"/>
  <c r="BG124" i="2"/>
  <c r="BF124" i="2"/>
  <c r="T124" i="2"/>
  <c r="R124" i="2"/>
  <c r="P124" i="2"/>
  <c r="BK124" i="2"/>
  <c r="J124" i="2"/>
  <c r="BE124" i="2"/>
  <c r="BI122" i="2"/>
  <c r="BH122" i="2"/>
  <c r="BG122" i="2"/>
  <c r="BF122" i="2"/>
  <c r="T122" i="2"/>
  <c r="R122" i="2"/>
  <c r="P122" i="2"/>
  <c r="BK122" i="2"/>
  <c r="J122" i="2"/>
  <c r="BE122" i="2"/>
  <c r="BI120" i="2"/>
  <c r="BH120" i="2"/>
  <c r="BG120" i="2"/>
  <c r="BF120" i="2"/>
  <c r="T120" i="2"/>
  <c r="R120" i="2"/>
  <c r="P120" i="2"/>
  <c r="BK120" i="2"/>
  <c r="J120" i="2"/>
  <c r="BE120" i="2"/>
  <c r="BI118" i="2"/>
  <c r="BH118" i="2"/>
  <c r="BG118" i="2"/>
  <c r="BF118" i="2"/>
  <c r="T118" i="2"/>
  <c r="R118" i="2"/>
  <c r="P118" i="2"/>
  <c r="BK118" i="2"/>
  <c r="J118" i="2"/>
  <c r="BE118" i="2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/>
  <c r="BI112" i="2"/>
  <c r="BH112" i="2"/>
  <c r="BG112" i="2"/>
  <c r="BF112" i="2"/>
  <c r="T112" i="2"/>
  <c r="R112" i="2"/>
  <c r="P112" i="2"/>
  <c r="BK112" i="2"/>
  <c r="J112" i="2"/>
  <c r="BE112" i="2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R108" i="2"/>
  <c r="P108" i="2"/>
  <c r="BK108" i="2"/>
  <c r="J108" i="2"/>
  <c r="BE108" i="2"/>
  <c r="BI106" i="2"/>
  <c r="BH106" i="2"/>
  <c r="BG106" i="2"/>
  <c r="BF106" i="2"/>
  <c r="T106" i="2"/>
  <c r="R106" i="2"/>
  <c r="P106" i="2"/>
  <c r="BK106" i="2"/>
  <c r="J106" i="2"/>
  <c r="BE106" i="2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R102" i="2"/>
  <c r="P102" i="2"/>
  <c r="BK102" i="2"/>
  <c r="J102" i="2"/>
  <c r="BE102" i="2"/>
  <c r="BI100" i="2"/>
  <c r="BH100" i="2"/>
  <c r="BG100" i="2"/>
  <c r="BF100" i="2"/>
  <c r="T100" i="2"/>
  <c r="R100" i="2"/>
  <c r="P100" i="2"/>
  <c r="BK100" i="2"/>
  <c r="J100" i="2"/>
  <c r="BE100" i="2"/>
  <c r="BI98" i="2"/>
  <c r="BH98" i="2"/>
  <c r="BG98" i="2"/>
  <c r="BF98" i="2"/>
  <c r="T98" i="2"/>
  <c r="R98" i="2"/>
  <c r="P98" i="2"/>
  <c r="BK98" i="2"/>
  <c r="J98" i="2"/>
  <c r="BE98" i="2"/>
  <c r="BI96" i="2"/>
  <c r="BH96" i="2"/>
  <c r="BG96" i="2"/>
  <c r="BF96" i="2"/>
  <c r="T96" i="2"/>
  <c r="R96" i="2"/>
  <c r="P96" i="2"/>
  <c r="BK96" i="2"/>
  <c r="J96" i="2"/>
  <c r="BE96" i="2"/>
  <c r="BI94" i="2"/>
  <c r="BH94" i="2"/>
  <c r="BG94" i="2"/>
  <c r="BF94" i="2"/>
  <c r="T94" i="2"/>
  <c r="R94" i="2"/>
  <c r="P94" i="2"/>
  <c r="BK94" i="2"/>
  <c r="J94" i="2"/>
  <c r="BE94" i="2"/>
  <c r="BI92" i="2"/>
  <c r="BH92" i="2"/>
  <c r="BG92" i="2"/>
  <c r="BF92" i="2"/>
  <c r="T92" i="2"/>
  <c r="R92" i="2"/>
  <c r="P92" i="2"/>
  <c r="BK92" i="2"/>
  <c r="J92" i="2"/>
  <c r="BE92" i="2"/>
  <c r="BI90" i="2"/>
  <c r="BH90" i="2"/>
  <c r="F33" i="2" s="1"/>
  <c r="BC52" i="1" s="1"/>
  <c r="BG90" i="2"/>
  <c r="BF90" i="2"/>
  <c r="T90" i="2"/>
  <c r="T85" i="2" s="1"/>
  <c r="T84" i="2" s="1"/>
  <c r="T83" i="2" s="1"/>
  <c r="R90" i="2"/>
  <c r="R85" i="2" s="1"/>
  <c r="P90" i="2"/>
  <c r="BK90" i="2"/>
  <c r="J90" i="2"/>
  <c r="BE90" i="2"/>
  <c r="BI88" i="2"/>
  <c r="BH88" i="2"/>
  <c r="BG88" i="2"/>
  <c r="F32" i="2" s="1"/>
  <c r="BB52" i="1" s="1"/>
  <c r="BF88" i="2"/>
  <c r="T88" i="2"/>
  <c r="R88" i="2"/>
  <c r="P88" i="2"/>
  <c r="P85" i="2" s="1"/>
  <c r="P84" i="2" s="1"/>
  <c r="P83" i="2" s="1"/>
  <c r="AU52" i="1" s="1"/>
  <c r="BK88" i="2"/>
  <c r="BK85" i="2" s="1"/>
  <c r="J88" i="2"/>
  <c r="BE88" i="2"/>
  <c r="BI86" i="2"/>
  <c r="F34" i="2"/>
  <c r="BD52" i="1" s="1"/>
  <c r="BH86" i="2"/>
  <c r="BG86" i="2"/>
  <c r="BF86" i="2"/>
  <c r="J31" i="2" s="1"/>
  <c r="AW52" i="1" s="1"/>
  <c r="T86" i="2"/>
  <c r="R86" i="2"/>
  <c r="P86" i="2"/>
  <c r="BK86" i="2"/>
  <c r="J86" i="2"/>
  <c r="BE86" i="2" s="1"/>
  <c r="J79" i="2"/>
  <c r="F79" i="2"/>
  <c r="F77" i="2"/>
  <c r="E75" i="2"/>
  <c r="J51" i="2"/>
  <c r="F51" i="2"/>
  <c r="F49" i="2"/>
  <c r="E47" i="2"/>
  <c r="J18" i="2"/>
  <c r="E18" i="2"/>
  <c r="F80" i="2"/>
  <c r="F52" i="2"/>
  <c r="J17" i="2"/>
  <c r="J12" i="2"/>
  <c r="J77" i="2"/>
  <c r="J49" i="2"/>
  <c r="E7" i="2"/>
  <c r="E73" i="2"/>
  <c r="E45" i="2"/>
  <c r="AS51" i="1"/>
  <c r="L47" i="1"/>
  <c r="AM46" i="1"/>
  <c r="L46" i="1"/>
  <c r="AM44" i="1"/>
  <c r="L44" i="1"/>
  <c r="L42" i="1"/>
  <c r="L41" i="1"/>
  <c r="J30" i="2" l="1"/>
  <c r="AV52" i="1" s="1"/>
  <c r="AT52" i="1" s="1"/>
  <c r="F30" i="2"/>
  <c r="AZ52" i="1" s="1"/>
  <c r="BK84" i="2"/>
  <c r="J85" i="2"/>
  <c r="J58" i="2" s="1"/>
  <c r="R84" i="2"/>
  <c r="R83" i="2" s="1"/>
  <c r="AT56" i="1"/>
  <c r="J85" i="3"/>
  <c r="J58" i="3" s="1"/>
  <c r="BK84" i="3"/>
  <c r="J49" i="5"/>
  <c r="J77" i="5"/>
  <c r="F30" i="3"/>
  <c r="AZ53" i="1" s="1"/>
  <c r="T164" i="3"/>
  <c r="P184" i="3"/>
  <c r="P84" i="4"/>
  <c r="P83" i="4" s="1"/>
  <c r="AU54" i="1" s="1"/>
  <c r="BK84" i="6"/>
  <c r="J85" i="6"/>
  <c r="J58" i="6" s="1"/>
  <c r="E45" i="3"/>
  <c r="F34" i="3"/>
  <c r="BD53" i="1" s="1"/>
  <c r="E45" i="5"/>
  <c r="F30" i="5"/>
  <c r="AZ55" i="1" s="1"/>
  <c r="J30" i="5"/>
  <c r="AV55" i="1" s="1"/>
  <c r="AT55" i="1" s="1"/>
  <c r="J85" i="5"/>
  <c r="J58" i="5" s="1"/>
  <c r="BK84" i="5"/>
  <c r="R84" i="5"/>
  <c r="R83" i="5" s="1"/>
  <c r="P137" i="5"/>
  <c r="P164" i="5"/>
  <c r="T186" i="5"/>
  <c r="F31" i="6"/>
  <c r="BA56" i="1" s="1"/>
  <c r="J31" i="6"/>
  <c r="AW56" i="1" s="1"/>
  <c r="E68" i="7"/>
  <c r="E45" i="7"/>
  <c r="J30" i="7"/>
  <c r="AV57" i="1" s="1"/>
  <c r="AT57" i="1" s="1"/>
  <c r="F30" i="7"/>
  <c r="AZ57" i="1" s="1"/>
  <c r="J80" i="7"/>
  <c r="J58" i="7" s="1"/>
  <c r="BK79" i="7"/>
  <c r="F76" i="8"/>
  <c r="F52" i="8"/>
  <c r="F31" i="2"/>
  <c r="BA52" i="1" s="1"/>
  <c r="T137" i="3"/>
  <c r="T84" i="3" s="1"/>
  <c r="T83" i="3" s="1"/>
  <c r="P84" i="5"/>
  <c r="P83" i="5" s="1"/>
  <c r="AU55" i="1" s="1"/>
  <c r="P137" i="3"/>
  <c r="P84" i="3" s="1"/>
  <c r="P83" i="3" s="1"/>
  <c r="AU53" i="1" s="1"/>
  <c r="AU51" i="1" s="1"/>
  <c r="P164" i="3"/>
  <c r="T184" i="3"/>
  <c r="F52" i="4"/>
  <c r="BK85" i="4"/>
  <c r="T84" i="4"/>
  <c r="T83" i="4" s="1"/>
  <c r="J31" i="4"/>
  <c r="AW54" i="1" s="1"/>
  <c r="AT54" i="1" s="1"/>
  <c r="F31" i="4"/>
  <c r="BA54" i="1" s="1"/>
  <c r="F33" i="4"/>
  <c r="BC54" i="1" s="1"/>
  <c r="T85" i="5"/>
  <c r="J77" i="6"/>
  <c r="J49" i="6"/>
  <c r="F30" i="6"/>
  <c r="AZ56" i="1" s="1"/>
  <c r="P80" i="7"/>
  <c r="P79" i="7" s="1"/>
  <c r="P78" i="7" s="1"/>
  <c r="AU57" i="1" s="1"/>
  <c r="F30" i="8"/>
  <c r="AZ58" i="1" s="1"/>
  <c r="BK80" i="8"/>
  <c r="T80" i="8"/>
  <c r="T79" i="8" s="1"/>
  <c r="J31" i="8"/>
  <c r="AW58" i="1" s="1"/>
  <c r="AT58" i="1" s="1"/>
  <c r="F31" i="8"/>
  <c r="BA58" i="1" s="1"/>
  <c r="F33" i="8"/>
  <c r="BC58" i="1" s="1"/>
  <c r="BC51" i="1" s="1"/>
  <c r="F32" i="5"/>
  <c r="BB55" i="1" s="1"/>
  <c r="BB51" i="1" s="1"/>
  <c r="F34" i="5"/>
  <c r="BD55" i="1" s="1"/>
  <c r="F32" i="7"/>
  <c r="BB57" i="1" s="1"/>
  <c r="F34" i="7"/>
  <c r="BD57" i="1" s="1"/>
  <c r="BD51" i="1" s="1"/>
  <c r="W30" i="1" s="1"/>
  <c r="P80" i="8"/>
  <c r="P79" i="8" s="1"/>
  <c r="AU58" i="1" s="1"/>
  <c r="W28" i="1" l="1"/>
  <c r="AX51" i="1"/>
  <c r="W29" i="1"/>
  <c r="AY51" i="1"/>
  <c r="J79" i="7"/>
  <c r="J57" i="7" s="1"/>
  <c r="BK78" i="7"/>
  <c r="J78" i="7" s="1"/>
  <c r="J84" i="5"/>
  <c r="J57" i="5" s="1"/>
  <c r="BK83" i="5"/>
  <c r="J83" i="5" s="1"/>
  <c r="BK83" i="6"/>
  <c r="J83" i="6" s="1"/>
  <c r="J84" i="6"/>
  <c r="J57" i="6" s="1"/>
  <c r="AZ51" i="1"/>
  <c r="T84" i="5"/>
  <c r="T83" i="5" s="1"/>
  <c r="BA51" i="1"/>
  <c r="BK79" i="8"/>
  <c r="J79" i="8" s="1"/>
  <c r="J80" i="8"/>
  <c r="J57" i="8" s="1"/>
  <c r="J84" i="3"/>
  <c r="J57" i="3" s="1"/>
  <c r="BK83" i="3"/>
  <c r="J83" i="3" s="1"/>
  <c r="BK84" i="4"/>
  <c r="J85" i="4"/>
  <c r="J58" i="4" s="1"/>
  <c r="J84" i="2"/>
  <c r="J57" i="2" s="1"/>
  <c r="BK83" i="2"/>
  <c r="J83" i="2" s="1"/>
  <c r="J56" i="2" l="1"/>
  <c r="J27" i="2"/>
  <c r="J27" i="3"/>
  <c r="J56" i="3"/>
  <c r="W27" i="1"/>
  <c r="AW51" i="1"/>
  <c r="AK27" i="1" s="1"/>
  <c r="J56" i="6"/>
  <c r="J27" i="6"/>
  <c r="J27" i="5"/>
  <c r="J56" i="5"/>
  <c r="W26" i="1"/>
  <c r="AV51" i="1"/>
  <c r="BK83" i="4"/>
  <c r="J83" i="4" s="1"/>
  <c r="J84" i="4"/>
  <c r="J57" i="4" s="1"/>
  <c r="J56" i="8"/>
  <c r="J27" i="8"/>
  <c r="J27" i="7"/>
  <c r="J56" i="7"/>
  <c r="J36" i="7" l="1"/>
  <c r="AG57" i="1"/>
  <c r="AN57" i="1" s="1"/>
  <c r="J56" i="4"/>
  <c r="J27" i="4"/>
  <c r="J36" i="5"/>
  <c r="AG55" i="1"/>
  <c r="AN55" i="1" s="1"/>
  <c r="AG58" i="1"/>
  <c r="AN58" i="1" s="1"/>
  <c r="J36" i="8"/>
  <c r="AT51" i="1"/>
  <c r="AK26" i="1"/>
  <c r="AG56" i="1"/>
  <c r="AN56" i="1" s="1"/>
  <c r="J36" i="6"/>
  <c r="AG53" i="1"/>
  <c r="AN53" i="1" s="1"/>
  <c r="J36" i="3"/>
  <c r="AG52" i="1"/>
  <c r="J36" i="2"/>
  <c r="AG54" i="1" l="1"/>
  <c r="AN54" i="1" s="1"/>
  <c r="J36" i="4"/>
  <c r="AN52" i="1"/>
  <c r="AG51" i="1" l="1"/>
  <c r="AN51" i="1" l="1"/>
  <c r="AK23" i="1"/>
  <c r="AK32" i="1" s="1"/>
</calcChain>
</file>

<file path=xl/sharedStrings.xml><?xml version="1.0" encoding="utf-8"?>
<sst xmlns="http://schemas.openxmlformats.org/spreadsheetml/2006/main" count="8154" uniqueCount="958">
  <si>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</si>
  <si>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</si>
  <si>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</si>
  <si>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</si>
  <si>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</si>
  <si>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</si>
  <si>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</si>
  <si>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{09d44cd1-781e-48d7-a99d-8601df83ee3f}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</si>
  <si>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</si>
  <si>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</si>
  <si>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</si>
  <si>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</si>
  <si>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</si>
  <si>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</si>
  <si>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</si>
  <si>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</si>
  <si>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</si>
  <si>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</si>
  <si>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</si>
  <si>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chodníku v ul. Tř. Legií v Bystřici pod Hostýnem</t>
  </si>
  <si>
    <t>KSO:</t>
  </si>
  <si>
    <t/>
  </si>
  <si>
    <t>CC-CZ:</t>
  </si>
  <si>
    <t>Místo:</t>
  </si>
  <si>
    <t>Bystřice pod Hostýnem</t>
  </si>
  <si>
    <t>Datum:</t>
  </si>
  <si>
    <t>22.2.2018</t>
  </si>
  <si>
    <t>Zadavatel:</t>
  </si>
  <si>
    <t>IČ:</t>
  </si>
  <si>
    <t>00287113</t>
  </si>
  <si>
    <t>Město Bystřice pod Hostýnem</t>
  </si>
  <si>
    <t>DIČ:</t>
  </si>
  <si>
    <t>Uchazeč:</t>
  </si>
  <si>
    <t>Vyplň údaj</t>
  </si>
  <si>
    <t>Projektant:</t>
  </si>
  <si>
    <t>Ing. Tomáš Olša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</si>
  <si>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</si>
  <si>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</si>
  <si>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</si>
  <si>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</si>
  <si>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</si>
  <si>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</si>
  <si>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</si>
  <si>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</si>
  <si>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</si>
  <si>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</si>
  <si>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</si>
  <si>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</si>
  <si>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</si>
  <si>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</si>
  <si>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</si>
  <si>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</si>
  <si>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</si>
  <si>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</si>
  <si>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</si>
  <si>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</si>
  <si>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</si>
  <si>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</si>
  <si>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</si>
  <si>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</si>
  <si>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</si>
  <si>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</si>
  <si>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</si>
  <si>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</si>
  <si>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</si>
  <si>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</si>
  <si>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</si>
  <si>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</si>
  <si>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</si>
  <si>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</si>
  <si>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</si>
  <si>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</si>
  <si>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</si>
  <si>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</si>
  <si>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</si>
  <si>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</si>
  <si>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</si>
  <si>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</si>
  <si>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</t>
  </si>
  <si>
    <t>STA</t>
  </si>
  <si>
    <t>1</t>
  </si>
  <si>
    <t>{5bdcccd2-897f-4f21-9124-2ebbce574f14}</t>
  </si>
  <si>
    <t>2</t>
  </si>
  <si>
    <t>SO 102</t>
  </si>
  <si>
    <t>{e9f6dd32-d56b-475d-8600-17fa274b5101}</t>
  </si>
  <si>
    <t>SO 103</t>
  </si>
  <si>
    <t>{14f6eb59-d2a8-4417-b519-e1da01a46485}</t>
  </si>
  <si>
    <t>SO 104</t>
  </si>
  <si>
    <t>{27d0fb89-e344-4a49-8080-28968d335586}</t>
  </si>
  <si>
    <t>SO 105</t>
  </si>
  <si>
    <t>{127a4bb6-cde3-415c-8817-5e9d3dcc4a6f}</t>
  </si>
  <si>
    <t>VRN 1</t>
  </si>
  <si>
    <t>{d041677a-562a-4557-a8d1-de929a02f728}</t>
  </si>
  <si>
    <t>VRN 2</t>
  </si>
  <si>
    <t>VRN 3, VRN 9</t>
  </si>
  <si>
    <t>{e9cbb7ba-d023-4699-bd06-b9b0e063749e}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</si>
  <si>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</si>
  <si>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</si>
  <si>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</si>
  <si>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</si>
  <si>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</si>
  <si>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</si>
  <si>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</si>
  <si>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Chodník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</si>
  <si>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</si>
  <si>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</si>
  <si>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</si>
  <si>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</si>
  <si>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</si>
  <si>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</si>
  <si>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</si>
  <si>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</si>
  <si>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</si>
  <si>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</si>
  <si>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</si>
  <si>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</si>
  <si>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</si>
  <si>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</si>
  <si>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</si>
  <si>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</si>
  <si>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</si>
  <si>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</si>
  <si>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</si>
  <si>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</si>
  <si>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</si>
  <si>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</si>
  <si>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</si>
  <si>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</si>
  <si>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</si>
  <si>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</si>
  <si>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</si>
  <si>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</si>
  <si>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</si>
  <si>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</si>
  <si>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</si>
  <si>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</si>
  <si>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</si>
  <si>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</si>
  <si>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CS ÚRS 2018 01</t>
  </si>
  <si>
    <t>4</t>
  </si>
  <si>
    <t>-1796459241</t>
  </si>
  <si>
    <t>VV</t>
  </si>
  <si>
    <t>"úprava zeleného pásu" 85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</si>
  <si>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</si>
  <si>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</si>
  <si>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</si>
  <si>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CS ÚRS 2017 02</t>
  </si>
  <si>
    <t>158521997</t>
  </si>
  <si>
    <t>"stávající obrubník" 10+204</t>
  </si>
  <si>
    <t>3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</si>
  <si>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</si>
  <si>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</si>
  <si>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-937988490</t>
  </si>
  <si>
    <t>"chodník z betonové dlažby 30/30" 315+15+45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</si>
  <si>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</si>
  <si>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</si>
  <si>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-1557378162</t>
  </si>
  <si>
    <t>"chodník ze zámkové dlažby" 7</t>
  </si>
  <si>
    <t>8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</si>
  <si>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</si>
  <si>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</si>
  <si>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1115950594</t>
  </si>
  <si>
    <t>"podkladní vrsty chodníku" 375+7</t>
  </si>
  <si>
    <t>12</t>
  </si>
  <si>
    <t>122201101</t>
  </si>
  <si>
    <t>Odkopávky a prokopávky nezapažené s přehozením výkopku na vzdálenost do 3 m nebo s naložením na dopravní prostředek v hornině tř. 3 do 100 m3</t>
  </si>
  <si>
    <t>m3</t>
  </si>
  <si>
    <t>-83581011</t>
  </si>
  <si>
    <t>"výkop pro vjezdy" 57*0,15</t>
  </si>
  <si>
    <t>13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</si>
  <si>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</si>
  <si>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</si>
  <si>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1192407299</t>
  </si>
  <si>
    <t>"předpoklad 50%" 0,5*8,55</t>
  </si>
  <si>
    <t>14</t>
  </si>
  <si>
    <t>132201101</t>
  </si>
  <si>
    <t>Hloubení zapažených i nezapažených rýh šířky do 600 mm  s urovnáním dna do předepsaného profilu a spádu v hornině tř. 3 do 100 m3</t>
  </si>
  <si>
    <t>-297202122</t>
  </si>
  <si>
    <t>"rýha pro trativod" 203*0,15</t>
  </si>
  <si>
    <t>132201109</t>
  </si>
  <si>
    <t>Hloubení zapažených i nezapažených rýh šířky do 600 mm  s urovnáním dna do předepsaného profilu a spádu v hornině tř. 3 Příplatek k cenám za lepivost horniny tř. 3</t>
  </si>
  <si>
    <t>348916024</t>
  </si>
  <si>
    <t>"rýha pro trativod" 203*0,15*0,5</t>
  </si>
  <si>
    <t>16</t>
  </si>
  <si>
    <t>162501101</t>
  </si>
  <si>
    <t>Vodorovné přemístění výkopku nebo sypaniny po suchu na obvyklém dopravním prostředku, bez naložení výkopku, avšak se složením bez rozhrnutí z horniny tř. 1 až 4 na vzdálenost přes 2 000 do 2 500 m</t>
  </si>
  <si>
    <t>-1342727737</t>
  </si>
  <si>
    <t>"zemina z výkopu pro vjezdy a trativod" 8,55+30,45</t>
  </si>
  <si>
    <t>17</t>
  </si>
  <si>
    <t>171201201</t>
  </si>
  <si>
    <t>Uložení sypaniny na skládky</t>
  </si>
  <si>
    <t>-1398657764</t>
  </si>
  <si>
    <t>8,55+30,45</t>
  </si>
  <si>
    <t>18</t>
  </si>
  <si>
    <t>171201211</t>
  </si>
  <si>
    <t>Uložení sypaniny poplatek za uložení sypaniny na skládce (skládkovné)</t>
  </si>
  <si>
    <t>t</t>
  </si>
  <si>
    <t>-706836024</t>
  </si>
  <si>
    <t>"zemina" (8,55+30,45)*1750/1000</t>
  </si>
  <si>
    <t>19</t>
  </si>
  <si>
    <t>-1726196986</t>
  </si>
  <si>
    <t>"při nevyhovující únosnosti podloží pro vrstvu SC" (315+15+45)*0,12</t>
  </si>
  <si>
    <t>20</t>
  </si>
  <si>
    <t>1047958034</t>
  </si>
  <si>
    <t>"při nevyhovující únosnosti podloží pro vrstvu SC" (315+15+45)*0,12*0,5</t>
  </si>
  <si>
    <t>1832505687</t>
  </si>
  <si>
    <t>22</t>
  </si>
  <si>
    <t>1890467115</t>
  </si>
  <si>
    <t>23</t>
  </si>
  <si>
    <t>-769484229</t>
  </si>
  <si>
    <t>"při nevyhovující únosnosti podloží pro vrstvu SC" 45*1750/1000</t>
  </si>
  <si>
    <t>24</t>
  </si>
  <si>
    <t>174101101</t>
  </si>
  <si>
    <t>Zásyp sypaninou z jakékoliv horniny s uložením výkopku ve vrstvách se zhutněním jam, šachet, rýh nebo kolem objektů v těchto vykopávkách</t>
  </si>
  <si>
    <t>-1659929053</t>
  </si>
  <si>
    <t>"zásyp u obrub" (10+204)*0,1</t>
  </si>
  <si>
    <t>26</t>
  </si>
  <si>
    <t>181102302</t>
  </si>
  <si>
    <t>Úprava pláně na stavbách dálnic v zářezech mimo skalních se zhutněním</t>
  </si>
  <si>
    <t>396038638</t>
  </si>
  <si>
    <t>"urovnání zemní pláně chodníku" 315+15+45</t>
  </si>
  <si>
    <t>45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</si>
  <si>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</si>
  <si>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</si>
  <si>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351605383</t>
  </si>
  <si>
    <t>"urovnání okolních ploch" 85</t>
  </si>
  <si>
    <t>46</t>
  </si>
  <si>
    <t>167103101</t>
  </si>
  <si>
    <t>Nakládání neulehlého výkopku z hromad  zeminy schopné zúrodnění</t>
  </si>
  <si>
    <t>-196121370</t>
  </si>
  <si>
    <t>"urovnání okolních ploch" 85*0,1</t>
  </si>
  <si>
    <t>47</t>
  </si>
  <si>
    <t>162306111</t>
  </si>
  <si>
    <t>Vodorovné přemístění výkopku bez naložení, avšak se složením  zemin schopných zúrodnění, na vzdálenost přes 100 do 500 m</t>
  </si>
  <si>
    <t>-26343498</t>
  </si>
  <si>
    <t>48</t>
  </si>
  <si>
    <t>181006111</t>
  </si>
  <si>
    <t>Rozprostření zemin schopných zúrodnění v rovině a ve sklonu do 1:5, tloušťka vrstvy do 0,10 m</t>
  </si>
  <si>
    <t>1381089512</t>
  </si>
  <si>
    <t>49</t>
  </si>
  <si>
    <t>181411131</t>
  </si>
  <si>
    <t>Založení trávníku na půdě předem připravené plochy do 1000 m2 výsevem včetně utažení parkového v rovině nebo na svahu do 1:5</t>
  </si>
  <si>
    <t>-2005360658</t>
  </si>
  <si>
    <t>"zatravnění okolních ploch" 85</t>
  </si>
  <si>
    <t>50</t>
  </si>
  <si>
    <t>M</t>
  </si>
  <si>
    <t>005724100</t>
  </si>
  <si>
    <t>osivo směs travní parková</t>
  </si>
  <si>
    <t>kg</t>
  </si>
  <si>
    <t>1612520468</t>
  </si>
  <si>
    <t>85*0,025 'Přepočtené koeficientem množství</t>
  </si>
  <si>
    <t>Zakládání</t>
  </si>
  <si>
    <t>25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</si>
  <si>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</si>
  <si>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</si>
  <si>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-744205709</t>
  </si>
  <si>
    <t>"odvodnění zemní pláně" 203</t>
  </si>
  <si>
    <t>5</t>
  </si>
  <si>
    <t>Komunikace pozemní</t>
  </si>
  <si>
    <t>35</t>
  </si>
  <si>
    <t>567122111</t>
  </si>
  <si>
    <t>Podklad ze směsi stmelené cementem SC bez dilatačních spár, s rozprostřením a zhutněním SC C 8/10 (KSC I), po zhutnění tl. 120 mm</t>
  </si>
  <si>
    <t>-513588972</t>
  </si>
  <si>
    <t>"při nevyhovující únosnosti podloží" 315+15+45</t>
  </si>
  <si>
    <t>36</t>
  </si>
  <si>
    <t>564851111</t>
  </si>
  <si>
    <t>Podklad ze štěrkodrti ŠD s rozprostřením a zhutněním, po zhutnění tl. 150 mm</t>
  </si>
  <si>
    <t>1285818167</t>
  </si>
  <si>
    <t>"konstrukce K1" 315+3</t>
  </si>
  <si>
    <t>"konstrukce K2" (45+12)*2</t>
  </si>
  <si>
    <t>Součet</t>
  </si>
  <si>
    <t>37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</si>
  <si>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</si>
  <si>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</si>
  <si>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928098416</t>
  </si>
  <si>
    <t>"chodník" 315</t>
  </si>
  <si>
    <t>"varovné pásy" 3</t>
  </si>
  <si>
    <t>38</t>
  </si>
  <si>
    <t>59245018</t>
  </si>
  <si>
    <t>dlažba skladebná betonová 20x10x6 cm přírodní</t>
  </si>
  <si>
    <t>-485711040</t>
  </si>
  <si>
    <t>315</t>
  </si>
  <si>
    <t>39</t>
  </si>
  <si>
    <t>59245019</t>
  </si>
  <si>
    <t>dlažba skladebná betonová slepecká 20x10x6 cm barevná</t>
  </si>
  <si>
    <t>-1896216098</t>
  </si>
  <si>
    <t>40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</si>
  <si>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</si>
  <si>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</si>
  <si>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-129739100</t>
  </si>
  <si>
    <t>"vjezdy" 45</t>
  </si>
  <si>
    <t>"varovné pásy" 12</t>
  </si>
  <si>
    <t>41</t>
  </si>
  <si>
    <t>59245005</t>
  </si>
  <si>
    <t>dlažba skladebná betonová 20x10x8 cm barevná</t>
  </si>
  <si>
    <t>-785040096</t>
  </si>
  <si>
    <t>42</t>
  </si>
  <si>
    <t>59245006</t>
  </si>
  <si>
    <t>dlažba skladebná betonová základní pro nevidomé 20 x 10 x 8 cm barevná</t>
  </si>
  <si>
    <t>-971450852</t>
  </si>
  <si>
    <t>43</t>
  </si>
  <si>
    <t>572341111</t>
  </si>
  <si>
    <t>Vyspravení krytu komunikací po překopech plochy přes 15 m2 asfaltovým betonem ACO (AB), po zhutnění tl. přes 30 do 50 mm</t>
  </si>
  <si>
    <t>1751773960</t>
  </si>
  <si>
    <t>"oprava vjezdů" 21</t>
  </si>
  <si>
    <t>44</t>
  </si>
  <si>
    <t>D2N3VIPII</t>
  </si>
  <si>
    <t>Obslužné místní komunikace, nemotoristické komunikace, odstavné a parkovací plochy, dočasné a účelové komunikace - vozovka netuhá N návrhová úroveň porušení D2 třída dopravního zatížení VI typ podloží PII asfaltový beton vrstva obrusná ACO 11 tl. 50 mm spojovací postřik 0,7 kg/m2</t>
  </si>
  <si>
    <t>-732373398</t>
  </si>
  <si>
    <t>"napojení na stávající vozovky" 6</t>
  </si>
  <si>
    <t>9</t>
  </si>
  <si>
    <t>Ostatní konstrukce a práce, bourání</t>
  </si>
  <si>
    <t>27</t>
  </si>
  <si>
    <t>919735112</t>
  </si>
  <si>
    <t>Řezání stávajícího živičného krytu nebo podkladu  hloubky přes 50 do 100 mm</t>
  </si>
  <si>
    <t>1084068483</t>
  </si>
  <si>
    <t>"napojení na stávající vozovky" 11,5</t>
  </si>
  <si>
    <t>28</t>
  </si>
  <si>
    <t>28323024</t>
  </si>
  <si>
    <t>fólie drenážní nopová v 8mm tl 0,4mm š 0,5m</t>
  </si>
  <si>
    <t>-418181329</t>
  </si>
  <si>
    <t>203*0,5</t>
  </si>
  <si>
    <t>29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</si>
  <si>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</si>
  <si>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</si>
  <si>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1327742061</t>
  </si>
  <si>
    <t>"silniční obrubník" 2</t>
  </si>
  <si>
    <t>"silniční obrubník nájezdový" 6</t>
  </si>
  <si>
    <t>"silniční obrubník přechodový" 2</t>
  </si>
  <si>
    <t>30</t>
  </si>
  <si>
    <t>59217031</t>
  </si>
  <si>
    <t>obrubník betonový silniční 100 x 15 x 25 cm</t>
  </si>
  <si>
    <t>-1791721207</t>
  </si>
  <si>
    <t>31</t>
  </si>
  <si>
    <t>59217029</t>
  </si>
  <si>
    <t>obrubník betonový silniční nájezdový 100x15x15 cm</t>
  </si>
  <si>
    <t>325152786</t>
  </si>
  <si>
    <t>6</t>
  </si>
  <si>
    <t>32</t>
  </si>
  <si>
    <t>59217030</t>
  </si>
  <si>
    <t>obrubník betonový silniční přechodový 100x15x15-25 cm</t>
  </si>
  <si>
    <t>1381084099</t>
  </si>
  <si>
    <t>33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</si>
  <si>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</si>
  <si>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</si>
  <si>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-183521501</t>
  </si>
  <si>
    <t>"chodníkový obrubník" 2</t>
  </si>
  <si>
    <t>"chodníkový obrubník zapuštěný" 202</t>
  </si>
  <si>
    <t>34</t>
  </si>
  <si>
    <t>59217018</t>
  </si>
  <si>
    <t>obrubník betonový chodníkový 100x8x20 cm</t>
  </si>
  <si>
    <t>1684770913</t>
  </si>
  <si>
    <t>2+202</t>
  </si>
  <si>
    <t>997</t>
  </si>
  <si>
    <t>Přesun sutě</t>
  </si>
  <si>
    <t>997221561</t>
  </si>
  <si>
    <t>Vodorovná doprava suti bez naložení, ale se složením a s hrubým urovnáním z kusových materiálů, na vzdálenost do 1 km</t>
  </si>
  <si>
    <t>1919856363</t>
  </si>
  <si>
    <t>43,87+95,625+1,82</t>
  </si>
  <si>
    <t>997221569</t>
  </si>
  <si>
    <t>Vodorovná doprava suti bez naložení, ale se složením a s hrubým urovnáním Příplatek k ceně za každý další i započatý 1 km přes 1 km</t>
  </si>
  <si>
    <t>1974850560</t>
  </si>
  <si>
    <t>"předpoklad skládka BpH" 1,5*141,315</t>
  </si>
  <si>
    <t>7</t>
  </si>
  <si>
    <t>997221815</t>
  </si>
  <si>
    <t>Poplatek za uložení stavebního odpadu na skládce (skládkovné) betonového</t>
  </si>
  <si>
    <t>-460080904</t>
  </si>
  <si>
    <t>997221551</t>
  </si>
  <si>
    <t>Vodorovná doprava suti  bez naložení, ale se složením a s hrubým urovnáním ze sypkých materiálů, na vzdálenost do 1 km</t>
  </si>
  <si>
    <t>-296153695</t>
  </si>
  <si>
    <t>110,78</t>
  </si>
  <si>
    <t>10</t>
  </si>
  <si>
    <t>997221559</t>
  </si>
  <si>
    <t>Vodorovná doprava suti  bez naložení, ale se složením a s hrubým urovnáním Příplatek k ceně za každý další i započatý 1 km přes 1 km</t>
  </si>
  <si>
    <t>-62238588</t>
  </si>
  <si>
    <t>"předpoklad skládka BpH" 1,5*110,78</t>
  </si>
  <si>
    <t>11</t>
  </si>
  <si>
    <t>997221855</t>
  </si>
  <si>
    <t>Poplatek za uložení stavebního odpadu na skládce (skládkovné) zeminy a kameniva</t>
  </si>
  <si>
    <t>339593581</t>
  </si>
  <si>
    <t>998</t>
  </si>
  <si>
    <t>Přesun hmot</t>
  </si>
  <si>
    <t>51</t>
  </si>
  <si>
    <t>998223011</t>
  </si>
  <si>
    <t>Přesun hmot pro pozemní komunikace s krytem dlážděným dopravní vzdálenost do 200 m jakékoliv délky objektu</t>
  </si>
  <si>
    <t>831519525</t>
  </si>
  <si>
    <t>SO 102 - Chodník</t>
  </si>
  <si>
    <t>-322984939</t>
  </si>
  <si>
    <t>"úprava zeleného pásu" 80</t>
  </si>
  <si>
    <t>401513013</t>
  </si>
  <si>
    <t>"stávající obrubník" 23+186</t>
  </si>
  <si>
    <t>-781783571</t>
  </si>
  <si>
    <t>"chodník z betonové dlažby 30/30" 280+15+45</t>
  </si>
  <si>
    <t>-984595627</t>
  </si>
  <si>
    <t>"podkladní vrsty chodníku" 340</t>
  </si>
  <si>
    <t>-1125055448</t>
  </si>
  <si>
    <t>532801907</t>
  </si>
  <si>
    <t>517428621</t>
  </si>
  <si>
    <t>"rýha pro trativod" 186*0,15</t>
  </si>
  <si>
    <t>-212859403</t>
  </si>
  <si>
    <t>"rýha pro trativod" 186*0,15*0,5</t>
  </si>
  <si>
    <t>-228121715</t>
  </si>
  <si>
    <t>"zemina z výkopu pro vjezdy a trativod" 8,55+27,9</t>
  </si>
  <si>
    <t>-1382634152</t>
  </si>
  <si>
    <t>8,55+27,9</t>
  </si>
  <si>
    <t>-941330595</t>
  </si>
  <si>
    <t>"zemina" (8,55+27,9)*1750/1000</t>
  </si>
  <si>
    <t>200246760</t>
  </si>
  <si>
    <t>"při nevyhovující únosnosti podloží pro vrstvu SC" (280+15+45)*0,12</t>
  </si>
  <si>
    <t>-2088758350</t>
  </si>
  <si>
    <t>"při nevyhovující únosnosti podloží pro vrstvu SC" (280+15+45)*0,12*0,5</t>
  </si>
  <si>
    <t>-820963353</t>
  </si>
  <si>
    <t>722044970</t>
  </si>
  <si>
    <t>1690140977</t>
  </si>
  <si>
    <t>"při nevyhovující únosnosti podloží pro vrstvu SC" 40,8*1750/1000</t>
  </si>
  <si>
    <t>-410158493</t>
  </si>
  <si>
    <t>"zásyp u obrub" (23+186)*0,1</t>
  </si>
  <si>
    <t>-1947296264</t>
  </si>
  <si>
    <t>"urovnání zemní pláně chodníku" 280+15+45</t>
  </si>
  <si>
    <t>420531620</t>
  </si>
  <si>
    <t>"urovnání okolních ploch" 80</t>
  </si>
  <si>
    <t>-1548432487</t>
  </si>
  <si>
    <t>"urovnání okolních ploch" 80*0,1</t>
  </si>
  <si>
    <t>349062606</t>
  </si>
  <si>
    <t>-1642619171</t>
  </si>
  <si>
    <t>1278218786</t>
  </si>
  <si>
    <t>"zatravnění okolních ploch" 80</t>
  </si>
  <si>
    <t>-1498311868</t>
  </si>
  <si>
    <t>80*0,025 'Přepočtené koeficientem množství</t>
  </si>
  <si>
    <t>1401619952</t>
  </si>
  <si>
    <t>"odvodnění zemní pláně" 186</t>
  </si>
  <si>
    <t>-1482240945</t>
  </si>
  <si>
    <t>"při nevyhovující únosnosti podloží" 280+15+45</t>
  </si>
  <si>
    <t>1175964810</t>
  </si>
  <si>
    <t>"konstrukce K1" 280+3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</si>
  <si>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</si>
  <si>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</si>
  <si>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-1587727855</t>
  </si>
  <si>
    <t>"chodník" 280</t>
  </si>
  <si>
    <t>854595094</t>
  </si>
  <si>
    <t>280</t>
  </si>
  <si>
    <t>-347597015</t>
  </si>
  <si>
    <t>952972122</t>
  </si>
  <si>
    <t>-1814453562</t>
  </si>
  <si>
    <t>385806360</t>
  </si>
  <si>
    <t>-152029056</t>
  </si>
  <si>
    <t>"oprava vjezdů" 19</t>
  </si>
  <si>
    <t>1104045479</t>
  </si>
  <si>
    <t>"napojení na stávající vozovky" 12</t>
  </si>
  <si>
    <t>60038916</t>
  </si>
  <si>
    <t>"napojení na stávající vozovky" 11,5+14,5</t>
  </si>
  <si>
    <t>-877050292</t>
  </si>
  <si>
    <t>186*0,5</t>
  </si>
  <si>
    <t>889028544</t>
  </si>
  <si>
    <t>"silniční obrubník" 11</t>
  </si>
  <si>
    <t>"silniční obrubník nájezdový" 8</t>
  </si>
  <si>
    <t>"silniční obrubník přechodový" 4</t>
  </si>
  <si>
    <t>-785988538</t>
  </si>
  <si>
    <t>-1831748284</t>
  </si>
  <si>
    <t>1586753880</t>
  </si>
  <si>
    <t>1841549544</t>
  </si>
  <si>
    <t>"chodníkový obrubník zapuštěný" 186</t>
  </si>
  <si>
    <t>1375475397</t>
  </si>
  <si>
    <t>186</t>
  </si>
  <si>
    <t>1591793929</t>
  </si>
  <si>
    <t>42,845+86,7</t>
  </si>
  <si>
    <t>362962416</t>
  </si>
  <si>
    <t>"předpoklad skládka BpH" 1,5*129,545</t>
  </si>
  <si>
    <t>-1864729722</t>
  </si>
  <si>
    <t>-1230989716</t>
  </si>
  <si>
    <t>98,6</t>
  </si>
  <si>
    <t>-1681002582</t>
  </si>
  <si>
    <t>"předpoklad skládka BpH" 1,5*98,6</t>
  </si>
  <si>
    <t>555560101</t>
  </si>
  <si>
    <t>-179934958</t>
  </si>
  <si>
    <t>SO 103 - Chodník</t>
  </si>
  <si>
    <t>-556010660</t>
  </si>
  <si>
    <t>"úprava zeleného pásu" 45</t>
  </si>
  <si>
    <t>-1196574782</t>
  </si>
  <si>
    <t>"stávající obrubník" 19+85</t>
  </si>
  <si>
    <t>1536377281</t>
  </si>
  <si>
    <t>"chodník z betonové dlažby 30/30" 145+10+20</t>
  </si>
  <si>
    <t>-1984829620</t>
  </si>
  <si>
    <t>"podkladní vrsty chodníku" 175</t>
  </si>
  <si>
    <t>-916842941</t>
  </si>
  <si>
    <t>"výkop pro vjezdy" 20*0,15</t>
  </si>
  <si>
    <t>-2071726706</t>
  </si>
  <si>
    <t>"předpoklad 50%" 0,5*3</t>
  </si>
  <si>
    <t>-1699425513</t>
  </si>
  <si>
    <t>"rýha pro trativod" 82*0,15</t>
  </si>
  <si>
    <t>-724224329</t>
  </si>
  <si>
    <t>"rýha pro trativod" 82*0,15*0,5</t>
  </si>
  <si>
    <t>104625522</t>
  </si>
  <si>
    <t>"zemina z výkopu pro vjezdy a trativod" 3+12,3</t>
  </si>
  <si>
    <t>-1523972957</t>
  </si>
  <si>
    <t>3+12,3</t>
  </si>
  <si>
    <t>-517127257</t>
  </si>
  <si>
    <t>"zemina" (3+12,3)*1750/1000</t>
  </si>
  <si>
    <t>-615592174</t>
  </si>
  <si>
    <t>"při nevyhovující únosnosti podloží pro vrstvu SC" (145+10+20)*0,12</t>
  </si>
  <si>
    <t>360772844</t>
  </si>
  <si>
    <t>"při nevyhovující únosnosti podloží pro vrstvu SC" (145+10+20)*0,12*0,5</t>
  </si>
  <si>
    <t>1587556839</t>
  </si>
  <si>
    <t>-460838377</t>
  </si>
  <si>
    <t>1312859218</t>
  </si>
  <si>
    <t>"při nevyhovující únosnosti podloží pro vrstvu SC" 21*1750/1000</t>
  </si>
  <si>
    <t>-1176000736</t>
  </si>
  <si>
    <t>"zásyp u obrub" (19+85)*0,1</t>
  </si>
  <si>
    <t>732896664</t>
  </si>
  <si>
    <t>"urovnání zemní pláně chodníku" 145+10+20</t>
  </si>
  <si>
    <t>-327361928</t>
  </si>
  <si>
    <t>"urovnání okolních ploch" 45</t>
  </si>
  <si>
    <t>-1851753147</t>
  </si>
  <si>
    <t>"urovnání okolních ploch" 45*0,1</t>
  </si>
  <si>
    <t>631217360</t>
  </si>
  <si>
    <t>2045643570</t>
  </si>
  <si>
    <t>1887672007</t>
  </si>
  <si>
    <t>"zatravnění okolních ploch" 45</t>
  </si>
  <si>
    <t>-2034414878</t>
  </si>
  <si>
    <t>45*0,025 'Přepočtené koeficientem množství</t>
  </si>
  <si>
    <t>-1510709104</t>
  </si>
  <si>
    <t>"odvodnění zemní pláně" 82</t>
  </si>
  <si>
    <t>2125712703</t>
  </si>
  <si>
    <t>"při nevyhovující únosnosti podloží" 145+10+20</t>
  </si>
  <si>
    <t>-117026004</t>
  </si>
  <si>
    <t>"konstrukce K1" 145+4</t>
  </si>
  <si>
    <t>"konstrukce K2" (20+6)*2</t>
  </si>
  <si>
    <t>106081841</t>
  </si>
  <si>
    <t>"chodník" 145</t>
  </si>
  <si>
    <t>"varovné pásy" 4</t>
  </si>
  <si>
    <t>-152384442</t>
  </si>
  <si>
    <t>145</t>
  </si>
  <si>
    <t>1014181830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</si>
  <si>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</si>
  <si>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</si>
  <si>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657608835</t>
  </si>
  <si>
    <t>"vjezdy" 20</t>
  </si>
  <si>
    <t>"varovné pásy" 6</t>
  </si>
  <si>
    <t>-461170598</t>
  </si>
  <si>
    <t>-1734186320</t>
  </si>
  <si>
    <t>2068335743</t>
  </si>
  <si>
    <t>"oprava vjezdů" 10</t>
  </si>
  <si>
    <t>-144482321</t>
  </si>
  <si>
    <t>"napojení na stávající vozovky" 10</t>
  </si>
  <si>
    <t>-12298129</t>
  </si>
  <si>
    <t>82*0,5</t>
  </si>
  <si>
    <t>744307756</t>
  </si>
  <si>
    <t>"napojení na stávající vozovky" 11+11</t>
  </si>
  <si>
    <t>-596285562</t>
  </si>
  <si>
    <t>"silniční obrubník nájezdový" 15</t>
  </si>
  <si>
    <t>386959289</t>
  </si>
  <si>
    <t>-219722629</t>
  </si>
  <si>
    <t>1615246144</t>
  </si>
  <si>
    <t>115815805</t>
  </si>
  <si>
    <t>"chodníkový obrubník" 5</t>
  </si>
  <si>
    <t>"chodníkový obrubník zapuštěný" 80</t>
  </si>
  <si>
    <t>-408885976</t>
  </si>
  <si>
    <t>5+80</t>
  </si>
  <si>
    <t>724211393</t>
  </si>
  <si>
    <t>21,32+44,625</t>
  </si>
  <si>
    <t>-576888167</t>
  </si>
  <si>
    <t>"předpoklad skládka BpH" 1,5*44,08</t>
  </si>
  <si>
    <t>-525230420</t>
  </si>
  <si>
    <t>1508463266</t>
  </si>
  <si>
    <t>50,75</t>
  </si>
  <si>
    <t>684135891</t>
  </si>
  <si>
    <t>"předpoklad skládka BpH" 1,5*50,75</t>
  </si>
  <si>
    <t>402184141</t>
  </si>
  <si>
    <t>-1835480847</t>
  </si>
  <si>
    <t>SO 104 - Chodník</t>
  </si>
  <si>
    <t>-1818364190</t>
  </si>
  <si>
    <t>"úprava zeleného pásu" 50</t>
  </si>
  <si>
    <t>1049947066</t>
  </si>
  <si>
    <t>"stávající obrubník" 20+144</t>
  </si>
  <si>
    <t>-1671077193</t>
  </si>
  <si>
    <t>"chodník z betonové dlažby 30/30" 175+10+20</t>
  </si>
  <si>
    <t>1036782234</t>
  </si>
  <si>
    <t>"podkladní vrsty chodníku" 205</t>
  </si>
  <si>
    <t>381010737</t>
  </si>
  <si>
    <t>2025207935</t>
  </si>
  <si>
    <t>1032600604</t>
  </si>
  <si>
    <t>"rýha pro trativod" 104*0,15</t>
  </si>
  <si>
    <t>2051952626</t>
  </si>
  <si>
    <t>"rýha pro trativod" 104*0,15*0,5</t>
  </si>
  <si>
    <t>-1094630797</t>
  </si>
  <si>
    <t>"zemina z výkopu pro vjezdy a trativod" 3+15,6</t>
  </si>
  <si>
    <t>1033173656</t>
  </si>
  <si>
    <t>3+15,6</t>
  </si>
  <si>
    <t>-366682413</t>
  </si>
  <si>
    <t>"zemina" (3+15,6)*1750/1000</t>
  </si>
  <si>
    <t>1301720595</t>
  </si>
  <si>
    <t>"při nevyhovující únosnosti podloží pro vrstvu SC" (175+10+20)*0,12</t>
  </si>
  <si>
    <t>679029150</t>
  </si>
  <si>
    <t>"při nevyhovující únosnosti podloží pro vrstvu SC" (175+10+20)*0,12*0,5</t>
  </si>
  <si>
    <t>-1403314753</t>
  </si>
  <si>
    <t>779337071</t>
  </si>
  <si>
    <t>247280782</t>
  </si>
  <si>
    <t>"při nevyhovující únosnosti podloží pro vrstvu SC" 24,6*1750/1000</t>
  </si>
  <si>
    <t>2031900283</t>
  </si>
  <si>
    <t>"zásyp u obrub" (20+144)*0,1</t>
  </si>
  <si>
    <t>2127431299</t>
  </si>
  <si>
    <t>"urovnání zemní pláně chodníku" 175+10+20</t>
  </si>
  <si>
    <t>1447491565</t>
  </si>
  <si>
    <t>"urovnání okolních ploch" 50</t>
  </si>
  <si>
    <t>-1778582276</t>
  </si>
  <si>
    <t>"urovnání okolních ploch" 50*0,1</t>
  </si>
  <si>
    <t>1808726169</t>
  </si>
  <si>
    <t>1068810284</t>
  </si>
  <si>
    <t>1697945706</t>
  </si>
  <si>
    <t>"zatravnění okolních ploch" 50</t>
  </si>
  <si>
    <t>1988144661</t>
  </si>
  <si>
    <t>50*0,025 'Přepočtené koeficientem množství</t>
  </si>
  <si>
    <t>-1474662812</t>
  </si>
  <si>
    <t>"odvodnění zemní pláně" 104</t>
  </si>
  <si>
    <t>1794730980</t>
  </si>
  <si>
    <t>"při nevyhovující únosnosti podloží" 175+10+20</t>
  </si>
  <si>
    <t>1202350764</t>
  </si>
  <si>
    <t>"konstrukce K1" 175+4</t>
  </si>
  <si>
    <t>16495934</t>
  </si>
  <si>
    <t>"chodník" 175</t>
  </si>
  <si>
    <t>-1284963571</t>
  </si>
  <si>
    <t>175</t>
  </si>
  <si>
    <t>-1780982216</t>
  </si>
  <si>
    <t>388856810</t>
  </si>
  <si>
    <t>36967797</t>
  </si>
  <si>
    <t>1111595108</t>
  </si>
  <si>
    <t>-659548977</t>
  </si>
  <si>
    <t>"oprava vjezdů" 12</t>
  </si>
  <si>
    <t>-408850590</t>
  </si>
  <si>
    <t>-1904405670</t>
  </si>
  <si>
    <t>"napojení na stávající vozovky" 11,5+11</t>
  </si>
  <si>
    <t>164293942</t>
  </si>
  <si>
    <t>104*0,5</t>
  </si>
  <si>
    <t>1497560491</t>
  </si>
  <si>
    <t>"silniční obrubník nájezdový" 16</t>
  </si>
  <si>
    <t>-1952855267</t>
  </si>
  <si>
    <t>-746151882</t>
  </si>
  <si>
    <t>-1801004011</t>
  </si>
  <si>
    <t>621185660</t>
  </si>
  <si>
    <t>"chodníkový obrubník" 43</t>
  </si>
  <si>
    <t>"chodníkový obrubník zapuštěný" 101</t>
  </si>
  <si>
    <t>1223636125</t>
  </si>
  <si>
    <t>43+101</t>
  </si>
  <si>
    <t>1180327267</t>
  </si>
  <si>
    <t>33,62+52,275</t>
  </si>
  <si>
    <t>1790719817</t>
  </si>
  <si>
    <t>"předpoklad skládka BpH" 1,5*85,895</t>
  </si>
  <si>
    <t>1723499227</t>
  </si>
  <si>
    <t>-184370594</t>
  </si>
  <si>
    <t>59,45</t>
  </si>
  <si>
    <t>-1358580024</t>
  </si>
  <si>
    <t>"předpoklad skládka BpH" 1,5*59,45</t>
  </si>
  <si>
    <t>1868046732</t>
  </si>
  <si>
    <t>1472321663</t>
  </si>
  <si>
    <t>SO 105 - Chodník</t>
  </si>
  <si>
    <t>-1471386358</t>
  </si>
  <si>
    <t>"úprava zeleného pásu" 77</t>
  </si>
  <si>
    <t>-1688720295</t>
  </si>
  <si>
    <t>"stávající obrubník" 18+182</t>
  </si>
  <si>
    <t>-2106117154</t>
  </si>
  <si>
    <t>"chodník z betonové dlažby 30/30" 275+20+60</t>
  </si>
  <si>
    <t>1227769744</t>
  </si>
  <si>
    <t>"podkladní vrsty chodníku" 355</t>
  </si>
  <si>
    <t>-1732918527</t>
  </si>
  <si>
    <t>"výkop pro vjezdy" 60*0,15</t>
  </si>
  <si>
    <t>1671811286</t>
  </si>
  <si>
    <t>"předpoklad 50%" 0,5*9</t>
  </si>
  <si>
    <t>1603647243</t>
  </si>
  <si>
    <t>"rýha pro trativod" 179*0,15</t>
  </si>
  <si>
    <t>862097579</t>
  </si>
  <si>
    <t>"rýha pro trativod" 179*0,15*0,5</t>
  </si>
  <si>
    <t>1254222330</t>
  </si>
  <si>
    <t>"zemina z výkopu pro vjezdy a trativod" 9+26,85</t>
  </si>
  <si>
    <t>-521448203</t>
  </si>
  <si>
    <t>9+26,85</t>
  </si>
  <si>
    <t>-1668518396</t>
  </si>
  <si>
    <t>"zemina" (9+26,85)*1750/1000</t>
  </si>
  <si>
    <t>-46596784</t>
  </si>
  <si>
    <t>"při nevyhovující únosnosti podloží pro vrstvu SC" (275+20+60)*0,12</t>
  </si>
  <si>
    <t>-914975189</t>
  </si>
  <si>
    <t>"při nevyhovující únosnosti podloží pro vrstvu SC" (275+20+60)*0,12*0,5</t>
  </si>
  <si>
    <t>1492681739</t>
  </si>
  <si>
    <t>-1692250015</t>
  </si>
  <si>
    <t>-1240831987</t>
  </si>
  <si>
    <t>"při nevyhovující únosnosti podloží pro vrstvu SC" 42,6*1750/1000</t>
  </si>
  <si>
    <t>1548223384</t>
  </si>
  <si>
    <t>"zásyp u obrub" (18+182)*0,1</t>
  </si>
  <si>
    <t>-840154559</t>
  </si>
  <si>
    <t>"urovnání zemní pláně chodníku" 275+20+60</t>
  </si>
  <si>
    <t>277659429</t>
  </si>
  <si>
    <t>"urovnání okolních ploch" 77</t>
  </si>
  <si>
    <t>1279200709</t>
  </si>
  <si>
    <t>"urovnání okolních ploch" 77*0,1</t>
  </si>
  <si>
    <t>1312651310</t>
  </si>
  <si>
    <t>-1836884114</t>
  </si>
  <si>
    <t>-1884363631</t>
  </si>
  <si>
    <t>"zatravnění okolních ploch" 77</t>
  </si>
  <si>
    <t>1992411481</t>
  </si>
  <si>
    <t>77*0,025 'Přepočtené koeficientem množství</t>
  </si>
  <si>
    <t>-1567645278</t>
  </si>
  <si>
    <t>"odvodnění zemní pláně" 179</t>
  </si>
  <si>
    <t>-1771257102</t>
  </si>
  <si>
    <t>"při nevyhovující únosnosti podloží" 275+20+60</t>
  </si>
  <si>
    <t>-1554894377</t>
  </si>
  <si>
    <t>"konstrukce K1" 275+3</t>
  </si>
  <si>
    <t>"konstrukce K2" (60+17)*2</t>
  </si>
  <si>
    <t>538824090</t>
  </si>
  <si>
    <t>"chodník" 275</t>
  </si>
  <si>
    <t>-1021315945</t>
  </si>
  <si>
    <t>275</t>
  </si>
  <si>
    <t>1842762685</t>
  </si>
  <si>
    <t>2020573910</t>
  </si>
  <si>
    <t>"vjezdy" 60</t>
  </si>
  <si>
    <t>"varovné pásy" 17</t>
  </si>
  <si>
    <t>-216359987</t>
  </si>
  <si>
    <t>60</t>
  </si>
  <si>
    <t>-1381092552</t>
  </si>
  <si>
    <t>386436189</t>
  </si>
  <si>
    <t>"oprava vjezdů" 30</t>
  </si>
  <si>
    <t>-256674942</t>
  </si>
  <si>
    <t>1241398520</t>
  </si>
  <si>
    <t>"napojení na stávající vozovky" 11,5+9,5</t>
  </si>
  <si>
    <t>1476281738</t>
  </si>
  <si>
    <t>179*0,5</t>
  </si>
  <si>
    <t>1710714526</t>
  </si>
  <si>
    <t>"silniční obrubník" 4</t>
  </si>
  <si>
    <t>"silniční obrubník nájezdový" 12</t>
  </si>
  <si>
    <t>530436710</t>
  </si>
  <si>
    <t>936018110</t>
  </si>
  <si>
    <t>1050575707</t>
  </si>
  <si>
    <t>1097926033</t>
  </si>
  <si>
    <t>"chodníkový obrubník" 6</t>
  </si>
  <si>
    <t>"chodníkový obrubník zapuštěný" 176</t>
  </si>
  <si>
    <t>1220663929</t>
  </si>
  <si>
    <t>6+176</t>
  </si>
  <si>
    <t>160614020</t>
  </si>
  <si>
    <t>41+90,525</t>
  </si>
  <si>
    <t>-1415982571</t>
  </si>
  <si>
    <t>"předpoklad skládka BpH" 1,5*131,525</t>
  </si>
  <si>
    <t>1734074769</t>
  </si>
  <si>
    <t>544536717</t>
  </si>
  <si>
    <t>102,95</t>
  </si>
  <si>
    <t>1884189130</t>
  </si>
  <si>
    <t>"předpoklad skládka BpH" 1,5*102,95</t>
  </si>
  <si>
    <t>1174811003</t>
  </si>
  <si>
    <t>-1087534125</t>
  </si>
  <si>
    <t>VRN 1 - VRN 1</t>
  </si>
  <si>
    <t>VRN - Vedlejší rozpočtové náklady</t>
  </si>
  <si>
    <t xml:space="preserve">    VRN1 - Průzkumné, geodetické a projektové práce</t>
  </si>
  <si>
    <t>VRN</t>
  </si>
  <si>
    <t>Vedlejší rozpočtové náklady</t>
  </si>
  <si>
    <t>VRN1</t>
  </si>
  <si>
    <t>Průzkumné, geodetické a projektové práce</t>
  </si>
  <si>
    <t>011114000</t>
  </si>
  <si>
    <t>Geotechnický průzkum, inženýrsko-geologický průzkum, zkoušky únosnosti, laboratorní zkoušky</t>
  </si>
  <si>
    <t>soubor</t>
  </si>
  <si>
    <t>1024</t>
  </si>
  <si>
    <t>-348613817</t>
  </si>
  <si>
    <t>012002000</t>
  </si>
  <si>
    <t>Geodetické práce před a v průběhu výstavby, zaměření skutečného provedení stavby</t>
  </si>
  <si>
    <t>-1540371492</t>
  </si>
  <si>
    <t>013254000</t>
  </si>
  <si>
    <t>Projektové práce dokumentace (výkresová a textová) skutečného provedení stavby</t>
  </si>
  <si>
    <t>2039630257</t>
  </si>
  <si>
    <t>VRN 2 - VRN 3, VRN 9</t>
  </si>
  <si>
    <t xml:space="preserve">    VRN3 - Zařízení staveniště</t>
  </si>
  <si>
    <t xml:space="preserve">    VRN9 - Ostatní náklady</t>
  </si>
  <si>
    <t>VRN3</t>
  </si>
  <si>
    <t>Zařízení staveniště</t>
  </si>
  <si>
    <t>032002000</t>
  </si>
  <si>
    <t>Zařízení a základní vybavení staveniště</t>
  </si>
  <si>
    <t>-668332585</t>
  </si>
  <si>
    <t>VRN9</t>
  </si>
  <si>
    <t>Ostatní náklady</t>
  </si>
  <si>
    <t>090001000</t>
  </si>
  <si>
    <t>-1479687698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</si>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</sst>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left" vertical="center"/>
      <protection locked="0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40" fillId="0" borderId="34" xfId="0" applyFont="1" applyBorder="1" applyAlignment="1" applyProtection="1">
      <protection locked="0"/>
    </xf>
    <xf numFmtId="0" fontId="35" fillId="0" borderId="32" xfId="0" applyFont="1" applyBorder="1" applyAlignment="1" applyProtection="1">
      <alignment vertical="top"/>
      <protection locked="0"/>
    </xf>
    <xf numFmtId="0" fontId="35" fillId="0" borderId="3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35" xfId="0" applyFont="1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vertical="top"/>
      <protection locked="0"/>
    </xf>
    <xf numFmtId="0" fontId="35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2" borderId="0" xfId="1" applyFont="1" applyFill="1" applyAlignment="1">
      <alignment vertical="center"/>
    </xf>
    <xf numFmtId="0" fontId="38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>
      <pane ySplit="1" topLeftCell="A27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9" t="s">
        <v>16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7"/>
      <c r="AQ5" s="29"/>
      <c r="BE5" s="317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1" t="s">
        <v>19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7"/>
      <c r="AQ6" s="29"/>
      <c r="BE6" s="318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18"/>
      <c r="BS7" s="22" t="s">
        <v>8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18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8"/>
      <c r="BS9" s="22" t="s">
        <v>8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18"/>
      <c r="BS10" s="22" t="s">
        <v>8</v>
      </c>
    </row>
    <row r="11" spans="1:74" ht="18.399999999999999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21</v>
      </c>
      <c r="AO11" s="27"/>
      <c r="AP11" s="27"/>
      <c r="AQ11" s="29"/>
      <c r="BE11" s="318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8"/>
      <c r="BS12" s="22" t="s">
        <v>8</v>
      </c>
    </row>
    <row r="13" spans="1:74" ht="14.4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33</v>
      </c>
      <c r="AO13" s="27"/>
      <c r="AP13" s="27"/>
      <c r="AQ13" s="29"/>
      <c r="BE13" s="318"/>
      <c r="BS13" s="22" t="s">
        <v>8</v>
      </c>
    </row>
    <row r="14" spans="1:74">
      <c r="B14" s="26"/>
      <c r="C14" s="27"/>
      <c r="D14" s="27"/>
      <c r="E14" s="322" t="s">
        <v>33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318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8"/>
      <c r="BS15" s="22" t="s">
        <v>6</v>
      </c>
    </row>
    <row r="16" spans="1:74" ht="14.45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18"/>
      <c r="BS16" s="22" t="s">
        <v>6</v>
      </c>
    </row>
    <row r="17" spans="2:71" ht="18.399999999999999" customHeight="1">
      <c r="B17" s="26"/>
      <c r="C17" s="27"/>
      <c r="D17" s="27"/>
      <c r="E17" s="33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21</v>
      </c>
      <c r="AO17" s="27"/>
      <c r="AP17" s="27"/>
      <c r="AQ17" s="29"/>
      <c r="BE17" s="318"/>
      <c r="BS17" s="22" t="s">
        <v>36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8"/>
      <c r="BS18" s="22" t="s">
        <v>8</v>
      </c>
    </row>
    <row r="19" spans="2:71" ht="14.45" customHeight="1">
      <c r="B19" s="26"/>
      <c r="C19" s="27"/>
      <c r="D19" s="35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8"/>
      <c r="BS19" s="22" t="s">
        <v>8</v>
      </c>
    </row>
    <row r="20" spans="2:71" ht="16.5" customHeight="1">
      <c r="B20" s="26"/>
      <c r="C20" s="27"/>
      <c r="D20" s="27"/>
      <c r="E20" s="324" t="s">
        <v>21</v>
      </c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27"/>
      <c r="AP20" s="27"/>
      <c r="AQ20" s="29"/>
      <c r="BE20" s="318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8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8"/>
    </row>
    <row r="23" spans="2:71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5">
        <f>ROUND(AG51,2)</f>
        <v>0</v>
      </c>
      <c r="AL23" s="326"/>
      <c r="AM23" s="326"/>
      <c r="AN23" s="326"/>
      <c r="AO23" s="326"/>
      <c r="AP23" s="40"/>
      <c r="AQ23" s="43"/>
      <c r="BE23" s="318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8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7" t="s">
        <v>39</v>
      </c>
      <c r="M25" s="327"/>
      <c r="N25" s="327"/>
      <c r="O25" s="327"/>
      <c r="P25" s="40"/>
      <c r="Q25" s="40"/>
      <c r="R25" s="40"/>
      <c r="S25" s="40"/>
      <c r="T25" s="40"/>
      <c r="U25" s="40"/>
      <c r="V25" s="40"/>
      <c r="W25" s="327" t="s">
        <v>40</v>
      </c>
      <c r="X25" s="327"/>
      <c r="Y25" s="327"/>
      <c r="Z25" s="327"/>
      <c r="AA25" s="327"/>
      <c r="AB25" s="327"/>
      <c r="AC25" s="327"/>
      <c r="AD25" s="327"/>
      <c r="AE25" s="327"/>
      <c r="AF25" s="40"/>
      <c r="AG25" s="40"/>
      <c r="AH25" s="40"/>
      <c r="AI25" s="40"/>
      <c r="AJ25" s="40"/>
      <c r="AK25" s="327" t="s">
        <v>41</v>
      </c>
      <c r="AL25" s="327"/>
      <c r="AM25" s="327"/>
      <c r="AN25" s="327"/>
      <c r="AO25" s="327"/>
      <c r="AP25" s="40"/>
      <c r="AQ25" s="43"/>
      <c r="BE25" s="318"/>
    </row>
    <row r="26" spans="2:71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28">
        <v>0.21</v>
      </c>
      <c r="M26" s="329"/>
      <c r="N26" s="329"/>
      <c r="O26" s="329"/>
      <c r="P26" s="46"/>
      <c r="Q26" s="46"/>
      <c r="R26" s="46"/>
      <c r="S26" s="46"/>
      <c r="T26" s="46"/>
      <c r="U26" s="46"/>
      <c r="V26" s="46"/>
      <c r="W26" s="330">
        <f>ROUND(AZ51,2)</f>
        <v>0</v>
      </c>
      <c r="X26" s="329"/>
      <c r="Y26" s="329"/>
      <c r="Z26" s="329"/>
      <c r="AA26" s="329"/>
      <c r="AB26" s="329"/>
      <c r="AC26" s="329"/>
      <c r="AD26" s="329"/>
      <c r="AE26" s="329"/>
      <c r="AF26" s="46"/>
      <c r="AG26" s="46"/>
      <c r="AH26" s="46"/>
      <c r="AI26" s="46"/>
      <c r="AJ26" s="46"/>
      <c r="AK26" s="330">
        <f>ROUND(AV51,2)</f>
        <v>0</v>
      </c>
      <c r="AL26" s="329"/>
      <c r="AM26" s="329"/>
      <c r="AN26" s="329"/>
      <c r="AO26" s="329"/>
      <c r="AP26" s="46"/>
      <c r="AQ26" s="48"/>
      <c r="BE26" s="318"/>
    </row>
    <row r="27" spans="2:71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28">
        <v>0.15</v>
      </c>
      <c r="M27" s="329"/>
      <c r="N27" s="329"/>
      <c r="O27" s="329"/>
      <c r="P27" s="46"/>
      <c r="Q27" s="46"/>
      <c r="R27" s="46"/>
      <c r="S27" s="46"/>
      <c r="T27" s="46"/>
      <c r="U27" s="46"/>
      <c r="V27" s="46"/>
      <c r="W27" s="330">
        <f>ROUND(BA51,2)</f>
        <v>0</v>
      </c>
      <c r="X27" s="329"/>
      <c r="Y27" s="329"/>
      <c r="Z27" s="329"/>
      <c r="AA27" s="329"/>
      <c r="AB27" s="329"/>
      <c r="AC27" s="329"/>
      <c r="AD27" s="329"/>
      <c r="AE27" s="329"/>
      <c r="AF27" s="46"/>
      <c r="AG27" s="46"/>
      <c r="AH27" s="46"/>
      <c r="AI27" s="46"/>
      <c r="AJ27" s="46"/>
      <c r="AK27" s="330">
        <f>ROUND(AW51,2)</f>
        <v>0</v>
      </c>
      <c r="AL27" s="329"/>
      <c r="AM27" s="329"/>
      <c r="AN27" s="329"/>
      <c r="AO27" s="329"/>
      <c r="AP27" s="46"/>
      <c r="AQ27" s="48"/>
      <c r="BE27" s="318"/>
    </row>
    <row r="28" spans="2:71" s="2" customFormat="1" ht="14.45" hidden="1" customHeight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28">
        <v>0.21</v>
      </c>
      <c r="M28" s="329"/>
      <c r="N28" s="329"/>
      <c r="O28" s="329"/>
      <c r="P28" s="46"/>
      <c r="Q28" s="46"/>
      <c r="R28" s="46"/>
      <c r="S28" s="46"/>
      <c r="T28" s="46"/>
      <c r="U28" s="46"/>
      <c r="V28" s="46"/>
      <c r="W28" s="330">
        <f>ROUND(BB51,2)</f>
        <v>0</v>
      </c>
      <c r="X28" s="329"/>
      <c r="Y28" s="329"/>
      <c r="Z28" s="329"/>
      <c r="AA28" s="329"/>
      <c r="AB28" s="329"/>
      <c r="AC28" s="329"/>
      <c r="AD28" s="329"/>
      <c r="AE28" s="329"/>
      <c r="AF28" s="46"/>
      <c r="AG28" s="46"/>
      <c r="AH28" s="46"/>
      <c r="AI28" s="46"/>
      <c r="AJ28" s="46"/>
      <c r="AK28" s="330">
        <v>0</v>
      </c>
      <c r="AL28" s="329"/>
      <c r="AM28" s="329"/>
      <c r="AN28" s="329"/>
      <c r="AO28" s="329"/>
      <c r="AP28" s="46"/>
      <c r="AQ28" s="48"/>
      <c r="BE28" s="318"/>
    </row>
    <row r="29" spans="2:71" s="2" customFormat="1" ht="14.45" hidden="1" customHeight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28">
        <v>0.15</v>
      </c>
      <c r="M29" s="329"/>
      <c r="N29" s="329"/>
      <c r="O29" s="329"/>
      <c r="P29" s="46"/>
      <c r="Q29" s="46"/>
      <c r="R29" s="46"/>
      <c r="S29" s="46"/>
      <c r="T29" s="46"/>
      <c r="U29" s="46"/>
      <c r="V29" s="46"/>
      <c r="W29" s="330">
        <f>ROUND(BC51,2)</f>
        <v>0</v>
      </c>
      <c r="X29" s="329"/>
      <c r="Y29" s="329"/>
      <c r="Z29" s="329"/>
      <c r="AA29" s="329"/>
      <c r="AB29" s="329"/>
      <c r="AC29" s="329"/>
      <c r="AD29" s="329"/>
      <c r="AE29" s="329"/>
      <c r="AF29" s="46"/>
      <c r="AG29" s="46"/>
      <c r="AH29" s="46"/>
      <c r="AI29" s="46"/>
      <c r="AJ29" s="46"/>
      <c r="AK29" s="330">
        <v>0</v>
      </c>
      <c r="AL29" s="329"/>
      <c r="AM29" s="329"/>
      <c r="AN29" s="329"/>
      <c r="AO29" s="329"/>
      <c r="AP29" s="46"/>
      <c r="AQ29" s="48"/>
      <c r="BE29" s="318"/>
    </row>
    <row r="30" spans="2:71" s="2" customFormat="1" ht="14.45" hidden="1" customHeight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28">
        <v>0</v>
      </c>
      <c r="M30" s="329"/>
      <c r="N30" s="329"/>
      <c r="O30" s="329"/>
      <c r="P30" s="46"/>
      <c r="Q30" s="46"/>
      <c r="R30" s="46"/>
      <c r="S30" s="46"/>
      <c r="T30" s="46"/>
      <c r="U30" s="46"/>
      <c r="V30" s="46"/>
      <c r="W30" s="330">
        <f>ROUND(BD51,2)</f>
        <v>0</v>
      </c>
      <c r="X30" s="329"/>
      <c r="Y30" s="329"/>
      <c r="Z30" s="329"/>
      <c r="AA30" s="329"/>
      <c r="AB30" s="329"/>
      <c r="AC30" s="329"/>
      <c r="AD30" s="329"/>
      <c r="AE30" s="329"/>
      <c r="AF30" s="46"/>
      <c r="AG30" s="46"/>
      <c r="AH30" s="46"/>
      <c r="AI30" s="46"/>
      <c r="AJ30" s="46"/>
      <c r="AK30" s="330">
        <v>0</v>
      </c>
      <c r="AL30" s="329"/>
      <c r="AM30" s="329"/>
      <c r="AN30" s="329"/>
      <c r="AO30" s="329"/>
      <c r="AP30" s="46"/>
      <c r="AQ30" s="48"/>
      <c r="BE30" s="318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8"/>
    </row>
    <row r="32" spans="2:71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31" t="s">
        <v>50</v>
      </c>
      <c r="Y32" s="332"/>
      <c r="Z32" s="332"/>
      <c r="AA32" s="332"/>
      <c r="AB32" s="332"/>
      <c r="AC32" s="51"/>
      <c r="AD32" s="51"/>
      <c r="AE32" s="51"/>
      <c r="AF32" s="51"/>
      <c r="AG32" s="51"/>
      <c r="AH32" s="51"/>
      <c r="AI32" s="51"/>
      <c r="AJ32" s="51"/>
      <c r="AK32" s="333">
        <f>SUM(AK23:AK30)</f>
        <v>0</v>
      </c>
      <c r="AL32" s="332"/>
      <c r="AM32" s="332"/>
      <c r="AN32" s="332"/>
      <c r="AO32" s="334"/>
      <c r="AP32" s="49"/>
      <c r="AQ32" s="53"/>
      <c r="BE32" s="318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2018_05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5" t="str">
        <f>K6</f>
        <v>Rekonstrukce chodníku v ul. Tř. Legií v Bystřici pod Hostýnem</v>
      </c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Bystřice pod Hostýnem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7" t="str">
        <f>IF(AN8= "","",AN8)</f>
        <v>22.2.2018</v>
      </c>
      <c r="AN44" s="337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Město Bystřice pod Hostýnem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34</v>
      </c>
      <c r="AJ46" s="61"/>
      <c r="AK46" s="61"/>
      <c r="AL46" s="61"/>
      <c r="AM46" s="338" t="str">
        <f>IF(E17="","",E17)</f>
        <v>Ing. Tomáš Olša</v>
      </c>
      <c r="AN46" s="338"/>
      <c r="AO46" s="338"/>
      <c r="AP46" s="338"/>
      <c r="AQ46" s="61"/>
      <c r="AR46" s="59"/>
      <c r="AS46" s="339" t="s">
        <v>52</v>
      </c>
      <c r="AT46" s="340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32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1"/>
      <c r="AT47" s="342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3"/>
      <c r="AT48" s="344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1" s="1" customFormat="1" ht="29.25" customHeight="1">
      <c r="B49" s="39"/>
      <c r="C49" s="345" t="s">
        <v>53</v>
      </c>
      <c r="D49" s="346"/>
      <c r="E49" s="346"/>
      <c r="F49" s="346"/>
      <c r="G49" s="346"/>
      <c r="H49" s="77"/>
      <c r="I49" s="347" t="s">
        <v>54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8" t="s">
        <v>55</v>
      </c>
      <c r="AH49" s="346"/>
      <c r="AI49" s="346"/>
      <c r="AJ49" s="346"/>
      <c r="AK49" s="346"/>
      <c r="AL49" s="346"/>
      <c r="AM49" s="346"/>
      <c r="AN49" s="347" t="s">
        <v>56</v>
      </c>
      <c r="AO49" s="346"/>
      <c r="AP49" s="346"/>
      <c r="AQ49" s="78" t="s">
        <v>57</v>
      </c>
      <c r="AR49" s="59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1:91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1" s="4" customFormat="1" ht="32.450000000000003" customHeight="1">
      <c r="B51" s="66"/>
      <c r="C51" s="85" t="s">
        <v>70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2">
        <f>ROUND(SUM(AG52:AG58),2)</f>
        <v>0</v>
      </c>
      <c r="AH51" s="352"/>
      <c r="AI51" s="352"/>
      <c r="AJ51" s="352"/>
      <c r="AK51" s="352"/>
      <c r="AL51" s="352"/>
      <c r="AM51" s="352"/>
      <c r="AN51" s="353">
        <f t="shared" ref="AN51:AN58" si="0">SUM(AG51,AT51)</f>
        <v>0</v>
      </c>
      <c r="AO51" s="353"/>
      <c r="AP51" s="353"/>
      <c r="AQ51" s="87" t="s">
        <v>21</v>
      </c>
      <c r="AR51" s="69"/>
      <c r="AS51" s="88">
        <f>ROUND(SUM(AS52:AS58),2)</f>
        <v>0</v>
      </c>
      <c r="AT51" s="89">
        <f t="shared" ref="AT51:AT58" si="1">ROUND(SUM(AV51:AW51),2)</f>
        <v>0</v>
      </c>
      <c r="AU51" s="90">
        <f>ROUND(SUM(AU52:AU58),5)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ROUND(SUM(AZ52:AZ58),2)</f>
        <v>0</v>
      </c>
      <c r="BA51" s="89">
        <f>ROUND(SUM(BA52:BA58),2)</f>
        <v>0</v>
      </c>
      <c r="BB51" s="89">
        <f>ROUND(SUM(BB52:BB58),2)</f>
        <v>0</v>
      </c>
      <c r="BC51" s="89">
        <f>ROUND(SUM(BC52:BC58),2)</f>
        <v>0</v>
      </c>
      <c r="BD51" s="91">
        <f>ROUND(SUM(BD52:BD58),2)</f>
        <v>0</v>
      </c>
      <c r="BS51" s="92" t="s">
        <v>71</v>
      </c>
      <c r="BT51" s="92" t="s">
        <v>72</v>
      </c>
      <c r="BU51" s="93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1" s="5" customFormat="1" ht="16.5" customHeight="1">
      <c r="A52" s="94" t="s">
        <v>76</v>
      </c>
      <c r="B52" s="95"/>
      <c r="C52" s="96"/>
      <c r="D52" s="351" t="s">
        <v>77</v>
      </c>
      <c r="E52" s="351"/>
      <c r="F52" s="351"/>
      <c r="G52" s="351"/>
      <c r="H52" s="351"/>
      <c r="I52" s="97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49">
        <f>'SO 101 - Chodník'!J27</f>
        <v>0</v>
      </c>
      <c r="AH52" s="350"/>
      <c r="AI52" s="350"/>
      <c r="AJ52" s="350"/>
      <c r="AK52" s="350"/>
      <c r="AL52" s="350"/>
      <c r="AM52" s="350"/>
      <c r="AN52" s="349">
        <f t="shared" si="0"/>
        <v>0</v>
      </c>
      <c r="AO52" s="350"/>
      <c r="AP52" s="350"/>
      <c r="AQ52" s="98" t="s">
        <v>79</v>
      </c>
      <c r="AR52" s="99"/>
      <c r="AS52" s="100">
        <v>0</v>
      </c>
      <c r="AT52" s="101">
        <f t="shared" si="1"/>
        <v>0</v>
      </c>
      <c r="AU52" s="102">
        <f>'SO 101 - Chodník'!P83</f>
        <v>0</v>
      </c>
      <c r="AV52" s="101">
        <f>'SO 101 - Chodník'!J30</f>
        <v>0</v>
      </c>
      <c r="AW52" s="101">
        <f>'SO 101 - Chodník'!J31</f>
        <v>0</v>
      </c>
      <c r="AX52" s="101">
        <f>'SO 101 - Chodník'!J32</f>
        <v>0</v>
      </c>
      <c r="AY52" s="101">
        <f>'SO 101 - Chodník'!J33</f>
        <v>0</v>
      </c>
      <c r="AZ52" s="101">
        <f>'SO 101 - Chodník'!F30</f>
        <v>0</v>
      </c>
      <c r="BA52" s="101">
        <f>'SO 101 - Chodník'!F31</f>
        <v>0</v>
      </c>
      <c r="BB52" s="101">
        <f>'SO 101 - Chodník'!F32</f>
        <v>0</v>
      </c>
      <c r="BC52" s="101">
        <f>'SO 101 - Chodník'!F33</f>
        <v>0</v>
      </c>
      <c r="BD52" s="103">
        <f>'SO 101 - Chodník'!F34</f>
        <v>0</v>
      </c>
      <c r="BT52" s="104" t="s">
        <v>80</v>
      </c>
      <c r="BV52" s="104" t="s">
        <v>74</v>
      </c>
      <c r="BW52" s="104" t="s">
        <v>81</v>
      </c>
      <c r="BX52" s="104" t="s">
        <v>7</v>
      </c>
      <c r="CL52" s="104" t="s">
        <v>21</v>
      </c>
      <c r="CM52" s="104" t="s">
        <v>82</v>
      </c>
    </row>
    <row r="53" spans="1:91" s="5" customFormat="1" ht="16.5" customHeight="1">
      <c r="A53" s="94" t="s">
        <v>76</v>
      </c>
      <c r="B53" s="95"/>
      <c r="C53" s="96"/>
      <c r="D53" s="351" t="s">
        <v>83</v>
      </c>
      <c r="E53" s="351"/>
      <c r="F53" s="351"/>
      <c r="G53" s="351"/>
      <c r="H53" s="351"/>
      <c r="I53" s="97"/>
      <c r="J53" s="351" t="s">
        <v>78</v>
      </c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49">
        <f>'SO 102 - Chodník'!J27</f>
        <v>0</v>
      </c>
      <c r="AH53" s="350"/>
      <c r="AI53" s="350"/>
      <c r="AJ53" s="350"/>
      <c r="AK53" s="350"/>
      <c r="AL53" s="350"/>
      <c r="AM53" s="350"/>
      <c r="AN53" s="349">
        <f t="shared" si="0"/>
        <v>0</v>
      </c>
      <c r="AO53" s="350"/>
      <c r="AP53" s="350"/>
      <c r="AQ53" s="98" t="s">
        <v>79</v>
      </c>
      <c r="AR53" s="99"/>
      <c r="AS53" s="100">
        <v>0</v>
      </c>
      <c r="AT53" s="101">
        <f t="shared" si="1"/>
        <v>0</v>
      </c>
      <c r="AU53" s="102">
        <f>'SO 102 - Chodník'!P83</f>
        <v>0</v>
      </c>
      <c r="AV53" s="101">
        <f>'SO 102 - Chodník'!J30</f>
        <v>0</v>
      </c>
      <c r="AW53" s="101">
        <f>'SO 102 - Chodník'!J31</f>
        <v>0</v>
      </c>
      <c r="AX53" s="101">
        <f>'SO 102 - Chodník'!J32</f>
        <v>0</v>
      </c>
      <c r="AY53" s="101">
        <f>'SO 102 - Chodník'!J33</f>
        <v>0</v>
      </c>
      <c r="AZ53" s="101">
        <f>'SO 102 - Chodník'!F30</f>
        <v>0</v>
      </c>
      <c r="BA53" s="101">
        <f>'SO 102 - Chodník'!F31</f>
        <v>0</v>
      </c>
      <c r="BB53" s="101">
        <f>'SO 102 - Chodník'!F32</f>
        <v>0</v>
      </c>
      <c r="BC53" s="101">
        <f>'SO 102 - Chodník'!F33</f>
        <v>0</v>
      </c>
      <c r="BD53" s="103">
        <f>'SO 102 - Chodník'!F34</f>
        <v>0</v>
      </c>
      <c r="BT53" s="104" t="s">
        <v>80</v>
      </c>
      <c r="BV53" s="104" t="s">
        <v>74</v>
      </c>
      <c r="BW53" s="104" t="s">
        <v>84</v>
      </c>
      <c r="BX53" s="104" t="s">
        <v>7</v>
      </c>
      <c r="CL53" s="104" t="s">
        <v>21</v>
      </c>
      <c r="CM53" s="104" t="s">
        <v>82</v>
      </c>
    </row>
    <row r="54" spans="1:91" s="5" customFormat="1" ht="16.5" customHeight="1">
      <c r="A54" s="94" t="s">
        <v>76</v>
      </c>
      <c r="B54" s="95"/>
      <c r="C54" s="96"/>
      <c r="D54" s="351" t="s">
        <v>85</v>
      </c>
      <c r="E54" s="351"/>
      <c r="F54" s="351"/>
      <c r="G54" s="351"/>
      <c r="H54" s="351"/>
      <c r="I54" s="97"/>
      <c r="J54" s="351" t="s">
        <v>78</v>
      </c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49">
        <f>'SO 103 - Chodník'!J27</f>
        <v>0</v>
      </c>
      <c r="AH54" s="350"/>
      <c r="AI54" s="350"/>
      <c r="AJ54" s="350"/>
      <c r="AK54" s="350"/>
      <c r="AL54" s="350"/>
      <c r="AM54" s="350"/>
      <c r="AN54" s="349">
        <f t="shared" si="0"/>
        <v>0</v>
      </c>
      <c r="AO54" s="350"/>
      <c r="AP54" s="350"/>
      <c r="AQ54" s="98" t="s">
        <v>79</v>
      </c>
      <c r="AR54" s="99"/>
      <c r="AS54" s="100">
        <v>0</v>
      </c>
      <c r="AT54" s="101">
        <f t="shared" si="1"/>
        <v>0</v>
      </c>
      <c r="AU54" s="102">
        <f>'SO 103 - Chodník'!P83</f>
        <v>0</v>
      </c>
      <c r="AV54" s="101">
        <f>'SO 103 - Chodník'!J30</f>
        <v>0</v>
      </c>
      <c r="AW54" s="101">
        <f>'SO 103 - Chodník'!J31</f>
        <v>0</v>
      </c>
      <c r="AX54" s="101">
        <f>'SO 103 - Chodník'!J32</f>
        <v>0</v>
      </c>
      <c r="AY54" s="101">
        <f>'SO 103 - Chodník'!J33</f>
        <v>0</v>
      </c>
      <c r="AZ54" s="101">
        <f>'SO 103 - Chodník'!F30</f>
        <v>0</v>
      </c>
      <c r="BA54" s="101">
        <f>'SO 103 - Chodník'!F31</f>
        <v>0</v>
      </c>
      <c r="BB54" s="101">
        <f>'SO 103 - Chodník'!F32</f>
        <v>0</v>
      </c>
      <c r="BC54" s="101">
        <f>'SO 103 - Chodník'!F33</f>
        <v>0</v>
      </c>
      <c r="BD54" s="103">
        <f>'SO 103 - Chodník'!F34</f>
        <v>0</v>
      </c>
      <c r="BT54" s="104" t="s">
        <v>80</v>
      </c>
      <c r="BV54" s="104" t="s">
        <v>74</v>
      </c>
      <c r="BW54" s="104" t="s">
        <v>86</v>
      </c>
      <c r="BX54" s="104" t="s">
        <v>7</v>
      </c>
      <c r="CL54" s="104" t="s">
        <v>21</v>
      </c>
      <c r="CM54" s="104" t="s">
        <v>82</v>
      </c>
    </row>
    <row r="55" spans="1:91" s="5" customFormat="1" ht="16.5" customHeight="1">
      <c r="A55" s="94" t="s">
        <v>76</v>
      </c>
      <c r="B55" s="95"/>
      <c r="C55" s="96"/>
      <c r="D55" s="351" t="s">
        <v>87</v>
      </c>
      <c r="E55" s="351"/>
      <c r="F55" s="351"/>
      <c r="G55" s="351"/>
      <c r="H55" s="351"/>
      <c r="I55" s="97"/>
      <c r="J55" s="351" t="s">
        <v>78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49">
        <f>'SO 104 - Chodník'!J27</f>
        <v>0</v>
      </c>
      <c r="AH55" s="350"/>
      <c r="AI55" s="350"/>
      <c r="AJ55" s="350"/>
      <c r="AK55" s="350"/>
      <c r="AL55" s="350"/>
      <c r="AM55" s="350"/>
      <c r="AN55" s="349">
        <f t="shared" si="0"/>
        <v>0</v>
      </c>
      <c r="AO55" s="350"/>
      <c r="AP55" s="350"/>
      <c r="AQ55" s="98" t="s">
        <v>79</v>
      </c>
      <c r="AR55" s="99"/>
      <c r="AS55" s="100">
        <v>0</v>
      </c>
      <c r="AT55" s="101">
        <f t="shared" si="1"/>
        <v>0</v>
      </c>
      <c r="AU55" s="102">
        <f>'SO 104 - Chodník'!P83</f>
        <v>0</v>
      </c>
      <c r="AV55" s="101">
        <f>'SO 104 - Chodník'!J30</f>
        <v>0</v>
      </c>
      <c r="AW55" s="101">
        <f>'SO 104 - Chodník'!J31</f>
        <v>0</v>
      </c>
      <c r="AX55" s="101">
        <f>'SO 104 - Chodník'!J32</f>
        <v>0</v>
      </c>
      <c r="AY55" s="101">
        <f>'SO 104 - Chodník'!J33</f>
        <v>0</v>
      </c>
      <c r="AZ55" s="101">
        <f>'SO 104 - Chodník'!F30</f>
        <v>0</v>
      </c>
      <c r="BA55" s="101">
        <f>'SO 104 - Chodník'!F31</f>
        <v>0</v>
      </c>
      <c r="BB55" s="101">
        <f>'SO 104 - Chodník'!F32</f>
        <v>0</v>
      </c>
      <c r="BC55" s="101">
        <f>'SO 104 - Chodník'!F33</f>
        <v>0</v>
      </c>
      <c r="BD55" s="103">
        <f>'SO 104 - Chodník'!F34</f>
        <v>0</v>
      </c>
      <c r="BT55" s="104" t="s">
        <v>80</v>
      </c>
      <c r="BV55" s="104" t="s">
        <v>74</v>
      </c>
      <c r="BW55" s="104" t="s">
        <v>88</v>
      </c>
      <c r="BX55" s="104" t="s">
        <v>7</v>
      </c>
      <c r="CL55" s="104" t="s">
        <v>21</v>
      </c>
      <c r="CM55" s="104" t="s">
        <v>82</v>
      </c>
    </row>
    <row r="56" spans="1:91" s="5" customFormat="1" ht="16.5" customHeight="1">
      <c r="A56" s="94" t="s">
        <v>76</v>
      </c>
      <c r="B56" s="95"/>
      <c r="C56" s="96"/>
      <c r="D56" s="351" t="s">
        <v>89</v>
      </c>
      <c r="E56" s="351"/>
      <c r="F56" s="351"/>
      <c r="G56" s="351"/>
      <c r="H56" s="351"/>
      <c r="I56" s="97"/>
      <c r="J56" s="351" t="s">
        <v>78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49">
        <f>'SO 105 - Chodník'!J27</f>
        <v>0</v>
      </c>
      <c r="AH56" s="350"/>
      <c r="AI56" s="350"/>
      <c r="AJ56" s="350"/>
      <c r="AK56" s="350"/>
      <c r="AL56" s="350"/>
      <c r="AM56" s="350"/>
      <c r="AN56" s="349">
        <f t="shared" si="0"/>
        <v>0</v>
      </c>
      <c r="AO56" s="350"/>
      <c r="AP56" s="350"/>
      <c r="AQ56" s="98" t="s">
        <v>79</v>
      </c>
      <c r="AR56" s="99"/>
      <c r="AS56" s="100">
        <v>0</v>
      </c>
      <c r="AT56" s="101">
        <f t="shared" si="1"/>
        <v>0</v>
      </c>
      <c r="AU56" s="102">
        <f>'SO 105 - Chodník'!P83</f>
        <v>0</v>
      </c>
      <c r="AV56" s="101">
        <f>'SO 105 - Chodník'!J30</f>
        <v>0</v>
      </c>
      <c r="AW56" s="101">
        <f>'SO 105 - Chodník'!J31</f>
        <v>0</v>
      </c>
      <c r="AX56" s="101">
        <f>'SO 105 - Chodník'!J32</f>
        <v>0</v>
      </c>
      <c r="AY56" s="101">
        <f>'SO 105 - Chodník'!J33</f>
        <v>0</v>
      </c>
      <c r="AZ56" s="101">
        <f>'SO 105 - Chodník'!F30</f>
        <v>0</v>
      </c>
      <c r="BA56" s="101">
        <f>'SO 105 - Chodník'!F31</f>
        <v>0</v>
      </c>
      <c r="BB56" s="101">
        <f>'SO 105 - Chodník'!F32</f>
        <v>0</v>
      </c>
      <c r="BC56" s="101">
        <f>'SO 105 - Chodník'!F33</f>
        <v>0</v>
      </c>
      <c r="BD56" s="103">
        <f>'SO 105 - Chodník'!F34</f>
        <v>0</v>
      </c>
      <c r="BT56" s="104" t="s">
        <v>80</v>
      </c>
      <c r="BV56" s="104" t="s">
        <v>74</v>
      </c>
      <c r="BW56" s="104" t="s">
        <v>90</v>
      </c>
      <c r="BX56" s="104" t="s">
        <v>7</v>
      </c>
      <c r="CL56" s="104" t="s">
        <v>21</v>
      </c>
      <c r="CM56" s="104" t="s">
        <v>82</v>
      </c>
    </row>
    <row r="57" spans="1:91" s="5" customFormat="1" ht="16.5" customHeight="1">
      <c r="A57" s="94" t="s">
        <v>76</v>
      </c>
      <c r="B57" s="95"/>
      <c r="C57" s="96"/>
      <c r="D57" s="351" t="s">
        <v>91</v>
      </c>
      <c r="E57" s="351"/>
      <c r="F57" s="351"/>
      <c r="G57" s="351"/>
      <c r="H57" s="351"/>
      <c r="I57" s="97"/>
      <c r="J57" s="351" t="s">
        <v>91</v>
      </c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49">
        <f>'VRN 1 - VRN 1'!J27</f>
        <v>0</v>
      </c>
      <c r="AH57" s="350"/>
      <c r="AI57" s="350"/>
      <c r="AJ57" s="350"/>
      <c r="AK57" s="350"/>
      <c r="AL57" s="350"/>
      <c r="AM57" s="350"/>
      <c r="AN57" s="349">
        <f t="shared" si="0"/>
        <v>0</v>
      </c>
      <c r="AO57" s="350"/>
      <c r="AP57" s="350"/>
      <c r="AQ57" s="98" t="s">
        <v>79</v>
      </c>
      <c r="AR57" s="99"/>
      <c r="AS57" s="100">
        <v>0</v>
      </c>
      <c r="AT57" s="101">
        <f t="shared" si="1"/>
        <v>0</v>
      </c>
      <c r="AU57" s="102">
        <f>'VRN 1 - VRN 1'!P78</f>
        <v>0</v>
      </c>
      <c r="AV57" s="101">
        <f>'VRN 1 - VRN 1'!J30</f>
        <v>0</v>
      </c>
      <c r="AW57" s="101">
        <f>'VRN 1 - VRN 1'!J31</f>
        <v>0</v>
      </c>
      <c r="AX57" s="101">
        <f>'VRN 1 - VRN 1'!J32</f>
        <v>0</v>
      </c>
      <c r="AY57" s="101">
        <f>'VRN 1 - VRN 1'!J33</f>
        <v>0</v>
      </c>
      <c r="AZ57" s="101">
        <f>'VRN 1 - VRN 1'!F30</f>
        <v>0</v>
      </c>
      <c r="BA57" s="101">
        <f>'VRN 1 - VRN 1'!F31</f>
        <v>0</v>
      </c>
      <c r="BB57" s="101">
        <f>'VRN 1 - VRN 1'!F32</f>
        <v>0</v>
      </c>
      <c r="BC57" s="101">
        <f>'VRN 1 - VRN 1'!F33</f>
        <v>0</v>
      </c>
      <c r="BD57" s="103">
        <f>'VRN 1 - VRN 1'!F34</f>
        <v>0</v>
      </c>
      <c r="BT57" s="104" t="s">
        <v>80</v>
      </c>
      <c r="BV57" s="104" t="s">
        <v>74</v>
      </c>
      <c r="BW57" s="104" t="s">
        <v>92</v>
      </c>
      <c r="BX57" s="104" t="s">
        <v>7</v>
      </c>
      <c r="CL57" s="104" t="s">
        <v>21</v>
      </c>
      <c r="CM57" s="104" t="s">
        <v>82</v>
      </c>
    </row>
    <row r="58" spans="1:91" s="5" customFormat="1" ht="16.5" customHeight="1">
      <c r="A58" s="94" t="s">
        <v>76</v>
      </c>
      <c r="B58" s="95"/>
      <c r="C58" s="96"/>
      <c r="D58" s="351" t="s">
        <v>93</v>
      </c>
      <c r="E58" s="351"/>
      <c r="F58" s="351"/>
      <c r="G58" s="351"/>
      <c r="H58" s="351"/>
      <c r="I58" s="97"/>
      <c r="J58" s="351" t="s">
        <v>94</v>
      </c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49">
        <f>'VRN 2 - VRN 3, VRN 9'!J27</f>
        <v>0</v>
      </c>
      <c r="AH58" s="350"/>
      <c r="AI58" s="350"/>
      <c r="AJ58" s="350"/>
      <c r="AK58" s="350"/>
      <c r="AL58" s="350"/>
      <c r="AM58" s="350"/>
      <c r="AN58" s="349">
        <f t="shared" si="0"/>
        <v>0</v>
      </c>
      <c r="AO58" s="350"/>
      <c r="AP58" s="350"/>
      <c r="AQ58" s="98" t="s">
        <v>79</v>
      </c>
      <c r="AR58" s="99"/>
      <c r="AS58" s="105">
        <v>0</v>
      </c>
      <c r="AT58" s="106">
        <f t="shared" si="1"/>
        <v>0</v>
      </c>
      <c r="AU58" s="107">
        <f>'VRN 2 - VRN 3, VRN 9'!P79</f>
        <v>0</v>
      </c>
      <c r="AV58" s="106">
        <f>'VRN 2 - VRN 3, VRN 9'!J30</f>
        <v>0</v>
      </c>
      <c r="AW58" s="106">
        <f>'VRN 2 - VRN 3, VRN 9'!J31</f>
        <v>0</v>
      </c>
      <c r="AX58" s="106">
        <f>'VRN 2 - VRN 3, VRN 9'!J32</f>
        <v>0</v>
      </c>
      <c r="AY58" s="106">
        <f>'VRN 2 - VRN 3, VRN 9'!J33</f>
        <v>0</v>
      </c>
      <c r="AZ58" s="106">
        <f>'VRN 2 - VRN 3, VRN 9'!F30</f>
        <v>0</v>
      </c>
      <c r="BA58" s="106">
        <f>'VRN 2 - VRN 3, VRN 9'!F31</f>
        <v>0</v>
      </c>
      <c r="BB58" s="106">
        <f>'VRN 2 - VRN 3, VRN 9'!F32</f>
        <v>0</v>
      </c>
      <c r="BC58" s="106">
        <f>'VRN 2 - VRN 3, VRN 9'!F33</f>
        <v>0</v>
      </c>
      <c r="BD58" s="108">
        <f>'VRN 2 - VRN 3, VRN 9'!F34</f>
        <v>0</v>
      </c>
      <c r="BT58" s="104" t="s">
        <v>80</v>
      </c>
      <c r="BV58" s="104" t="s">
        <v>74</v>
      </c>
      <c r="BW58" s="104" t="s">
        <v>95</v>
      </c>
      <c r="BX58" s="104" t="s">
        <v>7</v>
      </c>
      <c r="CL58" s="104" t="s">
        <v>21</v>
      </c>
      <c r="CM58" s="104" t="s">
        <v>82</v>
      </c>
    </row>
    <row r="59" spans="1:91" s="1" customFormat="1" ht="30" customHeight="1">
      <c r="B59" s="39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59"/>
    </row>
    <row r="60" spans="1:91" s="1" customFormat="1" ht="6.95" customHeight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9"/>
    </row>
  </sheetData>
  <sheetProtection algorithmName="SHA-512" hashValue="3nOJ0XSiTLPCD2PGeukp91oscQ9qcY057rxJTv+SBN71We6Sp410uOr+x01AU+xc56jweFuH944rtom71VkLTA==" saltValue="F+v8hBVsibWZMgdIsbVbkxhSz6iPfzVaE0HNzbKSCnK8B/1BIWGxtEaaOcVPKKydeg5E9kfpRjC3uYT8ZO8hRQ==" spinCount="100000" sheet="1" objects="1" scenarios="1" formatColumns="0" formatRows="0"/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101 - Chodník'!C2" display="/"/>
    <hyperlink ref="A53" location="'SO 102 - Chodník'!C2" display="/"/>
    <hyperlink ref="A54" location="'SO 103 - Chodník'!C2" display="/"/>
    <hyperlink ref="A55" location="'SO 104 - Chodník'!C2" display="/"/>
    <hyperlink ref="A56" location="'SO 105 - Chodník'!C2" display="/"/>
    <hyperlink ref="A57" location="'VRN 1 - VRN 1'!C2" display="/"/>
    <hyperlink ref="A58" location="'VRN 2 - VRN 3, VRN 9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96</v>
      </c>
      <c r="G1" s="363" t="s">
        <v>97</v>
      </c>
      <c r="H1" s="363"/>
      <c r="I1" s="113"/>
      <c r="J1" s="112" t="s">
        <v>98</v>
      </c>
      <c r="K1" s="111" t="s">
        <v>99</v>
      </c>
      <c r="L1" s="112" t="s">
        <v>100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81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101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5" t="str">
        <f>'Rekapitulace stavby'!K6</f>
        <v>Rekonstrukce chodníku v ul. Tř. Legií v Bystřici pod Hostýnem</v>
      </c>
      <c r="F7" s="356"/>
      <c r="G7" s="356"/>
      <c r="H7" s="356"/>
      <c r="I7" s="115"/>
      <c r="J7" s="27"/>
      <c r="K7" s="29"/>
    </row>
    <row r="8" spans="1:70" s="1" customFormat="1">
      <c r="B8" s="39"/>
      <c r="C8" s="40"/>
      <c r="D8" s="35" t="s">
        <v>102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7" t="s">
        <v>103</v>
      </c>
      <c r="F9" s="358"/>
      <c r="G9" s="358"/>
      <c r="H9" s="35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22.2.2018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ROUND(SUM(BE83:BE202), 2)</f>
        <v>0</v>
      </c>
      <c r="G30" s="40"/>
      <c r="H30" s="40"/>
      <c r="I30" s="129">
        <v>0.21</v>
      </c>
      <c r="J30" s="128">
        <f>ROUND(ROUND((SUM(BE83:BE202)),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ROUND(SUM(BF83:BF202), 2)</f>
        <v>0</v>
      </c>
      <c r="G31" s="40"/>
      <c r="H31" s="40"/>
      <c r="I31" s="129">
        <v>0.15</v>
      </c>
      <c r="J31" s="128">
        <f>ROUND(ROUND((SUM(BF83:BF202)),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ROUND(SUM(BG83:BG202),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ROUND(SUM(BH83:BH202),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ROUND(SUM(BI83:BI202),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chodníku v ul. Tř. Legií v Bystřici pod Hostýnem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 101 - Chodník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Bystřice pod Hostýnem</v>
      </c>
      <c r="G49" s="40"/>
      <c r="H49" s="40"/>
      <c r="I49" s="117" t="s">
        <v>25</v>
      </c>
      <c r="J49" s="118" t="str">
        <f>IF(J12="","",J12)</f>
        <v>22.2.2018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Město Bystřice pod Hostýnem</v>
      </c>
      <c r="G51" s="40"/>
      <c r="H51" s="40"/>
      <c r="I51" s="117" t="s">
        <v>34</v>
      </c>
      <c r="J51" s="324" t="str">
        <f>E21</f>
        <v>Ing. Tomáš Olša</v>
      </c>
      <c r="K51" s="43"/>
    </row>
    <row r="52" spans="2:47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105</v>
      </c>
      <c r="D54" s="130"/>
      <c r="E54" s="130"/>
      <c r="F54" s="130"/>
      <c r="G54" s="130"/>
      <c r="H54" s="130"/>
      <c r="I54" s="143"/>
      <c r="J54" s="144" t="s">
        <v>106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107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108</v>
      </c>
    </row>
    <row r="57" spans="2:47" s="7" customFormat="1" ht="24.95" customHeight="1">
      <c r="B57" s="147"/>
      <c r="C57" s="148"/>
      <c r="D57" s="149" t="s">
        <v>109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47" s="8" customFormat="1" ht="19.899999999999999" customHeight="1">
      <c r="B58" s="154"/>
      <c r="C58" s="155"/>
      <c r="D58" s="156" t="s">
        <v>110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47" s="8" customFormat="1" ht="19.899999999999999" customHeight="1">
      <c r="B59" s="154"/>
      <c r="C59" s="155"/>
      <c r="D59" s="156" t="s">
        <v>111</v>
      </c>
      <c r="E59" s="157"/>
      <c r="F59" s="157"/>
      <c r="G59" s="157"/>
      <c r="H59" s="157"/>
      <c r="I59" s="158"/>
      <c r="J59" s="159">
        <f>J136</f>
        <v>0</v>
      </c>
      <c r="K59" s="160"/>
    </row>
    <row r="60" spans="2:47" s="8" customFormat="1" ht="19.899999999999999" customHeight="1">
      <c r="B60" s="154"/>
      <c r="C60" s="155"/>
      <c r="D60" s="156" t="s">
        <v>112</v>
      </c>
      <c r="E60" s="157"/>
      <c r="F60" s="157"/>
      <c r="G60" s="157"/>
      <c r="H60" s="157"/>
      <c r="I60" s="158"/>
      <c r="J60" s="159">
        <f>J139</f>
        <v>0</v>
      </c>
      <c r="K60" s="160"/>
    </row>
    <row r="61" spans="2:47" s="8" customFormat="1" ht="19.899999999999999" customHeight="1">
      <c r="B61" s="154"/>
      <c r="C61" s="155"/>
      <c r="D61" s="156" t="s">
        <v>113</v>
      </c>
      <c r="E61" s="157"/>
      <c r="F61" s="157"/>
      <c r="G61" s="157"/>
      <c r="H61" s="157"/>
      <c r="I61" s="158"/>
      <c r="J61" s="159">
        <f>J166</f>
        <v>0</v>
      </c>
      <c r="K61" s="160"/>
    </row>
    <row r="62" spans="2:47" s="8" customFormat="1" ht="19.899999999999999" customHeight="1">
      <c r="B62" s="154"/>
      <c r="C62" s="155"/>
      <c r="D62" s="156" t="s">
        <v>114</v>
      </c>
      <c r="E62" s="157"/>
      <c r="F62" s="157"/>
      <c r="G62" s="157"/>
      <c r="H62" s="157"/>
      <c r="I62" s="158"/>
      <c r="J62" s="159">
        <f>J188</f>
        <v>0</v>
      </c>
      <c r="K62" s="160"/>
    </row>
    <row r="63" spans="2:47" s="8" customFormat="1" ht="19.899999999999999" customHeight="1">
      <c r="B63" s="154"/>
      <c r="C63" s="155"/>
      <c r="D63" s="156" t="s">
        <v>115</v>
      </c>
      <c r="E63" s="157"/>
      <c r="F63" s="157"/>
      <c r="G63" s="157"/>
      <c r="H63" s="157"/>
      <c r="I63" s="158"/>
      <c r="J63" s="159">
        <f>J201</f>
        <v>0</v>
      </c>
      <c r="K63" s="160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0000000000003" customHeight="1">
      <c r="B70" s="39"/>
      <c r="C70" s="60" t="s">
        <v>116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60" t="str">
        <f>E7</f>
        <v>Rekonstrukce chodníku v ul. Tř. Legií v Bystřici pod Hostýnem</v>
      </c>
      <c r="F73" s="361"/>
      <c r="G73" s="361"/>
      <c r="H73" s="361"/>
      <c r="I73" s="161"/>
      <c r="J73" s="61"/>
      <c r="K73" s="61"/>
      <c r="L73" s="59"/>
    </row>
    <row r="74" spans="2:12" s="1" customFormat="1" ht="14.45" customHeight="1">
      <c r="B74" s="39"/>
      <c r="C74" s="63" t="s">
        <v>102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35" t="str">
        <f>E9</f>
        <v>SO 101 - Chodník</v>
      </c>
      <c r="F75" s="362"/>
      <c r="G75" s="362"/>
      <c r="H75" s="362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Bystřice pod Hostýnem</v>
      </c>
      <c r="G77" s="61"/>
      <c r="H77" s="61"/>
      <c r="I77" s="163" t="s">
        <v>25</v>
      </c>
      <c r="J77" s="71" t="str">
        <f>IF(J12="","",J12)</f>
        <v>22.2.2018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>
      <c r="B79" s="39"/>
      <c r="C79" s="63" t="s">
        <v>27</v>
      </c>
      <c r="D79" s="61"/>
      <c r="E79" s="61"/>
      <c r="F79" s="162" t="str">
        <f>E15</f>
        <v>Město Bystřice pod Hostýnem</v>
      </c>
      <c r="G79" s="61"/>
      <c r="H79" s="61"/>
      <c r="I79" s="163" t="s">
        <v>34</v>
      </c>
      <c r="J79" s="162" t="str">
        <f>E21</f>
        <v>Ing. Tomáš Olša</v>
      </c>
      <c r="K79" s="61"/>
      <c r="L79" s="59"/>
    </row>
    <row r="80" spans="2:12" s="1" customFormat="1" ht="14.45" customHeight="1">
      <c r="B80" s="39"/>
      <c r="C80" s="63" t="s">
        <v>32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65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9" customFormat="1" ht="29.25" customHeight="1">
      <c r="B82" s="164"/>
      <c r="C82" s="165" t="s">
        <v>117</v>
      </c>
      <c r="D82" s="166" t="s">
        <v>57</v>
      </c>
      <c r="E82" s="166" t="s">
        <v>53</v>
      </c>
      <c r="F82" s="166" t="s">
        <v>118</v>
      </c>
      <c r="G82" s="166" t="s">
        <v>119</v>
      </c>
      <c r="H82" s="166" t="s">
        <v>120</v>
      </c>
      <c r="I82" s="167" t="s">
        <v>121</v>
      </c>
      <c r="J82" s="166" t="s">
        <v>106</v>
      </c>
      <c r="K82" s="168" t="s">
        <v>122</v>
      </c>
      <c r="L82" s="169"/>
      <c r="M82" s="79" t="s">
        <v>123</v>
      </c>
      <c r="N82" s="80" t="s">
        <v>42</v>
      </c>
      <c r="O82" s="80" t="s">
        <v>124</v>
      </c>
      <c r="P82" s="80" t="s">
        <v>125</v>
      </c>
      <c r="Q82" s="80" t="s">
        <v>126</v>
      </c>
      <c r="R82" s="80" t="s">
        <v>127</v>
      </c>
      <c r="S82" s="80" t="s">
        <v>128</v>
      </c>
      <c r="T82" s="81" t="s">
        <v>129</v>
      </c>
    </row>
    <row r="83" spans="2:65" s="1" customFormat="1" ht="29.25" customHeight="1">
      <c r="B83" s="39"/>
      <c r="C83" s="85" t="s">
        <v>107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170.6598238</v>
      </c>
      <c r="S83" s="83"/>
      <c r="T83" s="172">
        <f>T84</f>
        <v>252.09499999999997</v>
      </c>
      <c r="AT83" s="22" t="s">
        <v>71</v>
      </c>
      <c r="AU83" s="22" t="s">
        <v>108</v>
      </c>
      <c r="BK83" s="173">
        <f>BK84</f>
        <v>0</v>
      </c>
    </row>
    <row r="84" spans="2:65" s="10" customFormat="1" ht="37.35" customHeight="1">
      <c r="B84" s="174"/>
      <c r="C84" s="175"/>
      <c r="D84" s="176" t="s">
        <v>71</v>
      </c>
      <c r="E84" s="177" t="s">
        <v>130</v>
      </c>
      <c r="F84" s="177" t="s">
        <v>131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P85+P136+P139+P166+P188+P201</f>
        <v>0</v>
      </c>
      <c r="Q84" s="182"/>
      <c r="R84" s="183">
        <f>R85+R136+R139+R166+R188+R201</f>
        <v>170.6598238</v>
      </c>
      <c r="S84" s="182"/>
      <c r="T84" s="184">
        <f>T85+T136+T139+T166+T188+T201</f>
        <v>252.09499999999997</v>
      </c>
      <c r="AR84" s="185" t="s">
        <v>80</v>
      </c>
      <c r="AT84" s="186" t="s">
        <v>71</v>
      </c>
      <c r="AU84" s="186" t="s">
        <v>72</v>
      </c>
      <c r="AY84" s="185" t="s">
        <v>132</v>
      </c>
      <c r="BK84" s="187">
        <f>BK85+BK136+BK139+BK166+BK188+BK201</f>
        <v>0</v>
      </c>
    </row>
    <row r="85" spans="2:65" s="10" customFormat="1" ht="19.899999999999999" customHeight="1">
      <c r="B85" s="174"/>
      <c r="C85" s="175"/>
      <c r="D85" s="176" t="s">
        <v>71</v>
      </c>
      <c r="E85" s="188" t="s">
        <v>80</v>
      </c>
      <c r="F85" s="188" t="s">
        <v>133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SUM(P86:P135)</f>
        <v>0</v>
      </c>
      <c r="Q85" s="182"/>
      <c r="R85" s="183">
        <f>SUM(R86:R135)</f>
        <v>2.1250000000000002E-3</v>
      </c>
      <c r="S85" s="182"/>
      <c r="T85" s="184">
        <f>SUM(T86:T135)</f>
        <v>252.09499999999997</v>
      </c>
      <c r="AR85" s="185" t="s">
        <v>80</v>
      </c>
      <c r="AT85" s="186" t="s">
        <v>71</v>
      </c>
      <c r="AU85" s="186" t="s">
        <v>80</v>
      </c>
      <c r="AY85" s="185" t="s">
        <v>132</v>
      </c>
      <c r="BK85" s="187">
        <f>SUM(BK86:BK135)</f>
        <v>0</v>
      </c>
    </row>
    <row r="86" spans="2:65" s="1" customFormat="1" ht="16.5" customHeight="1">
      <c r="B86" s="39"/>
      <c r="C86" s="190" t="s">
        <v>80</v>
      </c>
      <c r="D86" s="190" t="s">
        <v>134</v>
      </c>
      <c r="E86" s="191" t="s">
        <v>135</v>
      </c>
      <c r="F86" s="192" t="s">
        <v>136</v>
      </c>
      <c r="G86" s="193" t="s">
        <v>137</v>
      </c>
      <c r="H86" s="194">
        <v>85</v>
      </c>
      <c r="I86" s="195"/>
      <c r="J86" s="196">
        <f>ROUND(I86*H86,2)</f>
        <v>0</v>
      </c>
      <c r="K86" s="192" t="s">
        <v>138</v>
      </c>
      <c r="L86" s="59"/>
      <c r="M86" s="197" t="s">
        <v>21</v>
      </c>
      <c r="N86" s="198" t="s">
        <v>43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2" t="s">
        <v>139</v>
      </c>
      <c r="AT86" s="22" t="s">
        <v>134</v>
      </c>
      <c r="AU86" s="22" t="s">
        <v>82</v>
      </c>
      <c r="AY86" s="22" t="s">
        <v>132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2" t="s">
        <v>80</v>
      </c>
      <c r="BK86" s="201">
        <f>ROUND(I86*H86,2)</f>
        <v>0</v>
      </c>
      <c r="BL86" s="22" t="s">
        <v>139</v>
      </c>
      <c r="BM86" s="22" t="s">
        <v>140</v>
      </c>
    </row>
    <row r="87" spans="2:65" s="11" customFormat="1" ht="13.5">
      <c r="B87" s="202"/>
      <c r="C87" s="203"/>
      <c r="D87" s="204" t="s">
        <v>141</v>
      </c>
      <c r="E87" s="205" t="s">
        <v>21</v>
      </c>
      <c r="F87" s="206" t="s">
        <v>142</v>
      </c>
      <c r="G87" s="203"/>
      <c r="H87" s="207">
        <v>85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141</v>
      </c>
      <c r="AU87" s="213" t="s">
        <v>82</v>
      </c>
      <c r="AV87" s="11" t="s">
        <v>82</v>
      </c>
      <c r="AW87" s="11" t="s">
        <v>36</v>
      </c>
      <c r="AX87" s="11" t="s">
        <v>80</v>
      </c>
      <c r="AY87" s="213" t="s">
        <v>132</v>
      </c>
    </row>
    <row r="88" spans="2:65" s="1" customFormat="1" ht="38.25" customHeight="1">
      <c r="B88" s="39"/>
      <c r="C88" s="190" t="s">
        <v>82</v>
      </c>
      <c r="D88" s="190" t="s">
        <v>134</v>
      </c>
      <c r="E88" s="191" t="s">
        <v>143</v>
      </c>
      <c r="F88" s="192" t="s">
        <v>144</v>
      </c>
      <c r="G88" s="193" t="s">
        <v>145</v>
      </c>
      <c r="H88" s="194">
        <v>214</v>
      </c>
      <c r="I88" s="195"/>
      <c r="J88" s="196">
        <f>ROUND(I88*H88,2)</f>
        <v>0</v>
      </c>
      <c r="K88" s="192" t="s">
        <v>146</v>
      </c>
      <c r="L88" s="59"/>
      <c r="M88" s="197" t="s">
        <v>21</v>
      </c>
      <c r="N88" s="198" t="s">
        <v>43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0.20499999999999999</v>
      </c>
      <c r="T88" s="200">
        <f>S88*H88</f>
        <v>43.87</v>
      </c>
      <c r="AR88" s="22" t="s">
        <v>139</v>
      </c>
      <c r="AT88" s="22" t="s">
        <v>134</v>
      </c>
      <c r="AU88" s="22" t="s">
        <v>82</v>
      </c>
      <c r="AY88" s="22" t="s">
        <v>132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80</v>
      </c>
      <c r="BK88" s="201">
        <f>ROUND(I88*H88,2)</f>
        <v>0</v>
      </c>
      <c r="BL88" s="22" t="s">
        <v>139</v>
      </c>
      <c r="BM88" s="22" t="s">
        <v>147</v>
      </c>
    </row>
    <row r="89" spans="2:65" s="11" customFormat="1" ht="13.5">
      <c r="B89" s="202"/>
      <c r="C89" s="203"/>
      <c r="D89" s="204" t="s">
        <v>141</v>
      </c>
      <c r="E89" s="205" t="s">
        <v>21</v>
      </c>
      <c r="F89" s="206" t="s">
        <v>148</v>
      </c>
      <c r="G89" s="203"/>
      <c r="H89" s="207">
        <v>214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141</v>
      </c>
      <c r="AU89" s="213" t="s">
        <v>82</v>
      </c>
      <c r="AV89" s="11" t="s">
        <v>82</v>
      </c>
      <c r="AW89" s="11" t="s">
        <v>36</v>
      </c>
      <c r="AX89" s="11" t="s">
        <v>80</v>
      </c>
      <c r="AY89" s="213" t="s">
        <v>132</v>
      </c>
    </row>
    <row r="90" spans="2:65" s="1" customFormat="1" ht="51" customHeight="1">
      <c r="B90" s="39"/>
      <c r="C90" s="190" t="s">
        <v>149</v>
      </c>
      <c r="D90" s="190" t="s">
        <v>134</v>
      </c>
      <c r="E90" s="191" t="s">
        <v>150</v>
      </c>
      <c r="F90" s="192" t="s">
        <v>151</v>
      </c>
      <c r="G90" s="193" t="s">
        <v>137</v>
      </c>
      <c r="H90" s="194">
        <v>375</v>
      </c>
      <c r="I90" s="195"/>
      <c r="J90" s="196">
        <f>ROUND(I90*H90,2)</f>
        <v>0</v>
      </c>
      <c r="K90" s="192" t="s">
        <v>146</v>
      </c>
      <c r="L90" s="59"/>
      <c r="M90" s="197" t="s">
        <v>21</v>
      </c>
      <c r="N90" s="198" t="s">
        <v>43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0.255</v>
      </c>
      <c r="T90" s="200">
        <f>S90*H90</f>
        <v>95.625</v>
      </c>
      <c r="AR90" s="22" t="s">
        <v>139</v>
      </c>
      <c r="AT90" s="22" t="s">
        <v>134</v>
      </c>
      <c r="AU90" s="22" t="s">
        <v>82</v>
      </c>
      <c r="AY90" s="22" t="s">
        <v>132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80</v>
      </c>
      <c r="BK90" s="201">
        <f>ROUND(I90*H90,2)</f>
        <v>0</v>
      </c>
      <c r="BL90" s="22" t="s">
        <v>139</v>
      </c>
      <c r="BM90" s="22" t="s">
        <v>152</v>
      </c>
    </row>
    <row r="91" spans="2:65" s="11" customFormat="1" ht="13.5">
      <c r="B91" s="202"/>
      <c r="C91" s="203"/>
      <c r="D91" s="204" t="s">
        <v>141</v>
      </c>
      <c r="E91" s="205" t="s">
        <v>21</v>
      </c>
      <c r="F91" s="206" t="s">
        <v>153</v>
      </c>
      <c r="G91" s="203"/>
      <c r="H91" s="207">
        <v>375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141</v>
      </c>
      <c r="AU91" s="213" t="s">
        <v>82</v>
      </c>
      <c r="AV91" s="11" t="s">
        <v>82</v>
      </c>
      <c r="AW91" s="11" t="s">
        <v>36</v>
      </c>
      <c r="AX91" s="11" t="s">
        <v>80</v>
      </c>
      <c r="AY91" s="213" t="s">
        <v>132</v>
      </c>
    </row>
    <row r="92" spans="2:65" s="1" customFormat="1" ht="51" customHeight="1">
      <c r="B92" s="39"/>
      <c r="C92" s="190" t="s">
        <v>139</v>
      </c>
      <c r="D92" s="190" t="s">
        <v>134</v>
      </c>
      <c r="E92" s="191" t="s">
        <v>154</v>
      </c>
      <c r="F92" s="192" t="s">
        <v>155</v>
      </c>
      <c r="G92" s="193" t="s">
        <v>137</v>
      </c>
      <c r="H92" s="194">
        <v>7</v>
      </c>
      <c r="I92" s="195"/>
      <c r="J92" s="196">
        <f>ROUND(I92*H92,2)</f>
        <v>0</v>
      </c>
      <c r="K92" s="192" t="s">
        <v>146</v>
      </c>
      <c r="L92" s="59"/>
      <c r="M92" s="197" t="s">
        <v>21</v>
      </c>
      <c r="N92" s="198" t="s">
        <v>43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0.26</v>
      </c>
      <c r="T92" s="200">
        <f>S92*H92</f>
        <v>1.82</v>
      </c>
      <c r="AR92" s="22" t="s">
        <v>139</v>
      </c>
      <c r="AT92" s="22" t="s">
        <v>134</v>
      </c>
      <c r="AU92" s="22" t="s">
        <v>82</v>
      </c>
      <c r="AY92" s="22" t="s">
        <v>132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80</v>
      </c>
      <c r="BK92" s="201">
        <f>ROUND(I92*H92,2)</f>
        <v>0</v>
      </c>
      <c r="BL92" s="22" t="s">
        <v>139</v>
      </c>
      <c r="BM92" s="22" t="s">
        <v>156</v>
      </c>
    </row>
    <row r="93" spans="2:65" s="11" customFormat="1" ht="13.5">
      <c r="B93" s="202"/>
      <c r="C93" s="203"/>
      <c r="D93" s="204" t="s">
        <v>141</v>
      </c>
      <c r="E93" s="205" t="s">
        <v>21</v>
      </c>
      <c r="F93" s="206" t="s">
        <v>157</v>
      </c>
      <c r="G93" s="203"/>
      <c r="H93" s="207">
        <v>7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141</v>
      </c>
      <c r="AU93" s="213" t="s">
        <v>82</v>
      </c>
      <c r="AV93" s="11" t="s">
        <v>82</v>
      </c>
      <c r="AW93" s="11" t="s">
        <v>36</v>
      </c>
      <c r="AX93" s="11" t="s">
        <v>80</v>
      </c>
      <c r="AY93" s="213" t="s">
        <v>132</v>
      </c>
    </row>
    <row r="94" spans="2:65" s="1" customFormat="1" ht="38.25" customHeight="1">
      <c r="B94" s="39"/>
      <c r="C94" s="190" t="s">
        <v>158</v>
      </c>
      <c r="D94" s="190" t="s">
        <v>134</v>
      </c>
      <c r="E94" s="191" t="s">
        <v>159</v>
      </c>
      <c r="F94" s="192" t="s">
        <v>160</v>
      </c>
      <c r="G94" s="193" t="s">
        <v>137</v>
      </c>
      <c r="H94" s="194">
        <v>382</v>
      </c>
      <c r="I94" s="195"/>
      <c r="J94" s="196">
        <f>ROUND(I94*H94,2)</f>
        <v>0</v>
      </c>
      <c r="K94" s="192" t="s">
        <v>146</v>
      </c>
      <c r="L94" s="59"/>
      <c r="M94" s="197" t="s">
        <v>21</v>
      </c>
      <c r="N94" s="198" t="s">
        <v>43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0.28999999999999998</v>
      </c>
      <c r="T94" s="200">
        <f>S94*H94</f>
        <v>110.77999999999999</v>
      </c>
      <c r="AR94" s="22" t="s">
        <v>139</v>
      </c>
      <c r="AT94" s="22" t="s">
        <v>134</v>
      </c>
      <c r="AU94" s="22" t="s">
        <v>82</v>
      </c>
      <c r="AY94" s="22" t="s">
        <v>132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80</v>
      </c>
      <c r="BK94" s="201">
        <f>ROUND(I94*H94,2)</f>
        <v>0</v>
      </c>
      <c r="BL94" s="22" t="s">
        <v>139</v>
      </c>
      <c r="BM94" s="22" t="s">
        <v>161</v>
      </c>
    </row>
    <row r="95" spans="2:65" s="11" customFormat="1" ht="13.5">
      <c r="B95" s="202"/>
      <c r="C95" s="203"/>
      <c r="D95" s="204" t="s">
        <v>141</v>
      </c>
      <c r="E95" s="205" t="s">
        <v>21</v>
      </c>
      <c r="F95" s="206" t="s">
        <v>162</v>
      </c>
      <c r="G95" s="203"/>
      <c r="H95" s="207">
        <v>382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141</v>
      </c>
      <c r="AU95" s="213" t="s">
        <v>82</v>
      </c>
      <c r="AV95" s="11" t="s">
        <v>82</v>
      </c>
      <c r="AW95" s="11" t="s">
        <v>36</v>
      </c>
      <c r="AX95" s="11" t="s">
        <v>80</v>
      </c>
      <c r="AY95" s="213" t="s">
        <v>132</v>
      </c>
    </row>
    <row r="96" spans="2:65" s="1" customFormat="1" ht="38.25" customHeight="1">
      <c r="B96" s="39"/>
      <c r="C96" s="190" t="s">
        <v>163</v>
      </c>
      <c r="D96" s="190" t="s">
        <v>134</v>
      </c>
      <c r="E96" s="191" t="s">
        <v>164</v>
      </c>
      <c r="F96" s="192" t="s">
        <v>165</v>
      </c>
      <c r="G96" s="193" t="s">
        <v>166</v>
      </c>
      <c r="H96" s="194">
        <v>8.5500000000000007</v>
      </c>
      <c r="I96" s="195"/>
      <c r="J96" s="196">
        <f>ROUND(I96*H96,2)</f>
        <v>0</v>
      </c>
      <c r="K96" s="192" t="s">
        <v>146</v>
      </c>
      <c r="L96" s="59"/>
      <c r="M96" s="197" t="s">
        <v>21</v>
      </c>
      <c r="N96" s="198" t="s">
        <v>43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139</v>
      </c>
      <c r="AT96" s="22" t="s">
        <v>134</v>
      </c>
      <c r="AU96" s="22" t="s">
        <v>82</v>
      </c>
      <c r="AY96" s="22" t="s">
        <v>132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80</v>
      </c>
      <c r="BK96" s="201">
        <f>ROUND(I96*H96,2)</f>
        <v>0</v>
      </c>
      <c r="BL96" s="22" t="s">
        <v>139</v>
      </c>
      <c r="BM96" s="22" t="s">
        <v>167</v>
      </c>
    </row>
    <row r="97" spans="2:65" s="11" customFormat="1" ht="13.5">
      <c r="B97" s="202"/>
      <c r="C97" s="203"/>
      <c r="D97" s="204" t="s">
        <v>141</v>
      </c>
      <c r="E97" s="205" t="s">
        <v>21</v>
      </c>
      <c r="F97" s="206" t="s">
        <v>168</v>
      </c>
      <c r="G97" s="203"/>
      <c r="H97" s="207">
        <v>8.5500000000000007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141</v>
      </c>
      <c r="AU97" s="213" t="s">
        <v>82</v>
      </c>
      <c r="AV97" s="11" t="s">
        <v>82</v>
      </c>
      <c r="AW97" s="11" t="s">
        <v>36</v>
      </c>
      <c r="AX97" s="11" t="s">
        <v>80</v>
      </c>
      <c r="AY97" s="213" t="s">
        <v>132</v>
      </c>
    </row>
    <row r="98" spans="2:65" s="1" customFormat="1" ht="38.25" customHeight="1">
      <c r="B98" s="39"/>
      <c r="C98" s="190" t="s">
        <v>169</v>
      </c>
      <c r="D98" s="190" t="s">
        <v>134</v>
      </c>
      <c r="E98" s="191" t="s">
        <v>170</v>
      </c>
      <c r="F98" s="192" t="s">
        <v>171</v>
      </c>
      <c r="G98" s="193" t="s">
        <v>166</v>
      </c>
      <c r="H98" s="194">
        <v>4.2750000000000004</v>
      </c>
      <c r="I98" s="195"/>
      <c r="J98" s="196">
        <f>ROUND(I98*H98,2)</f>
        <v>0</v>
      </c>
      <c r="K98" s="192" t="s">
        <v>146</v>
      </c>
      <c r="L98" s="59"/>
      <c r="M98" s="197" t="s">
        <v>21</v>
      </c>
      <c r="N98" s="198" t="s">
        <v>43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139</v>
      </c>
      <c r="AT98" s="22" t="s">
        <v>134</v>
      </c>
      <c r="AU98" s="22" t="s">
        <v>82</v>
      </c>
      <c r="AY98" s="22" t="s">
        <v>132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80</v>
      </c>
      <c r="BK98" s="201">
        <f>ROUND(I98*H98,2)</f>
        <v>0</v>
      </c>
      <c r="BL98" s="22" t="s">
        <v>139</v>
      </c>
      <c r="BM98" s="22" t="s">
        <v>172</v>
      </c>
    </row>
    <row r="99" spans="2:65" s="11" customFormat="1" ht="13.5">
      <c r="B99" s="202"/>
      <c r="C99" s="203"/>
      <c r="D99" s="204" t="s">
        <v>141</v>
      </c>
      <c r="E99" s="205" t="s">
        <v>21</v>
      </c>
      <c r="F99" s="206" t="s">
        <v>173</v>
      </c>
      <c r="G99" s="203"/>
      <c r="H99" s="207">
        <v>4.2750000000000004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141</v>
      </c>
      <c r="AU99" s="213" t="s">
        <v>82</v>
      </c>
      <c r="AV99" s="11" t="s">
        <v>82</v>
      </c>
      <c r="AW99" s="11" t="s">
        <v>36</v>
      </c>
      <c r="AX99" s="11" t="s">
        <v>80</v>
      </c>
      <c r="AY99" s="213" t="s">
        <v>132</v>
      </c>
    </row>
    <row r="100" spans="2:65" s="1" customFormat="1" ht="25.5" customHeight="1">
      <c r="B100" s="39"/>
      <c r="C100" s="190" t="s">
        <v>174</v>
      </c>
      <c r="D100" s="190" t="s">
        <v>134</v>
      </c>
      <c r="E100" s="191" t="s">
        <v>175</v>
      </c>
      <c r="F100" s="192" t="s">
        <v>176</v>
      </c>
      <c r="G100" s="193" t="s">
        <v>166</v>
      </c>
      <c r="H100" s="194">
        <v>30.45</v>
      </c>
      <c r="I100" s="195"/>
      <c r="J100" s="196">
        <f>ROUND(I100*H100,2)</f>
        <v>0</v>
      </c>
      <c r="K100" s="192" t="s">
        <v>138</v>
      </c>
      <c r="L100" s="59"/>
      <c r="M100" s="197" t="s">
        <v>21</v>
      </c>
      <c r="N100" s="198" t="s">
        <v>43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139</v>
      </c>
      <c r="AT100" s="22" t="s">
        <v>134</v>
      </c>
      <c r="AU100" s="22" t="s">
        <v>82</v>
      </c>
      <c r="AY100" s="22" t="s">
        <v>132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80</v>
      </c>
      <c r="BK100" s="201">
        <f>ROUND(I100*H100,2)</f>
        <v>0</v>
      </c>
      <c r="BL100" s="22" t="s">
        <v>139</v>
      </c>
      <c r="BM100" s="22" t="s">
        <v>177</v>
      </c>
    </row>
    <row r="101" spans="2:65" s="11" customFormat="1" ht="13.5">
      <c r="B101" s="202"/>
      <c r="C101" s="203"/>
      <c r="D101" s="204" t="s">
        <v>141</v>
      </c>
      <c r="E101" s="205" t="s">
        <v>21</v>
      </c>
      <c r="F101" s="206" t="s">
        <v>178</v>
      </c>
      <c r="G101" s="203"/>
      <c r="H101" s="207">
        <v>30.45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141</v>
      </c>
      <c r="AU101" s="213" t="s">
        <v>82</v>
      </c>
      <c r="AV101" s="11" t="s">
        <v>82</v>
      </c>
      <c r="AW101" s="11" t="s">
        <v>36</v>
      </c>
      <c r="AX101" s="11" t="s">
        <v>80</v>
      </c>
      <c r="AY101" s="213" t="s">
        <v>132</v>
      </c>
    </row>
    <row r="102" spans="2:65" s="1" customFormat="1" ht="38.25" customHeight="1">
      <c r="B102" s="39"/>
      <c r="C102" s="190" t="s">
        <v>10</v>
      </c>
      <c r="D102" s="190" t="s">
        <v>134</v>
      </c>
      <c r="E102" s="191" t="s">
        <v>179</v>
      </c>
      <c r="F102" s="192" t="s">
        <v>180</v>
      </c>
      <c r="G102" s="193" t="s">
        <v>166</v>
      </c>
      <c r="H102" s="194">
        <v>15.225</v>
      </c>
      <c r="I102" s="195"/>
      <c r="J102" s="196">
        <f>ROUND(I102*H102,2)</f>
        <v>0</v>
      </c>
      <c r="K102" s="192" t="s">
        <v>138</v>
      </c>
      <c r="L102" s="59"/>
      <c r="M102" s="197" t="s">
        <v>21</v>
      </c>
      <c r="N102" s="198" t="s">
        <v>43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2" t="s">
        <v>139</v>
      </c>
      <c r="AT102" s="22" t="s">
        <v>134</v>
      </c>
      <c r="AU102" s="22" t="s">
        <v>82</v>
      </c>
      <c r="AY102" s="22" t="s">
        <v>132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80</v>
      </c>
      <c r="BK102" s="201">
        <f>ROUND(I102*H102,2)</f>
        <v>0</v>
      </c>
      <c r="BL102" s="22" t="s">
        <v>139</v>
      </c>
      <c r="BM102" s="22" t="s">
        <v>181</v>
      </c>
    </row>
    <row r="103" spans="2:65" s="11" customFormat="1" ht="13.5">
      <c r="B103" s="202"/>
      <c r="C103" s="203"/>
      <c r="D103" s="204" t="s">
        <v>141</v>
      </c>
      <c r="E103" s="205" t="s">
        <v>21</v>
      </c>
      <c r="F103" s="206" t="s">
        <v>182</v>
      </c>
      <c r="G103" s="203"/>
      <c r="H103" s="207">
        <v>15.225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141</v>
      </c>
      <c r="AU103" s="213" t="s">
        <v>82</v>
      </c>
      <c r="AV103" s="11" t="s">
        <v>82</v>
      </c>
      <c r="AW103" s="11" t="s">
        <v>36</v>
      </c>
      <c r="AX103" s="11" t="s">
        <v>80</v>
      </c>
      <c r="AY103" s="213" t="s">
        <v>132</v>
      </c>
    </row>
    <row r="104" spans="2:65" s="1" customFormat="1" ht="38.25" customHeight="1">
      <c r="B104" s="39"/>
      <c r="C104" s="190" t="s">
        <v>183</v>
      </c>
      <c r="D104" s="190" t="s">
        <v>134</v>
      </c>
      <c r="E104" s="191" t="s">
        <v>184</v>
      </c>
      <c r="F104" s="192" t="s">
        <v>185</v>
      </c>
      <c r="G104" s="193" t="s">
        <v>166</v>
      </c>
      <c r="H104" s="194">
        <v>39</v>
      </c>
      <c r="I104" s="195"/>
      <c r="J104" s="196">
        <f>ROUND(I104*H104,2)</f>
        <v>0</v>
      </c>
      <c r="K104" s="192" t="s">
        <v>146</v>
      </c>
      <c r="L104" s="59"/>
      <c r="M104" s="197" t="s">
        <v>21</v>
      </c>
      <c r="N104" s="198" t="s">
        <v>43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2" t="s">
        <v>139</v>
      </c>
      <c r="AT104" s="22" t="s">
        <v>134</v>
      </c>
      <c r="AU104" s="22" t="s">
        <v>82</v>
      </c>
      <c r="AY104" s="22" t="s">
        <v>132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80</v>
      </c>
      <c r="BK104" s="201">
        <f>ROUND(I104*H104,2)</f>
        <v>0</v>
      </c>
      <c r="BL104" s="22" t="s">
        <v>139</v>
      </c>
      <c r="BM104" s="22" t="s">
        <v>186</v>
      </c>
    </row>
    <row r="105" spans="2:65" s="11" customFormat="1" ht="13.5">
      <c r="B105" s="202"/>
      <c r="C105" s="203"/>
      <c r="D105" s="204" t="s">
        <v>141</v>
      </c>
      <c r="E105" s="205" t="s">
        <v>21</v>
      </c>
      <c r="F105" s="206" t="s">
        <v>187</v>
      </c>
      <c r="G105" s="203"/>
      <c r="H105" s="207">
        <v>39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141</v>
      </c>
      <c r="AU105" s="213" t="s">
        <v>82</v>
      </c>
      <c r="AV105" s="11" t="s">
        <v>82</v>
      </c>
      <c r="AW105" s="11" t="s">
        <v>36</v>
      </c>
      <c r="AX105" s="11" t="s">
        <v>80</v>
      </c>
      <c r="AY105" s="213" t="s">
        <v>132</v>
      </c>
    </row>
    <row r="106" spans="2:65" s="1" customFormat="1" ht="16.5" customHeight="1">
      <c r="B106" s="39"/>
      <c r="C106" s="190" t="s">
        <v>188</v>
      </c>
      <c r="D106" s="190" t="s">
        <v>134</v>
      </c>
      <c r="E106" s="191" t="s">
        <v>189</v>
      </c>
      <c r="F106" s="192" t="s">
        <v>190</v>
      </c>
      <c r="G106" s="193" t="s">
        <v>166</v>
      </c>
      <c r="H106" s="194">
        <v>39</v>
      </c>
      <c r="I106" s="195"/>
      <c r="J106" s="196">
        <f>ROUND(I106*H106,2)</f>
        <v>0</v>
      </c>
      <c r="K106" s="192" t="s">
        <v>146</v>
      </c>
      <c r="L106" s="59"/>
      <c r="M106" s="197" t="s">
        <v>21</v>
      </c>
      <c r="N106" s="198" t="s">
        <v>43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2" t="s">
        <v>139</v>
      </c>
      <c r="AT106" s="22" t="s">
        <v>134</v>
      </c>
      <c r="AU106" s="22" t="s">
        <v>82</v>
      </c>
      <c r="AY106" s="22" t="s">
        <v>132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80</v>
      </c>
      <c r="BK106" s="201">
        <f>ROUND(I106*H106,2)</f>
        <v>0</v>
      </c>
      <c r="BL106" s="22" t="s">
        <v>139</v>
      </c>
      <c r="BM106" s="22" t="s">
        <v>191</v>
      </c>
    </row>
    <row r="107" spans="2:65" s="11" customFormat="1" ht="13.5">
      <c r="B107" s="202"/>
      <c r="C107" s="203"/>
      <c r="D107" s="204" t="s">
        <v>141</v>
      </c>
      <c r="E107" s="205" t="s">
        <v>21</v>
      </c>
      <c r="F107" s="206" t="s">
        <v>192</v>
      </c>
      <c r="G107" s="203"/>
      <c r="H107" s="207">
        <v>39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141</v>
      </c>
      <c r="AU107" s="213" t="s">
        <v>82</v>
      </c>
      <c r="AV107" s="11" t="s">
        <v>82</v>
      </c>
      <c r="AW107" s="11" t="s">
        <v>36</v>
      </c>
      <c r="AX107" s="11" t="s">
        <v>80</v>
      </c>
      <c r="AY107" s="213" t="s">
        <v>132</v>
      </c>
    </row>
    <row r="108" spans="2:65" s="1" customFormat="1" ht="16.5" customHeight="1">
      <c r="B108" s="39"/>
      <c r="C108" s="190" t="s">
        <v>193</v>
      </c>
      <c r="D108" s="190" t="s">
        <v>134</v>
      </c>
      <c r="E108" s="191" t="s">
        <v>194</v>
      </c>
      <c r="F108" s="192" t="s">
        <v>195</v>
      </c>
      <c r="G108" s="193" t="s">
        <v>196</v>
      </c>
      <c r="H108" s="194">
        <v>68.25</v>
      </c>
      <c r="I108" s="195"/>
      <c r="J108" s="196">
        <f>ROUND(I108*H108,2)</f>
        <v>0</v>
      </c>
      <c r="K108" s="192" t="s">
        <v>146</v>
      </c>
      <c r="L108" s="59"/>
      <c r="M108" s="197" t="s">
        <v>21</v>
      </c>
      <c r="N108" s="198" t="s">
        <v>43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139</v>
      </c>
      <c r="AT108" s="22" t="s">
        <v>134</v>
      </c>
      <c r="AU108" s="22" t="s">
        <v>82</v>
      </c>
      <c r="AY108" s="22" t="s">
        <v>132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80</v>
      </c>
      <c r="BK108" s="201">
        <f>ROUND(I108*H108,2)</f>
        <v>0</v>
      </c>
      <c r="BL108" s="22" t="s">
        <v>139</v>
      </c>
      <c r="BM108" s="22" t="s">
        <v>197</v>
      </c>
    </row>
    <row r="109" spans="2:65" s="11" customFormat="1" ht="13.5">
      <c r="B109" s="202"/>
      <c r="C109" s="203"/>
      <c r="D109" s="204" t="s">
        <v>141</v>
      </c>
      <c r="E109" s="205" t="s">
        <v>21</v>
      </c>
      <c r="F109" s="206" t="s">
        <v>198</v>
      </c>
      <c r="G109" s="203"/>
      <c r="H109" s="207">
        <v>68.25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141</v>
      </c>
      <c r="AU109" s="213" t="s">
        <v>82</v>
      </c>
      <c r="AV109" s="11" t="s">
        <v>82</v>
      </c>
      <c r="AW109" s="11" t="s">
        <v>36</v>
      </c>
      <c r="AX109" s="11" t="s">
        <v>80</v>
      </c>
      <c r="AY109" s="213" t="s">
        <v>132</v>
      </c>
    </row>
    <row r="110" spans="2:65" s="1" customFormat="1" ht="38.25" customHeight="1">
      <c r="B110" s="39"/>
      <c r="C110" s="190" t="s">
        <v>199</v>
      </c>
      <c r="D110" s="190" t="s">
        <v>134</v>
      </c>
      <c r="E110" s="191" t="s">
        <v>164</v>
      </c>
      <c r="F110" s="192" t="s">
        <v>165</v>
      </c>
      <c r="G110" s="193" t="s">
        <v>166</v>
      </c>
      <c r="H110" s="194">
        <v>45</v>
      </c>
      <c r="I110" s="195"/>
      <c r="J110" s="196">
        <f>ROUND(I110*H110,2)</f>
        <v>0</v>
      </c>
      <c r="K110" s="192" t="s">
        <v>146</v>
      </c>
      <c r="L110" s="59"/>
      <c r="M110" s="197" t="s">
        <v>21</v>
      </c>
      <c r="N110" s="198" t="s">
        <v>43</v>
      </c>
      <c r="O110" s="40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2" t="s">
        <v>139</v>
      </c>
      <c r="AT110" s="22" t="s">
        <v>134</v>
      </c>
      <c r="AU110" s="22" t="s">
        <v>82</v>
      </c>
      <c r="AY110" s="22" t="s">
        <v>132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80</v>
      </c>
      <c r="BK110" s="201">
        <f>ROUND(I110*H110,2)</f>
        <v>0</v>
      </c>
      <c r="BL110" s="22" t="s">
        <v>139</v>
      </c>
      <c r="BM110" s="22" t="s">
        <v>200</v>
      </c>
    </row>
    <row r="111" spans="2:65" s="11" customFormat="1" ht="13.5">
      <c r="B111" s="202"/>
      <c r="C111" s="203"/>
      <c r="D111" s="204" t="s">
        <v>141</v>
      </c>
      <c r="E111" s="205" t="s">
        <v>21</v>
      </c>
      <c r="F111" s="206" t="s">
        <v>201</v>
      </c>
      <c r="G111" s="203"/>
      <c r="H111" s="207">
        <v>45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141</v>
      </c>
      <c r="AU111" s="213" t="s">
        <v>82</v>
      </c>
      <c r="AV111" s="11" t="s">
        <v>82</v>
      </c>
      <c r="AW111" s="11" t="s">
        <v>36</v>
      </c>
      <c r="AX111" s="11" t="s">
        <v>80</v>
      </c>
      <c r="AY111" s="213" t="s">
        <v>132</v>
      </c>
    </row>
    <row r="112" spans="2:65" s="1" customFormat="1" ht="38.25" customHeight="1">
      <c r="B112" s="39"/>
      <c r="C112" s="190" t="s">
        <v>202</v>
      </c>
      <c r="D112" s="190" t="s">
        <v>134</v>
      </c>
      <c r="E112" s="191" t="s">
        <v>170</v>
      </c>
      <c r="F112" s="192" t="s">
        <v>171</v>
      </c>
      <c r="G112" s="193" t="s">
        <v>166</v>
      </c>
      <c r="H112" s="194">
        <v>22.5</v>
      </c>
      <c r="I112" s="195"/>
      <c r="J112" s="196">
        <f>ROUND(I112*H112,2)</f>
        <v>0</v>
      </c>
      <c r="K112" s="192" t="s">
        <v>146</v>
      </c>
      <c r="L112" s="59"/>
      <c r="M112" s="197" t="s">
        <v>21</v>
      </c>
      <c r="N112" s="198" t="s">
        <v>43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139</v>
      </c>
      <c r="AT112" s="22" t="s">
        <v>134</v>
      </c>
      <c r="AU112" s="22" t="s">
        <v>82</v>
      </c>
      <c r="AY112" s="22" t="s">
        <v>132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80</v>
      </c>
      <c r="BK112" s="201">
        <f>ROUND(I112*H112,2)</f>
        <v>0</v>
      </c>
      <c r="BL112" s="22" t="s">
        <v>139</v>
      </c>
      <c r="BM112" s="22" t="s">
        <v>203</v>
      </c>
    </row>
    <row r="113" spans="2:65" s="11" customFormat="1" ht="13.5">
      <c r="B113" s="202"/>
      <c r="C113" s="203"/>
      <c r="D113" s="204" t="s">
        <v>141</v>
      </c>
      <c r="E113" s="205" t="s">
        <v>21</v>
      </c>
      <c r="F113" s="206" t="s">
        <v>204</v>
      </c>
      <c r="G113" s="203"/>
      <c r="H113" s="207">
        <v>22.5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141</v>
      </c>
      <c r="AU113" s="213" t="s">
        <v>82</v>
      </c>
      <c r="AV113" s="11" t="s">
        <v>82</v>
      </c>
      <c r="AW113" s="11" t="s">
        <v>36</v>
      </c>
      <c r="AX113" s="11" t="s">
        <v>80</v>
      </c>
      <c r="AY113" s="213" t="s">
        <v>132</v>
      </c>
    </row>
    <row r="114" spans="2:65" s="1" customFormat="1" ht="38.25" customHeight="1">
      <c r="B114" s="39"/>
      <c r="C114" s="190" t="s">
        <v>9</v>
      </c>
      <c r="D114" s="190" t="s">
        <v>134</v>
      </c>
      <c r="E114" s="191" t="s">
        <v>184</v>
      </c>
      <c r="F114" s="192" t="s">
        <v>185</v>
      </c>
      <c r="G114" s="193" t="s">
        <v>166</v>
      </c>
      <c r="H114" s="194">
        <v>45</v>
      </c>
      <c r="I114" s="195"/>
      <c r="J114" s="196">
        <f>ROUND(I114*H114,2)</f>
        <v>0</v>
      </c>
      <c r="K114" s="192" t="s">
        <v>146</v>
      </c>
      <c r="L114" s="59"/>
      <c r="M114" s="197" t="s">
        <v>21</v>
      </c>
      <c r="N114" s="198" t="s">
        <v>43</v>
      </c>
      <c r="O114" s="40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2" t="s">
        <v>139</v>
      </c>
      <c r="AT114" s="22" t="s">
        <v>134</v>
      </c>
      <c r="AU114" s="22" t="s">
        <v>82</v>
      </c>
      <c r="AY114" s="22" t="s">
        <v>132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80</v>
      </c>
      <c r="BK114" s="201">
        <f>ROUND(I114*H114,2)</f>
        <v>0</v>
      </c>
      <c r="BL114" s="22" t="s">
        <v>139</v>
      </c>
      <c r="BM114" s="22" t="s">
        <v>205</v>
      </c>
    </row>
    <row r="115" spans="2:65" s="11" customFormat="1" ht="13.5">
      <c r="B115" s="202"/>
      <c r="C115" s="203"/>
      <c r="D115" s="204" t="s">
        <v>141</v>
      </c>
      <c r="E115" s="205" t="s">
        <v>21</v>
      </c>
      <c r="F115" s="206" t="s">
        <v>201</v>
      </c>
      <c r="G115" s="203"/>
      <c r="H115" s="207">
        <v>45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141</v>
      </c>
      <c r="AU115" s="213" t="s">
        <v>82</v>
      </c>
      <c r="AV115" s="11" t="s">
        <v>82</v>
      </c>
      <c r="AW115" s="11" t="s">
        <v>36</v>
      </c>
      <c r="AX115" s="11" t="s">
        <v>80</v>
      </c>
      <c r="AY115" s="213" t="s">
        <v>132</v>
      </c>
    </row>
    <row r="116" spans="2:65" s="1" customFormat="1" ht="16.5" customHeight="1">
      <c r="B116" s="39"/>
      <c r="C116" s="190" t="s">
        <v>206</v>
      </c>
      <c r="D116" s="190" t="s">
        <v>134</v>
      </c>
      <c r="E116" s="191" t="s">
        <v>189</v>
      </c>
      <c r="F116" s="192" t="s">
        <v>190</v>
      </c>
      <c r="G116" s="193" t="s">
        <v>166</v>
      </c>
      <c r="H116" s="194">
        <v>45</v>
      </c>
      <c r="I116" s="195"/>
      <c r="J116" s="196">
        <f>ROUND(I116*H116,2)</f>
        <v>0</v>
      </c>
      <c r="K116" s="192" t="s">
        <v>146</v>
      </c>
      <c r="L116" s="59"/>
      <c r="M116" s="197" t="s">
        <v>21</v>
      </c>
      <c r="N116" s="198" t="s">
        <v>43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139</v>
      </c>
      <c r="AT116" s="22" t="s">
        <v>134</v>
      </c>
      <c r="AU116" s="22" t="s">
        <v>82</v>
      </c>
      <c r="AY116" s="22" t="s">
        <v>132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80</v>
      </c>
      <c r="BK116" s="201">
        <f>ROUND(I116*H116,2)</f>
        <v>0</v>
      </c>
      <c r="BL116" s="22" t="s">
        <v>139</v>
      </c>
      <c r="BM116" s="22" t="s">
        <v>207</v>
      </c>
    </row>
    <row r="117" spans="2:65" s="11" customFormat="1" ht="13.5">
      <c r="B117" s="202"/>
      <c r="C117" s="203"/>
      <c r="D117" s="204" t="s">
        <v>141</v>
      </c>
      <c r="E117" s="205" t="s">
        <v>21</v>
      </c>
      <c r="F117" s="206" t="s">
        <v>201</v>
      </c>
      <c r="G117" s="203"/>
      <c r="H117" s="207">
        <v>45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141</v>
      </c>
      <c r="AU117" s="213" t="s">
        <v>82</v>
      </c>
      <c r="AV117" s="11" t="s">
        <v>82</v>
      </c>
      <c r="AW117" s="11" t="s">
        <v>36</v>
      </c>
      <c r="AX117" s="11" t="s">
        <v>80</v>
      </c>
      <c r="AY117" s="213" t="s">
        <v>132</v>
      </c>
    </row>
    <row r="118" spans="2:65" s="1" customFormat="1" ht="16.5" customHeight="1">
      <c r="B118" s="39"/>
      <c r="C118" s="190" t="s">
        <v>208</v>
      </c>
      <c r="D118" s="190" t="s">
        <v>134</v>
      </c>
      <c r="E118" s="191" t="s">
        <v>194</v>
      </c>
      <c r="F118" s="192" t="s">
        <v>195</v>
      </c>
      <c r="G118" s="193" t="s">
        <v>196</v>
      </c>
      <c r="H118" s="194">
        <v>78.75</v>
      </c>
      <c r="I118" s="195"/>
      <c r="J118" s="196">
        <f>ROUND(I118*H118,2)</f>
        <v>0</v>
      </c>
      <c r="K118" s="192" t="s">
        <v>146</v>
      </c>
      <c r="L118" s="59"/>
      <c r="M118" s="197" t="s">
        <v>21</v>
      </c>
      <c r="N118" s="198" t="s">
        <v>43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2" t="s">
        <v>139</v>
      </c>
      <c r="AT118" s="22" t="s">
        <v>134</v>
      </c>
      <c r="AU118" s="22" t="s">
        <v>82</v>
      </c>
      <c r="AY118" s="22" t="s">
        <v>132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80</v>
      </c>
      <c r="BK118" s="201">
        <f>ROUND(I118*H118,2)</f>
        <v>0</v>
      </c>
      <c r="BL118" s="22" t="s">
        <v>139</v>
      </c>
      <c r="BM118" s="22" t="s">
        <v>209</v>
      </c>
    </row>
    <row r="119" spans="2:65" s="11" customFormat="1" ht="13.5">
      <c r="B119" s="202"/>
      <c r="C119" s="203"/>
      <c r="D119" s="204" t="s">
        <v>141</v>
      </c>
      <c r="E119" s="205" t="s">
        <v>21</v>
      </c>
      <c r="F119" s="206" t="s">
        <v>210</v>
      </c>
      <c r="G119" s="203"/>
      <c r="H119" s="207">
        <v>78.75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141</v>
      </c>
      <c r="AU119" s="213" t="s">
        <v>82</v>
      </c>
      <c r="AV119" s="11" t="s">
        <v>82</v>
      </c>
      <c r="AW119" s="11" t="s">
        <v>36</v>
      </c>
      <c r="AX119" s="11" t="s">
        <v>80</v>
      </c>
      <c r="AY119" s="213" t="s">
        <v>132</v>
      </c>
    </row>
    <row r="120" spans="2:65" s="1" customFormat="1" ht="25.5" customHeight="1">
      <c r="B120" s="39"/>
      <c r="C120" s="190" t="s">
        <v>211</v>
      </c>
      <c r="D120" s="190" t="s">
        <v>134</v>
      </c>
      <c r="E120" s="191" t="s">
        <v>212</v>
      </c>
      <c r="F120" s="192" t="s">
        <v>213</v>
      </c>
      <c r="G120" s="193" t="s">
        <v>166</v>
      </c>
      <c r="H120" s="194">
        <v>21.4</v>
      </c>
      <c r="I120" s="195"/>
      <c r="J120" s="196">
        <f>ROUND(I120*H120,2)</f>
        <v>0</v>
      </c>
      <c r="K120" s="192" t="s">
        <v>146</v>
      </c>
      <c r="L120" s="59"/>
      <c r="M120" s="197" t="s">
        <v>21</v>
      </c>
      <c r="N120" s="198" t="s">
        <v>43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2" t="s">
        <v>139</v>
      </c>
      <c r="AT120" s="22" t="s">
        <v>134</v>
      </c>
      <c r="AU120" s="22" t="s">
        <v>82</v>
      </c>
      <c r="AY120" s="22" t="s">
        <v>132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2" t="s">
        <v>80</v>
      </c>
      <c r="BK120" s="201">
        <f>ROUND(I120*H120,2)</f>
        <v>0</v>
      </c>
      <c r="BL120" s="22" t="s">
        <v>139</v>
      </c>
      <c r="BM120" s="22" t="s">
        <v>214</v>
      </c>
    </row>
    <row r="121" spans="2:65" s="11" customFormat="1" ht="13.5">
      <c r="B121" s="202"/>
      <c r="C121" s="203"/>
      <c r="D121" s="204" t="s">
        <v>141</v>
      </c>
      <c r="E121" s="205" t="s">
        <v>21</v>
      </c>
      <c r="F121" s="206" t="s">
        <v>215</v>
      </c>
      <c r="G121" s="203"/>
      <c r="H121" s="207">
        <v>21.4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141</v>
      </c>
      <c r="AU121" s="213" t="s">
        <v>82</v>
      </c>
      <c r="AV121" s="11" t="s">
        <v>82</v>
      </c>
      <c r="AW121" s="11" t="s">
        <v>36</v>
      </c>
      <c r="AX121" s="11" t="s">
        <v>80</v>
      </c>
      <c r="AY121" s="213" t="s">
        <v>132</v>
      </c>
    </row>
    <row r="122" spans="2:65" s="1" customFormat="1" ht="16.5" customHeight="1">
      <c r="B122" s="39"/>
      <c r="C122" s="190" t="s">
        <v>216</v>
      </c>
      <c r="D122" s="190" t="s">
        <v>134</v>
      </c>
      <c r="E122" s="191" t="s">
        <v>217</v>
      </c>
      <c r="F122" s="192" t="s">
        <v>218</v>
      </c>
      <c r="G122" s="193" t="s">
        <v>137</v>
      </c>
      <c r="H122" s="194">
        <v>375</v>
      </c>
      <c r="I122" s="195"/>
      <c r="J122" s="196">
        <f>ROUND(I122*H122,2)</f>
        <v>0</v>
      </c>
      <c r="K122" s="192" t="s">
        <v>146</v>
      </c>
      <c r="L122" s="59"/>
      <c r="M122" s="197" t="s">
        <v>21</v>
      </c>
      <c r="N122" s="198" t="s">
        <v>43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2" t="s">
        <v>139</v>
      </c>
      <c r="AT122" s="22" t="s">
        <v>134</v>
      </c>
      <c r="AU122" s="22" t="s">
        <v>82</v>
      </c>
      <c r="AY122" s="22" t="s">
        <v>132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80</v>
      </c>
      <c r="BK122" s="201">
        <f>ROUND(I122*H122,2)</f>
        <v>0</v>
      </c>
      <c r="BL122" s="22" t="s">
        <v>139</v>
      </c>
      <c r="BM122" s="22" t="s">
        <v>219</v>
      </c>
    </row>
    <row r="123" spans="2:65" s="11" customFormat="1" ht="13.5">
      <c r="B123" s="202"/>
      <c r="C123" s="203"/>
      <c r="D123" s="204" t="s">
        <v>141</v>
      </c>
      <c r="E123" s="205" t="s">
        <v>21</v>
      </c>
      <c r="F123" s="206" t="s">
        <v>220</v>
      </c>
      <c r="G123" s="203"/>
      <c r="H123" s="207">
        <v>375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141</v>
      </c>
      <c r="AU123" s="213" t="s">
        <v>82</v>
      </c>
      <c r="AV123" s="11" t="s">
        <v>82</v>
      </c>
      <c r="AW123" s="11" t="s">
        <v>36</v>
      </c>
      <c r="AX123" s="11" t="s">
        <v>80</v>
      </c>
      <c r="AY123" s="213" t="s">
        <v>132</v>
      </c>
    </row>
    <row r="124" spans="2:65" s="1" customFormat="1" ht="38.25" customHeight="1">
      <c r="B124" s="39"/>
      <c r="C124" s="190" t="s">
        <v>221</v>
      </c>
      <c r="D124" s="190" t="s">
        <v>134</v>
      </c>
      <c r="E124" s="191" t="s">
        <v>222</v>
      </c>
      <c r="F124" s="192" t="s">
        <v>223</v>
      </c>
      <c r="G124" s="193" t="s">
        <v>137</v>
      </c>
      <c r="H124" s="194">
        <v>85</v>
      </c>
      <c r="I124" s="195"/>
      <c r="J124" s="196">
        <f>ROUND(I124*H124,2)</f>
        <v>0</v>
      </c>
      <c r="K124" s="192" t="s">
        <v>146</v>
      </c>
      <c r="L124" s="59"/>
      <c r="M124" s="197" t="s">
        <v>21</v>
      </c>
      <c r="N124" s="198" t="s">
        <v>43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2" t="s">
        <v>139</v>
      </c>
      <c r="AT124" s="22" t="s">
        <v>134</v>
      </c>
      <c r="AU124" s="22" t="s">
        <v>82</v>
      </c>
      <c r="AY124" s="22" t="s">
        <v>132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2" t="s">
        <v>80</v>
      </c>
      <c r="BK124" s="201">
        <f>ROUND(I124*H124,2)</f>
        <v>0</v>
      </c>
      <c r="BL124" s="22" t="s">
        <v>139</v>
      </c>
      <c r="BM124" s="22" t="s">
        <v>224</v>
      </c>
    </row>
    <row r="125" spans="2:65" s="11" customFormat="1" ht="13.5">
      <c r="B125" s="202"/>
      <c r="C125" s="203"/>
      <c r="D125" s="204" t="s">
        <v>141</v>
      </c>
      <c r="E125" s="205" t="s">
        <v>21</v>
      </c>
      <c r="F125" s="206" t="s">
        <v>225</v>
      </c>
      <c r="G125" s="203"/>
      <c r="H125" s="207">
        <v>85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141</v>
      </c>
      <c r="AU125" s="213" t="s">
        <v>82</v>
      </c>
      <c r="AV125" s="11" t="s">
        <v>82</v>
      </c>
      <c r="AW125" s="11" t="s">
        <v>36</v>
      </c>
      <c r="AX125" s="11" t="s">
        <v>80</v>
      </c>
      <c r="AY125" s="213" t="s">
        <v>132</v>
      </c>
    </row>
    <row r="126" spans="2:65" s="1" customFormat="1" ht="16.5" customHeight="1">
      <c r="B126" s="39"/>
      <c r="C126" s="190" t="s">
        <v>226</v>
      </c>
      <c r="D126" s="190" t="s">
        <v>134</v>
      </c>
      <c r="E126" s="191" t="s">
        <v>227</v>
      </c>
      <c r="F126" s="192" t="s">
        <v>228</v>
      </c>
      <c r="G126" s="193" t="s">
        <v>166</v>
      </c>
      <c r="H126" s="194">
        <v>8.5</v>
      </c>
      <c r="I126" s="195"/>
      <c r="J126" s="196">
        <f>ROUND(I126*H126,2)</f>
        <v>0</v>
      </c>
      <c r="K126" s="192" t="s">
        <v>138</v>
      </c>
      <c r="L126" s="59"/>
      <c r="M126" s="197" t="s">
        <v>21</v>
      </c>
      <c r="N126" s="198" t="s">
        <v>43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2" t="s">
        <v>139</v>
      </c>
      <c r="AT126" s="22" t="s">
        <v>134</v>
      </c>
      <c r="AU126" s="22" t="s">
        <v>82</v>
      </c>
      <c r="AY126" s="22" t="s">
        <v>132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2" t="s">
        <v>80</v>
      </c>
      <c r="BK126" s="201">
        <f>ROUND(I126*H126,2)</f>
        <v>0</v>
      </c>
      <c r="BL126" s="22" t="s">
        <v>139</v>
      </c>
      <c r="BM126" s="22" t="s">
        <v>229</v>
      </c>
    </row>
    <row r="127" spans="2:65" s="11" customFormat="1" ht="13.5">
      <c r="B127" s="202"/>
      <c r="C127" s="203"/>
      <c r="D127" s="204" t="s">
        <v>141</v>
      </c>
      <c r="E127" s="205" t="s">
        <v>21</v>
      </c>
      <c r="F127" s="206" t="s">
        <v>230</v>
      </c>
      <c r="G127" s="203"/>
      <c r="H127" s="207">
        <v>8.5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141</v>
      </c>
      <c r="AU127" s="213" t="s">
        <v>82</v>
      </c>
      <c r="AV127" s="11" t="s">
        <v>82</v>
      </c>
      <c r="AW127" s="11" t="s">
        <v>36</v>
      </c>
      <c r="AX127" s="11" t="s">
        <v>80</v>
      </c>
      <c r="AY127" s="213" t="s">
        <v>132</v>
      </c>
    </row>
    <row r="128" spans="2:65" s="1" customFormat="1" ht="25.5" customHeight="1">
      <c r="B128" s="39"/>
      <c r="C128" s="190" t="s">
        <v>231</v>
      </c>
      <c r="D128" s="190" t="s">
        <v>134</v>
      </c>
      <c r="E128" s="191" t="s">
        <v>232</v>
      </c>
      <c r="F128" s="192" t="s">
        <v>233</v>
      </c>
      <c r="G128" s="193" t="s">
        <v>166</v>
      </c>
      <c r="H128" s="194">
        <v>8.5</v>
      </c>
      <c r="I128" s="195"/>
      <c r="J128" s="196">
        <f>ROUND(I128*H128,2)</f>
        <v>0</v>
      </c>
      <c r="K128" s="192" t="s">
        <v>138</v>
      </c>
      <c r="L128" s="59"/>
      <c r="M128" s="197" t="s">
        <v>21</v>
      </c>
      <c r="N128" s="198" t="s">
        <v>43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2" t="s">
        <v>139</v>
      </c>
      <c r="AT128" s="22" t="s">
        <v>134</v>
      </c>
      <c r="AU128" s="22" t="s">
        <v>82</v>
      </c>
      <c r="AY128" s="22" t="s">
        <v>132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80</v>
      </c>
      <c r="BK128" s="201">
        <f>ROUND(I128*H128,2)</f>
        <v>0</v>
      </c>
      <c r="BL128" s="22" t="s">
        <v>139</v>
      </c>
      <c r="BM128" s="22" t="s">
        <v>234</v>
      </c>
    </row>
    <row r="129" spans="2:65" s="11" customFormat="1" ht="13.5">
      <c r="B129" s="202"/>
      <c r="C129" s="203"/>
      <c r="D129" s="204" t="s">
        <v>141</v>
      </c>
      <c r="E129" s="205" t="s">
        <v>21</v>
      </c>
      <c r="F129" s="206" t="s">
        <v>230</v>
      </c>
      <c r="G129" s="203"/>
      <c r="H129" s="207">
        <v>8.5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141</v>
      </c>
      <c r="AU129" s="213" t="s">
        <v>82</v>
      </c>
      <c r="AV129" s="11" t="s">
        <v>82</v>
      </c>
      <c r="AW129" s="11" t="s">
        <v>36</v>
      </c>
      <c r="AX129" s="11" t="s">
        <v>80</v>
      </c>
      <c r="AY129" s="213" t="s">
        <v>132</v>
      </c>
    </row>
    <row r="130" spans="2:65" s="1" customFormat="1" ht="25.5" customHeight="1">
      <c r="B130" s="39"/>
      <c r="C130" s="190" t="s">
        <v>235</v>
      </c>
      <c r="D130" s="190" t="s">
        <v>134</v>
      </c>
      <c r="E130" s="191" t="s">
        <v>236</v>
      </c>
      <c r="F130" s="192" t="s">
        <v>237</v>
      </c>
      <c r="G130" s="193" t="s">
        <v>137</v>
      </c>
      <c r="H130" s="194">
        <v>85</v>
      </c>
      <c r="I130" s="195"/>
      <c r="J130" s="196">
        <f>ROUND(I130*H130,2)</f>
        <v>0</v>
      </c>
      <c r="K130" s="192" t="s">
        <v>146</v>
      </c>
      <c r="L130" s="59"/>
      <c r="M130" s="197" t="s">
        <v>21</v>
      </c>
      <c r="N130" s="198" t="s">
        <v>43</v>
      </c>
      <c r="O130" s="4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2" t="s">
        <v>139</v>
      </c>
      <c r="AT130" s="22" t="s">
        <v>134</v>
      </c>
      <c r="AU130" s="22" t="s">
        <v>82</v>
      </c>
      <c r="AY130" s="22" t="s">
        <v>132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2" t="s">
        <v>80</v>
      </c>
      <c r="BK130" s="201">
        <f>ROUND(I130*H130,2)</f>
        <v>0</v>
      </c>
      <c r="BL130" s="22" t="s">
        <v>139</v>
      </c>
      <c r="BM130" s="22" t="s">
        <v>238</v>
      </c>
    </row>
    <row r="131" spans="2:65" s="11" customFormat="1" ht="13.5">
      <c r="B131" s="202"/>
      <c r="C131" s="203"/>
      <c r="D131" s="204" t="s">
        <v>141</v>
      </c>
      <c r="E131" s="205" t="s">
        <v>21</v>
      </c>
      <c r="F131" s="206" t="s">
        <v>225</v>
      </c>
      <c r="G131" s="203"/>
      <c r="H131" s="207">
        <v>85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141</v>
      </c>
      <c r="AU131" s="213" t="s">
        <v>82</v>
      </c>
      <c r="AV131" s="11" t="s">
        <v>82</v>
      </c>
      <c r="AW131" s="11" t="s">
        <v>36</v>
      </c>
      <c r="AX131" s="11" t="s">
        <v>80</v>
      </c>
      <c r="AY131" s="213" t="s">
        <v>132</v>
      </c>
    </row>
    <row r="132" spans="2:65" s="1" customFormat="1" ht="25.5" customHeight="1">
      <c r="B132" s="39"/>
      <c r="C132" s="190" t="s">
        <v>239</v>
      </c>
      <c r="D132" s="190" t="s">
        <v>134</v>
      </c>
      <c r="E132" s="191" t="s">
        <v>240</v>
      </c>
      <c r="F132" s="192" t="s">
        <v>241</v>
      </c>
      <c r="G132" s="193" t="s">
        <v>137</v>
      </c>
      <c r="H132" s="194">
        <v>85</v>
      </c>
      <c r="I132" s="195"/>
      <c r="J132" s="196">
        <f>ROUND(I132*H132,2)</f>
        <v>0</v>
      </c>
      <c r="K132" s="192" t="s">
        <v>146</v>
      </c>
      <c r="L132" s="59"/>
      <c r="M132" s="197" t="s">
        <v>21</v>
      </c>
      <c r="N132" s="198" t="s">
        <v>43</v>
      </c>
      <c r="O132" s="40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2" t="s">
        <v>139</v>
      </c>
      <c r="AT132" s="22" t="s">
        <v>134</v>
      </c>
      <c r="AU132" s="22" t="s">
        <v>82</v>
      </c>
      <c r="AY132" s="22" t="s">
        <v>132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80</v>
      </c>
      <c r="BK132" s="201">
        <f>ROUND(I132*H132,2)</f>
        <v>0</v>
      </c>
      <c r="BL132" s="22" t="s">
        <v>139</v>
      </c>
      <c r="BM132" s="22" t="s">
        <v>242</v>
      </c>
    </row>
    <row r="133" spans="2:65" s="11" customFormat="1" ht="13.5">
      <c r="B133" s="202"/>
      <c r="C133" s="203"/>
      <c r="D133" s="204" t="s">
        <v>141</v>
      </c>
      <c r="E133" s="205" t="s">
        <v>21</v>
      </c>
      <c r="F133" s="206" t="s">
        <v>243</v>
      </c>
      <c r="G133" s="203"/>
      <c r="H133" s="207">
        <v>85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141</v>
      </c>
      <c r="AU133" s="213" t="s">
        <v>82</v>
      </c>
      <c r="AV133" s="11" t="s">
        <v>82</v>
      </c>
      <c r="AW133" s="11" t="s">
        <v>36</v>
      </c>
      <c r="AX133" s="11" t="s">
        <v>80</v>
      </c>
      <c r="AY133" s="213" t="s">
        <v>132</v>
      </c>
    </row>
    <row r="134" spans="2:65" s="1" customFormat="1" ht="16.5" customHeight="1">
      <c r="B134" s="39"/>
      <c r="C134" s="214" t="s">
        <v>244</v>
      </c>
      <c r="D134" s="214" t="s">
        <v>245</v>
      </c>
      <c r="E134" s="215" t="s">
        <v>246</v>
      </c>
      <c r="F134" s="216" t="s">
        <v>247</v>
      </c>
      <c r="G134" s="217" t="s">
        <v>248</v>
      </c>
      <c r="H134" s="218">
        <v>2.125</v>
      </c>
      <c r="I134" s="219"/>
      <c r="J134" s="220">
        <f>ROUND(I134*H134,2)</f>
        <v>0</v>
      </c>
      <c r="K134" s="216" t="s">
        <v>146</v>
      </c>
      <c r="L134" s="221"/>
      <c r="M134" s="222" t="s">
        <v>21</v>
      </c>
      <c r="N134" s="223" t="s">
        <v>43</v>
      </c>
      <c r="O134" s="40"/>
      <c r="P134" s="199">
        <f>O134*H134</f>
        <v>0</v>
      </c>
      <c r="Q134" s="199">
        <v>1E-3</v>
      </c>
      <c r="R134" s="199">
        <f>Q134*H134</f>
        <v>2.1250000000000002E-3</v>
      </c>
      <c r="S134" s="199">
        <v>0</v>
      </c>
      <c r="T134" s="200">
        <f>S134*H134</f>
        <v>0</v>
      </c>
      <c r="AR134" s="22" t="s">
        <v>158</v>
      </c>
      <c r="AT134" s="22" t="s">
        <v>245</v>
      </c>
      <c r="AU134" s="22" t="s">
        <v>82</v>
      </c>
      <c r="AY134" s="22" t="s">
        <v>132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2" t="s">
        <v>80</v>
      </c>
      <c r="BK134" s="201">
        <f>ROUND(I134*H134,2)</f>
        <v>0</v>
      </c>
      <c r="BL134" s="22" t="s">
        <v>139</v>
      </c>
      <c r="BM134" s="22" t="s">
        <v>249</v>
      </c>
    </row>
    <row r="135" spans="2:65" s="11" customFormat="1" ht="13.5">
      <c r="B135" s="202"/>
      <c r="C135" s="203"/>
      <c r="D135" s="204" t="s">
        <v>141</v>
      </c>
      <c r="E135" s="203"/>
      <c r="F135" s="206" t="s">
        <v>250</v>
      </c>
      <c r="G135" s="203"/>
      <c r="H135" s="207">
        <v>2.125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141</v>
      </c>
      <c r="AU135" s="213" t="s">
        <v>82</v>
      </c>
      <c r="AV135" s="11" t="s">
        <v>82</v>
      </c>
      <c r="AW135" s="11" t="s">
        <v>6</v>
      </c>
      <c r="AX135" s="11" t="s">
        <v>80</v>
      </c>
      <c r="AY135" s="213" t="s">
        <v>132</v>
      </c>
    </row>
    <row r="136" spans="2:65" s="10" customFormat="1" ht="29.85" customHeight="1">
      <c r="B136" s="174"/>
      <c r="C136" s="175"/>
      <c r="D136" s="176" t="s">
        <v>71</v>
      </c>
      <c r="E136" s="188" t="s">
        <v>82</v>
      </c>
      <c r="F136" s="188" t="s">
        <v>251</v>
      </c>
      <c r="G136" s="175"/>
      <c r="H136" s="175"/>
      <c r="I136" s="178"/>
      <c r="J136" s="189">
        <f>BK136</f>
        <v>0</v>
      </c>
      <c r="K136" s="175"/>
      <c r="L136" s="180"/>
      <c r="M136" s="181"/>
      <c r="N136" s="182"/>
      <c r="O136" s="182"/>
      <c r="P136" s="183">
        <f>SUM(P137:P138)</f>
        <v>0</v>
      </c>
      <c r="Q136" s="182"/>
      <c r="R136" s="183">
        <f>SUM(R137:R138)</f>
        <v>45.993628800000003</v>
      </c>
      <c r="S136" s="182"/>
      <c r="T136" s="184">
        <f>SUM(T137:T138)</f>
        <v>0</v>
      </c>
      <c r="AR136" s="185" t="s">
        <v>80</v>
      </c>
      <c r="AT136" s="186" t="s">
        <v>71</v>
      </c>
      <c r="AU136" s="186" t="s">
        <v>80</v>
      </c>
      <c r="AY136" s="185" t="s">
        <v>132</v>
      </c>
      <c r="BK136" s="187">
        <f>SUM(BK137:BK138)</f>
        <v>0</v>
      </c>
    </row>
    <row r="137" spans="2:65" s="1" customFormat="1" ht="38.25" customHeight="1">
      <c r="B137" s="39"/>
      <c r="C137" s="190" t="s">
        <v>252</v>
      </c>
      <c r="D137" s="190" t="s">
        <v>134</v>
      </c>
      <c r="E137" s="191" t="s">
        <v>253</v>
      </c>
      <c r="F137" s="192" t="s">
        <v>254</v>
      </c>
      <c r="G137" s="193" t="s">
        <v>145</v>
      </c>
      <c r="H137" s="194">
        <v>203</v>
      </c>
      <c r="I137" s="195"/>
      <c r="J137" s="196">
        <f>ROUND(I137*H137,2)</f>
        <v>0</v>
      </c>
      <c r="K137" s="192" t="s">
        <v>146</v>
      </c>
      <c r="L137" s="59"/>
      <c r="M137" s="197" t="s">
        <v>21</v>
      </c>
      <c r="N137" s="198" t="s">
        <v>43</v>
      </c>
      <c r="O137" s="40"/>
      <c r="P137" s="199">
        <f>O137*H137</f>
        <v>0</v>
      </c>
      <c r="Q137" s="199">
        <v>0.22656960000000001</v>
      </c>
      <c r="R137" s="199">
        <f>Q137*H137</f>
        <v>45.993628800000003</v>
      </c>
      <c r="S137" s="199">
        <v>0</v>
      </c>
      <c r="T137" s="200">
        <f>S137*H137</f>
        <v>0</v>
      </c>
      <c r="AR137" s="22" t="s">
        <v>139</v>
      </c>
      <c r="AT137" s="22" t="s">
        <v>134</v>
      </c>
      <c r="AU137" s="22" t="s">
        <v>82</v>
      </c>
      <c r="AY137" s="22" t="s">
        <v>132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80</v>
      </c>
      <c r="BK137" s="201">
        <f>ROUND(I137*H137,2)</f>
        <v>0</v>
      </c>
      <c r="BL137" s="22" t="s">
        <v>139</v>
      </c>
      <c r="BM137" s="22" t="s">
        <v>255</v>
      </c>
    </row>
    <row r="138" spans="2:65" s="11" customFormat="1" ht="13.5">
      <c r="B138" s="202"/>
      <c r="C138" s="203"/>
      <c r="D138" s="204" t="s">
        <v>141</v>
      </c>
      <c r="E138" s="205" t="s">
        <v>21</v>
      </c>
      <c r="F138" s="206" t="s">
        <v>256</v>
      </c>
      <c r="G138" s="203"/>
      <c r="H138" s="207">
        <v>203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141</v>
      </c>
      <c r="AU138" s="213" t="s">
        <v>82</v>
      </c>
      <c r="AV138" s="11" t="s">
        <v>82</v>
      </c>
      <c r="AW138" s="11" t="s">
        <v>36</v>
      </c>
      <c r="AX138" s="11" t="s">
        <v>80</v>
      </c>
      <c r="AY138" s="213" t="s">
        <v>132</v>
      </c>
    </row>
    <row r="139" spans="2:65" s="10" customFormat="1" ht="29.85" customHeight="1">
      <c r="B139" s="174"/>
      <c r="C139" s="175"/>
      <c r="D139" s="176" t="s">
        <v>71</v>
      </c>
      <c r="E139" s="188" t="s">
        <v>257</v>
      </c>
      <c r="F139" s="188" t="s">
        <v>258</v>
      </c>
      <c r="G139" s="175"/>
      <c r="H139" s="175"/>
      <c r="I139" s="178"/>
      <c r="J139" s="189">
        <f>BK139</f>
        <v>0</v>
      </c>
      <c r="K139" s="175"/>
      <c r="L139" s="180"/>
      <c r="M139" s="181"/>
      <c r="N139" s="182"/>
      <c r="O139" s="182"/>
      <c r="P139" s="183">
        <f>SUM(P140:P165)</f>
        <v>0</v>
      </c>
      <c r="Q139" s="182"/>
      <c r="R139" s="183">
        <f>SUM(R140:R165)</f>
        <v>88.727670000000003</v>
      </c>
      <c r="S139" s="182"/>
      <c r="T139" s="184">
        <f>SUM(T140:T165)</f>
        <v>0</v>
      </c>
      <c r="AR139" s="185" t="s">
        <v>80</v>
      </c>
      <c r="AT139" s="186" t="s">
        <v>71</v>
      </c>
      <c r="AU139" s="186" t="s">
        <v>80</v>
      </c>
      <c r="AY139" s="185" t="s">
        <v>132</v>
      </c>
      <c r="BK139" s="187">
        <f>SUM(BK140:BK165)</f>
        <v>0</v>
      </c>
    </row>
    <row r="140" spans="2:65" s="1" customFormat="1" ht="25.5" customHeight="1">
      <c r="B140" s="39"/>
      <c r="C140" s="190" t="s">
        <v>259</v>
      </c>
      <c r="D140" s="190" t="s">
        <v>134</v>
      </c>
      <c r="E140" s="191" t="s">
        <v>260</v>
      </c>
      <c r="F140" s="192" t="s">
        <v>261</v>
      </c>
      <c r="G140" s="193" t="s">
        <v>137</v>
      </c>
      <c r="H140" s="194">
        <v>375</v>
      </c>
      <c r="I140" s="195"/>
      <c r="J140" s="196">
        <f>ROUND(I140*H140,2)</f>
        <v>0</v>
      </c>
      <c r="K140" s="192" t="s">
        <v>146</v>
      </c>
      <c r="L140" s="59"/>
      <c r="M140" s="197" t="s">
        <v>21</v>
      </c>
      <c r="N140" s="198" t="s">
        <v>43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2" t="s">
        <v>139</v>
      </c>
      <c r="AT140" s="22" t="s">
        <v>134</v>
      </c>
      <c r="AU140" s="22" t="s">
        <v>82</v>
      </c>
      <c r="AY140" s="22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80</v>
      </c>
      <c r="BK140" s="201">
        <f>ROUND(I140*H140,2)</f>
        <v>0</v>
      </c>
      <c r="BL140" s="22" t="s">
        <v>139</v>
      </c>
      <c r="BM140" s="22" t="s">
        <v>262</v>
      </c>
    </row>
    <row r="141" spans="2:65" s="11" customFormat="1" ht="13.5">
      <c r="B141" s="202"/>
      <c r="C141" s="203"/>
      <c r="D141" s="204" t="s">
        <v>141</v>
      </c>
      <c r="E141" s="205" t="s">
        <v>21</v>
      </c>
      <c r="F141" s="206" t="s">
        <v>263</v>
      </c>
      <c r="G141" s="203"/>
      <c r="H141" s="207">
        <v>375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141</v>
      </c>
      <c r="AU141" s="213" t="s">
        <v>82</v>
      </c>
      <c r="AV141" s="11" t="s">
        <v>82</v>
      </c>
      <c r="AW141" s="11" t="s">
        <v>36</v>
      </c>
      <c r="AX141" s="11" t="s">
        <v>80</v>
      </c>
      <c r="AY141" s="213" t="s">
        <v>132</v>
      </c>
    </row>
    <row r="142" spans="2:65" s="1" customFormat="1" ht="25.5" customHeight="1">
      <c r="B142" s="39"/>
      <c r="C142" s="190" t="s">
        <v>264</v>
      </c>
      <c r="D142" s="190" t="s">
        <v>134</v>
      </c>
      <c r="E142" s="191" t="s">
        <v>265</v>
      </c>
      <c r="F142" s="192" t="s">
        <v>266</v>
      </c>
      <c r="G142" s="193" t="s">
        <v>137</v>
      </c>
      <c r="H142" s="194">
        <v>432</v>
      </c>
      <c r="I142" s="195"/>
      <c r="J142" s="196">
        <f>ROUND(I142*H142,2)</f>
        <v>0</v>
      </c>
      <c r="K142" s="192" t="s">
        <v>146</v>
      </c>
      <c r="L142" s="59"/>
      <c r="M142" s="197" t="s">
        <v>21</v>
      </c>
      <c r="N142" s="198" t="s">
        <v>43</v>
      </c>
      <c r="O142" s="4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2" t="s">
        <v>139</v>
      </c>
      <c r="AT142" s="22" t="s">
        <v>134</v>
      </c>
      <c r="AU142" s="22" t="s">
        <v>82</v>
      </c>
      <c r="AY142" s="22" t="s">
        <v>132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2" t="s">
        <v>80</v>
      </c>
      <c r="BK142" s="201">
        <f>ROUND(I142*H142,2)</f>
        <v>0</v>
      </c>
      <c r="BL142" s="22" t="s">
        <v>139</v>
      </c>
      <c r="BM142" s="22" t="s">
        <v>267</v>
      </c>
    </row>
    <row r="143" spans="2:65" s="11" customFormat="1" ht="13.5">
      <c r="B143" s="202"/>
      <c r="C143" s="203"/>
      <c r="D143" s="204" t="s">
        <v>141</v>
      </c>
      <c r="E143" s="205" t="s">
        <v>21</v>
      </c>
      <c r="F143" s="206" t="s">
        <v>268</v>
      </c>
      <c r="G143" s="203"/>
      <c r="H143" s="207">
        <v>318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141</v>
      </c>
      <c r="AU143" s="213" t="s">
        <v>82</v>
      </c>
      <c r="AV143" s="11" t="s">
        <v>82</v>
      </c>
      <c r="AW143" s="11" t="s">
        <v>36</v>
      </c>
      <c r="AX143" s="11" t="s">
        <v>72</v>
      </c>
      <c r="AY143" s="213" t="s">
        <v>132</v>
      </c>
    </row>
    <row r="144" spans="2:65" s="11" customFormat="1" ht="13.5">
      <c r="B144" s="202"/>
      <c r="C144" s="203"/>
      <c r="D144" s="204" t="s">
        <v>141</v>
      </c>
      <c r="E144" s="205" t="s">
        <v>21</v>
      </c>
      <c r="F144" s="206" t="s">
        <v>269</v>
      </c>
      <c r="G144" s="203"/>
      <c r="H144" s="207">
        <v>114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141</v>
      </c>
      <c r="AU144" s="213" t="s">
        <v>82</v>
      </c>
      <c r="AV144" s="11" t="s">
        <v>82</v>
      </c>
      <c r="AW144" s="11" t="s">
        <v>36</v>
      </c>
      <c r="AX144" s="11" t="s">
        <v>72</v>
      </c>
      <c r="AY144" s="213" t="s">
        <v>132</v>
      </c>
    </row>
    <row r="145" spans="2:65" s="12" customFormat="1" ht="13.5">
      <c r="B145" s="224"/>
      <c r="C145" s="225"/>
      <c r="D145" s="204" t="s">
        <v>141</v>
      </c>
      <c r="E145" s="226" t="s">
        <v>21</v>
      </c>
      <c r="F145" s="227" t="s">
        <v>270</v>
      </c>
      <c r="G145" s="225"/>
      <c r="H145" s="228">
        <v>432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141</v>
      </c>
      <c r="AU145" s="234" t="s">
        <v>82</v>
      </c>
      <c r="AV145" s="12" t="s">
        <v>139</v>
      </c>
      <c r="AW145" s="12" t="s">
        <v>36</v>
      </c>
      <c r="AX145" s="12" t="s">
        <v>80</v>
      </c>
      <c r="AY145" s="234" t="s">
        <v>132</v>
      </c>
    </row>
    <row r="146" spans="2:65" s="1" customFormat="1" ht="51" customHeight="1">
      <c r="B146" s="39"/>
      <c r="C146" s="190" t="s">
        <v>271</v>
      </c>
      <c r="D146" s="190" t="s">
        <v>134</v>
      </c>
      <c r="E146" s="191" t="s">
        <v>272</v>
      </c>
      <c r="F146" s="192" t="s">
        <v>273</v>
      </c>
      <c r="G146" s="193" t="s">
        <v>137</v>
      </c>
      <c r="H146" s="194">
        <v>318</v>
      </c>
      <c r="I146" s="195"/>
      <c r="J146" s="196">
        <f>ROUND(I146*H146,2)</f>
        <v>0</v>
      </c>
      <c r="K146" s="192" t="s">
        <v>146</v>
      </c>
      <c r="L146" s="59"/>
      <c r="M146" s="197" t="s">
        <v>21</v>
      </c>
      <c r="N146" s="198" t="s">
        <v>43</v>
      </c>
      <c r="O146" s="40"/>
      <c r="P146" s="199">
        <f>O146*H146</f>
        <v>0</v>
      </c>
      <c r="Q146" s="199">
        <v>8.4250000000000005E-2</v>
      </c>
      <c r="R146" s="199">
        <f>Q146*H146</f>
        <v>26.791500000000003</v>
      </c>
      <c r="S146" s="199">
        <v>0</v>
      </c>
      <c r="T146" s="200">
        <f>S146*H146</f>
        <v>0</v>
      </c>
      <c r="AR146" s="22" t="s">
        <v>139</v>
      </c>
      <c r="AT146" s="22" t="s">
        <v>134</v>
      </c>
      <c r="AU146" s="22" t="s">
        <v>82</v>
      </c>
      <c r="AY146" s="22" t="s">
        <v>132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80</v>
      </c>
      <c r="BK146" s="201">
        <f>ROUND(I146*H146,2)</f>
        <v>0</v>
      </c>
      <c r="BL146" s="22" t="s">
        <v>139</v>
      </c>
      <c r="BM146" s="22" t="s">
        <v>274</v>
      </c>
    </row>
    <row r="147" spans="2:65" s="11" customFormat="1" ht="13.5">
      <c r="B147" s="202"/>
      <c r="C147" s="203"/>
      <c r="D147" s="204" t="s">
        <v>141</v>
      </c>
      <c r="E147" s="205" t="s">
        <v>21</v>
      </c>
      <c r="F147" s="206" t="s">
        <v>275</v>
      </c>
      <c r="G147" s="203"/>
      <c r="H147" s="207">
        <v>315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141</v>
      </c>
      <c r="AU147" s="213" t="s">
        <v>82</v>
      </c>
      <c r="AV147" s="11" t="s">
        <v>82</v>
      </c>
      <c r="AW147" s="11" t="s">
        <v>36</v>
      </c>
      <c r="AX147" s="11" t="s">
        <v>72</v>
      </c>
      <c r="AY147" s="213" t="s">
        <v>132</v>
      </c>
    </row>
    <row r="148" spans="2:65" s="11" customFormat="1" ht="13.5">
      <c r="B148" s="202"/>
      <c r="C148" s="203"/>
      <c r="D148" s="204" t="s">
        <v>141</v>
      </c>
      <c r="E148" s="205" t="s">
        <v>21</v>
      </c>
      <c r="F148" s="206" t="s">
        <v>276</v>
      </c>
      <c r="G148" s="203"/>
      <c r="H148" s="207">
        <v>3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141</v>
      </c>
      <c r="AU148" s="213" t="s">
        <v>82</v>
      </c>
      <c r="AV148" s="11" t="s">
        <v>82</v>
      </c>
      <c r="AW148" s="11" t="s">
        <v>36</v>
      </c>
      <c r="AX148" s="11" t="s">
        <v>72</v>
      </c>
      <c r="AY148" s="213" t="s">
        <v>132</v>
      </c>
    </row>
    <row r="149" spans="2:65" s="12" customFormat="1" ht="13.5">
      <c r="B149" s="224"/>
      <c r="C149" s="225"/>
      <c r="D149" s="204" t="s">
        <v>141</v>
      </c>
      <c r="E149" s="226" t="s">
        <v>21</v>
      </c>
      <c r="F149" s="227" t="s">
        <v>270</v>
      </c>
      <c r="G149" s="225"/>
      <c r="H149" s="228">
        <v>318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141</v>
      </c>
      <c r="AU149" s="234" t="s">
        <v>82</v>
      </c>
      <c r="AV149" s="12" t="s">
        <v>139</v>
      </c>
      <c r="AW149" s="12" t="s">
        <v>36</v>
      </c>
      <c r="AX149" s="12" t="s">
        <v>80</v>
      </c>
      <c r="AY149" s="234" t="s">
        <v>132</v>
      </c>
    </row>
    <row r="150" spans="2:65" s="1" customFormat="1" ht="16.5" customHeight="1">
      <c r="B150" s="39"/>
      <c r="C150" s="214" t="s">
        <v>277</v>
      </c>
      <c r="D150" s="214" t="s">
        <v>245</v>
      </c>
      <c r="E150" s="215" t="s">
        <v>278</v>
      </c>
      <c r="F150" s="216" t="s">
        <v>279</v>
      </c>
      <c r="G150" s="217" t="s">
        <v>137</v>
      </c>
      <c r="H150" s="218">
        <v>315</v>
      </c>
      <c r="I150" s="219"/>
      <c r="J150" s="220">
        <f>ROUND(I150*H150,2)</f>
        <v>0</v>
      </c>
      <c r="K150" s="216" t="s">
        <v>138</v>
      </c>
      <c r="L150" s="221"/>
      <c r="M150" s="222" t="s">
        <v>21</v>
      </c>
      <c r="N150" s="223" t="s">
        <v>43</v>
      </c>
      <c r="O150" s="40"/>
      <c r="P150" s="199">
        <f>O150*H150</f>
        <v>0</v>
      </c>
      <c r="Q150" s="199">
        <v>0.13100000000000001</v>
      </c>
      <c r="R150" s="199">
        <f>Q150*H150</f>
        <v>41.265000000000001</v>
      </c>
      <c r="S150" s="199">
        <v>0</v>
      </c>
      <c r="T150" s="200">
        <f>S150*H150</f>
        <v>0</v>
      </c>
      <c r="AR150" s="22" t="s">
        <v>158</v>
      </c>
      <c r="AT150" s="22" t="s">
        <v>245</v>
      </c>
      <c r="AU150" s="22" t="s">
        <v>82</v>
      </c>
      <c r="AY150" s="22" t="s">
        <v>132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80</v>
      </c>
      <c r="BK150" s="201">
        <f>ROUND(I150*H150,2)</f>
        <v>0</v>
      </c>
      <c r="BL150" s="22" t="s">
        <v>139</v>
      </c>
      <c r="BM150" s="22" t="s">
        <v>280</v>
      </c>
    </row>
    <row r="151" spans="2:65" s="11" customFormat="1" ht="13.5">
      <c r="B151" s="202"/>
      <c r="C151" s="203"/>
      <c r="D151" s="204" t="s">
        <v>141</v>
      </c>
      <c r="E151" s="205" t="s">
        <v>21</v>
      </c>
      <c r="F151" s="206" t="s">
        <v>281</v>
      </c>
      <c r="G151" s="203"/>
      <c r="H151" s="207">
        <v>315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141</v>
      </c>
      <c r="AU151" s="213" t="s">
        <v>82</v>
      </c>
      <c r="AV151" s="11" t="s">
        <v>82</v>
      </c>
      <c r="AW151" s="11" t="s">
        <v>36</v>
      </c>
      <c r="AX151" s="11" t="s">
        <v>80</v>
      </c>
      <c r="AY151" s="213" t="s">
        <v>132</v>
      </c>
    </row>
    <row r="152" spans="2:65" s="1" customFormat="1" ht="16.5" customHeight="1">
      <c r="B152" s="39"/>
      <c r="C152" s="214" t="s">
        <v>282</v>
      </c>
      <c r="D152" s="214" t="s">
        <v>245</v>
      </c>
      <c r="E152" s="215" t="s">
        <v>283</v>
      </c>
      <c r="F152" s="216" t="s">
        <v>284</v>
      </c>
      <c r="G152" s="217" t="s">
        <v>137</v>
      </c>
      <c r="H152" s="218">
        <v>3</v>
      </c>
      <c r="I152" s="219"/>
      <c r="J152" s="220">
        <f>ROUND(I152*H152,2)</f>
        <v>0</v>
      </c>
      <c r="K152" s="216" t="s">
        <v>138</v>
      </c>
      <c r="L152" s="221"/>
      <c r="M152" s="222" t="s">
        <v>21</v>
      </c>
      <c r="N152" s="223" t="s">
        <v>43</v>
      </c>
      <c r="O152" s="40"/>
      <c r="P152" s="199">
        <f>O152*H152</f>
        <v>0</v>
      </c>
      <c r="Q152" s="199">
        <v>0.13100000000000001</v>
      </c>
      <c r="R152" s="199">
        <f>Q152*H152</f>
        <v>0.39300000000000002</v>
      </c>
      <c r="S152" s="199">
        <v>0</v>
      </c>
      <c r="T152" s="200">
        <f>S152*H152</f>
        <v>0</v>
      </c>
      <c r="AR152" s="22" t="s">
        <v>158</v>
      </c>
      <c r="AT152" s="22" t="s">
        <v>245</v>
      </c>
      <c r="AU152" s="22" t="s">
        <v>82</v>
      </c>
      <c r="AY152" s="22" t="s">
        <v>132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80</v>
      </c>
      <c r="BK152" s="201">
        <f>ROUND(I152*H152,2)</f>
        <v>0</v>
      </c>
      <c r="BL152" s="22" t="s">
        <v>139</v>
      </c>
      <c r="BM152" s="22" t="s">
        <v>285</v>
      </c>
    </row>
    <row r="153" spans="2:65" s="11" customFormat="1" ht="13.5">
      <c r="B153" s="202"/>
      <c r="C153" s="203"/>
      <c r="D153" s="204" t="s">
        <v>141</v>
      </c>
      <c r="E153" s="205" t="s">
        <v>21</v>
      </c>
      <c r="F153" s="206" t="s">
        <v>149</v>
      </c>
      <c r="G153" s="203"/>
      <c r="H153" s="207">
        <v>3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141</v>
      </c>
      <c r="AU153" s="213" t="s">
        <v>82</v>
      </c>
      <c r="AV153" s="11" t="s">
        <v>82</v>
      </c>
      <c r="AW153" s="11" t="s">
        <v>36</v>
      </c>
      <c r="AX153" s="11" t="s">
        <v>80</v>
      </c>
      <c r="AY153" s="213" t="s">
        <v>132</v>
      </c>
    </row>
    <row r="154" spans="2:65" s="1" customFormat="1" ht="51" customHeight="1">
      <c r="B154" s="39"/>
      <c r="C154" s="190" t="s">
        <v>286</v>
      </c>
      <c r="D154" s="190" t="s">
        <v>134</v>
      </c>
      <c r="E154" s="191" t="s">
        <v>287</v>
      </c>
      <c r="F154" s="192" t="s">
        <v>288</v>
      </c>
      <c r="G154" s="193" t="s">
        <v>137</v>
      </c>
      <c r="H154" s="194">
        <v>57</v>
      </c>
      <c r="I154" s="195"/>
      <c r="J154" s="196">
        <f>ROUND(I154*H154,2)</f>
        <v>0</v>
      </c>
      <c r="K154" s="192" t="s">
        <v>146</v>
      </c>
      <c r="L154" s="59"/>
      <c r="M154" s="197" t="s">
        <v>21</v>
      </c>
      <c r="N154" s="198" t="s">
        <v>43</v>
      </c>
      <c r="O154" s="40"/>
      <c r="P154" s="199">
        <f>O154*H154</f>
        <v>0</v>
      </c>
      <c r="Q154" s="199">
        <v>8.5650000000000004E-2</v>
      </c>
      <c r="R154" s="199">
        <f>Q154*H154</f>
        <v>4.8820500000000004</v>
      </c>
      <c r="S154" s="199">
        <v>0</v>
      </c>
      <c r="T154" s="200">
        <f>S154*H154</f>
        <v>0</v>
      </c>
      <c r="AR154" s="22" t="s">
        <v>139</v>
      </c>
      <c r="AT154" s="22" t="s">
        <v>134</v>
      </c>
      <c r="AU154" s="22" t="s">
        <v>82</v>
      </c>
      <c r="AY154" s="22" t="s">
        <v>132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22" t="s">
        <v>80</v>
      </c>
      <c r="BK154" s="201">
        <f>ROUND(I154*H154,2)</f>
        <v>0</v>
      </c>
      <c r="BL154" s="22" t="s">
        <v>139</v>
      </c>
      <c r="BM154" s="22" t="s">
        <v>289</v>
      </c>
    </row>
    <row r="155" spans="2:65" s="11" customFormat="1" ht="13.5">
      <c r="B155" s="202"/>
      <c r="C155" s="203"/>
      <c r="D155" s="204" t="s">
        <v>141</v>
      </c>
      <c r="E155" s="205" t="s">
        <v>21</v>
      </c>
      <c r="F155" s="206" t="s">
        <v>290</v>
      </c>
      <c r="G155" s="203"/>
      <c r="H155" s="207">
        <v>45</v>
      </c>
      <c r="I155" s="208"/>
      <c r="J155" s="203"/>
      <c r="K155" s="203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141</v>
      </c>
      <c r="AU155" s="213" t="s">
        <v>82</v>
      </c>
      <c r="AV155" s="11" t="s">
        <v>82</v>
      </c>
      <c r="AW155" s="11" t="s">
        <v>36</v>
      </c>
      <c r="AX155" s="11" t="s">
        <v>72</v>
      </c>
      <c r="AY155" s="213" t="s">
        <v>132</v>
      </c>
    </row>
    <row r="156" spans="2:65" s="11" customFormat="1" ht="13.5">
      <c r="B156" s="202"/>
      <c r="C156" s="203"/>
      <c r="D156" s="204" t="s">
        <v>141</v>
      </c>
      <c r="E156" s="205" t="s">
        <v>21</v>
      </c>
      <c r="F156" s="206" t="s">
        <v>291</v>
      </c>
      <c r="G156" s="203"/>
      <c r="H156" s="207">
        <v>12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141</v>
      </c>
      <c r="AU156" s="213" t="s">
        <v>82</v>
      </c>
      <c r="AV156" s="11" t="s">
        <v>82</v>
      </c>
      <c r="AW156" s="11" t="s">
        <v>36</v>
      </c>
      <c r="AX156" s="11" t="s">
        <v>72</v>
      </c>
      <c r="AY156" s="213" t="s">
        <v>132</v>
      </c>
    </row>
    <row r="157" spans="2:65" s="12" customFormat="1" ht="13.5">
      <c r="B157" s="224"/>
      <c r="C157" s="225"/>
      <c r="D157" s="204" t="s">
        <v>141</v>
      </c>
      <c r="E157" s="226" t="s">
        <v>21</v>
      </c>
      <c r="F157" s="227" t="s">
        <v>270</v>
      </c>
      <c r="G157" s="225"/>
      <c r="H157" s="228">
        <v>57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141</v>
      </c>
      <c r="AU157" s="234" t="s">
        <v>82</v>
      </c>
      <c r="AV157" s="12" t="s">
        <v>139</v>
      </c>
      <c r="AW157" s="12" t="s">
        <v>36</v>
      </c>
      <c r="AX157" s="12" t="s">
        <v>80</v>
      </c>
      <c r="AY157" s="234" t="s">
        <v>132</v>
      </c>
    </row>
    <row r="158" spans="2:65" s="1" customFormat="1" ht="16.5" customHeight="1">
      <c r="B158" s="39"/>
      <c r="C158" s="214" t="s">
        <v>292</v>
      </c>
      <c r="D158" s="214" t="s">
        <v>245</v>
      </c>
      <c r="E158" s="215" t="s">
        <v>293</v>
      </c>
      <c r="F158" s="216" t="s">
        <v>294</v>
      </c>
      <c r="G158" s="217" t="s">
        <v>137</v>
      </c>
      <c r="H158" s="218">
        <v>45</v>
      </c>
      <c r="I158" s="219"/>
      <c r="J158" s="220">
        <f>ROUND(I158*H158,2)</f>
        <v>0</v>
      </c>
      <c r="K158" s="216" t="s">
        <v>138</v>
      </c>
      <c r="L158" s="221"/>
      <c r="M158" s="222" t="s">
        <v>21</v>
      </c>
      <c r="N158" s="223" t="s">
        <v>43</v>
      </c>
      <c r="O158" s="40"/>
      <c r="P158" s="199">
        <f>O158*H158</f>
        <v>0</v>
      </c>
      <c r="Q158" s="199">
        <v>0.17599999999999999</v>
      </c>
      <c r="R158" s="199">
        <f>Q158*H158</f>
        <v>7.92</v>
      </c>
      <c r="S158" s="199">
        <v>0</v>
      </c>
      <c r="T158" s="200">
        <f>S158*H158</f>
        <v>0</v>
      </c>
      <c r="AR158" s="22" t="s">
        <v>158</v>
      </c>
      <c r="AT158" s="22" t="s">
        <v>245</v>
      </c>
      <c r="AU158" s="22" t="s">
        <v>82</v>
      </c>
      <c r="AY158" s="22" t="s">
        <v>132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80</v>
      </c>
      <c r="BK158" s="201">
        <f>ROUND(I158*H158,2)</f>
        <v>0</v>
      </c>
      <c r="BL158" s="22" t="s">
        <v>139</v>
      </c>
      <c r="BM158" s="22" t="s">
        <v>295</v>
      </c>
    </row>
    <row r="159" spans="2:65" s="11" customFormat="1" ht="13.5">
      <c r="B159" s="202"/>
      <c r="C159" s="203"/>
      <c r="D159" s="204" t="s">
        <v>141</v>
      </c>
      <c r="E159" s="205" t="s">
        <v>21</v>
      </c>
      <c r="F159" s="206" t="s">
        <v>221</v>
      </c>
      <c r="G159" s="203"/>
      <c r="H159" s="207">
        <v>45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141</v>
      </c>
      <c r="AU159" s="213" t="s">
        <v>82</v>
      </c>
      <c r="AV159" s="11" t="s">
        <v>82</v>
      </c>
      <c r="AW159" s="11" t="s">
        <v>36</v>
      </c>
      <c r="AX159" s="11" t="s">
        <v>80</v>
      </c>
      <c r="AY159" s="213" t="s">
        <v>132</v>
      </c>
    </row>
    <row r="160" spans="2:65" s="1" customFormat="1" ht="16.5" customHeight="1">
      <c r="B160" s="39"/>
      <c r="C160" s="214" t="s">
        <v>296</v>
      </c>
      <c r="D160" s="214" t="s">
        <v>245</v>
      </c>
      <c r="E160" s="215" t="s">
        <v>297</v>
      </c>
      <c r="F160" s="216" t="s">
        <v>298</v>
      </c>
      <c r="G160" s="217" t="s">
        <v>137</v>
      </c>
      <c r="H160" s="218">
        <v>12</v>
      </c>
      <c r="I160" s="219"/>
      <c r="J160" s="220">
        <f>ROUND(I160*H160,2)</f>
        <v>0</v>
      </c>
      <c r="K160" s="216" t="s">
        <v>138</v>
      </c>
      <c r="L160" s="221"/>
      <c r="M160" s="222" t="s">
        <v>21</v>
      </c>
      <c r="N160" s="223" t="s">
        <v>43</v>
      </c>
      <c r="O160" s="40"/>
      <c r="P160" s="199">
        <f>O160*H160</f>
        <v>0</v>
      </c>
      <c r="Q160" s="199">
        <v>0.13100000000000001</v>
      </c>
      <c r="R160" s="199">
        <f>Q160*H160</f>
        <v>1.5720000000000001</v>
      </c>
      <c r="S160" s="199">
        <v>0</v>
      </c>
      <c r="T160" s="200">
        <f>S160*H160</f>
        <v>0</v>
      </c>
      <c r="AR160" s="22" t="s">
        <v>158</v>
      </c>
      <c r="AT160" s="22" t="s">
        <v>245</v>
      </c>
      <c r="AU160" s="22" t="s">
        <v>82</v>
      </c>
      <c r="AY160" s="22" t="s">
        <v>132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2" t="s">
        <v>80</v>
      </c>
      <c r="BK160" s="201">
        <f>ROUND(I160*H160,2)</f>
        <v>0</v>
      </c>
      <c r="BL160" s="22" t="s">
        <v>139</v>
      </c>
      <c r="BM160" s="22" t="s">
        <v>299</v>
      </c>
    </row>
    <row r="161" spans="2:65" s="11" customFormat="1" ht="13.5">
      <c r="B161" s="202"/>
      <c r="C161" s="203"/>
      <c r="D161" s="204" t="s">
        <v>141</v>
      </c>
      <c r="E161" s="205" t="s">
        <v>21</v>
      </c>
      <c r="F161" s="206" t="s">
        <v>163</v>
      </c>
      <c r="G161" s="203"/>
      <c r="H161" s="207">
        <v>12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141</v>
      </c>
      <c r="AU161" s="213" t="s">
        <v>82</v>
      </c>
      <c r="AV161" s="11" t="s">
        <v>82</v>
      </c>
      <c r="AW161" s="11" t="s">
        <v>36</v>
      </c>
      <c r="AX161" s="11" t="s">
        <v>80</v>
      </c>
      <c r="AY161" s="213" t="s">
        <v>132</v>
      </c>
    </row>
    <row r="162" spans="2:65" s="1" customFormat="1" ht="25.5" customHeight="1">
      <c r="B162" s="39"/>
      <c r="C162" s="190" t="s">
        <v>300</v>
      </c>
      <c r="D162" s="190" t="s">
        <v>134</v>
      </c>
      <c r="E162" s="191" t="s">
        <v>301</v>
      </c>
      <c r="F162" s="192" t="s">
        <v>302</v>
      </c>
      <c r="G162" s="193" t="s">
        <v>137</v>
      </c>
      <c r="H162" s="194">
        <v>21</v>
      </c>
      <c r="I162" s="195"/>
      <c r="J162" s="196">
        <f>ROUND(I162*H162,2)</f>
        <v>0</v>
      </c>
      <c r="K162" s="192" t="s">
        <v>146</v>
      </c>
      <c r="L162" s="59"/>
      <c r="M162" s="197" t="s">
        <v>21</v>
      </c>
      <c r="N162" s="198" t="s">
        <v>43</v>
      </c>
      <c r="O162" s="40"/>
      <c r="P162" s="199">
        <f>O162*H162</f>
        <v>0</v>
      </c>
      <c r="Q162" s="199">
        <v>0.12966</v>
      </c>
      <c r="R162" s="199">
        <f>Q162*H162</f>
        <v>2.7228599999999998</v>
      </c>
      <c r="S162" s="199">
        <v>0</v>
      </c>
      <c r="T162" s="200">
        <f>S162*H162</f>
        <v>0</v>
      </c>
      <c r="AR162" s="22" t="s">
        <v>139</v>
      </c>
      <c r="AT162" s="22" t="s">
        <v>134</v>
      </c>
      <c r="AU162" s="22" t="s">
        <v>82</v>
      </c>
      <c r="AY162" s="22" t="s">
        <v>132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80</v>
      </c>
      <c r="BK162" s="201">
        <f>ROUND(I162*H162,2)</f>
        <v>0</v>
      </c>
      <c r="BL162" s="22" t="s">
        <v>139</v>
      </c>
      <c r="BM162" s="22" t="s">
        <v>303</v>
      </c>
    </row>
    <row r="163" spans="2:65" s="11" customFormat="1" ht="13.5">
      <c r="B163" s="202"/>
      <c r="C163" s="203"/>
      <c r="D163" s="204" t="s">
        <v>141</v>
      </c>
      <c r="E163" s="205" t="s">
        <v>21</v>
      </c>
      <c r="F163" s="206" t="s">
        <v>304</v>
      </c>
      <c r="G163" s="203"/>
      <c r="H163" s="207">
        <v>21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141</v>
      </c>
      <c r="AU163" s="213" t="s">
        <v>82</v>
      </c>
      <c r="AV163" s="11" t="s">
        <v>82</v>
      </c>
      <c r="AW163" s="11" t="s">
        <v>36</v>
      </c>
      <c r="AX163" s="11" t="s">
        <v>80</v>
      </c>
      <c r="AY163" s="213" t="s">
        <v>132</v>
      </c>
    </row>
    <row r="164" spans="2:65" s="1" customFormat="1" ht="51" customHeight="1">
      <c r="B164" s="39"/>
      <c r="C164" s="190" t="s">
        <v>305</v>
      </c>
      <c r="D164" s="190" t="s">
        <v>134</v>
      </c>
      <c r="E164" s="191" t="s">
        <v>306</v>
      </c>
      <c r="F164" s="192" t="s">
        <v>307</v>
      </c>
      <c r="G164" s="193" t="s">
        <v>137</v>
      </c>
      <c r="H164" s="194">
        <v>6</v>
      </c>
      <c r="I164" s="195"/>
      <c r="J164" s="196">
        <f>ROUND(I164*H164,2)</f>
        <v>0</v>
      </c>
      <c r="K164" s="192" t="s">
        <v>146</v>
      </c>
      <c r="L164" s="59"/>
      <c r="M164" s="197" t="s">
        <v>21</v>
      </c>
      <c r="N164" s="198" t="s">
        <v>43</v>
      </c>
      <c r="O164" s="40"/>
      <c r="P164" s="199">
        <f>O164*H164</f>
        <v>0</v>
      </c>
      <c r="Q164" s="199">
        <v>0.53020999999999996</v>
      </c>
      <c r="R164" s="199">
        <f>Q164*H164</f>
        <v>3.18126</v>
      </c>
      <c r="S164" s="199">
        <v>0</v>
      </c>
      <c r="T164" s="200">
        <f>S164*H164</f>
        <v>0</v>
      </c>
      <c r="AR164" s="22" t="s">
        <v>139</v>
      </c>
      <c r="AT164" s="22" t="s">
        <v>134</v>
      </c>
      <c r="AU164" s="22" t="s">
        <v>82</v>
      </c>
      <c r="AY164" s="22" t="s">
        <v>132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80</v>
      </c>
      <c r="BK164" s="201">
        <f>ROUND(I164*H164,2)</f>
        <v>0</v>
      </c>
      <c r="BL164" s="22" t="s">
        <v>139</v>
      </c>
      <c r="BM164" s="22" t="s">
        <v>308</v>
      </c>
    </row>
    <row r="165" spans="2:65" s="11" customFormat="1" ht="13.5">
      <c r="B165" s="202"/>
      <c r="C165" s="203"/>
      <c r="D165" s="204" t="s">
        <v>141</v>
      </c>
      <c r="E165" s="205" t="s">
        <v>21</v>
      </c>
      <c r="F165" s="206" t="s">
        <v>309</v>
      </c>
      <c r="G165" s="203"/>
      <c r="H165" s="207">
        <v>6</v>
      </c>
      <c r="I165" s="208"/>
      <c r="J165" s="203"/>
      <c r="K165" s="203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141</v>
      </c>
      <c r="AU165" s="213" t="s">
        <v>82</v>
      </c>
      <c r="AV165" s="11" t="s">
        <v>82</v>
      </c>
      <c r="AW165" s="11" t="s">
        <v>36</v>
      </c>
      <c r="AX165" s="11" t="s">
        <v>80</v>
      </c>
      <c r="AY165" s="213" t="s">
        <v>132</v>
      </c>
    </row>
    <row r="166" spans="2:65" s="10" customFormat="1" ht="29.85" customHeight="1">
      <c r="B166" s="174"/>
      <c r="C166" s="175"/>
      <c r="D166" s="176" t="s">
        <v>71</v>
      </c>
      <c r="E166" s="188" t="s">
        <v>310</v>
      </c>
      <c r="F166" s="188" t="s">
        <v>311</v>
      </c>
      <c r="G166" s="175"/>
      <c r="H166" s="175"/>
      <c r="I166" s="178"/>
      <c r="J166" s="189">
        <f>BK166</f>
        <v>0</v>
      </c>
      <c r="K166" s="175"/>
      <c r="L166" s="180"/>
      <c r="M166" s="181"/>
      <c r="N166" s="182"/>
      <c r="O166" s="182"/>
      <c r="P166" s="183">
        <f>SUM(P167:P187)</f>
        <v>0</v>
      </c>
      <c r="Q166" s="182"/>
      <c r="R166" s="183">
        <f>SUM(R167:R187)</f>
        <v>35.936399999999999</v>
      </c>
      <c r="S166" s="182"/>
      <c r="T166" s="184">
        <f>SUM(T167:T187)</f>
        <v>0</v>
      </c>
      <c r="AR166" s="185" t="s">
        <v>80</v>
      </c>
      <c r="AT166" s="186" t="s">
        <v>71</v>
      </c>
      <c r="AU166" s="186" t="s">
        <v>80</v>
      </c>
      <c r="AY166" s="185" t="s">
        <v>132</v>
      </c>
      <c r="BK166" s="187">
        <f>SUM(BK167:BK187)</f>
        <v>0</v>
      </c>
    </row>
    <row r="167" spans="2:65" s="1" customFormat="1" ht="25.5" customHeight="1">
      <c r="B167" s="39"/>
      <c r="C167" s="190" t="s">
        <v>312</v>
      </c>
      <c r="D167" s="190" t="s">
        <v>134</v>
      </c>
      <c r="E167" s="191" t="s">
        <v>313</v>
      </c>
      <c r="F167" s="192" t="s">
        <v>314</v>
      </c>
      <c r="G167" s="193" t="s">
        <v>145</v>
      </c>
      <c r="H167" s="194">
        <v>11.5</v>
      </c>
      <c r="I167" s="195"/>
      <c r="J167" s="196">
        <f>ROUND(I167*H167,2)</f>
        <v>0</v>
      </c>
      <c r="K167" s="192" t="s">
        <v>138</v>
      </c>
      <c r="L167" s="59"/>
      <c r="M167" s="197" t="s">
        <v>21</v>
      </c>
      <c r="N167" s="198" t="s">
        <v>43</v>
      </c>
      <c r="O167" s="40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2" t="s">
        <v>139</v>
      </c>
      <c r="AT167" s="22" t="s">
        <v>134</v>
      </c>
      <c r="AU167" s="22" t="s">
        <v>82</v>
      </c>
      <c r="AY167" s="22" t="s">
        <v>132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80</v>
      </c>
      <c r="BK167" s="201">
        <f>ROUND(I167*H167,2)</f>
        <v>0</v>
      </c>
      <c r="BL167" s="22" t="s">
        <v>139</v>
      </c>
      <c r="BM167" s="22" t="s">
        <v>315</v>
      </c>
    </row>
    <row r="168" spans="2:65" s="11" customFormat="1" ht="13.5">
      <c r="B168" s="202"/>
      <c r="C168" s="203"/>
      <c r="D168" s="204" t="s">
        <v>141</v>
      </c>
      <c r="E168" s="205" t="s">
        <v>21</v>
      </c>
      <c r="F168" s="206" t="s">
        <v>316</v>
      </c>
      <c r="G168" s="203"/>
      <c r="H168" s="207">
        <v>11.5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141</v>
      </c>
      <c r="AU168" s="213" t="s">
        <v>82</v>
      </c>
      <c r="AV168" s="11" t="s">
        <v>82</v>
      </c>
      <c r="AW168" s="11" t="s">
        <v>36</v>
      </c>
      <c r="AX168" s="11" t="s">
        <v>80</v>
      </c>
      <c r="AY168" s="213" t="s">
        <v>132</v>
      </c>
    </row>
    <row r="169" spans="2:65" s="1" customFormat="1" ht="16.5" customHeight="1">
      <c r="B169" s="39"/>
      <c r="C169" s="214" t="s">
        <v>317</v>
      </c>
      <c r="D169" s="214" t="s">
        <v>245</v>
      </c>
      <c r="E169" s="215" t="s">
        <v>318</v>
      </c>
      <c r="F169" s="216" t="s">
        <v>319</v>
      </c>
      <c r="G169" s="217" t="s">
        <v>137</v>
      </c>
      <c r="H169" s="218">
        <v>101.5</v>
      </c>
      <c r="I169" s="219"/>
      <c r="J169" s="220">
        <f>ROUND(I169*H169,2)</f>
        <v>0</v>
      </c>
      <c r="K169" s="216" t="s">
        <v>138</v>
      </c>
      <c r="L169" s="221"/>
      <c r="M169" s="222" t="s">
        <v>21</v>
      </c>
      <c r="N169" s="223" t="s">
        <v>43</v>
      </c>
      <c r="O169" s="40"/>
      <c r="P169" s="199">
        <f>O169*H169</f>
        <v>0</v>
      </c>
      <c r="Q169" s="199">
        <v>4.0000000000000002E-4</v>
      </c>
      <c r="R169" s="199">
        <f>Q169*H169</f>
        <v>4.0600000000000004E-2</v>
      </c>
      <c r="S169" s="199">
        <v>0</v>
      </c>
      <c r="T169" s="200">
        <f>S169*H169</f>
        <v>0</v>
      </c>
      <c r="AR169" s="22" t="s">
        <v>158</v>
      </c>
      <c r="AT169" s="22" t="s">
        <v>245</v>
      </c>
      <c r="AU169" s="22" t="s">
        <v>82</v>
      </c>
      <c r="AY169" s="22" t="s">
        <v>132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80</v>
      </c>
      <c r="BK169" s="201">
        <f>ROUND(I169*H169,2)</f>
        <v>0</v>
      </c>
      <c r="BL169" s="22" t="s">
        <v>139</v>
      </c>
      <c r="BM169" s="22" t="s">
        <v>320</v>
      </c>
    </row>
    <row r="170" spans="2:65" s="11" customFormat="1" ht="13.5">
      <c r="B170" s="202"/>
      <c r="C170" s="203"/>
      <c r="D170" s="204" t="s">
        <v>141</v>
      </c>
      <c r="E170" s="205" t="s">
        <v>21</v>
      </c>
      <c r="F170" s="206" t="s">
        <v>321</v>
      </c>
      <c r="G170" s="203"/>
      <c r="H170" s="207">
        <v>101.5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141</v>
      </c>
      <c r="AU170" s="213" t="s">
        <v>82</v>
      </c>
      <c r="AV170" s="11" t="s">
        <v>82</v>
      </c>
      <c r="AW170" s="11" t="s">
        <v>36</v>
      </c>
      <c r="AX170" s="11" t="s">
        <v>80</v>
      </c>
      <c r="AY170" s="213" t="s">
        <v>132</v>
      </c>
    </row>
    <row r="171" spans="2:65" s="1" customFormat="1" ht="38.25" customHeight="1">
      <c r="B171" s="39"/>
      <c r="C171" s="190" t="s">
        <v>322</v>
      </c>
      <c r="D171" s="190" t="s">
        <v>134</v>
      </c>
      <c r="E171" s="191" t="s">
        <v>323</v>
      </c>
      <c r="F171" s="192" t="s">
        <v>324</v>
      </c>
      <c r="G171" s="193" t="s">
        <v>145</v>
      </c>
      <c r="H171" s="194">
        <v>10</v>
      </c>
      <c r="I171" s="195"/>
      <c r="J171" s="196">
        <f>ROUND(I171*H171,2)</f>
        <v>0</v>
      </c>
      <c r="K171" s="192" t="s">
        <v>146</v>
      </c>
      <c r="L171" s="59"/>
      <c r="M171" s="197" t="s">
        <v>21</v>
      </c>
      <c r="N171" s="198" t="s">
        <v>43</v>
      </c>
      <c r="O171" s="40"/>
      <c r="P171" s="199">
        <f>O171*H171</f>
        <v>0</v>
      </c>
      <c r="Q171" s="199">
        <v>0.15540000000000001</v>
      </c>
      <c r="R171" s="199">
        <f>Q171*H171</f>
        <v>1.554</v>
      </c>
      <c r="S171" s="199">
        <v>0</v>
      </c>
      <c r="T171" s="200">
        <f>S171*H171</f>
        <v>0</v>
      </c>
      <c r="AR171" s="22" t="s">
        <v>139</v>
      </c>
      <c r="AT171" s="22" t="s">
        <v>134</v>
      </c>
      <c r="AU171" s="22" t="s">
        <v>82</v>
      </c>
      <c r="AY171" s="22" t="s">
        <v>132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2" t="s">
        <v>80</v>
      </c>
      <c r="BK171" s="201">
        <f>ROUND(I171*H171,2)</f>
        <v>0</v>
      </c>
      <c r="BL171" s="22" t="s">
        <v>139</v>
      </c>
      <c r="BM171" s="22" t="s">
        <v>325</v>
      </c>
    </row>
    <row r="172" spans="2:65" s="11" customFormat="1" ht="13.5">
      <c r="B172" s="202"/>
      <c r="C172" s="203"/>
      <c r="D172" s="204" t="s">
        <v>141</v>
      </c>
      <c r="E172" s="205" t="s">
        <v>21</v>
      </c>
      <c r="F172" s="206" t="s">
        <v>326</v>
      </c>
      <c r="G172" s="203"/>
      <c r="H172" s="207">
        <v>2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141</v>
      </c>
      <c r="AU172" s="213" t="s">
        <v>82</v>
      </c>
      <c r="AV172" s="11" t="s">
        <v>82</v>
      </c>
      <c r="AW172" s="11" t="s">
        <v>36</v>
      </c>
      <c r="AX172" s="11" t="s">
        <v>72</v>
      </c>
      <c r="AY172" s="213" t="s">
        <v>132</v>
      </c>
    </row>
    <row r="173" spans="2:65" s="11" customFormat="1" ht="13.5">
      <c r="B173" s="202"/>
      <c r="C173" s="203"/>
      <c r="D173" s="204" t="s">
        <v>141</v>
      </c>
      <c r="E173" s="205" t="s">
        <v>21</v>
      </c>
      <c r="F173" s="206" t="s">
        <v>327</v>
      </c>
      <c r="G173" s="203"/>
      <c r="H173" s="207">
        <v>6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141</v>
      </c>
      <c r="AU173" s="213" t="s">
        <v>82</v>
      </c>
      <c r="AV173" s="11" t="s">
        <v>82</v>
      </c>
      <c r="AW173" s="11" t="s">
        <v>36</v>
      </c>
      <c r="AX173" s="11" t="s">
        <v>72</v>
      </c>
      <c r="AY173" s="213" t="s">
        <v>132</v>
      </c>
    </row>
    <row r="174" spans="2:65" s="11" customFormat="1" ht="13.5">
      <c r="B174" s="202"/>
      <c r="C174" s="203"/>
      <c r="D174" s="204" t="s">
        <v>141</v>
      </c>
      <c r="E174" s="205" t="s">
        <v>21</v>
      </c>
      <c r="F174" s="206" t="s">
        <v>328</v>
      </c>
      <c r="G174" s="203"/>
      <c r="H174" s="207">
        <v>2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141</v>
      </c>
      <c r="AU174" s="213" t="s">
        <v>82</v>
      </c>
      <c r="AV174" s="11" t="s">
        <v>82</v>
      </c>
      <c r="AW174" s="11" t="s">
        <v>36</v>
      </c>
      <c r="AX174" s="11" t="s">
        <v>72</v>
      </c>
      <c r="AY174" s="213" t="s">
        <v>132</v>
      </c>
    </row>
    <row r="175" spans="2:65" s="12" customFormat="1" ht="13.5">
      <c r="B175" s="224"/>
      <c r="C175" s="225"/>
      <c r="D175" s="204" t="s">
        <v>141</v>
      </c>
      <c r="E175" s="226" t="s">
        <v>21</v>
      </c>
      <c r="F175" s="227" t="s">
        <v>270</v>
      </c>
      <c r="G175" s="225"/>
      <c r="H175" s="228">
        <v>10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141</v>
      </c>
      <c r="AU175" s="234" t="s">
        <v>82</v>
      </c>
      <c r="AV175" s="12" t="s">
        <v>139</v>
      </c>
      <c r="AW175" s="12" t="s">
        <v>36</v>
      </c>
      <c r="AX175" s="12" t="s">
        <v>80</v>
      </c>
      <c r="AY175" s="234" t="s">
        <v>132</v>
      </c>
    </row>
    <row r="176" spans="2:65" s="1" customFormat="1" ht="16.5" customHeight="1">
      <c r="B176" s="39"/>
      <c r="C176" s="214" t="s">
        <v>329</v>
      </c>
      <c r="D176" s="214" t="s">
        <v>245</v>
      </c>
      <c r="E176" s="215" t="s">
        <v>330</v>
      </c>
      <c r="F176" s="216" t="s">
        <v>331</v>
      </c>
      <c r="G176" s="217" t="s">
        <v>145</v>
      </c>
      <c r="H176" s="218">
        <v>2</v>
      </c>
      <c r="I176" s="219"/>
      <c r="J176" s="220">
        <f>ROUND(I176*H176,2)</f>
        <v>0</v>
      </c>
      <c r="K176" s="216" t="s">
        <v>138</v>
      </c>
      <c r="L176" s="221"/>
      <c r="M176" s="222" t="s">
        <v>21</v>
      </c>
      <c r="N176" s="223" t="s">
        <v>43</v>
      </c>
      <c r="O176" s="40"/>
      <c r="P176" s="199">
        <f>O176*H176</f>
        <v>0</v>
      </c>
      <c r="Q176" s="199">
        <v>8.1000000000000003E-2</v>
      </c>
      <c r="R176" s="199">
        <f>Q176*H176</f>
        <v>0.16200000000000001</v>
      </c>
      <c r="S176" s="199">
        <v>0</v>
      </c>
      <c r="T176" s="200">
        <f>S176*H176</f>
        <v>0</v>
      </c>
      <c r="AR176" s="22" t="s">
        <v>158</v>
      </c>
      <c r="AT176" s="22" t="s">
        <v>245</v>
      </c>
      <c r="AU176" s="22" t="s">
        <v>82</v>
      </c>
      <c r="AY176" s="22" t="s">
        <v>132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80</v>
      </c>
      <c r="BK176" s="201">
        <f>ROUND(I176*H176,2)</f>
        <v>0</v>
      </c>
      <c r="BL176" s="22" t="s">
        <v>139</v>
      </c>
      <c r="BM176" s="22" t="s">
        <v>332</v>
      </c>
    </row>
    <row r="177" spans="2:65" s="11" customFormat="1" ht="13.5">
      <c r="B177" s="202"/>
      <c r="C177" s="203"/>
      <c r="D177" s="204" t="s">
        <v>141</v>
      </c>
      <c r="E177" s="205" t="s">
        <v>21</v>
      </c>
      <c r="F177" s="206" t="s">
        <v>82</v>
      </c>
      <c r="G177" s="203"/>
      <c r="H177" s="207">
        <v>2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141</v>
      </c>
      <c r="AU177" s="213" t="s">
        <v>82</v>
      </c>
      <c r="AV177" s="11" t="s">
        <v>82</v>
      </c>
      <c r="AW177" s="11" t="s">
        <v>36</v>
      </c>
      <c r="AX177" s="11" t="s">
        <v>80</v>
      </c>
      <c r="AY177" s="213" t="s">
        <v>132</v>
      </c>
    </row>
    <row r="178" spans="2:65" s="1" customFormat="1" ht="16.5" customHeight="1">
      <c r="B178" s="39"/>
      <c r="C178" s="214" t="s">
        <v>333</v>
      </c>
      <c r="D178" s="214" t="s">
        <v>245</v>
      </c>
      <c r="E178" s="215" t="s">
        <v>334</v>
      </c>
      <c r="F178" s="216" t="s">
        <v>335</v>
      </c>
      <c r="G178" s="217" t="s">
        <v>145</v>
      </c>
      <c r="H178" s="218">
        <v>6</v>
      </c>
      <c r="I178" s="219"/>
      <c r="J178" s="220">
        <f>ROUND(I178*H178,2)</f>
        <v>0</v>
      </c>
      <c r="K178" s="216" t="s">
        <v>138</v>
      </c>
      <c r="L178" s="221"/>
      <c r="M178" s="222" t="s">
        <v>21</v>
      </c>
      <c r="N178" s="223" t="s">
        <v>43</v>
      </c>
      <c r="O178" s="40"/>
      <c r="P178" s="199">
        <f>O178*H178</f>
        <v>0</v>
      </c>
      <c r="Q178" s="199">
        <v>4.8300000000000003E-2</v>
      </c>
      <c r="R178" s="199">
        <f>Q178*H178</f>
        <v>0.2898</v>
      </c>
      <c r="S178" s="199">
        <v>0</v>
      </c>
      <c r="T178" s="200">
        <f>S178*H178</f>
        <v>0</v>
      </c>
      <c r="AR178" s="22" t="s">
        <v>158</v>
      </c>
      <c r="AT178" s="22" t="s">
        <v>245</v>
      </c>
      <c r="AU178" s="22" t="s">
        <v>82</v>
      </c>
      <c r="AY178" s="22" t="s">
        <v>132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80</v>
      </c>
      <c r="BK178" s="201">
        <f>ROUND(I178*H178,2)</f>
        <v>0</v>
      </c>
      <c r="BL178" s="22" t="s">
        <v>139</v>
      </c>
      <c r="BM178" s="22" t="s">
        <v>336</v>
      </c>
    </row>
    <row r="179" spans="2:65" s="11" customFormat="1" ht="13.5">
      <c r="B179" s="202"/>
      <c r="C179" s="203"/>
      <c r="D179" s="204" t="s">
        <v>141</v>
      </c>
      <c r="E179" s="205" t="s">
        <v>21</v>
      </c>
      <c r="F179" s="206" t="s">
        <v>337</v>
      </c>
      <c r="G179" s="203"/>
      <c r="H179" s="207">
        <v>6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141</v>
      </c>
      <c r="AU179" s="213" t="s">
        <v>82</v>
      </c>
      <c r="AV179" s="11" t="s">
        <v>82</v>
      </c>
      <c r="AW179" s="11" t="s">
        <v>36</v>
      </c>
      <c r="AX179" s="11" t="s">
        <v>80</v>
      </c>
      <c r="AY179" s="213" t="s">
        <v>132</v>
      </c>
    </row>
    <row r="180" spans="2:65" s="1" customFormat="1" ht="16.5" customHeight="1">
      <c r="B180" s="39"/>
      <c r="C180" s="214" t="s">
        <v>338</v>
      </c>
      <c r="D180" s="214" t="s">
        <v>245</v>
      </c>
      <c r="E180" s="215" t="s">
        <v>339</v>
      </c>
      <c r="F180" s="216" t="s">
        <v>340</v>
      </c>
      <c r="G180" s="217" t="s">
        <v>145</v>
      </c>
      <c r="H180" s="218">
        <v>2</v>
      </c>
      <c r="I180" s="219"/>
      <c r="J180" s="220">
        <f>ROUND(I180*H180,2)</f>
        <v>0</v>
      </c>
      <c r="K180" s="216" t="s">
        <v>138</v>
      </c>
      <c r="L180" s="221"/>
      <c r="M180" s="222" t="s">
        <v>21</v>
      </c>
      <c r="N180" s="223" t="s">
        <v>43</v>
      </c>
      <c r="O180" s="40"/>
      <c r="P180" s="199">
        <f>O180*H180</f>
        <v>0</v>
      </c>
      <c r="Q180" s="199">
        <v>6.4000000000000001E-2</v>
      </c>
      <c r="R180" s="199">
        <f>Q180*H180</f>
        <v>0.128</v>
      </c>
      <c r="S180" s="199">
        <v>0</v>
      </c>
      <c r="T180" s="200">
        <f>S180*H180</f>
        <v>0</v>
      </c>
      <c r="AR180" s="22" t="s">
        <v>158</v>
      </c>
      <c r="AT180" s="22" t="s">
        <v>245</v>
      </c>
      <c r="AU180" s="22" t="s">
        <v>82</v>
      </c>
      <c r="AY180" s="22" t="s">
        <v>132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80</v>
      </c>
      <c r="BK180" s="201">
        <f>ROUND(I180*H180,2)</f>
        <v>0</v>
      </c>
      <c r="BL180" s="22" t="s">
        <v>139</v>
      </c>
      <c r="BM180" s="22" t="s">
        <v>341</v>
      </c>
    </row>
    <row r="181" spans="2:65" s="11" customFormat="1" ht="13.5">
      <c r="B181" s="202"/>
      <c r="C181" s="203"/>
      <c r="D181" s="204" t="s">
        <v>141</v>
      </c>
      <c r="E181" s="205" t="s">
        <v>21</v>
      </c>
      <c r="F181" s="206" t="s">
        <v>82</v>
      </c>
      <c r="G181" s="203"/>
      <c r="H181" s="207">
        <v>2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141</v>
      </c>
      <c r="AU181" s="213" t="s">
        <v>82</v>
      </c>
      <c r="AV181" s="11" t="s">
        <v>82</v>
      </c>
      <c r="AW181" s="11" t="s">
        <v>36</v>
      </c>
      <c r="AX181" s="11" t="s">
        <v>80</v>
      </c>
      <c r="AY181" s="213" t="s">
        <v>132</v>
      </c>
    </row>
    <row r="182" spans="2:65" s="1" customFormat="1" ht="38.25" customHeight="1">
      <c r="B182" s="39"/>
      <c r="C182" s="190" t="s">
        <v>342</v>
      </c>
      <c r="D182" s="190" t="s">
        <v>134</v>
      </c>
      <c r="E182" s="191" t="s">
        <v>343</v>
      </c>
      <c r="F182" s="192" t="s">
        <v>344</v>
      </c>
      <c r="G182" s="193" t="s">
        <v>145</v>
      </c>
      <c r="H182" s="194">
        <v>204</v>
      </c>
      <c r="I182" s="195"/>
      <c r="J182" s="196">
        <f>ROUND(I182*H182,2)</f>
        <v>0</v>
      </c>
      <c r="K182" s="192" t="s">
        <v>146</v>
      </c>
      <c r="L182" s="59"/>
      <c r="M182" s="197" t="s">
        <v>21</v>
      </c>
      <c r="N182" s="198" t="s">
        <v>43</v>
      </c>
      <c r="O182" s="40"/>
      <c r="P182" s="199">
        <f>O182*H182</f>
        <v>0</v>
      </c>
      <c r="Q182" s="199">
        <v>0.1295</v>
      </c>
      <c r="R182" s="199">
        <f>Q182*H182</f>
        <v>26.417999999999999</v>
      </c>
      <c r="S182" s="199">
        <v>0</v>
      </c>
      <c r="T182" s="200">
        <f>S182*H182</f>
        <v>0</v>
      </c>
      <c r="AR182" s="22" t="s">
        <v>139</v>
      </c>
      <c r="AT182" s="22" t="s">
        <v>134</v>
      </c>
      <c r="AU182" s="22" t="s">
        <v>82</v>
      </c>
      <c r="AY182" s="22" t="s">
        <v>132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2" t="s">
        <v>80</v>
      </c>
      <c r="BK182" s="201">
        <f>ROUND(I182*H182,2)</f>
        <v>0</v>
      </c>
      <c r="BL182" s="22" t="s">
        <v>139</v>
      </c>
      <c r="BM182" s="22" t="s">
        <v>345</v>
      </c>
    </row>
    <row r="183" spans="2:65" s="11" customFormat="1" ht="13.5">
      <c r="B183" s="202"/>
      <c r="C183" s="203"/>
      <c r="D183" s="204" t="s">
        <v>141</v>
      </c>
      <c r="E183" s="205" t="s">
        <v>21</v>
      </c>
      <c r="F183" s="206" t="s">
        <v>346</v>
      </c>
      <c r="G183" s="203"/>
      <c r="H183" s="207">
        <v>2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141</v>
      </c>
      <c r="AU183" s="213" t="s">
        <v>82</v>
      </c>
      <c r="AV183" s="11" t="s">
        <v>82</v>
      </c>
      <c r="AW183" s="11" t="s">
        <v>36</v>
      </c>
      <c r="AX183" s="11" t="s">
        <v>72</v>
      </c>
      <c r="AY183" s="213" t="s">
        <v>132</v>
      </c>
    </row>
    <row r="184" spans="2:65" s="11" customFormat="1" ht="13.5">
      <c r="B184" s="202"/>
      <c r="C184" s="203"/>
      <c r="D184" s="204" t="s">
        <v>141</v>
      </c>
      <c r="E184" s="205" t="s">
        <v>21</v>
      </c>
      <c r="F184" s="206" t="s">
        <v>347</v>
      </c>
      <c r="G184" s="203"/>
      <c r="H184" s="207">
        <v>202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141</v>
      </c>
      <c r="AU184" s="213" t="s">
        <v>82</v>
      </c>
      <c r="AV184" s="11" t="s">
        <v>82</v>
      </c>
      <c r="AW184" s="11" t="s">
        <v>36</v>
      </c>
      <c r="AX184" s="11" t="s">
        <v>72</v>
      </c>
      <c r="AY184" s="213" t="s">
        <v>132</v>
      </c>
    </row>
    <row r="185" spans="2:65" s="12" customFormat="1" ht="13.5">
      <c r="B185" s="224"/>
      <c r="C185" s="225"/>
      <c r="D185" s="204" t="s">
        <v>141</v>
      </c>
      <c r="E185" s="226" t="s">
        <v>21</v>
      </c>
      <c r="F185" s="227" t="s">
        <v>270</v>
      </c>
      <c r="G185" s="225"/>
      <c r="H185" s="228">
        <v>204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141</v>
      </c>
      <c r="AU185" s="234" t="s">
        <v>82</v>
      </c>
      <c r="AV185" s="12" t="s">
        <v>139</v>
      </c>
      <c r="AW185" s="12" t="s">
        <v>36</v>
      </c>
      <c r="AX185" s="12" t="s">
        <v>80</v>
      </c>
      <c r="AY185" s="234" t="s">
        <v>132</v>
      </c>
    </row>
    <row r="186" spans="2:65" s="1" customFormat="1" ht="16.5" customHeight="1">
      <c r="B186" s="39"/>
      <c r="C186" s="214" t="s">
        <v>348</v>
      </c>
      <c r="D186" s="214" t="s">
        <v>245</v>
      </c>
      <c r="E186" s="215" t="s">
        <v>349</v>
      </c>
      <c r="F186" s="216" t="s">
        <v>350</v>
      </c>
      <c r="G186" s="217" t="s">
        <v>145</v>
      </c>
      <c r="H186" s="218">
        <v>204</v>
      </c>
      <c r="I186" s="219"/>
      <c r="J186" s="220">
        <f>ROUND(I186*H186,2)</f>
        <v>0</v>
      </c>
      <c r="K186" s="216" t="s">
        <v>138</v>
      </c>
      <c r="L186" s="221"/>
      <c r="M186" s="222" t="s">
        <v>21</v>
      </c>
      <c r="N186" s="223" t="s">
        <v>43</v>
      </c>
      <c r="O186" s="40"/>
      <c r="P186" s="199">
        <f>O186*H186</f>
        <v>0</v>
      </c>
      <c r="Q186" s="199">
        <v>3.5999999999999997E-2</v>
      </c>
      <c r="R186" s="199">
        <f>Q186*H186</f>
        <v>7.3439999999999994</v>
      </c>
      <c r="S186" s="199">
        <v>0</v>
      </c>
      <c r="T186" s="200">
        <f>S186*H186</f>
        <v>0</v>
      </c>
      <c r="AR186" s="22" t="s">
        <v>158</v>
      </c>
      <c r="AT186" s="22" t="s">
        <v>245</v>
      </c>
      <c r="AU186" s="22" t="s">
        <v>82</v>
      </c>
      <c r="AY186" s="22" t="s">
        <v>132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2" t="s">
        <v>80</v>
      </c>
      <c r="BK186" s="201">
        <f>ROUND(I186*H186,2)</f>
        <v>0</v>
      </c>
      <c r="BL186" s="22" t="s">
        <v>139</v>
      </c>
      <c r="BM186" s="22" t="s">
        <v>351</v>
      </c>
    </row>
    <row r="187" spans="2:65" s="11" customFormat="1" ht="13.5">
      <c r="B187" s="202"/>
      <c r="C187" s="203"/>
      <c r="D187" s="204" t="s">
        <v>141</v>
      </c>
      <c r="E187" s="205" t="s">
        <v>21</v>
      </c>
      <c r="F187" s="206" t="s">
        <v>352</v>
      </c>
      <c r="G187" s="203"/>
      <c r="H187" s="207">
        <v>204</v>
      </c>
      <c r="I187" s="208"/>
      <c r="J187" s="203"/>
      <c r="K187" s="203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141</v>
      </c>
      <c r="AU187" s="213" t="s">
        <v>82</v>
      </c>
      <c r="AV187" s="11" t="s">
        <v>82</v>
      </c>
      <c r="AW187" s="11" t="s">
        <v>36</v>
      </c>
      <c r="AX187" s="11" t="s">
        <v>80</v>
      </c>
      <c r="AY187" s="213" t="s">
        <v>132</v>
      </c>
    </row>
    <row r="188" spans="2:65" s="10" customFormat="1" ht="29.85" customHeight="1">
      <c r="B188" s="174"/>
      <c r="C188" s="175"/>
      <c r="D188" s="176" t="s">
        <v>71</v>
      </c>
      <c r="E188" s="188" t="s">
        <v>353</v>
      </c>
      <c r="F188" s="188" t="s">
        <v>354</v>
      </c>
      <c r="G188" s="175"/>
      <c r="H188" s="175"/>
      <c r="I188" s="178"/>
      <c r="J188" s="189">
        <f>BK188</f>
        <v>0</v>
      </c>
      <c r="K188" s="175"/>
      <c r="L188" s="180"/>
      <c r="M188" s="181"/>
      <c r="N188" s="182"/>
      <c r="O188" s="182"/>
      <c r="P188" s="183">
        <f>SUM(P189:P200)</f>
        <v>0</v>
      </c>
      <c r="Q188" s="182"/>
      <c r="R188" s="183">
        <f>SUM(R189:R200)</f>
        <v>0</v>
      </c>
      <c r="S188" s="182"/>
      <c r="T188" s="184">
        <f>SUM(T189:T200)</f>
        <v>0</v>
      </c>
      <c r="AR188" s="185" t="s">
        <v>80</v>
      </c>
      <c r="AT188" s="186" t="s">
        <v>71</v>
      </c>
      <c r="AU188" s="186" t="s">
        <v>80</v>
      </c>
      <c r="AY188" s="185" t="s">
        <v>132</v>
      </c>
      <c r="BK188" s="187">
        <f>SUM(BK189:BK200)</f>
        <v>0</v>
      </c>
    </row>
    <row r="189" spans="2:65" s="1" customFormat="1" ht="25.5" customHeight="1">
      <c r="B189" s="39"/>
      <c r="C189" s="190" t="s">
        <v>257</v>
      </c>
      <c r="D189" s="190" t="s">
        <v>134</v>
      </c>
      <c r="E189" s="191" t="s">
        <v>355</v>
      </c>
      <c r="F189" s="192" t="s">
        <v>356</v>
      </c>
      <c r="G189" s="193" t="s">
        <v>196</v>
      </c>
      <c r="H189" s="194">
        <v>141.315</v>
      </c>
      <c r="I189" s="195"/>
      <c r="J189" s="196">
        <f>ROUND(I189*H189,2)</f>
        <v>0</v>
      </c>
      <c r="K189" s="192" t="s">
        <v>146</v>
      </c>
      <c r="L189" s="59"/>
      <c r="M189" s="197" t="s">
        <v>21</v>
      </c>
      <c r="N189" s="198" t="s">
        <v>43</v>
      </c>
      <c r="O189" s="4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2" t="s">
        <v>139</v>
      </c>
      <c r="AT189" s="22" t="s">
        <v>134</v>
      </c>
      <c r="AU189" s="22" t="s">
        <v>82</v>
      </c>
      <c r="AY189" s="22" t="s">
        <v>132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2" t="s">
        <v>80</v>
      </c>
      <c r="BK189" s="201">
        <f>ROUND(I189*H189,2)</f>
        <v>0</v>
      </c>
      <c r="BL189" s="22" t="s">
        <v>139</v>
      </c>
      <c r="BM189" s="22" t="s">
        <v>357</v>
      </c>
    </row>
    <row r="190" spans="2:65" s="11" customFormat="1" ht="13.5">
      <c r="B190" s="202"/>
      <c r="C190" s="203"/>
      <c r="D190" s="204" t="s">
        <v>141</v>
      </c>
      <c r="E190" s="205" t="s">
        <v>21</v>
      </c>
      <c r="F190" s="206" t="s">
        <v>358</v>
      </c>
      <c r="G190" s="203"/>
      <c r="H190" s="207">
        <v>141.315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141</v>
      </c>
      <c r="AU190" s="213" t="s">
        <v>82</v>
      </c>
      <c r="AV190" s="11" t="s">
        <v>82</v>
      </c>
      <c r="AW190" s="11" t="s">
        <v>36</v>
      </c>
      <c r="AX190" s="11" t="s">
        <v>80</v>
      </c>
      <c r="AY190" s="213" t="s">
        <v>132</v>
      </c>
    </row>
    <row r="191" spans="2:65" s="1" customFormat="1" ht="25.5" customHeight="1">
      <c r="B191" s="39"/>
      <c r="C191" s="190" t="s">
        <v>337</v>
      </c>
      <c r="D191" s="190" t="s">
        <v>134</v>
      </c>
      <c r="E191" s="191" t="s">
        <v>359</v>
      </c>
      <c r="F191" s="192" t="s">
        <v>360</v>
      </c>
      <c r="G191" s="193" t="s">
        <v>196</v>
      </c>
      <c r="H191" s="194">
        <v>211.97300000000001</v>
      </c>
      <c r="I191" s="195"/>
      <c r="J191" s="196">
        <f>ROUND(I191*H191,2)</f>
        <v>0</v>
      </c>
      <c r="K191" s="192" t="s">
        <v>146</v>
      </c>
      <c r="L191" s="59"/>
      <c r="M191" s="197" t="s">
        <v>21</v>
      </c>
      <c r="N191" s="198" t="s">
        <v>43</v>
      </c>
      <c r="O191" s="40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2" t="s">
        <v>139</v>
      </c>
      <c r="AT191" s="22" t="s">
        <v>134</v>
      </c>
      <c r="AU191" s="22" t="s">
        <v>82</v>
      </c>
      <c r="AY191" s="22" t="s">
        <v>132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2" t="s">
        <v>80</v>
      </c>
      <c r="BK191" s="201">
        <f>ROUND(I191*H191,2)</f>
        <v>0</v>
      </c>
      <c r="BL191" s="22" t="s">
        <v>139</v>
      </c>
      <c r="BM191" s="22" t="s">
        <v>361</v>
      </c>
    </row>
    <row r="192" spans="2:65" s="11" customFormat="1" ht="13.5">
      <c r="B192" s="202"/>
      <c r="C192" s="203"/>
      <c r="D192" s="204" t="s">
        <v>141</v>
      </c>
      <c r="E192" s="205" t="s">
        <v>21</v>
      </c>
      <c r="F192" s="206" t="s">
        <v>362</v>
      </c>
      <c r="G192" s="203"/>
      <c r="H192" s="207">
        <v>211.97300000000001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141</v>
      </c>
      <c r="AU192" s="213" t="s">
        <v>82</v>
      </c>
      <c r="AV192" s="11" t="s">
        <v>82</v>
      </c>
      <c r="AW192" s="11" t="s">
        <v>36</v>
      </c>
      <c r="AX192" s="11" t="s">
        <v>80</v>
      </c>
      <c r="AY192" s="213" t="s">
        <v>132</v>
      </c>
    </row>
    <row r="193" spans="2:65" s="1" customFormat="1" ht="16.5" customHeight="1">
      <c r="B193" s="39"/>
      <c r="C193" s="190" t="s">
        <v>363</v>
      </c>
      <c r="D193" s="190" t="s">
        <v>134</v>
      </c>
      <c r="E193" s="191" t="s">
        <v>364</v>
      </c>
      <c r="F193" s="192" t="s">
        <v>365</v>
      </c>
      <c r="G193" s="193" t="s">
        <v>196</v>
      </c>
      <c r="H193" s="194">
        <v>141.315</v>
      </c>
      <c r="I193" s="195"/>
      <c r="J193" s="196">
        <f>ROUND(I193*H193,2)</f>
        <v>0</v>
      </c>
      <c r="K193" s="192" t="s">
        <v>146</v>
      </c>
      <c r="L193" s="59"/>
      <c r="M193" s="197" t="s">
        <v>21</v>
      </c>
      <c r="N193" s="198" t="s">
        <v>43</v>
      </c>
      <c r="O193" s="4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2" t="s">
        <v>139</v>
      </c>
      <c r="AT193" s="22" t="s">
        <v>134</v>
      </c>
      <c r="AU193" s="22" t="s">
        <v>82</v>
      </c>
      <c r="AY193" s="22" t="s">
        <v>132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2" t="s">
        <v>80</v>
      </c>
      <c r="BK193" s="201">
        <f>ROUND(I193*H193,2)</f>
        <v>0</v>
      </c>
      <c r="BL193" s="22" t="s">
        <v>139</v>
      </c>
      <c r="BM193" s="22" t="s">
        <v>366</v>
      </c>
    </row>
    <row r="194" spans="2:65" s="11" customFormat="1" ht="13.5">
      <c r="B194" s="202"/>
      <c r="C194" s="203"/>
      <c r="D194" s="204" t="s">
        <v>141</v>
      </c>
      <c r="E194" s="205" t="s">
        <v>21</v>
      </c>
      <c r="F194" s="206" t="s">
        <v>358</v>
      </c>
      <c r="G194" s="203"/>
      <c r="H194" s="207">
        <v>141.315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141</v>
      </c>
      <c r="AU194" s="213" t="s">
        <v>82</v>
      </c>
      <c r="AV194" s="11" t="s">
        <v>82</v>
      </c>
      <c r="AW194" s="11" t="s">
        <v>36</v>
      </c>
      <c r="AX194" s="11" t="s">
        <v>80</v>
      </c>
      <c r="AY194" s="213" t="s">
        <v>132</v>
      </c>
    </row>
    <row r="195" spans="2:65" s="1" customFormat="1" ht="25.5" customHeight="1">
      <c r="B195" s="39"/>
      <c r="C195" s="190" t="s">
        <v>310</v>
      </c>
      <c r="D195" s="190" t="s">
        <v>134</v>
      </c>
      <c r="E195" s="191" t="s">
        <v>367</v>
      </c>
      <c r="F195" s="192" t="s">
        <v>368</v>
      </c>
      <c r="G195" s="193" t="s">
        <v>196</v>
      </c>
      <c r="H195" s="194">
        <v>110.78</v>
      </c>
      <c r="I195" s="195"/>
      <c r="J195" s="196">
        <f>ROUND(I195*H195,2)</f>
        <v>0</v>
      </c>
      <c r="K195" s="192" t="s">
        <v>138</v>
      </c>
      <c r="L195" s="59"/>
      <c r="M195" s="197" t="s">
        <v>21</v>
      </c>
      <c r="N195" s="198" t="s">
        <v>43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2" t="s">
        <v>139</v>
      </c>
      <c r="AT195" s="22" t="s">
        <v>134</v>
      </c>
      <c r="AU195" s="22" t="s">
        <v>82</v>
      </c>
      <c r="AY195" s="22" t="s">
        <v>132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80</v>
      </c>
      <c r="BK195" s="201">
        <f>ROUND(I195*H195,2)</f>
        <v>0</v>
      </c>
      <c r="BL195" s="22" t="s">
        <v>139</v>
      </c>
      <c r="BM195" s="22" t="s">
        <v>369</v>
      </c>
    </row>
    <row r="196" spans="2:65" s="11" customFormat="1" ht="13.5">
      <c r="B196" s="202"/>
      <c r="C196" s="203"/>
      <c r="D196" s="204" t="s">
        <v>141</v>
      </c>
      <c r="E196" s="205" t="s">
        <v>21</v>
      </c>
      <c r="F196" s="206" t="s">
        <v>370</v>
      </c>
      <c r="G196" s="203"/>
      <c r="H196" s="207">
        <v>110.78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141</v>
      </c>
      <c r="AU196" s="213" t="s">
        <v>82</v>
      </c>
      <c r="AV196" s="11" t="s">
        <v>82</v>
      </c>
      <c r="AW196" s="11" t="s">
        <v>36</v>
      </c>
      <c r="AX196" s="11" t="s">
        <v>80</v>
      </c>
      <c r="AY196" s="213" t="s">
        <v>132</v>
      </c>
    </row>
    <row r="197" spans="2:65" s="1" customFormat="1" ht="25.5" customHeight="1">
      <c r="B197" s="39"/>
      <c r="C197" s="190" t="s">
        <v>371</v>
      </c>
      <c r="D197" s="190" t="s">
        <v>134</v>
      </c>
      <c r="E197" s="191" t="s">
        <v>372</v>
      </c>
      <c r="F197" s="192" t="s">
        <v>373</v>
      </c>
      <c r="G197" s="193" t="s">
        <v>196</v>
      </c>
      <c r="H197" s="194">
        <v>166.17</v>
      </c>
      <c r="I197" s="195"/>
      <c r="J197" s="196">
        <f>ROUND(I197*H197,2)</f>
        <v>0</v>
      </c>
      <c r="K197" s="192" t="s">
        <v>138</v>
      </c>
      <c r="L197" s="59"/>
      <c r="M197" s="197" t="s">
        <v>21</v>
      </c>
      <c r="N197" s="198" t="s">
        <v>43</v>
      </c>
      <c r="O197" s="40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2" t="s">
        <v>139</v>
      </c>
      <c r="AT197" s="22" t="s">
        <v>134</v>
      </c>
      <c r="AU197" s="22" t="s">
        <v>82</v>
      </c>
      <c r="AY197" s="22" t="s">
        <v>132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80</v>
      </c>
      <c r="BK197" s="201">
        <f>ROUND(I197*H197,2)</f>
        <v>0</v>
      </c>
      <c r="BL197" s="22" t="s">
        <v>139</v>
      </c>
      <c r="BM197" s="22" t="s">
        <v>374</v>
      </c>
    </row>
    <row r="198" spans="2:65" s="11" customFormat="1" ht="13.5">
      <c r="B198" s="202"/>
      <c r="C198" s="203"/>
      <c r="D198" s="204" t="s">
        <v>141</v>
      </c>
      <c r="E198" s="205" t="s">
        <v>21</v>
      </c>
      <c r="F198" s="206" t="s">
        <v>375</v>
      </c>
      <c r="G198" s="203"/>
      <c r="H198" s="207">
        <v>166.17</v>
      </c>
      <c r="I198" s="208"/>
      <c r="J198" s="203"/>
      <c r="K198" s="203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141</v>
      </c>
      <c r="AU198" s="213" t="s">
        <v>82</v>
      </c>
      <c r="AV198" s="11" t="s">
        <v>82</v>
      </c>
      <c r="AW198" s="11" t="s">
        <v>36</v>
      </c>
      <c r="AX198" s="11" t="s">
        <v>80</v>
      </c>
      <c r="AY198" s="213" t="s">
        <v>132</v>
      </c>
    </row>
    <row r="199" spans="2:65" s="1" customFormat="1" ht="25.5" customHeight="1">
      <c r="B199" s="39"/>
      <c r="C199" s="190" t="s">
        <v>376</v>
      </c>
      <c r="D199" s="190" t="s">
        <v>134</v>
      </c>
      <c r="E199" s="191" t="s">
        <v>377</v>
      </c>
      <c r="F199" s="192" t="s">
        <v>378</v>
      </c>
      <c r="G199" s="193" t="s">
        <v>196</v>
      </c>
      <c r="H199" s="194">
        <v>110.78</v>
      </c>
      <c r="I199" s="195"/>
      <c r="J199" s="196">
        <f>ROUND(I199*H199,2)</f>
        <v>0</v>
      </c>
      <c r="K199" s="192" t="s">
        <v>146</v>
      </c>
      <c r="L199" s="59"/>
      <c r="M199" s="197" t="s">
        <v>21</v>
      </c>
      <c r="N199" s="198" t="s">
        <v>43</v>
      </c>
      <c r="O199" s="40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AR199" s="22" t="s">
        <v>139</v>
      </c>
      <c r="AT199" s="22" t="s">
        <v>134</v>
      </c>
      <c r="AU199" s="22" t="s">
        <v>82</v>
      </c>
      <c r="AY199" s="22" t="s">
        <v>132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22" t="s">
        <v>80</v>
      </c>
      <c r="BK199" s="201">
        <f>ROUND(I199*H199,2)</f>
        <v>0</v>
      </c>
      <c r="BL199" s="22" t="s">
        <v>139</v>
      </c>
      <c r="BM199" s="22" t="s">
        <v>379</v>
      </c>
    </row>
    <row r="200" spans="2:65" s="11" customFormat="1" ht="13.5">
      <c r="B200" s="202"/>
      <c r="C200" s="203"/>
      <c r="D200" s="204" t="s">
        <v>141</v>
      </c>
      <c r="E200" s="205" t="s">
        <v>21</v>
      </c>
      <c r="F200" s="206" t="s">
        <v>370</v>
      </c>
      <c r="G200" s="203"/>
      <c r="H200" s="207">
        <v>110.78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141</v>
      </c>
      <c r="AU200" s="213" t="s">
        <v>82</v>
      </c>
      <c r="AV200" s="11" t="s">
        <v>82</v>
      </c>
      <c r="AW200" s="11" t="s">
        <v>36</v>
      </c>
      <c r="AX200" s="11" t="s">
        <v>80</v>
      </c>
      <c r="AY200" s="213" t="s">
        <v>132</v>
      </c>
    </row>
    <row r="201" spans="2:65" s="10" customFormat="1" ht="29.85" customHeight="1">
      <c r="B201" s="174"/>
      <c r="C201" s="175"/>
      <c r="D201" s="176" t="s">
        <v>71</v>
      </c>
      <c r="E201" s="188" t="s">
        <v>380</v>
      </c>
      <c r="F201" s="188" t="s">
        <v>381</v>
      </c>
      <c r="G201" s="175"/>
      <c r="H201" s="175"/>
      <c r="I201" s="178"/>
      <c r="J201" s="189">
        <f>BK201</f>
        <v>0</v>
      </c>
      <c r="K201" s="175"/>
      <c r="L201" s="180"/>
      <c r="M201" s="181"/>
      <c r="N201" s="182"/>
      <c r="O201" s="182"/>
      <c r="P201" s="183">
        <f>P202</f>
        <v>0</v>
      </c>
      <c r="Q201" s="182"/>
      <c r="R201" s="183">
        <f>R202</f>
        <v>0</v>
      </c>
      <c r="S201" s="182"/>
      <c r="T201" s="184">
        <f>T202</f>
        <v>0</v>
      </c>
      <c r="AR201" s="185" t="s">
        <v>80</v>
      </c>
      <c r="AT201" s="186" t="s">
        <v>71</v>
      </c>
      <c r="AU201" s="186" t="s">
        <v>80</v>
      </c>
      <c r="AY201" s="185" t="s">
        <v>132</v>
      </c>
      <c r="BK201" s="187">
        <f>BK202</f>
        <v>0</v>
      </c>
    </row>
    <row r="202" spans="2:65" s="1" customFormat="1" ht="25.5" customHeight="1">
      <c r="B202" s="39"/>
      <c r="C202" s="190" t="s">
        <v>382</v>
      </c>
      <c r="D202" s="190" t="s">
        <v>134</v>
      </c>
      <c r="E202" s="191" t="s">
        <v>383</v>
      </c>
      <c r="F202" s="192" t="s">
        <v>384</v>
      </c>
      <c r="G202" s="193" t="s">
        <v>196</v>
      </c>
      <c r="H202" s="194">
        <v>170.66</v>
      </c>
      <c r="I202" s="195"/>
      <c r="J202" s="196">
        <f>ROUND(I202*H202,2)</f>
        <v>0</v>
      </c>
      <c r="K202" s="192" t="s">
        <v>146</v>
      </c>
      <c r="L202" s="59"/>
      <c r="M202" s="197" t="s">
        <v>21</v>
      </c>
      <c r="N202" s="235" t="s">
        <v>43</v>
      </c>
      <c r="O202" s="236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AR202" s="22" t="s">
        <v>139</v>
      </c>
      <c r="AT202" s="22" t="s">
        <v>134</v>
      </c>
      <c r="AU202" s="22" t="s">
        <v>82</v>
      </c>
      <c r="AY202" s="22" t="s">
        <v>132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2" t="s">
        <v>80</v>
      </c>
      <c r="BK202" s="201">
        <f>ROUND(I202*H202,2)</f>
        <v>0</v>
      </c>
      <c r="BL202" s="22" t="s">
        <v>139</v>
      </c>
      <c r="BM202" s="22" t="s">
        <v>385</v>
      </c>
    </row>
    <row r="203" spans="2:65" s="1" customFormat="1" ht="6.95" customHeight="1">
      <c r="B203" s="54"/>
      <c r="C203" s="55"/>
      <c r="D203" s="55"/>
      <c r="E203" s="55"/>
      <c r="F203" s="55"/>
      <c r="G203" s="55"/>
      <c r="H203" s="55"/>
      <c r="I203" s="137"/>
      <c r="J203" s="55"/>
      <c r="K203" s="55"/>
      <c r="L203" s="59"/>
    </row>
  </sheetData>
  <sheetProtection algorithmName="SHA-512" hashValue="4tStoQ3rye+HF9HB1ySE1Rphoof/3WNC23uxj0q9JZwvNNonU/UfOfY2AQQzM3YBuLlfgtrMD75mrP/mFejfWA==" saltValue="20jckk3sCF0h421exqupripjJLKNMgVeGA1CTe49ZKfkmVtRoS1K1sVb+I3QyIO/urguZkCKF9ztZm1hLDj4OA==" spinCount="100000" sheet="1" objects="1" scenarios="1" formatColumns="0" formatRows="0" autoFilter="0"/>
  <autoFilter ref="C82:K202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96</v>
      </c>
      <c r="G1" s="363" t="s">
        <v>97</v>
      </c>
      <c r="H1" s="363"/>
      <c r="I1" s="113"/>
      <c r="J1" s="112" t="s">
        <v>98</v>
      </c>
      <c r="K1" s="111" t="s">
        <v>99</v>
      </c>
      <c r="L1" s="112" t="s">
        <v>100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84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101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5" t="str">
        <f>'Rekapitulace stavby'!K6</f>
        <v>Rekonstrukce chodníku v ul. Tř. Legií v Bystřici pod Hostýnem</v>
      </c>
      <c r="F7" s="356"/>
      <c r="G7" s="356"/>
      <c r="H7" s="356"/>
      <c r="I7" s="115"/>
      <c r="J7" s="27"/>
      <c r="K7" s="29"/>
    </row>
    <row r="8" spans="1:70" s="1" customFormat="1">
      <c r="B8" s="39"/>
      <c r="C8" s="40"/>
      <c r="D8" s="35" t="s">
        <v>102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7" t="s">
        <v>386</v>
      </c>
      <c r="F9" s="358"/>
      <c r="G9" s="358"/>
      <c r="H9" s="35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22.2.2018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ROUND(SUM(BE83:BE198), 2)</f>
        <v>0</v>
      </c>
      <c r="G30" s="40"/>
      <c r="H30" s="40"/>
      <c r="I30" s="129">
        <v>0.21</v>
      </c>
      <c r="J30" s="128">
        <f>ROUND(ROUND((SUM(BE83:BE198)),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ROUND(SUM(BF83:BF198), 2)</f>
        <v>0</v>
      </c>
      <c r="G31" s="40"/>
      <c r="H31" s="40"/>
      <c r="I31" s="129">
        <v>0.15</v>
      </c>
      <c r="J31" s="128">
        <f>ROUND(ROUND((SUM(BF83:BF198)),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ROUND(SUM(BG83:BG198),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ROUND(SUM(BH83:BH198),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ROUND(SUM(BI83:BI198),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chodníku v ul. Tř. Legií v Bystřici pod Hostýnem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 102 - Chodník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Bystřice pod Hostýnem</v>
      </c>
      <c r="G49" s="40"/>
      <c r="H49" s="40"/>
      <c r="I49" s="117" t="s">
        <v>25</v>
      </c>
      <c r="J49" s="118" t="str">
        <f>IF(J12="","",J12)</f>
        <v>22.2.2018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Město Bystřice pod Hostýnem</v>
      </c>
      <c r="G51" s="40"/>
      <c r="H51" s="40"/>
      <c r="I51" s="117" t="s">
        <v>34</v>
      </c>
      <c r="J51" s="324" t="str">
        <f>E21</f>
        <v>Ing. Tomáš Olša</v>
      </c>
      <c r="K51" s="43"/>
    </row>
    <row r="52" spans="2:47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105</v>
      </c>
      <c r="D54" s="130"/>
      <c r="E54" s="130"/>
      <c r="F54" s="130"/>
      <c r="G54" s="130"/>
      <c r="H54" s="130"/>
      <c r="I54" s="143"/>
      <c r="J54" s="144" t="s">
        <v>106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107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108</v>
      </c>
    </row>
    <row r="57" spans="2:47" s="7" customFormat="1" ht="24.95" customHeight="1">
      <c r="B57" s="147"/>
      <c r="C57" s="148"/>
      <c r="D57" s="149" t="s">
        <v>109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47" s="8" customFormat="1" ht="19.899999999999999" customHeight="1">
      <c r="B58" s="154"/>
      <c r="C58" s="155"/>
      <c r="D58" s="156" t="s">
        <v>110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47" s="8" customFormat="1" ht="19.899999999999999" customHeight="1">
      <c r="B59" s="154"/>
      <c r="C59" s="155"/>
      <c r="D59" s="156" t="s">
        <v>111</v>
      </c>
      <c r="E59" s="157"/>
      <c r="F59" s="157"/>
      <c r="G59" s="157"/>
      <c r="H59" s="157"/>
      <c r="I59" s="158"/>
      <c r="J59" s="159">
        <f>J134</f>
        <v>0</v>
      </c>
      <c r="K59" s="160"/>
    </row>
    <row r="60" spans="2:47" s="8" customFormat="1" ht="19.899999999999999" customHeight="1">
      <c r="B60" s="154"/>
      <c r="C60" s="155"/>
      <c r="D60" s="156" t="s">
        <v>112</v>
      </c>
      <c r="E60" s="157"/>
      <c r="F60" s="157"/>
      <c r="G60" s="157"/>
      <c r="H60" s="157"/>
      <c r="I60" s="158"/>
      <c r="J60" s="159">
        <f>J137</f>
        <v>0</v>
      </c>
      <c r="K60" s="160"/>
    </row>
    <row r="61" spans="2:47" s="8" customFormat="1" ht="19.899999999999999" customHeight="1">
      <c r="B61" s="154"/>
      <c r="C61" s="155"/>
      <c r="D61" s="156" t="s">
        <v>113</v>
      </c>
      <c r="E61" s="157"/>
      <c r="F61" s="157"/>
      <c r="G61" s="157"/>
      <c r="H61" s="157"/>
      <c r="I61" s="158"/>
      <c r="J61" s="159">
        <f>J164</f>
        <v>0</v>
      </c>
      <c r="K61" s="160"/>
    </row>
    <row r="62" spans="2:47" s="8" customFormat="1" ht="19.899999999999999" customHeight="1">
      <c r="B62" s="154"/>
      <c r="C62" s="155"/>
      <c r="D62" s="156" t="s">
        <v>114</v>
      </c>
      <c r="E62" s="157"/>
      <c r="F62" s="157"/>
      <c r="G62" s="157"/>
      <c r="H62" s="157"/>
      <c r="I62" s="158"/>
      <c r="J62" s="159">
        <f>J184</f>
        <v>0</v>
      </c>
      <c r="K62" s="160"/>
    </row>
    <row r="63" spans="2:47" s="8" customFormat="1" ht="19.899999999999999" customHeight="1">
      <c r="B63" s="154"/>
      <c r="C63" s="155"/>
      <c r="D63" s="156" t="s">
        <v>115</v>
      </c>
      <c r="E63" s="157"/>
      <c r="F63" s="157"/>
      <c r="G63" s="157"/>
      <c r="H63" s="157"/>
      <c r="I63" s="158"/>
      <c r="J63" s="159">
        <f>J197</f>
        <v>0</v>
      </c>
      <c r="K63" s="160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0000000000003" customHeight="1">
      <c r="B70" s="39"/>
      <c r="C70" s="60" t="s">
        <v>116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60" t="str">
        <f>E7</f>
        <v>Rekonstrukce chodníku v ul. Tř. Legií v Bystřici pod Hostýnem</v>
      </c>
      <c r="F73" s="361"/>
      <c r="G73" s="361"/>
      <c r="H73" s="361"/>
      <c r="I73" s="161"/>
      <c r="J73" s="61"/>
      <c r="K73" s="61"/>
      <c r="L73" s="59"/>
    </row>
    <row r="74" spans="2:12" s="1" customFormat="1" ht="14.45" customHeight="1">
      <c r="B74" s="39"/>
      <c r="C74" s="63" t="s">
        <v>102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35" t="str">
        <f>E9</f>
        <v>SO 102 - Chodník</v>
      </c>
      <c r="F75" s="362"/>
      <c r="G75" s="362"/>
      <c r="H75" s="362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Bystřice pod Hostýnem</v>
      </c>
      <c r="G77" s="61"/>
      <c r="H77" s="61"/>
      <c r="I77" s="163" t="s">
        <v>25</v>
      </c>
      <c r="J77" s="71" t="str">
        <f>IF(J12="","",J12)</f>
        <v>22.2.2018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>
      <c r="B79" s="39"/>
      <c r="C79" s="63" t="s">
        <v>27</v>
      </c>
      <c r="D79" s="61"/>
      <c r="E79" s="61"/>
      <c r="F79" s="162" t="str">
        <f>E15</f>
        <v>Město Bystřice pod Hostýnem</v>
      </c>
      <c r="G79" s="61"/>
      <c r="H79" s="61"/>
      <c r="I79" s="163" t="s">
        <v>34</v>
      </c>
      <c r="J79" s="162" t="str">
        <f>E21</f>
        <v>Ing. Tomáš Olša</v>
      </c>
      <c r="K79" s="61"/>
      <c r="L79" s="59"/>
    </row>
    <row r="80" spans="2:12" s="1" customFormat="1" ht="14.45" customHeight="1">
      <c r="B80" s="39"/>
      <c r="C80" s="63" t="s">
        <v>32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65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9" customFormat="1" ht="29.25" customHeight="1">
      <c r="B82" s="164"/>
      <c r="C82" s="165" t="s">
        <v>117</v>
      </c>
      <c r="D82" s="166" t="s">
        <v>57</v>
      </c>
      <c r="E82" s="166" t="s">
        <v>53</v>
      </c>
      <c r="F82" s="166" t="s">
        <v>118</v>
      </c>
      <c r="G82" s="166" t="s">
        <v>119</v>
      </c>
      <c r="H82" s="166" t="s">
        <v>120</v>
      </c>
      <c r="I82" s="167" t="s">
        <v>121</v>
      </c>
      <c r="J82" s="166" t="s">
        <v>106</v>
      </c>
      <c r="K82" s="168" t="s">
        <v>122</v>
      </c>
      <c r="L82" s="169"/>
      <c r="M82" s="79" t="s">
        <v>123</v>
      </c>
      <c r="N82" s="80" t="s">
        <v>42</v>
      </c>
      <c r="O82" s="80" t="s">
        <v>124</v>
      </c>
      <c r="P82" s="80" t="s">
        <v>125</v>
      </c>
      <c r="Q82" s="80" t="s">
        <v>126</v>
      </c>
      <c r="R82" s="80" t="s">
        <v>127</v>
      </c>
      <c r="S82" s="80" t="s">
        <v>128</v>
      </c>
      <c r="T82" s="81" t="s">
        <v>129</v>
      </c>
    </row>
    <row r="83" spans="2:65" s="1" customFormat="1" ht="29.25" customHeight="1">
      <c r="B83" s="39"/>
      <c r="C83" s="85" t="s">
        <v>107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162.18760560000001</v>
      </c>
      <c r="S83" s="83"/>
      <c r="T83" s="172">
        <f>T84</f>
        <v>228.14500000000001</v>
      </c>
      <c r="AT83" s="22" t="s">
        <v>71</v>
      </c>
      <c r="AU83" s="22" t="s">
        <v>108</v>
      </c>
      <c r="BK83" s="173">
        <f>BK84</f>
        <v>0</v>
      </c>
    </row>
    <row r="84" spans="2:65" s="10" customFormat="1" ht="37.35" customHeight="1">
      <c r="B84" s="174"/>
      <c r="C84" s="175"/>
      <c r="D84" s="176" t="s">
        <v>71</v>
      </c>
      <c r="E84" s="177" t="s">
        <v>130</v>
      </c>
      <c r="F84" s="177" t="s">
        <v>131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P85+P134+P137+P164+P184+P197</f>
        <v>0</v>
      </c>
      <c r="Q84" s="182"/>
      <c r="R84" s="183">
        <f>R85+R134+R137+R164+R184+R197</f>
        <v>162.18760560000001</v>
      </c>
      <c r="S84" s="182"/>
      <c r="T84" s="184">
        <f>T85+T134+T137+T164+T184+T197</f>
        <v>228.14500000000001</v>
      </c>
      <c r="AR84" s="185" t="s">
        <v>80</v>
      </c>
      <c r="AT84" s="186" t="s">
        <v>71</v>
      </c>
      <c r="AU84" s="186" t="s">
        <v>72</v>
      </c>
      <c r="AY84" s="185" t="s">
        <v>132</v>
      </c>
      <c r="BK84" s="187">
        <f>BK85+BK134+BK137+BK164+BK184+BK197</f>
        <v>0</v>
      </c>
    </row>
    <row r="85" spans="2:65" s="10" customFormat="1" ht="19.899999999999999" customHeight="1">
      <c r="B85" s="174"/>
      <c r="C85" s="175"/>
      <c r="D85" s="176" t="s">
        <v>71</v>
      </c>
      <c r="E85" s="188" t="s">
        <v>80</v>
      </c>
      <c r="F85" s="188" t="s">
        <v>133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SUM(P86:P133)</f>
        <v>0</v>
      </c>
      <c r="Q85" s="182"/>
      <c r="R85" s="183">
        <f>SUM(R86:R133)</f>
        <v>2E-3</v>
      </c>
      <c r="S85" s="182"/>
      <c r="T85" s="184">
        <f>SUM(T86:T133)</f>
        <v>228.14500000000001</v>
      </c>
      <c r="AR85" s="185" t="s">
        <v>80</v>
      </c>
      <c r="AT85" s="186" t="s">
        <v>71</v>
      </c>
      <c r="AU85" s="186" t="s">
        <v>80</v>
      </c>
      <c r="AY85" s="185" t="s">
        <v>132</v>
      </c>
      <c r="BK85" s="187">
        <f>SUM(BK86:BK133)</f>
        <v>0</v>
      </c>
    </row>
    <row r="86" spans="2:65" s="1" customFormat="1" ht="16.5" customHeight="1">
      <c r="B86" s="39"/>
      <c r="C86" s="190" t="s">
        <v>80</v>
      </c>
      <c r="D86" s="190" t="s">
        <v>134</v>
      </c>
      <c r="E86" s="191" t="s">
        <v>135</v>
      </c>
      <c r="F86" s="192" t="s">
        <v>136</v>
      </c>
      <c r="G86" s="193" t="s">
        <v>137</v>
      </c>
      <c r="H86" s="194">
        <v>80</v>
      </c>
      <c r="I86" s="195"/>
      <c r="J86" s="196">
        <f>ROUND(I86*H86,2)</f>
        <v>0</v>
      </c>
      <c r="K86" s="192" t="s">
        <v>138</v>
      </c>
      <c r="L86" s="59"/>
      <c r="M86" s="197" t="s">
        <v>21</v>
      </c>
      <c r="N86" s="198" t="s">
        <v>43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2" t="s">
        <v>139</v>
      </c>
      <c r="AT86" s="22" t="s">
        <v>134</v>
      </c>
      <c r="AU86" s="22" t="s">
        <v>82</v>
      </c>
      <c r="AY86" s="22" t="s">
        <v>132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2" t="s">
        <v>80</v>
      </c>
      <c r="BK86" s="201">
        <f>ROUND(I86*H86,2)</f>
        <v>0</v>
      </c>
      <c r="BL86" s="22" t="s">
        <v>139</v>
      </c>
      <c r="BM86" s="22" t="s">
        <v>387</v>
      </c>
    </row>
    <row r="87" spans="2:65" s="11" customFormat="1" ht="13.5">
      <c r="B87" s="202"/>
      <c r="C87" s="203"/>
      <c r="D87" s="204" t="s">
        <v>141</v>
      </c>
      <c r="E87" s="205" t="s">
        <v>21</v>
      </c>
      <c r="F87" s="206" t="s">
        <v>388</v>
      </c>
      <c r="G87" s="203"/>
      <c r="H87" s="207">
        <v>80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141</v>
      </c>
      <c r="AU87" s="213" t="s">
        <v>82</v>
      </c>
      <c r="AV87" s="11" t="s">
        <v>82</v>
      </c>
      <c r="AW87" s="11" t="s">
        <v>36</v>
      </c>
      <c r="AX87" s="11" t="s">
        <v>80</v>
      </c>
      <c r="AY87" s="213" t="s">
        <v>132</v>
      </c>
    </row>
    <row r="88" spans="2:65" s="1" customFormat="1" ht="38.25" customHeight="1">
      <c r="B88" s="39"/>
      <c r="C88" s="190" t="s">
        <v>82</v>
      </c>
      <c r="D88" s="190" t="s">
        <v>134</v>
      </c>
      <c r="E88" s="191" t="s">
        <v>143</v>
      </c>
      <c r="F88" s="192" t="s">
        <v>144</v>
      </c>
      <c r="G88" s="193" t="s">
        <v>145</v>
      </c>
      <c r="H88" s="194">
        <v>209</v>
      </c>
      <c r="I88" s="195"/>
      <c r="J88" s="196">
        <f>ROUND(I88*H88,2)</f>
        <v>0</v>
      </c>
      <c r="K88" s="192" t="s">
        <v>146</v>
      </c>
      <c r="L88" s="59"/>
      <c r="M88" s="197" t="s">
        <v>21</v>
      </c>
      <c r="N88" s="198" t="s">
        <v>43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0.20499999999999999</v>
      </c>
      <c r="T88" s="200">
        <f>S88*H88</f>
        <v>42.844999999999999</v>
      </c>
      <c r="AR88" s="22" t="s">
        <v>139</v>
      </c>
      <c r="AT88" s="22" t="s">
        <v>134</v>
      </c>
      <c r="AU88" s="22" t="s">
        <v>82</v>
      </c>
      <c r="AY88" s="22" t="s">
        <v>132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80</v>
      </c>
      <c r="BK88" s="201">
        <f>ROUND(I88*H88,2)</f>
        <v>0</v>
      </c>
      <c r="BL88" s="22" t="s">
        <v>139</v>
      </c>
      <c r="BM88" s="22" t="s">
        <v>389</v>
      </c>
    </row>
    <row r="89" spans="2:65" s="11" customFormat="1" ht="13.5">
      <c r="B89" s="202"/>
      <c r="C89" s="203"/>
      <c r="D89" s="204" t="s">
        <v>141</v>
      </c>
      <c r="E89" s="205" t="s">
        <v>21</v>
      </c>
      <c r="F89" s="206" t="s">
        <v>390</v>
      </c>
      <c r="G89" s="203"/>
      <c r="H89" s="207">
        <v>209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141</v>
      </c>
      <c r="AU89" s="213" t="s">
        <v>82</v>
      </c>
      <c r="AV89" s="11" t="s">
        <v>82</v>
      </c>
      <c r="AW89" s="11" t="s">
        <v>36</v>
      </c>
      <c r="AX89" s="11" t="s">
        <v>80</v>
      </c>
      <c r="AY89" s="213" t="s">
        <v>132</v>
      </c>
    </row>
    <row r="90" spans="2:65" s="1" customFormat="1" ht="51" customHeight="1">
      <c r="B90" s="39"/>
      <c r="C90" s="190" t="s">
        <v>149</v>
      </c>
      <c r="D90" s="190" t="s">
        <v>134</v>
      </c>
      <c r="E90" s="191" t="s">
        <v>150</v>
      </c>
      <c r="F90" s="192" t="s">
        <v>151</v>
      </c>
      <c r="G90" s="193" t="s">
        <v>137</v>
      </c>
      <c r="H90" s="194">
        <v>340</v>
      </c>
      <c r="I90" s="195"/>
      <c r="J90" s="196">
        <f>ROUND(I90*H90,2)</f>
        <v>0</v>
      </c>
      <c r="K90" s="192" t="s">
        <v>146</v>
      </c>
      <c r="L90" s="59"/>
      <c r="M90" s="197" t="s">
        <v>21</v>
      </c>
      <c r="N90" s="198" t="s">
        <v>43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0.255</v>
      </c>
      <c r="T90" s="200">
        <f>S90*H90</f>
        <v>86.7</v>
      </c>
      <c r="AR90" s="22" t="s">
        <v>139</v>
      </c>
      <c r="AT90" s="22" t="s">
        <v>134</v>
      </c>
      <c r="AU90" s="22" t="s">
        <v>82</v>
      </c>
      <c r="AY90" s="22" t="s">
        <v>132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80</v>
      </c>
      <c r="BK90" s="201">
        <f>ROUND(I90*H90,2)</f>
        <v>0</v>
      </c>
      <c r="BL90" s="22" t="s">
        <v>139</v>
      </c>
      <c r="BM90" s="22" t="s">
        <v>391</v>
      </c>
    </row>
    <row r="91" spans="2:65" s="11" customFormat="1" ht="13.5">
      <c r="B91" s="202"/>
      <c r="C91" s="203"/>
      <c r="D91" s="204" t="s">
        <v>141</v>
      </c>
      <c r="E91" s="205" t="s">
        <v>21</v>
      </c>
      <c r="F91" s="206" t="s">
        <v>392</v>
      </c>
      <c r="G91" s="203"/>
      <c r="H91" s="207">
        <v>340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141</v>
      </c>
      <c r="AU91" s="213" t="s">
        <v>82</v>
      </c>
      <c r="AV91" s="11" t="s">
        <v>82</v>
      </c>
      <c r="AW91" s="11" t="s">
        <v>36</v>
      </c>
      <c r="AX91" s="11" t="s">
        <v>80</v>
      </c>
      <c r="AY91" s="213" t="s">
        <v>132</v>
      </c>
    </row>
    <row r="92" spans="2:65" s="1" customFormat="1" ht="38.25" customHeight="1">
      <c r="B92" s="39"/>
      <c r="C92" s="190" t="s">
        <v>363</v>
      </c>
      <c r="D92" s="190" t="s">
        <v>134</v>
      </c>
      <c r="E92" s="191" t="s">
        <v>159</v>
      </c>
      <c r="F92" s="192" t="s">
        <v>160</v>
      </c>
      <c r="G92" s="193" t="s">
        <v>137</v>
      </c>
      <c r="H92" s="194">
        <v>340</v>
      </c>
      <c r="I92" s="195"/>
      <c r="J92" s="196">
        <f>ROUND(I92*H92,2)</f>
        <v>0</v>
      </c>
      <c r="K92" s="192" t="s">
        <v>146</v>
      </c>
      <c r="L92" s="59"/>
      <c r="M92" s="197" t="s">
        <v>21</v>
      </c>
      <c r="N92" s="198" t="s">
        <v>43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0.28999999999999998</v>
      </c>
      <c r="T92" s="200">
        <f>S92*H92</f>
        <v>98.6</v>
      </c>
      <c r="AR92" s="22" t="s">
        <v>139</v>
      </c>
      <c r="AT92" s="22" t="s">
        <v>134</v>
      </c>
      <c r="AU92" s="22" t="s">
        <v>82</v>
      </c>
      <c r="AY92" s="22" t="s">
        <v>132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80</v>
      </c>
      <c r="BK92" s="201">
        <f>ROUND(I92*H92,2)</f>
        <v>0</v>
      </c>
      <c r="BL92" s="22" t="s">
        <v>139</v>
      </c>
      <c r="BM92" s="22" t="s">
        <v>393</v>
      </c>
    </row>
    <row r="93" spans="2:65" s="11" customFormat="1" ht="13.5">
      <c r="B93" s="202"/>
      <c r="C93" s="203"/>
      <c r="D93" s="204" t="s">
        <v>141</v>
      </c>
      <c r="E93" s="205" t="s">
        <v>21</v>
      </c>
      <c r="F93" s="206" t="s">
        <v>394</v>
      </c>
      <c r="G93" s="203"/>
      <c r="H93" s="207">
        <v>340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141</v>
      </c>
      <c r="AU93" s="213" t="s">
        <v>82</v>
      </c>
      <c r="AV93" s="11" t="s">
        <v>82</v>
      </c>
      <c r="AW93" s="11" t="s">
        <v>36</v>
      </c>
      <c r="AX93" s="11" t="s">
        <v>80</v>
      </c>
      <c r="AY93" s="213" t="s">
        <v>132</v>
      </c>
    </row>
    <row r="94" spans="2:65" s="1" customFormat="1" ht="38.25" customHeight="1">
      <c r="B94" s="39"/>
      <c r="C94" s="190" t="s">
        <v>376</v>
      </c>
      <c r="D94" s="190" t="s">
        <v>134</v>
      </c>
      <c r="E94" s="191" t="s">
        <v>164</v>
      </c>
      <c r="F94" s="192" t="s">
        <v>165</v>
      </c>
      <c r="G94" s="193" t="s">
        <v>166</v>
      </c>
      <c r="H94" s="194">
        <v>8.5500000000000007</v>
      </c>
      <c r="I94" s="195"/>
      <c r="J94" s="196">
        <f>ROUND(I94*H94,2)</f>
        <v>0</v>
      </c>
      <c r="K94" s="192" t="s">
        <v>146</v>
      </c>
      <c r="L94" s="59"/>
      <c r="M94" s="197" t="s">
        <v>21</v>
      </c>
      <c r="N94" s="198" t="s">
        <v>43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2" t="s">
        <v>139</v>
      </c>
      <c r="AT94" s="22" t="s">
        <v>134</v>
      </c>
      <c r="AU94" s="22" t="s">
        <v>82</v>
      </c>
      <c r="AY94" s="22" t="s">
        <v>132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80</v>
      </c>
      <c r="BK94" s="201">
        <f>ROUND(I94*H94,2)</f>
        <v>0</v>
      </c>
      <c r="BL94" s="22" t="s">
        <v>139</v>
      </c>
      <c r="BM94" s="22" t="s">
        <v>395</v>
      </c>
    </row>
    <row r="95" spans="2:65" s="11" customFormat="1" ht="13.5">
      <c r="B95" s="202"/>
      <c r="C95" s="203"/>
      <c r="D95" s="204" t="s">
        <v>141</v>
      </c>
      <c r="E95" s="205" t="s">
        <v>21</v>
      </c>
      <c r="F95" s="206" t="s">
        <v>168</v>
      </c>
      <c r="G95" s="203"/>
      <c r="H95" s="207">
        <v>8.5500000000000007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141</v>
      </c>
      <c r="AU95" s="213" t="s">
        <v>82</v>
      </c>
      <c r="AV95" s="11" t="s">
        <v>82</v>
      </c>
      <c r="AW95" s="11" t="s">
        <v>36</v>
      </c>
      <c r="AX95" s="11" t="s">
        <v>80</v>
      </c>
      <c r="AY95" s="213" t="s">
        <v>132</v>
      </c>
    </row>
    <row r="96" spans="2:65" s="1" customFormat="1" ht="38.25" customHeight="1">
      <c r="B96" s="39"/>
      <c r="C96" s="190" t="s">
        <v>163</v>
      </c>
      <c r="D96" s="190" t="s">
        <v>134</v>
      </c>
      <c r="E96" s="191" t="s">
        <v>170</v>
      </c>
      <c r="F96" s="192" t="s">
        <v>171</v>
      </c>
      <c r="G96" s="193" t="s">
        <v>166</v>
      </c>
      <c r="H96" s="194">
        <v>4.2750000000000004</v>
      </c>
      <c r="I96" s="195"/>
      <c r="J96" s="196">
        <f>ROUND(I96*H96,2)</f>
        <v>0</v>
      </c>
      <c r="K96" s="192" t="s">
        <v>146</v>
      </c>
      <c r="L96" s="59"/>
      <c r="M96" s="197" t="s">
        <v>21</v>
      </c>
      <c r="N96" s="198" t="s">
        <v>43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139</v>
      </c>
      <c r="AT96" s="22" t="s">
        <v>134</v>
      </c>
      <c r="AU96" s="22" t="s">
        <v>82</v>
      </c>
      <c r="AY96" s="22" t="s">
        <v>132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80</v>
      </c>
      <c r="BK96" s="201">
        <f>ROUND(I96*H96,2)</f>
        <v>0</v>
      </c>
      <c r="BL96" s="22" t="s">
        <v>139</v>
      </c>
      <c r="BM96" s="22" t="s">
        <v>396</v>
      </c>
    </row>
    <row r="97" spans="2:65" s="11" customFormat="1" ht="13.5">
      <c r="B97" s="202"/>
      <c r="C97" s="203"/>
      <c r="D97" s="204" t="s">
        <v>141</v>
      </c>
      <c r="E97" s="205" t="s">
        <v>21</v>
      </c>
      <c r="F97" s="206" t="s">
        <v>173</v>
      </c>
      <c r="G97" s="203"/>
      <c r="H97" s="207">
        <v>4.2750000000000004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141</v>
      </c>
      <c r="AU97" s="213" t="s">
        <v>82</v>
      </c>
      <c r="AV97" s="11" t="s">
        <v>82</v>
      </c>
      <c r="AW97" s="11" t="s">
        <v>36</v>
      </c>
      <c r="AX97" s="11" t="s">
        <v>80</v>
      </c>
      <c r="AY97" s="213" t="s">
        <v>132</v>
      </c>
    </row>
    <row r="98" spans="2:65" s="1" customFormat="1" ht="25.5" customHeight="1">
      <c r="B98" s="39"/>
      <c r="C98" s="190" t="s">
        <v>169</v>
      </c>
      <c r="D98" s="190" t="s">
        <v>134</v>
      </c>
      <c r="E98" s="191" t="s">
        <v>175</v>
      </c>
      <c r="F98" s="192" t="s">
        <v>176</v>
      </c>
      <c r="G98" s="193" t="s">
        <v>166</v>
      </c>
      <c r="H98" s="194">
        <v>27.9</v>
      </c>
      <c r="I98" s="195"/>
      <c r="J98" s="196">
        <f>ROUND(I98*H98,2)</f>
        <v>0</v>
      </c>
      <c r="K98" s="192" t="s">
        <v>138</v>
      </c>
      <c r="L98" s="59"/>
      <c r="M98" s="197" t="s">
        <v>21</v>
      </c>
      <c r="N98" s="198" t="s">
        <v>43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139</v>
      </c>
      <c r="AT98" s="22" t="s">
        <v>134</v>
      </c>
      <c r="AU98" s="22" t="s">
        <v>82</v>
      </c>
      <c r="AY98" s="22" t="s">
        <v>132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80</v>
      </c>
      <c r="BK98" s="201">
        <f>ROUND(I98*H98,2)</f>
        <v>0</v>
      </c>
      <c r="BL98" s="22" t="s">
        <v>139</v>
      </c>
      <c r="BM98" s="22" t="s">
        <v>397</v>
      </c>
    </row>
    <row r="99" spans="2:65" s="11" customFormat="1" ht="13.5">
      <c r="B99" s="202"/>
      <c r="C99" s="203"/>
      <c r="D99" s="204" t="s">
        <v>141</v>
      </c>
      <c r="E99" s="205" t="s">
        <v>21</v>
      </c>
      <c r="F99" s="206" t="s">
        <v>398</v>
      </c>
      <c r="G99" s="203"/>
      <c r="H99" s="207">
        <v>27.9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141</v>
      </c>
      <c r="AU99" s="213" t="s">
        <v>82</v>
      </c>
      <c r="AV99" s="11" t="s">
        <v>82</v>
      </c>
      <c r="AW99" s="11" t="s">
        <v>36</v>
      </c>
      <c r="AX99" s="11" t="s">
        <v>80</v>
      </c>
      <c r="AY99" s="213" t="s">
        <v>132</v>
      </c>
    </row>
    <row r="100" spans="2:65" s="1" customFormat="1" ht="38.25" customHeight="1">
      <c r="B100" s="39"/>
      <c r="C100" s="190" t="s">
        <v>174</v>
      </c>
      <c r="D100" s="190" t="s">
        <v>134</v>
      </c>
      <c r="E100" s="191" t="s">
        <v>179</v>
      </c>
      <c r="F100" s="192" t="s">
        <v>180</v>
      </c>
      <c r="G100" s="193" t="s">
        <v>166</v>
      </c>
      <c r="H100" s="194">
        <v>13.95</v>
      </c>
      <c r="I100" s="195"/>
      <c r="J100" s="196">
        <f>ROUND(I100*H100,2)</f>
        <v>0</v>
      </c>
      <c r="K100" s="192" t="s">
        <v>138</v>
      </c>
      <c r="L100" s="59"/>
      <c r="M100" s="197" t="s">
        <v>21</v>
      </c>
      <c r="N100" s="198" t="s">
        <v>43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139</v>
      </c>
      <c r="AT100" s="22" t="s">
        <v>134</v>
      </c>
      <c r="AU100" s="22" t="s">
        <v>82</v>
      </c>
      <c r="AY100" s="22" t="s">
        <v>132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80</v>
      </c>
      <c r="BK100" s="201">
        <f>ROUND(I100*H100,2)</f>
        <v>0</v>
      </c>
      <c r="BL100" s="22" t="s">
        <v>139</v>
      </c>
      <c r="BM100" s="22" t="s">
        <v>399</v>
      </c>
    </row>
    <row r="101" spans="2:65" s="11" customFormat="1" ht="13.5">
      <c r="B101" s="202"/>
      <c r="C101" s="203"/>
      <c r="D101" s="204" t="s">
        <v>141</v>
      </c>
      <c r="E101" s="205" t="s">
        <v>21</v>
      </c>
      <c r="F101" s="206" t="s">
        <v>400</v>
      </c>
      <c r="G101" s="203"/>
      <c r="H101" s="207">
        <v>13.95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141</v>
      </c>
      <c r="AU101" s="213" t="s">
        <v>82</v>
      </c>
      <c r="AV101" s="11" t="s">
        <v>82</v>
      </c>
      <c r="AW101" s="11" t="s">
        <v>36</v>
      </c>
      <c r="AX101" s="11" t="s">
        <v>80</v>
      </c>
      <c r="AY101" s="213" t="s">
        <v>132</v>
      </c>
    </row>
    <row r="102" spans="2:65" s="1" customFormat="1" ht="38.25" customHeight="1">
      <c r="B102" s="39"/>
      <c r="C102" s="190" t="s">
        <v>10</v>
      </c>
      <c r="D102" s="190" t="s">
        <v>134</v>
      </c>
      <c r="E102" s="191" t="s">
        <v>184</v>
      </c>
      <c r="F102" s="192" t="s">
        <v>185</v>
      </c>
      <c r="G102" s="193" t="s">
        <v>166</v>
      </c>
      <c r="H102" s="194">
        <v>36.450000000000003</v>
      </c>
      <c r="I102" s="195"/>
      <c r="J102" s="196">
        <f>ROUND(I102*H102,2)</f>
        <v>0</v>
      </c>
      <c r="K102" s="192" t="s">
        <v>146</v>
      </c>
      <c r="L102" s="59"/>
      <c r="M102" s="197" t="s">
        <v>21</v>
      </c>
      <c r="N102" s="198" t="s">
        <v>43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2" t="s">
        <v>139</v>
      </c>
      <c r="AT102" s="22" t="s">
        <v>134</v>
      </c>
      <c r="AU102" s="22" t="s">
        <v>82</v>
      </c>
      <c r="AY102" s="22" t="s">
        <v>132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80</v>
      </c>
      <c r="BK102" s="201">
        <f>ROUND(I102*H102,2)</f>
        <v>0</v>
      </c>
      <c r="BL102" s="22" t="s">
        <v>139</v>
      </c>
      <c r="BM102" s="22" t="s">
        <v>401</v>
      </c>
    </row>
    <row r="103" spans="2:65" s="11" customFormat="1" ht="13.5">
      <c r="B103" s="202"/>
      <c r="C103" s="203"/>
      <c r="D103" s="204" t="s">
        <v>141</v>
      </c>
      <c r="E103" s="205" t="s">
        <v>21</v>
      </c>
      <c r="F103" s="206" t="s">
        <v>402</v>
      </c>
      <c r="G103" s="203"/>
      <c r="H103" s="207">
        <v>36.450000000000003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141</v>
      </c>
      <c r="AU103" s="213" t="s">
        <v>82</v>
      </c>
      <c r="AV103" s="11" t="s">
        <v>82</v>
      </c>
      <c r="AW103" s="11" t="s">
        <v>36</v>
      </c>
      <c r="AX103" s="11" t="s">
        <v>80</v>
      </c>
      <c r="AY103" s="213" t="s">
        <v>132</v>
      </c>
    </row>
    <row r="104" spans="2:65" s="1" customFormat="1" ht="16.5" customHeight="1">
      <c r="B104" s="39"/>
      <c r="C104" s="190" t="s">
        <v>183</v>
      </c>
      <c r="D104" s="190" t="s">
        <v>134</v>
      </c>
      <c r="E104" s="191" t="s">
        <v>189</v>
      </c>
      <c r="F104" s="192" t="s">
        <v>190</v>
      </c>
      <c r="G104" s="193" t="s">
        <v>166</v>
      </c>
      <c r="H104" s="194">
        <v>36.450000000000003</v>
      </c>
      <c r="I104" s="195"/>
      <c r="J104" s="196">
        <f>ROUND(I104*H104,2)</f>
        <v>0</v>
      </c>
      <c r="K104" s="192" t="s">
        <v>146</v>
      </c>
      <c r="L104" s="59"/>
      <c r="M104" s="197" t="s">
        <v>21</v>
      </c>
      <c r="N104" s="198" t="s">
        <v>43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2" t="s">
        <v>139</v>
      </c>
      <c r="AT104" s="22" t="s">
        <v>134</v>
      </c>
      <c r="AU104" s="22" t="s">
        <v>82</v>
      </c>
      <c r="AY104" s="22" t="s">
        <v>132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80</v>
      </c>
      <c r="BK104" s="201">
        <f>ROUND(I104*H104,2)</f>
        <v>0</v>
      </c>
      <c r="BL104" s="22" t="s">
        <v>139</v>
      </c>
      <c r="BM104" s="22" t="s">
        <v>403</v>
      </c>
    </row>
    <row r="105" spans="2:65" s="11" customFormat="1" ht="13.5">
      <c r="B105" s="202"/>
      <c r="C105" s="203"/>
      <c r="D105" s="204" t="s">
        <v>141</v>
      </c>
      <c r="E105" s="205" t="s">
        <v>21</v>
      </c>
      <c r="F105" s="206" t="s">
        <v>404</v>
      </c>
      <c r="G105" s="203"/>
      <c r="H105" s="207">
        <v>36.450000000000003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141</v>
      </c>
      <c r="AU105" s="213" t="s">
        <v>82</v>
      </c>
      <c r="AV105" s="11" t="s">
        <v>82</v>
      </c>
      <c r="AW105" s="11" t="s">
        <v>36</v>
      </c>
      <c r="AX105" s="11" t="s">
        <v>80</v>
      </c>
      <c r="AY105" s="213" t="s">
        <v>132</v>
      </c>
    </row>
    <row r="106" spans="2:65" s="1" customFormat="1" ht="16.5" customHeight="1">
      <c r="B106" s="39"/>
      <c r="C106" s="190" t="s">
        <v>188</v>
      </c>
      <c r="D106" s="190" t="s">
        <v>134</v>
      </c>
      <c r="E106" s="191" t="s">
        <v>194</v>
      </c>
      <c r="F106" s="192" t="s">
        <v>195</v>
      </c>
      <c r="G106" s="193" t="s">
        <v>196</v>
      </c>
      <c r="H106" s="194">
        <v>63.787999999999997</v>
      </c>
      <c r="I106" s="195"/>
      <c r="J106" s="196">
        <f>ROUND(I106*H106,2)</f>
        <v>0</v>
      </c>
      <c r="K106" s="192" t="s">
        <v>146</v>
      </c>
      <c r="L106" s="59"/>
      <c r="M106" s="197" t="s">
        <v>21</v>
      </c>
      <c r="N106" s="198" t="s">
        <v>43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2" t="s">
        <v>139</v>
      </c>
      <c r="AT106" s="22" t="s">
        <v>134</v>
      </c>
      <c r="AU106" s="22" t="s">
        <v>82</v>
      </c>
      <c r="AY106" s="22" t="s">
        <v>132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80</v>
      </c>
      <c r="BK106" s="201">
        <f>ROUND(I106*H106,2)</f>
        <v>0</v>
      </c>
      <c r="BL106" s="22" t="s">
        <v>139</v>
      </c>
      <c r="BM106" s="22" t="s">
        <v>405</v>
      </c>
    </row>
    <row r="107" spans="2:65" s="11" customFormat="1" ht="13.5">
      <c r="B107" s="202"/>
      <c r="C107" s="203"/>
      <c r="D107" s="204" t="s">
        <v>141</v>
      </c>
      <c r="E107" s="205" t="s">
        <v>21</v>
      </c>
      <c r="F107" s="206" t="s">
        <v>406</v>
      </c>
      <c r="G107" s="203"/>
      <c r="H107" s="207">
        <v>63.787999999999997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141</v>
      </c>
      <c r="AU107" s="213" t="s">
        <v>82</v>
      </c>
      <c r="AV107" s="11" t="s">
        <v>82</v>
      </c>
      <c r="AW107" s="11" t="s">
        <v>36</v>
      </c>
      <c r="AX107" s="11" t="s">
        <v>80</v>
      </c>
      <c r="AY107" s="213" t="s">
        <v>132</v>
      </c>
    </row>
    <row r="108" spans="2:65" s="1" customFormat="1" ht="38.25" customHeight="1">
      <c r="B108" s="39"/>
      <c r="C108" s="190" t="s">
        <v>193</v>
      </c>
      <c r="D108" s="190" t="s">
        <v>134</v>
      </c>
      <c r="E108" s="191" t="s">
        <v>164</v>
      </c>
      <c r="F108" s="192" t="s">
        <v>165</v>
      </c>
      <c r="G108" s="193" t="s">
        <v>166</v>
      </c>
      <c r="H108" s="194">
        <v>40.799999999999997</v>
      </c>
      <c r="I108" s="195"/>
      <c r="J108" s="196">
        <f>ROUND(I108*H108,2)</f>
        <v>0</v>
      </c>
      <c r="K108" s="192" t="s">
        <v>146</v>
      </c>
      <c r="L108" s="59"/>
      <c r="M108" s="197" t="s">
        <v>21</v>
      </c>
      <c r="N108" s="198" t="s">
        <v>43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139</v>
      </c>
      <c r="AT108" s="22" t="s">
        <v>134</v>
      </c>
      <c r="AU108" s="22" t="s">
        <v>82</v>
      </c>
      <c r="AY108" s="22" t="s">
        <v>132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80</v>
      </c>
      <c r="BK108" s="201">
        <f>ROUND(I108*H108,2)</f>
        <v>0</v>
      </c>
      <c r="BL108" s="22" t="s">
        <v>139</v>
      </c>
      <c r="BM108" s="22" t="s">
        <v>407</v>
      </c>
    </row>
    <row r="109" spans="2:65" s="11" customFormat="1" ht="13.5">
      <c r="B109" s="202"/>
      <c r="C109" s="203"/>
      <c r="D109" s="204" t="s">
        <v>141</v>
      </c>
      <c r="E109" s="205" t="s">
        <v>21</v>
      </c>
      <c r="F109" s="206" t="s">
        <v>408</v>
      </c>
      <c r="G109" s="203"/>
      <c r="H109" s="207">
        <v>40.799999999999997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141</v>
      </c>
      <c r="AU109" s="213" t="s">
        <v>82</v>
      </c>
      <c r="AV109" s="11" t="s">
        <v>82</v>
      </c>
      <c r="AW109" s="11" t="s">
        <v>36</v>
      </c>
      <c r="AX109" s="11" t="s">
        <v>80</v>
      </c>
      <c r="AY109" s="213" t="s">
        <v>132</v>
      </c>
    </row>
    <row r="110" spans="2:65" s="1" customFormat="1" ht="38.25" customHeight="1">
      <c r="B110" s="39"/>
      <c r="C110" s="190" t="s">
        <v>199</v>
      </c>
      <c r="D110" s="190" t="s">
        <v>134</v>
      </c>
      <c r="E110" s="191" t="s">
        <v>170</v>
      </c>
      <c r="F110" s="192" t="s">
        <v>171</v>
      </c>
      <c r="G110" s="193" t="s">
        <v>166</v>
      </c>
      <c r="H110" s="194">
        <v>20.399999999999999</v>
      </c>
      <c r="I110" s="195"/>
      <c r="J110" s="196">
        <f>ROUND(I110*H110,2)</f>
        <v>0</v>
      </c>
      <c r="K110" s="192" t="s">
        <v>146</v>
      </c>
      <c r="L110" s="59"/>
      <c r="M110" s="197" t="s">
        <v>21</v>
      </c>
      <c r="N110" s="198" t="s">
        <v>43</v>
      </c>
      <c r="O110" s="40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2" t="s">
        <v>139</v>
      </c>
      <c r="AT110" s="22" t="s">
        <v>134</v>
      </c>
      <c r="AU110" s="22" t="s">
        <v>82</v>
      </c>
      <c r="AY110" s="22" t="s">
        <v>132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80</v>
      </c>
      <c r="BK110" s="201">
        <f>ROUND(I110*H110,2)</f>
        <v>0</v>
      </c>
      <c r="BL110" s="22" t="s">
        <v>139</v>
      </c>
      <c r="BM110" s="22" t="s">
        <v>409</v>
      </c>
    </row>
    <row r="111" spans="2:65" s="11" customFormat="1" ht="13.5">
      <c r="B111" s="202"/>
      <c r="C111" s="203"/>
      <c r="D111" s="204" t="s">
        <v>141</v>
      </c>
      <c r="E111" s="205" t="s">
        <v>21</v>
      </c>
      <c r="F111" s="206" t="s">
        <v>410</v>
      </c>
      <c r="G111" s="203"/>
      <c r="H111" s="207">
        <v>20.399999999999999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141</v>
      </c>
      <c r="AU111" s="213" t="s">
        <v>82</v>
      </c>
      <c r="AV111" s="11" t="s">
        <v>82</v>
      </c>
      <c r="AW111" s="11" t="s">
        <v>36</v>
      </c>
      <c r="AX111" s="11" t="s">
        <v>80</v>
      </c>
      <c r="AY111" s="213" t="s">
        <v>132</v>
      </c>
    </row>
    <row r="112" spans="2:65" s="1" customFormat="1" ht="38.25" customHeight="1">
      <c r="B112" s="39"/>
      <c r="C112" s="190" t="s">
        <v>202</v>
      </c>
      <c r="D112" s="190" t="s">
        <v>134</v>
      </c>
      <c r="E112" s="191" t="s">
        <v>184</v>
      </c>
      <c r="F112" s="192" t="s">
        <v>185</v>
      </c>
      <c r="G112" s="193" t="s">
        <v>166</v>
      </c>
      <c r="H112" s="194">
        <v>40.799999999999997</v>
      </c>
      <c r="I112" s="195"/>
      <c r="J112" s="196">
        <f>ROUND(I112*H112,2)</f>
        <v>0</v>
      </c>
      <c r="K112" s="192" t="s">
        <v>146</v>
      </c>
      <c r="L112" s="59"/>
      <c r="M112" s="197" t="s">
        <v>21</v>
      </c>
      <c r="N112" s="198" t="s">
        <v>43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139</v>
      </c>
      <c r="AT112" s="22" t="s">
        <v>134</v>
      </c>
      <c r="AU112" s="22" t="s">
        <v>82</v>
      </c>
      <c r="AY112" s="22" t="s">
        <v>132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80</v>
      </c>
      <c r="BK112" s="201">
        <f>ROUND(I112*H112,2)</f>
        <v>0</v>
      </c>
      <c r="BL112" s="22" t="s">
        <v>139</v>
      </c>
      <c r="BM112" s="22" t="s">
        <v>411</v>
      </c>
    </row>
    <row r="113" spans="2:65" s="11" customFormat="1" ht="13.5">
      <c r="B113" s="202"/>
      <c r="C113" s="203"/>
      <c r="D113" s="204" t="s">
        <v>141</v>
      </c>
      <c r="E113" s="205" t="s">
        <v>21</v>
      </c>
      <c r="F113" s="206" t="s">
        <v>408</v>
      </c>
      <c r="G113" s="203"/>
      <c r="H113" s="207">
        <v>40.799999999999997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141</v>
      </c>
      <c r="AU113" s="213" t="s">
        <v>82</v>
      </c>
      <c r="AV113" s="11" t="s">
        <v>82</v>
      </c>
      <c r="AW113" s="11" t="s">
        <v>36</v>
      </c>
      <c r="AX113" s="11" t="s">
        <v>80</v>
      </c>
      <c r="AY113" s="213" t="s">
        <v>132</v>
      </c>
    </row>
    <row r="114" spans="2:65" s="1" customFormat="1" ht="16.5" customHeight="1">
      <c r="B114" s="39"/>
      <c r="C114" s="190" t="s">
        <v>9</v>
      </c>
      <c r="D114" s="190" t="s">
        <v>134</v>
      </c>
      <c r="E114" s="191" t="s">
        <v>189</v>
      </c>
      <c r="F114" s="192" t="s">
        <v>190</v>
      </c>
      <c r="G114" s="193" t="s">
        <v>166</v>
      </c>
      <c r="H114" s="194">
        <v>40.799999999999997</v>
      </c>
      <c r="I114" s="195"/>
      <c r="J114" s="196">
        <f>ROUND(I114*H114,2)</f>
        <v>0</v>
      </c>
      <c r="K114" s="192" t="s">
        <v>146</v>
      </c>
      <c r="L114" s="59"/>
      <c r="M114" s="197" t="s">
        <v>21</v>
      </c>
      <c r="N114" s="198" t="s">
        <v>43</v>
      </c>
      <c r="O114" s="40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2" t="s">
        <v>139</v>
      </c>
      <c r="AT114" s="22" t="s">
        <v>134</v>
      </c>
      <c r="AU114" s="22" t="s">
        <v>82</v>
      </c>
      <c r="AY114" s="22" t="s">
        <v>132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80</v>
      </c>
      <c r="BK114" s="201">
        <f>ROUND(I114*H114,2)</f>
        <v>0</v>
      </c>
      <c r="BL114" s="22" t="s">
        <v>139</v>
      </c>
      <c r="BM114" s="22" t="s">
        <v>412</v>
      </c>
    </row>
    <row r="115" spans="2:65" s="11" customFormat="1" ht="13.5">
      <c r="B115" s="202"/>
      <c r="C115" s="203"/>
      <c r="D115" s="204" t="s">
        <v>141</v>
      </c>
      <c r="E115" s="205" t="s">
        <v>21</v>
      </c>
      <c r="F115" s="206" t="s">
        <v>408</v>
      </c>
      <c r="G115" s="203"/>
      <c r="H115" s="207">
        <v>40.799999999999997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141</v>
      </c>
      <c r="AU115" s="213" t="s">
        <v>82</v>
      </c>
      <c r="AV115" s="11" t="s">
        <v>82</v>
      </c>
      <c r="AW115" s="11" t="s">
        <v>36</v>
      </c>
      <c r="AX115" s="11" t="s">
        <v>80</v>
      </c>
      <c r="AY115" s="213" t="s">
        <v>132</v>
      </c>
    </row>
    <row r="116" spans="2:65" s="1" customFormat="1" ht="16.5" customHeight="1">
      <c r="B116" s="39"/>
      <c r="C116" s="190" t="s">
        <v>206</v>
      </c>
      <c r="D116" s="190" t="s">
        <v>134</v>
      </c>
      <c r="E116" s="191" t="s">
        <v>194</v>
      </c>
      <c r="F116" s="192" t="s">
        <v>195</v>
      </c>
      <c r="G116" s="193" t="s">
        <v>196</v>
      </c>
      <c r="H116" s="194">
        <v>71.400000000000006</v>
      </c>
      <c r="I116" s="195"/>
      <c r="J116" s="196">
        <f>ROUND(I116*H116,2)</f>
        <v>0</v>
      </c>
      <c r="K116" s="192" t="s">
        <v>146</v>
      </c>
      <c r="L116" s="59"/>
      <c r="M116" s="197" t="s">
        <v>21</v>
      </c>
      <c r="N116" s="198" t="s">
        <v>43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139</v>
      </c>
      <c r="AT116" s="22" t="s">
        <v>134</v>
      </c>
      <c r="AU116" s="22" t="s">
        <v>82</v>
      </c>
      <c r="AY116" s="22" t="s">
        <v>132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80</v>
      </c>
      <c r="BK116" s="201">
        <f>ROUND(I116*H116,2)</f>
        <v>0</v>
      </c>
      <c r="BL116" s="22" t="s">
        <v>139</v>
      </c>
      <c r="BM116" s="22" t="s">
        <v>413</v>
      </c>
    </row>
    <row r="117" spans="2:65" s="11" customFormat="1" ht="13.5">
      <c r="B117" s="202"/>
      <c r="C117" s="203"/>
      <c r="D117" s="204" t="s">
        <v>141</v>
      </c>
      <c r="E117" s="205" t="s">
        <v>21</v>
      </c>
      <c r="F117" s="206" t="s">
        <v>414</v>
      </c>
      <c r="G117" s="203"/>
      <c r="H117" s="207">
        <v>71.400000000000006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141</v>
      </c>
      <c r="AU117" s="213" t="s">
        <v>82</v>
      </c>
      <c r="AV117" s="11" t="s">
        <v>82</v>
      </c>
      <c r="AW117" s="11" t="s">
        <v>36</v>
      </c>
      <c r="AX117" s="11" t="s">
        <v>80</v>
      </c>
      <c r="AY117" s="213" t="s">
        <v>132</v>
      </c>
    </row>
    <row r="118" spans="2:65" s="1" customFormat="1" ht="25.5" customHeight="1">
      <c r="B118" s="39"/>
      <c r="C118" s="190" t="s">
        <v>208</v>
      </c>
      <c r="D118" s="190" t="s">
        <v>134</v>
      </c>
      <c r="E118" s="191" t="s">
        <v>212</v>
      </c>
      <c r="F118" s="192" t="s">
        <v>213</v>
      </c>
      <c r="G118" s="193" t="s">
        <v>166</v>
      </c>
      <c r="H118" s="194">
        <v>20.9</v>
      </c>
      <c r="I118" s="195"/>
      <c r="J118" s="196">
        <f>ROUND(I118*H118,2)</f>
        <v>0</v>
      </c>
      <c r="K118" s="192" t="s">
        <v>146</v>
      </c>
      <c r="L118" s="59"/>
      <c r="M118" s="197" t="s">
        <v>21</v>
      </c>
      <c r="N118" s="198" t="s">
        <v>43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2" t="s">
        <v>139</v>
      </c>
      <c r="AT118" s="22" t="s">
        <v>134</v>
      </c>
      <c r="AU118" s="22" t="s">
        <v>82</v>
      </c>
      <c r="AY118" s="22" t="s">
        <v>132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80</v>
      </c>
      <c r="BK118" s="201">
        <f>ROUND(I118*H118,2)</f>
        <v>0</v>
      </c>
      <c r="BL118" s="22" t="s">
        <v>139</v>
      </c>
      <c r="BM118" s="22" t="s">
        <v>415</v>
      </c>
    </row>
    <row r="119" spans="2:65" s="11" customFormat="1" ht="13.5">
      <c r="B119" s="202"/>
      <c r="C119" s="203"/>
      <c r="D119" s="204" t="s">
        <v>141</v>
      </c>
      <c r="E119" s="205" t="s">
        <v>21</v>
      </c>
      <c r="F119" s="206" t="s">
        <v>416</v>
      </c>
      <c r="G119" s="203"/>
      <c r="H119" s="207">
        <v>20.9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141</v>
      </c>
      <c r="AU119" s="213" t="s">
        <v>82</v>
      </c>
      <c r="AV119" s="11" t="s">
        <v>82</v>
      </c>
      <c r="AW119" s="11" t="s">
        <v>36</v>
      </c>
      <c r="AX119" s="11" t="s">
        <v>80</v>
      </c>
      <c r="AY119" s="213" t="s">
        <v>132</v>
      </c>
    </row>
    <row r="120" spans="2:65" s="1" customFormat="1" ht="16.5" customHeight="1">
      <c r="B120" s="39"/>
      <c r="C120" s="190" t="s">
        <v>252</v>
      </c>
      <c r="D120" s="190" t="s">
        <v>134</v>
      </c>
      <c r="E120" s="191" t="s">
        <v>217</v>
      </c>
      <c r="F120" s="192" t="s">
        <v>218</v>
      </c>
      <c r="G120" s="193" t="s">
        <v>137</v>
      </c>
      <c r="H120" s="194">
        <v>340</v>
      </c>
      <c r="I120" s="195"/>
      <c r="J120" s="196">
        <f>ROUND(I120*H120,2)</f>
        <v>0</v>
      </c>
      <c r="K120" s="192" t="s">
        <v>146</v>
      </c>
      <c r="L120" s="59"/>
      <c r="M120" s="197" t="s">
        <v>21</v>
      </c>
      <c r="N120" s="198" t="s">
        <v>43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2" t="s">
        <v>139</v>
      </c>
      <c r="AT120" s="22" t="s">
        <v>134</v>
      </c>
      <c r="AU120" s="22" t="s">
        <v>82</v>
      </c>
      <c r="AY120" s="22" t="s">
        <v>132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2" t="s">
        <v>80</v>
      </c>
      <c r="BK120" s="201">
        <f>ROUND(I120*H120,2)</f>
        <v>0</v>
      </c>
      <c r="BL120" s="22" t="s">
        <v>139</v>
      </c>
      <c r="BM120" s="22" t="s">
        <v>417</v>
      </c>
    </row>
    <row r="121" spans="2:65" s="11" customFormat="1" ht="13.5">
      <c r="B121" s="202"/>
      <c r="C121" s="203"/>
      <c r="D121" s="204" t="s">
        <v>141</v>
      </c>
      <c r="E121" s="205" t="s">
        <v>21</v>
      </c>
      <c r="F121" s="206" t="s">
        <v>418</v>
      </c>
      <c r="G121" s="203"/>
      <c r="H121" s="207">
        <v>340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141</v>
      </c>
      <c r="AU121" s="213" t="s">
        <v>82</v>
      </c>
      <c r="AV121" s="11" t="s">
        <v>82</v>
      </c>
      <c r="AW121" s="11" t="s">
        <v>36</v>
      </c>
      <c r="AX121" s="11" t="s">
        <v>80</v>
      </c>
      <c r="AY121" s="213" t="s">
        <v>132</v>
      </c>
    </row>
    <row r="122" spans="2:65" s="1" customFormat="1" ht="38.25" customHeight="1">
      <c r="B122" s="39"/>
      <c r="C122" s="190" t="s">
        <v>305</v>
      </c>
      <c r="D122" s="190" t="s">
        <v>134</v>
      </c>
      <c r="E122" s="191" t="s">
        <v>222</v>
      </c>
      <c r="F122" s="192" t="s">
        <v>223</v>
      </c>
      <c r="G122" s="193" t="s">
        <v>137</v>
      </c>
      <c r="H122" s="194">
        <v>80</v>
      </c>
      <c r="I122" s="195"/>
      <c r="J122" s="196">
        <f>ROUND(I122*H122,2)</f>
        <v>0</v>
      </c>
      <c r="K122" s="192" t="s">
        <v>146</v>
      </c>
      <c r="L122" s="59"/>
      <c r="M122" s="197" t="s">
        <v>21</v>
      </c>
      <c r="N122" s="198" t="s">
        <v>43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2" t="s">
        <v>139</v>
      </c>
      <c r="AT122" s="22" t="s">
        <v>134</v>
      </c>
      <c r="AU122" s="22" t="s">
        <v>82</v>
      </c>
      <c r="AY122" s="22" t="s">
        <v>132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80</v>
      </c>
      <c r="BK122" s="201">
        <f>ROUND(I122*H122,2)</f>
        <v>0</v>
      </c>
      <c r="BL122" s="22" t="s">
        <v>139</v>
      </c>
      <c r="BM122" s="22" t="s">
        <v>419</v>
      </c>
    </row>
    <row r="123" spans="2:65" s="11" customFormat="1" ht="13.5">
      <c r="B123" s="202"/>
      <c r="C123" s="203"/>
      <c r="D123" s="204" t="s">
        <v>141</v>
      </c>
      <c r="E123" s="205" t="s">
        <v>21</v>
      </c>
      <c r="F123" s="206" t="s">
        <v>420</v>
      </c>
      <c r="G123" s="203"/>
      <c r="H123" s="207">
        <v>80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141</v>
      </c>
      <c r="AU123" s="213" t="s">
        <v>82</v>
      </c>
      <c r="AV123" s="11" t="s">
        <v>82</v>
      </c>
      <c r="AW123" s="11" t="s">
        <v>36</v>
      </c>
      <c r="AX123" s="11" t="s">
        <v>80</v>
      </c>
      <c r="AY123" s="213" t="s">
        <v>132</v>
      </c>
    </row>
    <row r="124" spans="2:65" s="1" customFormat="1" ht="16.5" customHeight="1">
      <c r="B124" s="39"/>
      <c r="C124" s="190" t="s">
        <v>221</v>
      </c>
      <c r="D124" s="190" t="s">
        <v>134</v>
      </c>
      <c r="E124" s="191" t="s">
        <v>227</v>
      </c>
      <c r="F124" s="192" t="s">
        <v>228</v>
      </c>
      <c r="G124" s="193" t="s">
        <v>166</v>
      </c>
      <c r="H124" s="194">
        <v>8</v>
      </c>
      <c r="I124" s="195"/>
      <c r="J124" s="196">
        <f>ROUND(I124*H124,2)</f>
        <v>0</v>
      </c>
      <c r="K124" s="192" t="s">
        <v>138</v>
      </c>
      <c r="L124" s="59"/>
      <c r="M124" s="197" t="s">
        <v>21</v>
      </c>
      <c r="N124" s="198" t="s">
        <v>43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2" t="s">
        <v>139</v>
      </c>
      <c r="AT124" s="22" t="s">
        <v>134</v>
      </c>
      <c r="AU124" s="22" t="s">
        <v>82</v>
      </c>
      <c r="AY124" s="22" t="s">
        <v>132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2" t="s">
        <v>80</v>
      </c>
      <c r="BK124" s="201">
        <f>ROUND(I124*H124,2)</f>
        <v>0</v>
      </c>
      <c r="BL124" s="22" t="s">
        <v>139</v>
      </c>
      <c r="BM124" s="22" t="s">
        <v>421</v>
      </c>
    </row>
    <row r="125" spans="2:65" s="11" customFormat="1" ht="13.5">
      <c r="B125" s="202"/>
      <c r="C125" s="203"/>
      <c r="D125" s="204" t="s">
        <v>141</v>
      </c>
      <c r="E125" s="205" t="s">
        <v>21</v>
      </c>
      <c r="F125" s="206" t="s">
        <v>422</v>
      </c>
      <c r="G125" s="203"/>
      <c r="H125" s="207">
        <v>8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141</v>
      </c>
      <c r="AU125" s="213" t="s">
        <v>82</v>
      </c>
      <c r="AV125" s="11" t="s">
        <v>82</v>
      </c>
      <c r="AW125" s="11" t="s">
        <v>36</v>
      </c>
      <c r="AX125" s="11" t="s">
        <v>80</v>
      </c>
      <c r="AY125" s="213" t="s">
        <v>132</v>
      </c>
    </row>
    <row r="126" spans="2:65" s="1" customFormat="1" ht="25.5" customHeight="1">
      <c r="B126" s="39"/>
      <c r="C126" s="190" t="s">
        <v>226</v>
      </c>
      <c r="D126" s="190" t="s">
        <v>134</v>
      </c>
      <c r="E126" s="191" t="s">
        <v>232</v>
      </c>
      <c r="F126" s="192" t="s">
        <v>233</v>
      </c>
      <c r="G126" s="193" t="s">
        <v>166</v>
      </c>
      <c r="H126" s="194">
        <v>8</v>
      </c>
      <c r="I126" s="195"/>
      <c r="J126" s="196">
        <f>ROUND(I126*H126,2)</f>
        <v>0</v>
      </c>
      <c r="K126" s="192" t="s">
        <v>138</v>
      </c>
      <c r="L126" s="59"/>
      <c r="M126" s="197" t="s">
        <v>21</v>
      </c>
      <c r="N126" s="198" t="s">
        <v>43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2" t="s">
        <v>139</v>
      </c>
      <c r="AT126" s="22" t="s">
        <v>134</v>
      </c>
      <c r="AU126" s="22" t="s">
        <v>82</v>
      </c>
      <c r="AY126" s="22" t="s">
        <v>132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2" t="s">
        <v>80</v>
      </c>
      <c r="BK126" s="201">
        <f>ROUND(I126*H126,2)</f>
        <v>0</v>
      </c>
      <c r="BL126" s="22" t="s">
        <v>139</v>
      </c>
      <c r="BM126" s="22" t="s">
        <v>423</v>
      </c>
    </row>
    <row r="127" spans="2:65" s="11" customFormat="1" ht="13.5">
      <c r="B127" s="202"/>
      <c r="C127" s="203"/>
      <c r="D127" s="204" t="s">
        <v>141</v>
      </c>
      <c r="E127" s="205" t="s">
        <v>21</v>
      </c>
      <c r="F127" s="206" t="s">
        <v>422</v>
      </c>
      <c r="G127" s="203"/>
      <c r="H127" s="207">
        <v>8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141</v>
      </c>
      <c r="AU127" s="213" t="s">
        <v>82</v>
      </c>
      <c r="AV127" s="11" t="s">
        <v>82</v>
      </c>
      <c r="AW127" s="11" t="s">
        <v>36</v>
      </c>
      <c r="AX127" s="11" t="s">
        <v>80</v>
      </c>
      <c r="AY127" s="213" t="s">
        <v>132</v>
      </c>
    </row>
    <row r="128" spans="2:65" s="1" customFormat="1" ht="25.5" customHeight="1">
      <c r="B128" s="39"/>
      <c r="C128" s="190" t="s">
        <v>231</v>
      </c>
      <c r="D128" s="190" t="s">
        <v>134</v>
      </c>
      <c r="E128" s="191" t="s">
        <v>236</v>
      </c>
      <c r="F128" s="192" t="s">
        <v>237</v>
      </c>
      <c r="G128" s="193" t="s">
        <v>137</v>
      </c>
      <c r="H128" s="194">
        <v>80</v>
      </c>
      <c r="I128" s="195"/>
      <c r="J128" s="196">
        <f>ROUND(I128*H128,2)</f>
        <v>0</v>
      </c>
      <c r="K128" s="192" t="s">
        <v>146</v>
      </c>
      <c r="L128" s="59"/>
      <c r="M128" s="197" t="s">
        <v>21</v>
      </c>
      <c r="N128" s="198" t="s">
        <v>43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2" t="s">
        <v>139</v>
      </c>
      <c r="AT128" s="22" t="s">
        <v>134</v>
      </c>
      <c r="AU128" s="22" t="s">
        <v>82</v>
      </c>
      <c r="AY128" s="22" t="s">
        <v>132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80</v>
      </c>
      <c r="BK128" s="201">
        <f>ROUND(I128*H128,2)</f>
        <v>0</v>
      </c>
      <c r="BL128" s="22" t="s">
        <v>139</v>
      </c>
      <c r="BM128" s="22" t="s">
        <v>424</v>
      </c>
    </row>
    <row r="129" spans="2:65" s="11" customFormat="1" ht="13.5">
      <c r="B129" s="202"/>
      <c r="C129" s="203"/>
      <c r="D129" s="204" t="s">
        <v>141</v>
      </c>
      <c r="E129" s="205" t="s">
        <v>21</v>
      </c>
      <c r="F129" s="206" t="s">
        <v>420</v>
      </c>
      <c r="G129" s="203"/>
      <c r="H129" s="207">
        <v>80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141</v>
      </c>
      <c r="AU129" s="213" t="s">
        <v>82</v>
      </c>
      <c r="AV129" s="11" t="s">
        <v>82</v>
      </c>
      <c r="AW129" s="11" t="s">
        <v>36</v>
      </c>
      <c r="AX129" s="11" t="s">
        <v>80</v>
      </c>
      <c r="AY129" s="213" t="s">
        <v>132</v>
      </c>
    </row>
    <row r="130" spans="2:65" s="1" customFormat="1" ht="25.5" customHeight="1">
      <c r="B130" s="39"/>
      <c r="C130" s="190" t="s">
        <v>235</v>
      </c>
      <c r="D130" s="190" t="s">
        <v>134</v>
      </c>
      <c r="E130" s="191" t="s">
        <v>240</v>
      </c>
      <c r="F130" s="192" t="s">
        <v>241</v>
      </c>
      <c r="G130" s="193" t="s">
        <v>137</v>
      </c>
      <c r="H130" s="194">
        <v>80</v>
      </c>
      <c r="I130" s="195"/>
      <c r="J130" s="196">
        <f>ROUND(I130*H130,2)</f>
        <v>0</v>
      </c>
      <c r="K130" s="192" t="s">
        <v>146</v>
      </c>
      <c r="L130" s="59"/>
      <c r="M130" s="197" t="s">
        <v>21</v>
      </c>
      <c r="N130" s="198" t="s">
        <v>43</v>
      </c>
      <c r="O130" s="4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2" t="s">
        <v>139</v>
      </c>
      <c r="AT130" s="22" t="s">
        <v>134</v>
      </c>
      <c r="AU130" s="22" t="s">
        <v>82</v>
      </c>
      <c r="AY130" s="22" t="s">
        <v>132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2" t="s">
        <v>80</v>
      </c>
      <c r="BK130" s="201">
        <f>ROUND(I130*H130,2)</f>
        <v>0</v>
      </c>
      <c r="BL130" s="22" t="s">
        <v>139</v>
      </c>
      <c r="BM130" s="22" t="s">
        <v>425</v>
      </c>
    </row>
    <row r="131" spans="2:65" s="11" customFormat="1" ht="13.5">
      <c r="B131" s="202"/>
      <c r="C131" s="203"/>
      <c r="D131" s="204" t="s">
        <v>141</v>
      </c>
      <c r="E131" s="205" t="s">
        <v>21</v>
      </c>
      <c r="F131" s="206" t="s">
        <v>426</v>
      </c>
      <c r="G131" s="203"/>
      <c r="H131" s="207">
        <v>80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141</v>
      </c>
      <c r="AU131" s="213" t="s">
        <v>82</v>
      </c>
      <c r="AV131" s="11" t="s">
        <v>82</v>
      </c>
      <c r="AW131" s="11" t="s">
        <v>36</v>
      </c>
      <c r="AX131" s="11" t="s">
        <v>80</v>
      </c>
      <c r="AY131" s="213" t="s">
        <v>132</v>
      </c>
    </row>
    <row r="132" spans="2:65" s="1" customFormat="1" ht="16.5" customHeight="1">
      <c r="B132" s="39"/>
      <c r="C132" s="214" t="s">
        <v>239</v>
      </c>
      <c r="D132" s="214" t="s">
        <v>245</v>
      </c>
      <c r="E132" s="215" t="s">
        <v>246</v>
      </c>
      <c r="F132" s="216" t="s">
        <v>247</v>
      </c>
      <c r="G132" s="217" t="s">
        <v>248</v>
      </c>
      <c r="H132" s="218">
        <v>2</v>
      </c>
      <c r="I132" s="219"/>
      <c r="J132" s="220">
        <f>ROUND(I132*H132,2)</f>
        <v>0</v>
      </c>
      <c r="K132" s="216" t="s">
        <v>146</v>
      </c>
      <c r="L132" s="221"/>
      <c r="M132" s="222" t="s">
        <v>21</v>
      </c>
      <c r="N132" s="223" t="s">
        <v>43</v>
      </c>
      <c r="O132" s="40"/>
      <c r="P132" s="199">
        <f>O132*H132</f>
        <v>0</v>
      </c>
      <c r="Q132" s="199">
        <v>1E-3</v>
      </c>
      <c r="R132" s="199">
        <f>Q132*H132</f>
        <v>2E-3</v>
      </c>
      <c r="S132" s="199">
        <v>0</v>
      </c>
      <c r="T132" s="200">
        <f>S132*H132</f>
        <v>0</v>
      </c>
      <c r="AR132" s="22" t="s">
        <v>158</v>
      </c>
      <c r="AT132" s="22" t="s">
        <v>245</v>
      </c>
      <c r="AU132" s="22" t="s">
        <v>82</v>
      </c>
      <c r="AY132" s="22" t="s">
        <v>132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80</v>
      </c>
      <c r="BK132" s="201">
        <f>ROUND(I132*H132,2)</f>
        <v>0</v>
      </c>
      <c r="BL132" s="22" t="s">
        <v>139</v>
      </c>
      <c r="BM132" s="22" t="s">
        <v>427</v>
      </c>
    </row>
    <row r="133" spans="2:65" s="11" customFormat="1" ht="13.5">
      <c r="B133" s="202"/>
      <c r="C133" s="203"/>
      <c r="D133" s="204" t="s">
        <v>141</v>
      </c>
      <c r="E133" s="203"/>
      <c r="F133" s="206" t="s">
        <v>428</v>
      </c>
      <c r="G133" s="203"/>
      <c r="H133" s="207">
        <v>2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141</v>
      </c>
      <c r="AU133" s="213" t="s">
        <v>82</v>
      </c>
      <c r="AV133" s="11" t="s">
        <v>82</v>
      </c>
      <c r="AW133" s="11" t="s">
        <v>6</v>
      </c>
      <c r="AX133" s="11" t="s">
        <v>80</v>
      </c>
      <c r="AY133" s="213" t="s">
        <v>132</v>
      </c>
    </row>
    <row r="134" spans="2:65" s="10" customFormat="1" ht="29.85" customHeight="1">
      <c r="B134" s="174"/>
      <c r="C134" s="175"/>
      <c r="D134" s="176" t="s">
        <v>71</v>
      </c>
      <c r="E134" s="188" t="s">
        <v>82</v>
      </c>
      <c r="F134" s="188" t="s">
        <v>251</v>
      </c>
      <c r="G134" s="175"/>
      <c r="H134" s="175"/>
      <c r="I134" s="178"/>
      <c r="J134" s="189">
        <f>BK134</f>
        <v>0</v>
      </c>
      <c r="K134" s="175"/>
      <c r="L134" s="180"/>
      <c r="M134" s="181"/>
      <c r="N134" s="182"/>
      <c r="O134" s="182"/>
      <c r="P134" s="183">
        <f>SUM(P135:P136)</f>
        <v>0</v>
      </c>
      <c r="Q134" s="182"/>
      <c r="R134" s="183">
        <f>SUM(R135:R136)</f>
        <v>42.1419456</v>
      </c>
      <c r="S134" s="182"/>
      <c r="T134" s="184">
        <f>SUM(T135:T136)</f>
        <v>0</v>
      </c>
      <c r="AR134" s="185" t="s">
        <v>80</v>
      </c>
      <c r="AT134" s="186" t="s">
        <v>71</v>
      </c>
      <c r="AU134" s="186" t="s">
        <v>80</v>
      </c>
      <c r="AY134" s="185" t="s">
        <v>132</v>
      </c>
      <c r="BK134" s="187">
        <f>SUM(BK135:BK136)</f>
        <v>0</v>
      </c>
    </row>
    <row r="135" spans="2:65" s="1" customFormat="1" ht="38.25" customHeight="1">
      <c r="B135" s="39"/>
      <c r="C135" s="190" t="s">
        <v>211</v>
      </c>
      <c r="D135" s="190" t="s">
        <v>134</v>
      </c>
      <c r="E135" s="191" t="s">
        <v>253</v>
      </c>
      <c r="F135" s="192" t="s">
        <v>254</v>
      </c>
      <c r="G135" s="193" t="s">
        <v>145</v>
      </c>
      <c r="H135" s="194">
        <v>186</v>
      </c>
      <c r="I135" s="195"/>
      <c r="J135" s="196">
        <f>ROUND(I135*H135,2)</f>
        <v>0</v>
      </c>
      <c r="K135" s="192" t="s">
        <v>146</v>
      </c>
      <c r="L135" s="59"/>
      <c r="M135" s="197" t="s">
        <v>21</v>
      </c>
      <c r="N135" s="198" t="s">
        <v>43</v>
      </c>
      <c r="O135" s="40"/>
      <c r="P135" s="199">
        <f>O135*H135</f>
        <v>0</v>
      </c>
      <c r="Q135" s="199">
        <v>0.22656960000000001</v>
      </c>
      <c r="R135" s="199">
        <f>Q135*H135</f>
        <v>42.1419456</v>
      </c>
      <c r="S135" s="199">
        <v>0</v>
      </c>
      <c r="T135" s="200">
        <f>S135*H135</f>
        <v>0</v>
      </c>
      <c r="AR135" s="22" t="s">
        <v>139</v>
      </c>
      <c r="AT135" s="22" t="s">
        <v>134</v>
      </c>
      <c r="AU135" s="22" t="s">
        <v>82</v>
      </c>
      <c r="AY135" s="22" t="s">
        <v>132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80</v>
      </c>
      <c r="BK135" s="201">
        <f>ROUND(I135*H135,2)</f>
        <v>0</v>
      </c>
      <c r="BL135" s="22" t="s">
        <v>139</v>
      </c>
      <c r="BM135" s="22" t="s">
        <v>429</v>
      </c>
    </row>
    <row r="136" spans="2:65" s="11" customFormat="1" ht="13.5">
      <c r="B136" s="202"/>
      <c r="C136" s="203"/>
      <c r="D136" s="204" t="s">
        <v>141</v>
      </c>
      <c r="E136" s="205" t="s">
        <v>21</v>
      </c>
      <c r="F136" s="206" t="s">
        <v>430</v>
      </c>
      <c r="G136" s="203"/>
      <c r="H136" s="207">
        <v>186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141</v>
      </c>
      <c r="AU136" s="213" t="s">
        <v>82</v>
      </c>
      <c r="AV136" s="11" t="s">
        <v>82</v>
      </c>
      <c r="AW136" s="11" t="s">
        <v>36</v>
      </c>
      <c r="AX136" s="11" t="s">
        <v>80</v>
      </c>
      <c r="AY136" s="213" t="s">
        <v>132</v>
      </c>
    </row>
    <row r="137" spans="2:65" s="10" customFormat="1" ht="29.85" customHeight="1">
      <c r="B137" s="174"/>
      <c r="C137" s="175"/>
      <c r="D137" s="176" t="s">
        <v>71</v>
      </c>
      <c r="E137" s="188" t="s">
        <v>257</v>
      </c>
      <c r="F137" s="188" t="s">
        <v>258</v>
      </c>
      <c r="G137" s="175"/>
      <c r="H137" s="175"/>
      <c r="I137" s="178"/>
      <c r="J137" s="189">
        <f>BK137</f>
        <v>0</v>
      </c>
      <c r="K137" s="175"/>
      <c r="L137" s="180"/>
      <c r="M137" s="181"/>
      <c r="N137" s="182"/>
      <c r="O137" s="182"/>
      <c r="P137" s="183">
        <f>SUM(P138:P163)</f>
        <v>0</v>
      </c>
      <c r="Q137" s="182"/>
      <c r="R137" s="183">
        <f>SUM(R138:R163)</f>
        <v>84.115860000000012</v>
      </c>
      <c r="S137" s="182"/>
      <c r="T137" s="184">
        <f>SUM(T138:T163)</f>
        <v>0</v>
      </c>
      <c r="AR137" s="185" t="s">
        <v>80</v>
      </c>
      <c r="AT137" s="186" t="s">
        <v>71</v>
      </c>
      <c r="AU137" s="186" t="s">
        <v>80</v>
      </c>
      <c r="AY137" s="185" t="s">
        <v>132</v>
      </c>
      <c r="BK137" s="187">
        <f>SUM(BK138:BK163)</f>
        <v>0</v>
      </c>
    </row>
    <row r="138" spans="2:65" s="1" customFormat="1" ht="25.5" customHeight="1">
      <c r="B138" s="39"/>
      <c r="C138" s="190" t="s">
        <v>348</v>
      </c>
      <c r="D138" s="190" t="s">
        <v>134</v>
      </c>
      <c r="E138" s="191" t="s">
        <v>260</v>
      </c>
      <c r="F138" s="192" t="s">
        <v>261</v>
      </c>
      <c r="G138" s="193" t="s">
        <v>137</v>
      </c>
      <c r="H138" s="194">
        <v>340</v>
      </c>
      <c r="I138" s="195"/>
      <c r="J138" s="196">
        <f>ROUND(I138*H138,2)</f>
        <v>0</v>
      </c>
      <c r="K138" s="192" t="s">
        <v>146</v>
      </c>
      <c r="L138" s="59"/>
      <c r="M138" s="197" t="s">
        <v>21</v>
      </c>
      <c r="N138" s="198" t="s">
        <v>43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139</v>
      </c>
      <c r="AT138" s="22" t="s">
        <v>134</v>
      </c>
      <c r="AU138" s="22" t="s">
        <v>82</v>
      </c>
      <c r="AY138" s="22" t="s">
        <v>132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80</v>
      </c>
      <c r="BK138" s="201">
        <f>ROUND(I138*H138,2)</f>
        <v>0</v>
      </c>
      <c r="BL138" s="22" t="s">
        <v>139</v>
      </c>
      <c r="BM138" s="22" t="s">
        <v>431</v>
      </c>
    </row>
    <row r="139" spans="2:65" s="11" customFormat="1" ht="13.5">
      <c r="B139" s="202"/>
      <c r="C139" s="203"/>
      <c r="D139" s="204" t="s">
        <v>141</v>
      </c>
      <c r="E139" s="205" t="s">
        <v>21</v>
      </c>
      <c r="F139" s="206" t="s">
        <v>432</v>
      </c>
      <c r="G139" s="203"/>
      <c r="H139" s="207">
        <v>340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141</v>
      </c>
      <c r="AU139" s="213" t="s">
        <v>82</v>
      </c>
      <c r="AV139" s="11" t="s">
        <v>82</v>
      </c>
      <c r="AW139" s="11" t="s">
        <v>36</v>
      </c>
      <c r="AX139" s="11" t="s">
        <v>80</v>
      </c>
      <c r="AY139" s="213" t="s">
        <v>132</v>
      </c>
    </row>
    <row r="140" spans="2:65" s="1" customFormat="1" ht="25.5" customHeight="1">
      <c r="B140" s="39"/>
      <c r="C140" s="190" t="s">
        <v>259</v>
      </c>
      <c r="D140" s="190" t="s">
        <v>134</v>
      </c>
      <c r="E140" s="191" t="s">
        <v>265</v>
      </c>
      <c r="F140" s="192" t="s">
        <v>266</v>
      </c>
      <c r="G140" s="193" t="s">
        <v>137</v>
      </c>
      <c r="H140" s="194">
        <v>397</v>
      </c>
      <c r="I140" s="195"/>
      <c r="J140" s="196">
        <f>ROUND(I140*H140,2)</f>
        <v>0</v>
      </c>
      <c r="K140" s="192" t="s">
        <v>146</v>
      </c>
      <c r="L140" s="59"/>
      <c r="M140" s="197" t="s">
        <v>21</v>
      </c>
      <c r="N140" s="198" t="s">
        <v>43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2" t="s">
        <v>139</v>
      </c>
      <c r="AT140" s="22" t="s">
        <v>134</v>
      </c>
      <c r="AU140" s="22" t="s">
        <v>82</v>
      </c>
      <c r="AY140" s="22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80</v>
      </c>
      <c r="BK140" s="201">
        <f>ROUND(I140*H140,2)</f>
        <v>0</v>
      </c>
      <c r="BL140" s="22" t="s">
        <v>139</v>
      </c>
      <c r="BM140" s="22" t="s">
        <v>433</v>
      </c>
    </row>
    <row r="141" spans="2:65" s="11" customFormat="1" ht="13.5">
      <c r="B141" s="202"/>
      <c r="C141" s="203"/>
      <c r="D141" s="204" t="s">
        <v>141</v>
      </c>
      <c r="E141" s="205" t="s">
        <v>21</v>
      </c>
      <c r="F141" s="206" t="s">
        <v>434</v>
      </c>
      <c r="G141" s="203"/>
      <c r="H141" s="207">
        <v>283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141</v>
      </c>
      <c r="AU141" s="213" t="s">
        <v>82</v>
      </c>
      <c r="AV141" s="11" t="s">
        <v>82</v>
      </c>
      <c r="AW141" s="11" t="s">
        <v>36</v>
      </c>
      <c r="AX141" s="11" t="s">
        <v>72</v>
      </c>
      <c r="AY141" s="213" t="s">
        <v>132</v>
      </c>
    </row>
    <row r="142" spans="2:65" s="11" customFormat="1" ht="13.5">
      <c r="B142" s="202"/>
      <c r="C142" s="203"/>
      <c r="D142" s="204" t="s">
        <v>141</v>
      </c>
      <c r="E142" s="205" t="s">
        <v>21</v>
      </c>
      <c r="F142" s="206" t="s">
        <v>269</v>
      </c>
      <c r="G142" s="203"/>
      <c r="H142" s="207">
        <v>114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141</v>
      </c>
      <c r="AU142" s="213" t="s">
        <v>82</v>
      </c>
      <c r="AV142" s="11" t="s">
        <v>82</v>
      </c>
      <c r="AW142" s="11" t="s">
        <v>36</v>
      </c>
      <c r="AX142" s="11" t="s">
        <v>72</v>
      </c>
      <c r="AY142" s="213" t="s">
        <v>132</v>
      </c>
    </row>
    <row r="143" spans="2:65" s="12" customFormat="1" ht="13.5">
      <c r="B143" s="224"/>
      <c r="C143" s="225"/>
      <c r="D143" s="204" t="s">
        <v>141</v>
      </c>
      <c r="E143" s="226" t="s">
        <v>21</v>
      </c>
      <c r="F143" s="227" t="s">
        <v>270</v>
      </c>
      <c r="G143" s="225"/>
      <c r="H143" s="228">
        <v>397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141</v>
      </c>
      <c r="AU143" s="234" t="s">
        <v>82</v>
      </c>
      <c r="AV143" s="12" t="s">
        <v>139</v>
      </c>
      <c r="AW143" s="12" t="s">
        <v>36</v>
      </c>
      <c r="AX143" s="12" t="s">
        <v>80</v>
      </c>
      <c r="AY143" s="234" t="s">
        <v>132</v>
      </c>
    </row>
    <row r="144" spans="2:65" s="1" customFormat="1" ht="51" customHeight="1">
      <c r="B144" s="39"/>
      <c r="C144" s="190" t="s">
        <v>264</v>
      </c>
      <c r="D144" s="190" t="s">
        <v>134</v>
      </c>
      <c r="E144" s="191" t="s">
        <v>435</v>
      </c>
      <c r="F144" s="192" t="s">
        <v>436</v>
      </c>
      <c r="G144" s="193" t="s">
        <v>137</v>
      </c>
      <c r="H144" s="194">
        <v>283</v>
      </c>
      <c r="I144" s="195"/>
      <c r="J144" s="196">
        <f>ROUND(I144*H144,2)</f>
        <v>0</v>
      </c>
      <c r="K144" s="192" t="s">
        <v>138</v>
      </c>
      <c r="L144" s="59"/>
      <c r="M144" s="197" t="s">
        <v>21</v>
      </c>
      <c r="N144" s="198" t="s">
        <v>43</v>
      </c>
      <c r="O144" s="40"/>
      <c r="P144" s="199">
        <f>O144*H144</f>
        <v>0</v>
      </c>
      <c r="Q144" s="199">
        <v>8.4250000000000005E-2</v>
      </c>
      <c r="R144" s="199">
        <f>Q144*H144</f>
        <v>23.842750000000002</v>
      </c>
      <c r="S144" s="199">
        <v>0</v>
      </c>
      <c r="T144" s="200">
        <f>S144*H144</f>
        <v>0</v>
      </c>
      <c r="AR144" s="22" t="s">
        <v>139</v>
      </c>
      <c r="AT144" s="22" t="s">
        <v>134</v>
      </c>
      <c r="AU144" s="22" t="s">
        <v>82</v>
      </c>
      <c r="AY144" s="22" t="s">
        <v>132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80</v>
      </c>
      <c r="BK144" s="201">
        <f>ROUND(I144*H144,2)</f>
        <v>0</v>
      </c>
      <c r="BL144" s="22" t="s">
        <v>139</v>
      </c>
      <c r="BM144" s="22" t="s">
        <v>437</v>
      </c>
    </row>
    <row r="145" spans="2:65" s="11" customFormat="1" ht="13.5">
      <c r="B145" s="202"/>
      <c r="C145" s="203"/>
      <c r="D145" s="204" t="s">
        <v>141</v>
      </c>
      <c r="E145" s="205" t="s">
        <v>21</v>
      </c>
      <c r="F145" s="206" t="s">
        <v>438</v>
      </c>
      <c r="G145" s="203"/>
      <c r="H145" s="207">
        <v>280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141</v>
      </c>
      <c r="AU145" s="213" t="s">
        <v>82</v>
      </c>
      <c r="AV145" s="11" t="s">
        <v>82</v>
      </c>
      <c r="AW145" s="11" t="s">
        <v>36</v>
      </c>
      <c r="AX145" s="11" t="s">
        <v>72</v>
      </c>
      <c r="AY145" s="213" t="s">
        <v>132</v>
      </c>
    </row>
    <row r="146" spans="2:65" s="11" customFormat="1" ht="13.5">
      <c r="B146" s="202"/>
      <c r="C146" s="203"/>
      <c r="D146" s="204" t="s">
        <v>141</v>
      </c>
      <c r="E146" s="205" t="s">
        <v>21</v>
      </c>
      <c r="F146" s="206" t="s">
        <v>276</v>
      </c>
      <c r="G146" s="203"/>
      <c r="H146" s="207">
        <v>3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141</v>
      </c>
      <c r="AU146" s="213" t="s">
        <v>82</v>
      </c>
      <c r="AV146" s="11" t="s">
        <v>82</v>
      </c>
      <c r="AW146" s="11" t="s">
        <v>36</v>
      </c>
      <c r="AX146" s="11" t="s">
        <v>72</v>
      </c>
      <c r="AY146" s="213" t="s">
        <v>132</v>
      </c>
    </row>
    <row r="147" spans="2:65" s="12" customFormat="1" ht="13.5">
      <c r="B147" s="224"/>
      <c r="C147" s="225"/>
      <c r="D147" s="204" t="s">
        <v>141</v>
      </c>
      <c r="E147" s="226" t="s">
        <v>21</v>
      </c>
      <c r="F147" s="227" t="s">
        <v>270</v>
      </c>
      <c r="G147" s="225"/>
      <c r="H147" s="228">
        <v>283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141</v>
      </c>
      <c r="AU147" s="234" t="s">
        <v>82</v>
      </c>
      <c r="AV147" s="12" t="s">
        <v>139</v>
      </c>
      <c r="AW147" s="12" t="s">
        <v>36</v>
      </c>
      <c r="AX147" s="12" t="s">
        <v>80</v>
      </c>
      <c r="AY147" s="234" t="s">
        <v>132</v>
      </c>
    </row>
    <row r="148" spans="2:65" s="1" customFormat="1" ht="16.5" customHeight="1">
      <c r="B148" s="39"/>
      <c r="C148" s="214" t="s">
        <v>271</v>
      </c>
      <c r="D148" s="214" t="s">
        <v>245</v>
      </c>
      <c r="E148" s="215" t="s">
        <v>278</v>
      </c>
      <c r="F148" s="216" t="s">
        <v>279</v>
      </c>
      <c r="G148" s="217" t="s">
        <v>137</v>
      </c>
      <c r="H148" s="218">
        <v>280</v>
      </c>
      <c r="I148" s="219"/>
      <c r="J148" s="220">
        <f>ROUND(I148*H148,2)</f>
        <v>0</v>
      </c>
      <c r="K148" s="216" t="s">
        <v>138</v>
      </c>
      <c r="L148" s="221"/>
      <c r="M148" s="222" t="s">
        <v>21</v>
      </c>
      <c r="N148" s="223" t="s">
        <v>43</v>
      </c>
      <c r="O148" s="40"/>
      <c r="P148" s="199">
        <f>O148*H148</f>
        <v>0</v>
      </c>
      <c r="Q148" s="199">
        <v>0.13100000000000001</v>
      </c>
      <c r="R148" s="199">
        <f>Q148*H148</f>
        <v>36.68</v>
      </c>
      <c r="S148" s="199">
        <v>0</v>
      </c>
      <c r="T148" s="200">
        <f>S148*H148</f>
        <v>0</v>
      </c>
      <c r="AR148" s="22" t="s">
        <v>158</v>
      </c>
      <c r="AT148" s="22" t="s">
        <v>245</v>
      </c>
      <c r="AU148" s="22" t="s">
        <v>82</v>
      </c>
      <c r="AY148" s="22" t="s">
        <v>132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80</v>
      </c>
      <c r="BK148" s="201">
        <f>ROUND(I148*H148,2)</f>
        <v>0</v>
      </c>
      <c r="BL148" s="22" t="s">
        <v>139</v>
      </c>
      <c r="BM148" s="22" t="s">
        <v>439</v>
      </c>
    </row>
    <row r="149" spans="2:65" s="11" customFormat="1" ht="13.5">
      <c r="B149" s="202"/>
      <c r="C149" s="203"/>
      <c r="D149" s="204" t="s">
        <v>141</v>
      </c>
      <c r="E149" s="205" t="s">
        <v>21</v>
      </c>
      <c r="F149" s="206" t="s">
        <v>440</v>
      </c>
      <c r="G149" s="203"/>
      <c r="H149" s="207">
        <v>280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141</v>
      </c>
      <c r="AU149" s="213" t="s">
        <v>82</v>
      </c>
      <c r="AV149" s="11" t="s">
        <v>82</v>
      </c>
      <c r="AW149" s="11" t="s">
        <v>36</v>
      </c>
      <c r="AX149" s="11" t="s">
        <v>80</v>
      </c>
      <c r="AY149" s="213" t="s">
        <v>132</v>
      </c>
    </row>
    <row r="150" spans="2:65" s="1" customFormat="1" ht="16.5" customHeight="1">
      <c r="B150" s="39"/>
      <c r="C150" s="214" t="s">
        <v>277</v>
      </c>
      <c r="D150" s="214" t="s">
        <v>245</v>
      </c>
      <c r="E150" s="215" t="s">
        <v>283</v>
      </c>
      <c r="F150" s="216" t="s">
        <v>284</v>
      </c>
      <c r="G150" s="217" t="s">
        <v>137</v>
      </c>
      <c r="H150" s="218">
        <v>3</v>
      </c>
      <c r="I150" s="219"/>
      <c r="J150" s="220">
        <f>ROUND(I150*H150,2)</f>
        <v>0</v>
      </c>
      <c r="K150" s="216" t="s">
        <v>138</v>
      </c>
      <c r="L150" s="221"/>
      <c r="M150" s="222" t="s">
        <v>21</v>
      </c>
      <c r="N150" s="223" t="s">
        <v>43</v>
      </c>
      <c r="O150" s="40"/>
      <c r="P150" s="199">
        <f>O150*H150</f>
        <v>0</v>
      </c>
      <c r="Q150" s="199">
        <v>0.13100000000000001</v>
      </c>
      <c r="R150" s="199">
        <f>Q150*H150</f>
        <v>0.39300000000000002</v>
      </c>
      <c r="S150" s="199">
        <v>0</v>
      </c>
      <c r="T150" s="200">
        <f>S150*H150</f>
        <v>0</v>
      </c>
      <c r="AR150" s="22" t="s">
        <v>158</v>
      </c>
      <c r="AT150" s="22" t="s">
        <v>245</v>
      </c>
      <c r="AU150" s="22" t="s">
        <v>82</v>
      </c>
      <c r="AY150" s="22" t="s">
        <v>132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80</v>
      </c>
      <c r="BK150" s="201">
        <f>ROUND(I150*H150,2)</f>
        <v>0</v>
      </c>
      <c r="BL150" s="22" t="s">
        <v>139</v>
      </c>
      <c r="BM150" s="22" t="s">
        <v>441</v>
      </c>
    </row>
    <row r="151" spans="2:65" s="11" customFormat="1" ht="13.5">
      <c r="B151" s="202"/>
      <c r="C151" s="203"/>
      <c r="D151" s="204" t="s">
        <v>141</v>
      </c>
      <c r="E151" s="205" t="s">
        <v>21</v>
      </c>
      <c r="F151" s="206" t="s">
        <v>149</v>
      </c>
      <c r="G151" s="203"/>
      <c r="H151" s="207">
        <v>3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141</v>
      </c>
      <c r="AU151" s="213" t="s">
        <v>82</v>
      </c>
      <c r="AV151" s="11" t="s">
        <v>82</v>
      </c>
      <c r="AW151" s="11" t="s">
        <v>36</v>
      </c>
      <c r="AX151" s="11" t="s">
        <v>80</v>
      </c>
      <c r="AY151" s="213" t="s">
        <v>132</v>
      </c>
    </row>
    <row r="152" spans="2:65" s="1" customFormat="1" ht="51" customHeight="1">
      <c r="B152" s="39"/>
      <c r="C152" s="190" t="s">
        <v>282</v>
      </c>
      <c r="D152" s="190" t="s">
        <v>134</v>
      </c>
      <c r="E152" s="191" t="s">
        <v>287</v>
      </c>
      <c r="F152" s="192" t="s">
        <v>288</v>
      </c>
      <c r="G152" s="193" t="s">
        <v>137</v>
      </c>
      <c r="H152" s="194">
        <v>57</v>
      </c>
      <c r="I152" s="195"/>
      <c r="J152" s="196">
        <f>ROUND(I152*H152,2)</f>
        <v>0</v>
      </c>
      <c r="K152" s="192" t="s">
        <v>146</v>
      </c>
      <c r="L152" s="59"/>
      <c r="M152" s="197" t="s">
        <v>21</v>
      </c>
      <c r="N152" s="198" t="s">
        <v>43</v>
      </c>
      <c r="O152" s="40"/>
      <c r="P152" s="199">
        <f>O152*H152</f>
        <v>0</v>
      </c>
      <c r="Q152" s="199">
        <v>8.5650000000000004E-2</v>
      </c>
      <c r="R152" s="199">
        <f>Q152*H152</f>
        <v>4.8820500000000004</v>
      </c>
      <c r="S152" s="199">
        <v>0</v>
      </c>
      <c r="T152" s="200">
        <f>S152*H152</f>
        <v>0</v>
      </c>
      <c r="AR152" s="22" t="s">
        <v>139</v>
      </c>
      <c r="AT152" s="22" t="s">
        <v>134</v>
      </c>
      <c r="AU152" s="22" t="s">
        <v>82</v>
      </c>
      <c r="AY152" s="22" t="s">
        <v>132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80</v>
      </c>
      <c r="BK152" s="201">
        <f>ROUND(I152*H152,2)</f>
        <v>0</v>
      </c>
      <c r="BL152" s="22" t="s">
        <v>139</v>
      </c>
      <c r="BM152" s="22" t="s">
        <v>442</v>
      </c>
    </row>
    <row r="153" spans="2:65" s="11" customFormat="1" ht="13.5">
      <c r="B153" s="202"/>
      <c r="C153" s="203"/>
      <c r="D153" s="204" t="s">
        <v>141</v>
      </c>
      <c r="E153" s="205" t="s">
        <v>21</v>
      </c>
      <c r="F153" s="206" t="s">
        <v>290</v>
      </c>
      <c r="G153" s="203"/>
      <c r="H153" s="207">
        <v>45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141</v>
      </c>
      <c r="AU153" s="213" t="s">
        <v>82</v>
      </c>
      <c r="AV153" s="11" t="s">
        <v>82</v>
      </c>
      <c r="AW153" s="11" t="s">
        <v>36</v>
      </c>
      <c r="AX153" s="11" t="s">
        <v>72</v>
      </c>
      <c r="AY153" s="213" t="s">
        <v>132</v>
      </c>
    </row>
    <row r="154" spans="2:65" s="11" customFormat="1" ht="13.5">
      <c r="B154" s="202"/>
      <c r="C154" s="203"/>
      <c r="D154" s="204" t="s">
        <v>141</v>
      </c>
      <c r="E154" s="205" t="s">
        <v>21</v>
      </c>
      <c r="F154" s="206" t="s">
        <v>291</v>
      </c>
      <c r="G154" s="203"/>
      <c r="H154" s="207">
        <v>12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141</v>
      </c>
      <c r="AU154" s="213" t="s">
        <v>82</v>
      </c>
      <c r="AV154" s="11" t="s">
        <v>82</v>
      </c>
      <c r="AW154" s="11" t="s">
        <v>36</v>
      </c>
      <c r="AX154" s="11" t="s">
        <v>72</v>
      </c>
      <c r="AY154" s="213" t="s">
        <v>132</v>
      </c>
    </row>
    <row r="155" spans="2:65" s="12" customFormat="1" ht="13.5">
      <c r="B155" s="224"/>
      <c r="C155" s="225"/>
      <c r="D155" s="204" t="s">
        <v>141</v>
      </c>
      <c r="E155" s="226" t="s">
        <v>21</v>
      </c>
      <c r="F155" s="227" t="s">
        <v>270</v>
      </c>
      <c r="G155" s="225"/>
      <c r="H155" s="228">
        <v>57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141</v>
      </c>
      <c r="AU155" s="234" t="s">
        <v>82</v>
      </c>
      <c r="AV155" s="12" t="s">
        <v>139</v>
      </c>
      <c r="AW155" s="12" t="s">
        <v>36</v>
      </c>
      <c r="AX155" s="12" t="s">
        <v>80</v>
      </c>
      <c r="AY155" s="234" t="s">
        <v>132</v>
      </c>
    </row>
    <row r="156" spans="2:65" s="1" customFormat="1" ht="16.5" customHeight="1">
      <c r="B156" s="39"/>
      <c r="C156" s="214" t="s">
        <v>286</v>
      </c>
      <c r="D156" s="214" t="s">
        <v>245</v>
      </c>
      <c r="E156" s="215" t="s">
        <v>293</v>
      </c>
      <c r="F156" s="216" t="s">
        <v>294</v>
      </c>
      <c r="G156" s="217" t="s">
        <v>137</v>
      </c>
      <c r="H156" s="218">
        <v>45</v>
      </c>
      <c r="I156" s="219"/>
      <c r="J156" s="220">
        <f>ROUND(I156*H156,2)</f>
        <v>0</v>
      </c>
      <c r="K156" s="216" t="s">
        <v>138</v>
      </c>
      <c r="L156" s="221"/>
      <c r="M156" s="222" t="s">
        <v>21</v>
      </c>
      <c r="N156" s="223" t="s">
        <v>43</v>
      </c>
      <c r="O156" s="40"/>
      <c r="P156" s="199">
        <f>O156*H156</f>
        <v>0</v>
      </c>
      <c r="Q156" s="199">
        <v>0.17599999999999999</v>
      </c>
      <c r="R156" s="199">
        <f>Q156*H156</f>
        <v>7.92</v>
      </c>
      <c r="S156" s="199">
        <v>0</v>
      </c>
      <c r="T156" s="200">
        <f>S156*H156</f>
        <v>0</v>
      </c>
      <c r="AR156" s="22" t="s">
        <v>158</v>
      </c>
      <c r="AT156" s="22" t="s">
        <v>245</v>
      </c>
      <c r="AU156" s="22" t="s">
        <v>82</v>
      </c>
      <c r="AY156" s="22" t="s">
        <v>132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2" t="s">
        <v>80</v>
      </c>
      <c r="BK156" s="201">
        <f>ROUND(I156*H156,2)</f>
        <v>0</v>
      </c>
      <c r="BL156" s="22" t="s">
        <v>139</v>
      </c>
      <c r="BM156" s="22" t="s">
        <v>443</v>
      </c>
    </row>
    <row r="157" spans="2:65" s="11" customFormat="1" ht="13.5">
      <c r="B157" s="202"/>
      <c r="C157" s="203"/>
      <c r="D157" s="204" t="s">
        <v>141</v>
      </c>
      <c r="E157" s="205" t="s">
        <v>21</v>
      </c>
      <c r="F157" s="206" t="s">
        <v>221</v>
      </c>
      <c r="G157" s="203"/>
      <c r="H157" s="207">
        <v>45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141</v>
      </c>
      <c r="AU157" s="213" t="s">
        <v>82</v>
      </c>
      <c r="AV157" s="11" t="s">
        <v>82</v>
      </c>
      <c r="AW157" s="11" t="s">
        <v>36</v>
      </c>
      <c r="AX157" s="11" t="s">
        <v>80</v>
      </c>
      <c r="AY157" s="213" t="s">
        <v>132</v>
      </c>
    </row>
    <row r="158" spans="2:65" s="1" customFormat="1" ht="16.5" customHeight="1">
      <c r="B158" s="39"/>
      <c r="C158" s="214" t="s">
        <v>292</v>
      </c>
      <c r="D158" s="214" t="s">
        <v>245</v>
      </c>
      <c r="E158" s="215" t="s">
        <v>297</v>
      </c>
      <c r="F158" s="216" t="s">
        <v>298</v>
      </c>
      <c r="G158" s="217" t="s">
        <v>137</v>
      </c>
      <c r="H158" s="218">
        <v>12</v>
      </c>
      <c r="I158" s="219"/>
      <c r="J158" s="220">
        <f>ROUND(I158*H158,2)</f>
        <v>0</v>
      </c>
      <c r="K158" s="216" t="s">
        <v>138</v>
      </c>
      <c r="L158" s="221"/>
      <c r="M158" s="222" t="s">
        <v>21</v>
      </c>
      <c r="N158" s="223" t="s">
        <v>43</v>
      </c>
      <c r="O158" s="40"/>
      <c r="P158" s="199">
        <f>O158*H158</f>
        <v>0</v>
      </c>
      <c r="Q158" s="199">
        <v>0.13100000000000001</v>
      </c>
      <c r="R158" s="199">
        <f>Q158*H158</f>
        <v>1.5720000000000001</v>
      </c>
      <c r="S158" s="199">
        <v>0</v>
      </c>
      <c r="T158" s="200">
        <f>S158*H158</f>
        <v>0</v>
      </c>
      <c r="AR158" s="22" t="s">
        <v>158</v>
      </c>
      <c r="AT158" s="22" t="s">
        <v>245</v>
      </c>
      <c r="AU158" s="22" t="s">
        <v>82</v>
      </c>
      <c r="AY158" s="22" t="s">
        <v>132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80</v>
      </c>
      <c r="BK158" s="201">
        <f>ROUND(I158*H158,2)</f>
        <v>0</v>
      </c>
      <c r="BL158" s="22" t="s">
        <v>139</v>
      </c>
      <c r="BM158" s="22" t="s">
        <v>444</v>
      </c>
    </row>
    <row r="159" spans="2:65" s="11" customFormat="1" ht="13.5">
      <c r="B159" s="202"/>
      <c r="C159" s="203"/>
      <c r="D159" s="204" t="s">
        <v>141</v>
      </c>
      <c r="E159" s="205" t="s">
        <v>21</v>
      </c>
      <c r="F159" s="206" t="s">
        <v>163</v>
      </c>
      <c r="G159" s="203"/>
      <c r="H159" s="207">
        <v>12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141</v>
      </c>
      <c r="AU159" s="213" t="s">
        <v>82</v>
      </c>
      <c r="AV159" s="11" t="s">
        <v>82</v>
      </c>
      <c r="AW159" s="11" t="s">
        <v>36</v>
      </c>
      <c r="AX159" s="11" t="s">
        <v>80</v>
      </c>
      <c r="AY159" s="213" t="s">
        <v>132</v>
      </c>
    </row>
    <row r="160" spans="2:65" s="1" customFormat="1" ht="25.5" customHeight="1">
      <c r="B160" s="39"/>
      <c r="C160" s="190" t="s">
        <v>296</v>
      </c>
      <c r="D160" s="190" t="s">
        <v>134</v>
      </c>
      <c r="E160" s="191" t="s">
        <v>301</v>
      </c>
      <c r="F160" s="192" t="s">
        <v>302</v>
      </c>
      <c r="G160" s="193" t="s">
        <v>137</v>
      </c>
      <c r="H160" s="194">
        <v>19</v>
      </c>
      <c r="I160" s="195"/>
      <c r="J160" s="196">
        <f>ROUND(I160*H160,2)</f>
        <v>0</v>
      </c>
      <c r="K160" s="192" t="s">
        <v>146</v>
      </c>
      <c r="L160" s="59"/>
      <c r="M160" s="197" t="s">
        <v>21</v>
      </c>
      <c r="N160" s="198" t="s">
        <v>43</v>
      </c>
      <c r="O160" s="40"/>
      <c r="P160" s="199">
        <f>O160*H160</f>
        <v>0</v>
      </c>
      <c r="Q160" s="199">
        <v>0.12966</v>
      </c>
      <c r="R160" s="199">
        <f>Q160*H160</f>
        <v>2.4635400000000001</v>
      </c>
      <c r="S160" s="199">
        <v>0</v>
      </c>
      <c r="T160" s="200">
        <f>S160*H160</f>
        <v>0</v>
      </c>
      <c r="AR160" s="22" t="s">
        <v>139</v>
      </c>
      <c r="AT160" s="22" t="s">
        <v>134</v>
      </c>
      <c r="AU160" s="22" t="s">
        <v>82</v>
      </c>
      <c r="AY160" s="22" t="s">
        <v>132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2" t="s">
        <v>80</v>
      </c>
      <c r="BK160" s="201">
        <f>ROUND(I160*H160,2)</f>
        <v>0</v>
      </c>
      <c r="BL160" s="22" t="s">
        <v>139</v>
      </c>
      <c r="BM160" s="22" t="s">
        <v>445</v>
      </c>
    </row>
    <row r="161" spans="2:65" s="11" customFormat="1" ht="13.5">
      <c r="B161" s="202"/>
      <c r="C161" s="203"/>
      <c r="D161" s="204" t="s">
        <v>141</v>
      </c>
      <c r="E161" s="205" t="s">
        <v>21</v>
      </c>
      <c r="F161" s="206" t="s">
        <v>446</v>
      </c>
      <c r="G161" s="203"/>
      <c r="H161" s="207">
        <v>19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141</v>
      </c>
      <c r="AU161" s="213" t="s">
        <v>82</v>
      </c>
      <c r="AV161" s="11" t="s">
        <v>82</v>
      </c>
      <c r="AW161" s="11" t="s">
        <v>36</v>
      </c>
      <c r="AX161" s="11" t="s">
        <v>80</v>
      </c>
      <c r="AY161" s="213" t="s">
        <v>132</v>
      </c>
    </row>
    <row r="162" spans="2:65" s="1" customFormat="1" ht="51" customHeight="1">
      <c r="B162" s="39"/>
      <c r="C162" s="190" t="s">
        <v>300</v>
      </c>
      <c r="D162" s="190" t="s">
        <v>134</v>
      </c>
      <c r="E162" s="191" t="s">
        <v>306</v>
      </c>
      <c r="F162" s="192" t="s">
        <v>307</v>
      </c>
      <c r="G162" s="193" t="s">
        <v>137</v>
      </c>
      <c r="H162" s="194">
        <v>12</v>
      </c>
      <c r="I162" s="195"/>
      <c r="J162" s="196">
        <f>ROUND(I162*H162,2)</f>
        <v>0</v>
      </c>
      <c r="K162" s="192" t="s">
        <v>146</v>
      </c>
      <c r="L162" s="59"/>
      <c r="M162" s="197" t="s">
        <v>21</v>
      </c>
      <c r="N162" s="198" t="s">
        <v>43</v>
      </c>
      <c r="O162" s="40"/>
      <c r="P162" s="199">
        <f>O162*H162</f>
        <v>0</v>
      </c>
      <c r="Q162" s="199">
        <v>0.53020999999999996</v>
      </c>
      <c r="R162" s="199">
        <f>Q162*H162</f>
        <v>6.36252</v>
      </c>
      <c r="S162" s="199">
        <v>0</v>
      </c>
      <c r="T162" s="200">
        <f>S162*H162</f>
        <v>0</v>
      </c>
      <c r="AR162" s="22" t="s">
        <v>139</v>
      </c>
      <c r="AT162" s="22" t="s">
        <v>134</v>
      </c>
      <c r="AU162" s="22" t="s">
        <v>82</v>
      </c>
      <c r="AY162" s="22" t="s">
        <v>132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80</v>
      </c>
      <c r="BK162" s="201">
        <f>ROUND(I162*H162,2)</f>
        <v>0</v>
      </c>
      <c r="BL162" s="22" t="s">
        <v>139</v>
      </c>
      <c r="BM162" s="22" t="s">
        <v>447</v>
      </c>
    </row>
    <row r="163" spans="2:65" s="11" customFormat="1" ht="13.5">
      <c r="B163" s="202"/>
      <c r="C163" s="203"/>
      <c r="D163" s="204" t="s">
        <v>141</v>
      </c>
      <c r="E163" s="205" t="s">
        <v>21</v>
      </c>
      <c r="F163" s="206" t="s">
        <v>448</v>
      </c>
      <c r="G163" s="203"/>
      <c r="H163" s="207">
        <v>12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141</v>
      </c>
      <c r="AU163" s="213" t="s">
        <v>82</v>
      </c>
      <c r="AV163" s="11" t="s">
        <v>82</v>
      </c>
      <c r="AW163" s="11" t="s">
        <v>36</v>
      </c>
      <c r="AX163" s="11" t="s">
        <v>80</v>
      </c>
      <c r="AY163" s="213" t="s">
        <v>132</v>
      </c>
    </row>
    <row r="164" spans="2:65" s="10" customFormat="1" ht="29.85" customHeight="1">
      <c r="B164" s="174"/>
      <c r="C164" s="175"/>
      <c r="D164" s="176" t="s">
        <v>71</v>
      </c>
      <c r="E164" s="188" t="s">
        <v>310</v>
      </c>
      <c r="F164" s="188" t="s">
        <v>311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SUM(P165:P183)</f>
        <v>0</v>
      </c>
      <c r="Q164" s="182"/>
      <c r="R164" s="183">
        <f>SUM(R165:R183)</f>
        <v>35.927799999999998</v>
      </c>
      <c r="S164" s="182"/>
      <c r="T164" s="184">
        <f>SUM(T165:T183)</f>
        <v>0</v>
      </c>
      <c r="AR164" s="185" t="s">
        <v>80</v>
      </c>
      <c r="AT164" s="186" t="s">
        <v>71</v>
      </c>
      <c r="AU164" s="186" t="s">
        <v>80</v>
      </c>
      <c r="AY164" s="185" t="s">
        <v>132</v>
      </c>
      <c r="BK164" s="187">
        <f>SUM(BK165:BK183)</f>
        <v>0</v>
      </c>
    </row>
    <row r="165" spans="2:65" s="1" customFormat="1" ht="25.5" customHeight="1">
      <c r="B165" s="39"/>
      <c r="C165" s="190" t="s">
        <v>216</v>
      </c>
      <c r="D165" s="190" t="s">
        <v>134</v>
      </c>
      <c r="E165" s="191" t="s">
        <v>313</v>
      </c>
      <c r="F165" s="192" t="s">
        <v>314</v>
      </c>
      <c r="G165" s="193" t="s">
        <v>145</v>
      </c>
      <c r="H165" s="194">
        <v>26</v>
      </c>
      <c r="I165" s="195"/>
      <c r="J165" s="196">
        <f>ROUND(I165*H165,2)</f>
        <v>0</v>
      </c>
      <c r="K165" s="192" t="s">
        <v>138</v>
      </c>
      <c r="L165" s="59"/>
      <c r="M165" s="197" t="s">
        <v>21</v>
      </c>
      <c r="N165" s="198" t="s">
        <v>43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139</v>
      </c>
      <c r="AT165" s="22" t="s">
        <v>134</v>
      </c>
      <c r="AU165" s="22" t="s">
        <v>82</v>
      </c>
      <c r="AY165" s="22" t="s">
        <v>132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80</v>
      </c>
      <c r="BK165" s="201">
        <f>ROUND(I165*H165,2)</f>
        <v>0</v>
      </c>
      <c r="BL165" s="22" t="s">
        <v>139</v>
      </c>
      <c r="BM165" s="22" t="s">
        <v>449</v>
      </c>
    </row>
    <row r="166" spans="2:65" s="11" customFormat="1" ht="13.5">
      <c r="B166" s="202"/>
      <c r="C166" s="203"/>
      <c r="D166" s="204" t="s">
        <v>141</v>
      </c>
      <c r="E166" s="205" t="s">
        <v>21</v>
      </c>
      <c r="F166" s="206" t="s">
        <v>450</v>
      </c>
      <c r="G166" s="203"/>
      <c r="H166" s="207">
        <v>26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141</v>
      </c>
      <c r="AU166" s="213" t="s">
        <v>82</v>
      </c>
      <c r="AV166" s="11" t="s">
        <v>82</v>
      </c>
      <c r="AW166" s="11" t="s">
        <v>36</v>
      </c>
      <c r="AX166" s="11" t="s">
        <v>80</v>
      </c>
      <c r="AY166" s="213" t="s">
        <v>132</v>
      </c>
    </row>
    <row r="167" spans="2:65" s="1" customFormat="1" ht="16.5" customHeight="1">
      <c r="B167" s="39"/>
      <c r="C167" s="214" t="s">
        <v>312</v>
      </c>
      <c r="D167" s="214" t="s">
        <v>245</v>
      </c>
      <c r="E167" s="215" t="s">
        <v>318</v>
      </c>
      <c r="F167" s="216" t="s">
        <v>319</v>
      </c>
      <c r="G167" s="217" t="s">
        <v>137</v>
      </c>
      <c r="H167" s="218">
        <v>93</v>
      </c>
      <c r="I167" s="219"/>
      <c r="J167" s="220">
        <f>ROUND(I167*H167,2)</f>
        <v>0</v>
      </c>
      <c r="K167" s="216" t="s">
        <v>138</v>
      </c>
      <c r="L167" s="221"/>
      <c r="M167" s="222" t="s">
        <v>21</v>
      </c>
      <c r="N167" s="223" t="s">
        <v>43</v>
      </c>
      <c r="O167" s="40"/>
      <c r="P167" s="199">
        <f>O167*H167</f>
        <v>0</v>
      </c>
      <c r="Q167" s="199">
        <v>4.0000000000000002E-4</v>
      </c>
      <c r="R167" s="199">
        <f>Q167*H167</f>
        <v>3.7200000000000004E-2</v>
      </c>
      <c r="S167" s="199">
        <v>0</v>
      </c>
      <c r="T167" s="200">
        <f>S167*H167</f>
        <v>0</v>
      </c>
      <c r="AR167" s="22" t="s">
        <v>158</v>
      </c>
      <c r="AT167" s="22" t="s">
        <v>245</v>
      </c>
      <c r="AU167" s="22" t="s">
        <v>82</v>
      </c>
      <c r="AY167" s="22" t="s">
        <v>132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80</v>
      </c>
      <c r="BK167" s="201">
        <f>ROUND(I167*H167,2)</f>
        <v>0</v>
      </c>
      <c r="BL167" s="22" t="s">
        <v>139</v>
      </c>
      <c r="BM167" s="22" t="s">
        <v>451</v>
      </c>
    </row>
    <row r="168" spans="2:65" s="11" customFormat="1" ht="13.5">
      <c r="B168" s="202"/>
      <c r="C168" s="203"/>
      <c r="D168" s="204" t="s">
        <v>141</v>
      </c>
      <c r="E168" s="205" t="s">
        <v>21</v>
      </c>
      <c r="F168" s="206" t="s">
        <v>452</v>
      </c>
      <c r="G168" s="203"/>
      <c r="H168" s="207">
        <v>93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141</v>
      </c>
      <c r="AU168" s="213" t="s">
        <v>82</v>
      </c>
      <c r="AV168" s="11" t="s">
        <v>82</v>
      </c>
      <c r="AW168" s="11" t="s">
        <v>36</v>
      </c>
      <c r="AX168" s="11" t="s">
        <v>80</v>
      </c>
      <c r="AY168" s="213" t="s">
        <v>132</v>
      </c>
    </row>
    <row r="169" spans="2:65" s="1" customFormat="1" ht="38.25" customHeight="1">
      <c r="B169" s="39"/>
      <c r="C169" s="190" t="s">
        <v>317</v>
      </c>
      <c r="D169" s="190" t="s">
        <v>134</v>
      </c>
      <c r="E169" s="191" t="s">
        <v>323</v>
      </c>
      <c r="F169" s="192" t="s">
        <v>324</v>
      </c>
      <c r="G169" s="193" t="s">
        <v>145</v>
      </c>
      <c r="H169" s="194">
        <v>23</v>
      </c>
      <c r="I169" s="195"/>
      <c r="J169" s="196">
        <f>ROUND(I169*H169,2)</f>
        <v>0</v>
      </c>
      <c r="K169" s="192" t="s">
        <v>146</v>
      </c>
      <c r="L169" s="59"/>
      <c r="M169" s="197" t="s">
        <v>21</v>
      </c>
      <c r="N169" s="198" t="s">
        <v>43</v>
      </c>
      <c r="O169" s="40"/>
      <c r="P169" s="199">
        <f>O169*H169</f>
        <v>0</v>
      </c>
      <c r="Q169" s="199">
        <v>0.15540000000000001</v>
      </c>
      <c r="R169" s="199">
        <f>Q169*H169</f>
        <v>3.5742000000000003</v>
      </c>
      <c r="S169" s="199">
        <v>0</v>
      </c>
      <c r="T169" s="200">
        <f>S169*H169</f>
        <v>0</v>
      </c>
      <c r="AR169" s="22" t="s">
        <v>139</v>
      </c>
      <c r="AT169" s="22" t="s">
        <v>134</v>
      </c>
      <c r="AU169" s="22" t="s">
        <v>82</v>
      </c>
      <c r="AY169" s="22" t="s">
        <v>132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80</v>
      </c>
      <c r="BK169" s="201">
        <f>ROUND(I169*H169,2)</f>
        <v>0</v>
      </c>
      <c r="BL169" s="22" t="s">
        <v>139</v>
      </c>
      <c r="BM169" s="22" t="s">
        <v>453</v>
      </c>
    </row>
    <row r="170" spans="2:65" s="11" customFormat="1" ht="13.5">
      <c r="B170" s="202"/>
      <c r="C170" s="203"/>
      <c r="D170" s="204" t="s">
        <v>141</v>
      </c>
      <c r="E170" s="205" t="s">
        <v>21</v>
      </c>
      <c r="F170" s="206" t="s">
        <v>454</v>
      </c>
      <c r="G170" s="203"/>
      <c r="H170" s="207">
        <v>11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141</v>
      </c>
      <c r="AU170" s="213" t="s">
        <v>82</v>
      </c>
      <c r="AV170" s="11" t="s">
        <v>82</v>
      </c>
      <c r="AW170" s="11" t="s">
        <v>36</v>
      </c>
      <c r="AX170" s="11" t="s">
        <v>72</v>
      </c>
      <c r="AY170" s="213" t="s">
        <v>132</v>
      </c>
    </row>
    <row r="171" spans="2:65" s="11" customFormat="1" ht="13.5">
      <c r="B171" s="202"/>
      <c r="C171" s="203"/>
      <c r="D171" s="204" t="s">
        <v>141</v>
      </c>
      <c r="E171" s="205" t="s">
        <v>21</v>
      </c>
      <c r="F171" s="206" t="s">
        <v>455</v>
      </c>
      <c r="G171" s="203"/>
      <c r="H171" s="207">
        <v>8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141</v>
      </c>
      <c r="AU171" s="213" t="s">
        <v>82</v>
      </c>
      <c r="AV171" s="11" t="s">
        <v>82</v>
      </c>
      <c r="AW171" s="11" t="s">
        <v>36</v>
      </c>
      <c r="AX171" s="11" t="s">
        <v>72</v>
      </c>
      <c r="AY171" s="213" t="s">
        <v>132</v>
      </c>
    </row>
    <row r="172" spans="2:65" s="11" customFormat="1" ht="13.5">
      <c r="B172" s="202"/>
      <c r="C172" s="203"/>
      <c r="D172" s="204" t="s">
        <v>141</v>
      </c>
      <c r="E172" s="205" t="s">
        <v>21</v>
      </c>
      <c r="F172" s="206" t="s">
        <v>456</v>
      </c>
      <c r="G172" s="203"/>
      <c r="H172" s="207">
        <v>4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141</v>
      </c>
      <c r="AU172" s="213" t="s">
        <v>82</v>
      </c>
      <c r="AV172" s="11" t="s">
        <v>82</v>
      </c>
      <c r="AW172" s="11" t="s">
        <v>36</v>
      </c>
      <c r="AX172" s="11" t="s">
        <v>72</v>
      </c>
      <c r="AY172" s="213" t="s">
        <v>132</v>
      </c>
    </row>
    <row r="173" spans="2:65" s="12" customFormat="1" ht="13.5">
      <c r="B173" s="224"/>
      <c r="C173" s="225"/>
      <c r="D173" s="204" t="s">
        <v>141</v>
      </c>
      <c r="E173" s="226" t="s">
        <v>21</v>
      </c>
      <c r="F173" s="227" t="s">
        <v>270</v>
      </c>
      <c r="G173" s="225"/>
      <c r="H173" s="228">
        <v>23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141</v>
      </c>
      <c r="AU173" s="234" t="s">
        <v>82</v>
      </c>
      <c r="AV173" s="12" t="s">
        <v>139</v>
      </c>
      <c r="AW173" s="12" t="s">
        <v>36</v>
      </c>
      <c r="AX173" s="12" t="s">
        <v>80</v>
      </c>
      <c r="AY173" s="234" t="s">
        <v>132</v>
      </c>
    </row>
    <row r="174" spans="2:65" s="1" customFormat="1" ht="16.5" customHeight="1">
      <c r="B174" s="39"/>
      <c r="C174" s="214" t="s">
        <v>322</v>
      </c>
      <c r="D174" s="214" t="s">
        <v>245</v>
      </c>
      <c r="E174" s="215" t="s">
        <v>330</v>
      </c>
      <c r="F174" s="216" t="s">
        <v>331</v>
      </c>
      <c r="G174" s="217" t="s">
        <v>145</v>
      </c>
      <c r="H174" s="218">
        <v>11</v>
      </c>
      <c r="I174" s="219"/>
      <c r="J174" s="220">
        <f>ROUND(I174*H174,2)</f>
        <v>0</v>
      </c>
      <c r="K174" s="216" t="s">
        <v>138</v>
      </c>
      <c r="L174" s="221"/>
      <c r="M174" s="222" t="s">
        <v>21</v>
      </c>
      <c r="N174" s="223" t="s">
        <v>43</v>
      </c>
      <c r="O174" s="40"/>
      <c r="P174" s="199">
        <f>O174*H174</f>
        <v>0</v>
      </c>
      <c r="Q174" s="199">
        <v>8.1000000000000003E-2</v>
      </c>
      <c r="R174" s="199">
        <f>Q174*H174</f>
        <v>0.89100000000000001</v>
      </c>
      <c r="S174" s="199">
        <v>0</v>
      </c>
      <c r="T174" s="200">
        <f>S174*H174</f>
        <v>0</v>
      </c>
      <c r="AR174" s="22" t="s">
        <v>158</v>
      </c>
      <c r="AT174" s="22" t="s">
        <v>245</v>
      </c>
      <c r="AU174" s="22" t="s">
        <v>82</v>
      </c>
      <c r="AY174" s="22" t="s">
        <v>132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80</v>
      </c>
      <c r="BK174" s="201">
        <f>ROUND(I174*H174,2)</f>
        <v>0</v>
      </c>
      <c r="BL174" s="22" t="s">
        <v>139</v>
      </c>
      <c r="BM174" s="22" t="s">
        <v>457</v>
      </c>
    </row>
    <row r="175" spans="2:65" s="11" customFormat="1" ht="13.5">
      <c r="B175" s="202"/>
      <c r="C175" s="203"/>
      <c r="D175" s="204" t="s">
        <v>141</v>
      </c>
      <c r="E175" s="205" t="s">
        <v>21</v>
      </c>
      <c r="F175" s="206" t="s">
        <v>376</v>
      </c>
      <c r="G175" s="203"/>
      <c r="H175" s="207">
        <v>11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141</v>
      </c>
      <c r="AU175" s="213" t="s">
        <v>82</v>
      </c>
      <c r="AV175" s="11" t="s">
        <v>82</v>
      </c>
      <c r="AW175" s="11" t="s">
        <v>36</v>
      </c>
      <c r="AX175" s="11" t="s">
        <v>80</v>
      </c>
      <c r="AY175" s="213" t="s">
        <v>132</v>
      </c>
    </row>
    <row r="176" spans="2:65" s="1" customFormat="1" ht="16.5" customHeight="1">
      <c r="B176" s="39"/>
      <c r="C176" s="214" t="s">
        <v>329</v>
      </c>
      <c r="D176" s="214" t="s">
        <v>245</v>
      </c>
      <c r="E176" s="215" t="s">
        <v>334</v>
      </c>
      <c r="F176" s="216" t="s">
        <v>335</v>
      </c>
      <c r="G176" s="217" t="s">
        <v>145</v>
      </c>
      <c r="H176" s="218">
        <v>8</v>
      </c>
      <c r="I176" s="219"/>
      <c r="J176" s="220">
        <f>ROUND(I176*H176,2)</f>
        <v>0</v>
      </c>
      <c r="K176" s="216" t="s">
        <v>138</v>
      </c>
      <c r="L176" s="221"/>
      <c r="M176" s="222" t="s">
        <v>21</v>
      </c>
      <c r="N176" s="223" t="s">
        <v>43</v>
      </c>
      <c r="O176" s="40"/>
      <c r="P176" s="199">
        <f>O176*H176</f>
        <v>0</v>
      </c>
      <c r="Q176" s="199">
        <v>4.8300000000000003E-2</v>
      </c>
      <c r="R176" s="199">
        <f>Q176*H176</f>
        <v>0.38640000000000002</v>
      </c>
      <c r="S176" s="199">
        <v>0</v>
      </c>
      <c r="T176" s="200">
        <f>S176*H176</f>
        <v>0</v>
      </c>
      <c r="AR176" s="22" t="s">
        <v>158</v>
      </c>
      <c r="AT176" s="22" t="s">
        <v>245</v>
      </c>
      <c r="AU176" s="22" t="s">
        <v>82</v>
      </c>
      <c r="AY176" s="22" t="s">
        <v>132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80</v>
      </c>
      <c r="BK176" s="201">
        <f>ROUND(I176*H176,2)</f>
        <v>0</v>
      </c>
      <c r="BL176" s="22" t="s">
        <v>139</v>
      </c>
      <c r="BM176" s="22" t="s">
        <v>458</v>
      </c>
    </row>
    <row r="177" spans="2:65" s="11" customFormat="1" ht="13.5">
      <c r="B177" s="202"/>
      <c r="C177" s="203"/>
      <c r="D177" s="204" t="s">
        <v>141</v>
      </c>
      <c r="E177" s="205" t="s">
        <v>21</v>
      </c>
      <c r="F177" s="206" t="s">
        <v>158</v>
      </c>
      <c r="G177" s="203"/>
      <c r="H177" s="207">
        <v>8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141</v>
      </c>
      <c r="AU177" s="213" t="s">
        <v>82</v>
      </c>
      <c r="AV177" s="11" t="s">
        <v>82</v>
      </c>
      <c r="AW177" s="11" t="s">
        <v>36</v>
      </c>
      <c r="AX177" s="11" t="s">
        <v>80</v>
      </c>
      <c r="AY177" s="213" t="s">
        <v>132</v>
      </c>
    </row>
    <row r="178" spans="2:65" s="1" customFormat="1" ht="16.5" customHeight="1">
      <c r="B178" s="39"/>
      <c r="C178" s="214" t="s">
        <v>333</v>
      </c>
      <c r="D178" s="214" t="s">
        <v>245</v>
      </c>
      <c r="E178" s="215" t="s">
        <v>339</v>
      </c>
      <c r="F178" s="216" t="s">
        <v>340</v>
      </c>
      <c r="G178" s="217" t="s">
        <v>145</v>
      </c>
      <c r="H178" s="218">
        <v>4</v>
      </c>
      <c r="I178" s="219"/>
      <c r="J178" s="220">
        <f>ROUND(I178*H178,2)</f>
        <v>0</v>
      </c>
      <c r="K178" s="216" t="s">
        <v>138</v>
      </c>
      <c r="L178" s="221"/>
      <c r="M178" s="222" t="s">
        <v>21</v>
      </c>
      <c r="N178" s="223" t="s">
        <v>43</v>
      </c>
      <c r="O178" s="40"/>
      <c r="P178" s="199">
        <f>O178*H178</f>
        <v>0</v>
      </c>
      <c r="Q178" s="199">
        <v>6.4000000000000001E-2</v>
      </c>
      <c r="R178" s="199">
        <f>Q178*H178</f>
        <v>0.25600000000000001</v>
      </c>
      <c r="S178" s="199">
        <v>0</v>
      </c>
      <c r="T178" s="200">
        <f>S178*H178</f>
        <v>0</v>
      </c>
      <c r="AR178" s="22" t="s">
        <v>158</v>
      </c>
      <c r="AT178" s="22" t="s">
        <v>245</v>
      </c>
      <c r="AU178" s="22" t="s">
        <v>82</v>
      </c>
      <c r="AY178" s="22" t="s">
        <v>132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80</v>
      </c>
      <c r="BK178" s="201">
        <f>ROUND(I178*H178,2)</f>
        <v>0</v>
      </c>
      <c r="BL178" s="22" t="s">
        <v>139</v>
      </c>
      <c r="BM178" s="22" t="s">
        <v>459</v>
      </c>
    </row>
    <row r="179" spans="2:65" s="11" customFormat="1" ht="13.5">
      <c r="B179" s="202"/>
      <c r="C179" s="203"/>
      <c r="D179" s="204" t="s">
        <v>141</v>
      </c>
      <c r="E179" s="205" t="s">
        <v>21</v>
      </c>
      <c r="F179" s="206" t="s">
        <v>139</v>
      </c>
      <c r="G179" s="203"/>
      <c r="H179" s="207">
        <v>4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141</v>
      </c>
      <c r="AU179" s="213" t="s">
        <v>82</v>
      </c>
      <c r="AV179" s="11" t="s">
        <v>82</v>
      </c>
      <c r="AW179" s="11" t="s">
        <v>36</v>
      </c>
      <c r="AX179" s="11" t="s">
        <v>80</v>
      </c>
      <c r="AY179" s="213" t="s">
        <v>132</v>
      </c>
    </row>
    <row r="180" spans="2:65" s="1" customFormat="1" ht="38.25" customHeight="1">
      <c r="B180" s="39"/>
      <c r="C180" s="190" t="s">
        <v>338</v>
      </c>
      <c r="D180" s="190" t="s">
        <v>134</v>
      </c>
      <c r="E180" s="191" t="s">
        <v>343</v>
      </c>
      <c r="F180" s="192" t="s">
        <v>344</v>
      </c>
      <c r="G180" s="193" t="s">
        <v>145</v>
      </c>
      <c r="H180" s="194">
        <v>186</v>
      </c>
      <c r="I180" s="195"/>
      <c r="J180" s="196">
        <f>ROUND(I180*H180,2)</f>
        <v>0</v>
      </c>
      <c r="K180" s="192" t="s">
        <v>146</v>
      </c>
      <c r="L180" s="59"/>
      <c r="M180" s="197" t="s">
        <v>21</v>
      </c>
      <c r="N180" s="198" t="s">
        <v>43</v>
      </c>
      <c r="O180" s="40"/>
      <c r="P180" s="199">
        <f>O180*H180</f>
        <v>0</v>
      </c>
      <c r="Q180" s="199">
        <v>0.1295</v>
      </c>
      <c r="R180" s="199">
        <f>Q180*H180</f>
        <v>24.087</v>
      </c>
      <c r="S180" s="199">
        <v>0</v>
      </c>
      <c r="T180" s="200">
        <f>S180*H180</f>
        <v>0</v>
      </c>
      <c r="AR180" s="22" t="s">
        <v>139</v>
      </c>
      <c r="AT180" s="22" t="s">
        <v>134</v>
      </c>
      <c r="AU180" s="22" t="s">
        <v>82</v>
      </c>
      <c r="AY180" s="22" t="s">
        <v>132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80</v>
      </c>
      <c r="BK180" s="201">
        <f>ROUND(I180*H180,2)</f>
        <v>0</v>
      </c>
      <c r="BL180" s="22" t="s">
        <v>139</v>
      </c>
      <c r="BM180" s="22" t="s">
        <v>460</v>
      </c>
    </row>
    <row r="181" spans="2:65" s="11" customFormat="1" ht="13.5">
      <c r="B181" s="202"/>
      <c r="C181" s="203"/>
      <c r="D181" s="204" t="s">
        <v>141</v>
      </c>
      <c r="E181" s="205" t="s">
        <v>21</v>
      </c>
      <c r="F181" s="206" t="s">
        <v>461</v>
      </c>
      <c r="G181" s="203"/>
      <c r="H181" s="207">
        <v>186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141</v>
      </c>
      <c r="AU181" s="213" t="s">
        <v>82</v>
      </c>
      <c r="AV181" s="11" t="s">
        <v>82</v>
      </c>
      <c r="AW181" s="11" t="s">
        <v>36</v>
      </c>
      <c r="AX181" s="11" t="s">
        <v>80</v>
      </c>
      <c r="AY181" s="213" t="s">
        <v>132</v>
      </c>
    </row>
    <row r="182" spans="2:65" s="1" customFormat="1" ht="16.5" customHeight="1">
      <c r="B182" s="39"/>
      <c r="C182" s="214" t="s">
        <v>342</v>
      </c>
      <c r="D182" s="214" t="s">
        <v>245</v>
      </c>
      <c r="E182" s="215" t="s">
        <v>349</v>
      </c>
      <c r="F182" s="216" t="s">
        <v>350</v>
      </c>
      <c r="G182" s="217" t="s">
        <v>145</v>
      </c>
      <c r="H182" s="218">
        <v>186</v>
      </c>
      <c r="I182" s="219"/>
      <c r="J182" s="220">
        <f>ROUND(I182*H182,2)</f>
        <v>0</v>
      </c>
      <c r="K182" s="216" t="s">
        <v>138</v>
      </c>
      <c r="L182" s="221"/>
      <c r="M182" s="222" t="s">
        <v>21</v>
      </c>
      <c r="N182" s="223" t="s">
        <v>43</v>
      </c>
      <c r="O182" s="40"/>
      <c r="P182" s="199">
        <f>O182*H182</f>
        <v>0</v>
      </c>
      <c r="Q182" s="199">
        <v>3.5999999999999997E-2</v>
      </c>
      <c r="R182" s="199">
        <f>Q182*H182</f>
        <v>6.6959999999999997</v>
      </c>
      <c r="S182" s="199">
        <v>0</v>
      </c>
      <c r="T182" s="200">
        <f>S182*H182</f>
        <v>0</v>
      </c>
      <c r="AR182" s="22" t="s">
        <v>158</v>
      </c>
      <c r="AT182" s="22" t="s">
        <v>245</v>
      </c>
      <c r="AU182" s="22" t="s">
        <v>82</v>
      </c>
      <c r="AY182" s="22" t="s">
        <v>132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2" t="s">
        <v>80</v>
      </c>
      <c r="BK182" s="201">
        <f>ROUND(I182*H182,2)</f>
        <v>0</v>
      </c>
      <c r="BL182" s="22" t="s">
        <v>139</v>
      </c>
      <c r="BM182" s="22" t="s">
        <v>462</v>
      </c>
    </row>
    <row r="183" spans="2:65" s="11" customFormat="1" ht="13.5">
      <c r="B183" s="202"/>
      <c r="C183" s="203"/>
      <c r="D183" s="204" t="s">
        <v>141</v>
      </c>
      <c r="E183" s="205" t="s">
        <v>21</v>
      </c>
      <c r="F183" s="206" t="s">
        <v>463</v>
      </c>
      <c r="G183" s="203"/>
      <c r="H183" s="207">
        <v>186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141</v>
      </c>
      <c r="AU183" s="213" t="s">
        <v>82</v>
      </c>
      <c r="AV183" s="11" t="s">
        <v>82</v>
      </c>
      <c r="AW183" s="11" t="s">
        <v>36</v>
      </c>
      <c r="AX183" s="11" t="s">
        <v>80</v>
      </c>
      <c r="AY183" s="213" t="s">
        <v>132</v>
      </c>
    </row>
    <row r="184" spans="2:65" s="10" customFormat="1" ht="29.85" customHeight="1">
      <c r="B184" s="174"/>
      <c r="C184" s="175"/>
      <c r="D184" s="176" t="s">
        <v>71</v>
      </c>
      <c r="E184" s="188" t="s">
        <v>353</v>
      </c>
      <c r="F184" s="188" t="s">
        <v>354</v>
      </c>
      <c r="G184" s="175"/>
      <c r="H184" s="175"/>
      <c r="I184" s="178"/>
      <c r="J184" s="189">
        <f>BK184</f>
        <v>0</v>
      </c>
      <c r="K184" s="175"/>
      <c r="L184" s="180"/>
      <c r="M184" s="181"/>
      <c r="N184" s="182"/>
      <c r="O184" s="182"/>
      <c r="P184" s="183">
        <f>SUM(P185:P196)</f>
        <v>0</v>
      </c>
      <c r="Q184" s="182"/>
      <c r="R184" s="183">
        <f>SUM(R185:R196)</f>
        <v>0</v>
      </c>
      <c r="S184" s="182"/>
      <c r="T184" s="184">
        <f>SUM(T185:T196)</f>
        <v>0</v>
      </c>
      <c r="AR184" s="185" t="s">
        <v>80</v>
      </c>
      <c r="AT184" s="186" t="s">
        <v>71</v>
      </c>
      <c r="AU184" s="186" t="s">
        <v>80</v>
      </c>
      <c r="AY184" s="185" t="s">
        <v>132</v>
      </c>
      <c r="BK184" s="187">
        <f>SUM(BK185:BK196)</f>
        <v>0</v>
      </c>
    </row>
    <row r="185" spans="2:65" s="1" customFormat="1" ht="25.5" customHeight="1">
      <c r="B185" s="39"/>
      <c r="C185" s="190" t="s">
        <v>139</v>
      </c>
      <c r="D185" s="190" t="s">
        <v>134</v>
      </c>
      <c r="E185" s="191" t="s">
        <v>355</v>
      </c>
      <c r="F185" s="192" t="s">
        <v>356</v>
      </c>
      <c r="G185" s="193" t="s">
        <v>196</v>
      </c>
      <c r="H185" s="194">
        <v>129.54499999999999</v>
      </c>
      <c r="I185" s="195"/>
      <c r="J185" s="196">
        <f>ROUND(I185*H185,2)</f>
        <v>0</v>
      </c>
      <c r="K185" s="192" t="s">
        <v>146</v>
      </c>
      <c r="L185" s="59"/>
      <c r="M185" s="197" t="s">
        <v>21</v>
      </c>
      <c r="N185" s="198" t="s">
        <v>43</v>
      </c>
      <c r="O185" s="40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AR185" s="22" t="s">
        <v>139</v>
      </c>
      <c r="AT185" s="22" t="s">
        <v>134</v>
      </c>
      <c r="AU185" s="22" t="s">
        <v>82</v>
      </c>
      <c r="AY185" s="22" t="s">
        <v>132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2" t="s">
        <v>80</v>
      </c>
      <c r="BK185" s="201">
        <f>ROUND(I185*H185,2)</f>
        <v>0</v>
      </c>
      <c r="BL185" s="22" t="s">
        <v>139</v>
      </c>
      <c r="BM185" s="22" t="s">
        <v>464</v>
      </c>
    </row>
    <row r="186" spans="2:65" s="11" customFormat="1" ht="13.5">
      <c r="B186" s="202"/>
      <c r="C186" s="203"/>
      <c r="D186" s="204" t="s">
        <v>141</v>
      </c>
      <c r="E186" s="205" t="s">
        <v>21</v>
      </c>
      <c r="F186" s="206" t="s">
        <v>465</v>
      </c>
      <c r="G186" s="203"/>
      <c r="H186" s="207">
        <v>129.54499999999999</v>
      </c>
      <c r="I186" s="208"/>
      <c r="J186" s="203"/>
      <c r="K186" s="203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141</v>
      </c>
      <c r="AU186" s="213" t="s">
        <v>82</v>
      </c>
      <c r="AV186" s="11" t="s">
        <v>82</v>
      </c>
      <c r="AW186" s="11" t="s">
        <v>36</v>
      </c>
      <c r="AX186" s="11" t="s">
        <v>80</v>
      </c>
      <c r="AY186" s="213" t="s">
        <v>132</v>
      </c>
    </row>
    <row r="187" spans="2:65" s="1" customFormat="1" ht="25.5" customHeight="1">
      <c r="B187" s="39"/>
      <c r="C187" s="190" t="s">
        <v>257</v>
      </c>
      <c r="D187" s="190" t="s">
        <v>134</v>
      </c>
      <c r="E187" s="191" t="s">
        <v>359</v>
      </c>
      <c r="F187" s="192" t="s">
        <v>360</v>
      </c>
      <c r="G187" s="193" t="s">
        <v>196</v>
      </c>
      <c r="H187" s="194">
        <v>194.31800000000001</v>
      </c>
      <c r="I187" s="195"/>
      <c r="J187" s="196">
        <f>ROUND(I187*H187,2)</f>
        <v>0</v>
      </c>
      <c r="K187" s="192" t="s">
        <v>146</v>
      </c>
      <c r="L187" s="59"/>
      <c r="M187" s="197" t="s">
        <v>21</v>
      </c>
      <c r="N187" s="198" t="s">
        <v>43</v>
      </c>
      <c r="O187" s="40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2" t="s">
        <v>139</v>
      </c>
      <c r="AT187" s="22" t="s">
        <v>134</v>
      </c>
      <c r="AU187" s="22" t="s">
        <v>82</v>
      </c>
      <c r="AY187" s="22" t="s">
        <v>132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2" t="s">
        <v>80</v>
      </c>
      <c r="BK187" s="201">
        <f>ROUND(I187*H187,2)</f>
        <v>0</v>
      </c>
      <c r="BL187" s="22" t="s">
        <v>139</v>
      </c>
      <c r="BM187" s="22" t="s">
        <v>466</v>
      </c>
    </row>
    <row r="188" spans="2:65" s="11" customFormat="1" ht="13.5">
      <c r="B188" s="202"/>
      <c r="C188" s="203"/>
      <c r="D188" s="204" t="s">
        <v>141</v>
      </c>
      <c r="E188" s="205" t="s">
        <v>21</v>
      </c>
      <c r="F188" s="206" t="s">
        <v>467</v>
      </c>
      <c r="G188" s="203"/>
      <c r="H188" s="207">
        <v>194.31800000000001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141</v>
      </c>
      <c r="AU188" s="213" t="s">
        <v>82</v>
      </c>
      <c r="AV188" s="11" t="s">
        <v>82</v>
      </c>
      <c r="AW188" s="11" t="s">
        <v>36</v>
      </c>
      <c r="AX188" s="11" t="s">
        <v>80</v>
      </c>
      <c r="AY188" s="213" t="s">
        <v>132</v>
      </c>
    </row>
    <row r="189" spans="2:65" s="1" customFormat="1" ht="16.5" customHeight="1">
      <c r="B189" s="39"/>
      <c r="C189" s="190" t="s">
        <v>337</v>
      </c>
      <c r="D189" s="190" t="s">
        <v>134</v>
      </c>
      <c r="E189" s="191" t="s">
        <v>364</v>
      </c>
      <c r="F189" s="192" t="s">
        <v>365</v>
      </c>
      <c r="G189" s="193" t="s">
        <v>196</v>
      </c>
      <c r="H189" s="194">
        <v>129.54499999999999</v>
      </c>
      <c r="I189" s="195"/>
      <c r="J189" s="196">
        <f>ROUND(I189*H189,2)</f>
        <v>0</v>
      </c>
      <c r="K189" s="192" t="s">
        <v>146</v>
      </c>
      <c r="L189" s="59"/>
      <c r="M189" s="197" t="s">
        <v>21</v>
      </c>
      <c r="N189" s="198" t="s">
        <v>43</v>
      </c>
      <c r="O189" s="4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2" t="s">
        <v>139</v>
      </c>
      <c r="AT189" s="22" t="s">
        <v>134</v>
      </c>
      <c r="AU189" s="22" t="s">
        <v>82</v>
      </c>
      <c r="AY189" s="22" t="s">
        <v>132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2" t="s">
        <v>80</v>
      </c>
      <c r="BK189" s="201">
        <f>ROUND(I189*H189,2)</f>
        <v>0</v>
      </c>
      <c r="BL189" s="22" t="s">
        <v>139</v>
      </c>
      <c r="BM189" s="22" t="s">
        <v>468</v>
      </c>
    </row>
    <row r="190" spans="2:65" s="11" customFormat="1" ht="13.5">
      <c r="B190" s="202"/>
      <c r="C190" s="203"/>
      <c r="D190" s="204" t="s">
        <v>141</v>
      </c>
      <c r="E190" s="205" t="s">
        <v>21</v>
      </c>
      <c r="F190" s="206" t="s">
        <v>465</v>
      </c>
      <c r="G190" s="203"/>
      <c r="H190" s="207">
        <v>129.54499999999999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141</v>
      </c>
      <c r="AU190" s="213" t="s">
        <v>82</v>
      </c>
      <c r="AV190" s="11" t="s">
        <v>82</v>
      </c>
      <c r="AW190" s="11" t="s">
        <v>36</v>
      </c>
      <c r="AX190" s="11" t="s">
        <v>80</v>
      </c>
      <c r="AY190" s="213" t="s">
        <v>132</v>
      </c>
    </row>
    <row r="191" spans="2:65" s="1" customFormat="1" ht="25.5" customHeight="1">
      <c r="B191" s="39"/>
      <c r="C191" s="190" t="s">
        <v>158</v>
      </c>
      <c r="D191" s="190" t="s">
        <v>134</v>
      </c>
      <c r="E191" s="191" t="s">
        <v>367</v>
      </c>
      <c r="F191" s="192" t="s">
        <v>368</v>
      </c>
      <c r="G191" s="193" t="s">
        <v>196</v>
      </c>
      <c r="H191" s="194">
        <v>98.6</v>
      </c>
      <c r="I191" s="195"/>
      <c r="J191" s="196">
        <f>ROUND(I191*H191,2)</f>
        <v>0</v>
      </c>
      <c r="K191" s="192" t="s">
        <v>138</v>
      </c>
      <c r="L191" s="59"/>
      <c r="M191" s="197" t="s">
        <v>21</v>
      </c>
      <c r="N191" s="198" t="s">
        <v>43</v>
      </c>
      <c r="O191" s="40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2" t="s">
        <v>139</v>
      </c>
      <c r="AT191" s="22" t="s">
        <v>134</v>
      </c>
      <c r="AU191" s="22" t="s">
        <v>82</v>
      </c>
      <c r="AY191" s="22" t="s">
        <v>132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2" t="s">
        <v>80</v>
      </c>
      <c r="BK191" s="201">
        <f>ROUND(I191*H191,2)</f>
        <v>0</v>
      </c>
      <c r="BL191" s="22" t="s">
        <v>139</v>
      </c>
      <c r="BM191" s="22" t="s">
        <v>469</v>
      </c>
    </row>
    <row r="192" spans="2:65" s="11" customFormat="1" ht="13.5">
      <c r="B192" s="202"/>
      <c r="C192" s="203"/>
      <c r="D192" s="204" t="s">
        <v>141</v>
      </c>
      <c r="E192" s="205" t="s">
        <v>21</v>
      </c>
      <c r="F192" s="206" t="s">
        <v>470</v>
      </c>
      <c r="G192" s="203"/>
      <c r="H192" s="207">
        <v>98.6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141</v>
      </c>
      <c r="AU192" s="213" t="s">
        <v>82</v>
      </c>
      <c r="AV192" s="11" t="s">
        <v>82</v>
      </c>
      <c r="AW192" s="11" t="s">
        <v>36</v>
      </c>
      <c r="AX192" s="11" t="s">
        <v>80</v>
      </c>
      <c r="AY192" s="213" t="s">
        <v>132</v>
      </c>
    </row>
    <row r="193" spans="2:65" s="1" customFormat="1" ht="25.5" customHeight="1">
      <c r="B193" s="39"/>
      <c r="C193" s="190" t="s">
        <v>310</v>
      </c>
      <c r="D193" s="190" t="s">
        <v>134</v>
      </c>
      <c r="E193" s="191" t="s">
        <v>372</v>
      </c>
      <c r="F193" s="192" t="s">
        <v>373</v>
      </c>
      <c r="G193" s="193" t="s">
        <v>196</v>
      </c>
      <c r="H193" s="194">
        <v>147.9</v>
      </c>
      <c r="I193" s="195"/>
      <c r="J193" s="196">
        <f>ROUND(I193*H193,2)</f>
        <v>0</v>
      </c>
      <c r="K193" s="192" t="s">
        <v>138</v>
      </c>
      <c r="L193" s="59"/>
      <c r="M193" s="197" t="s">
        <v>21</v>
      </c>
      <c r="N193" s="198" t="s">
        <v>43</v>
      </c>
      <c r="O193" s="4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2" t="s">
        <v>139</v>
      </c>
      <c r="AT193" s="22" t="s">
        <v>134</v>
      </c>
      <c r="AU193" s="22" t="s">
        <v>82</v>
      </c>
      <c r="AY193" s="22" t="s">
        <v>132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2" t="s">
        <v>80</v>
      </c>
      <c r="BK193" s="201">
        <f>ROUND(I193*H193,2)</f>
        <v>0</v>
      </c>
      <c r="BL193" s="22" t="s">
        <v>139</v>
      </c>
      <c r="BM193" s="22" t="s">
        <v>471</v>
      </c>
    </row>
    <row r="194" spans="2:65" s="11" customFormat="1" ht="13.5">
      <c r="B194" s="202"/>
      <c r="C194" s="203"/>
      <c r="D194" s="204" t="s">
        <v>141</v>
      </c>
      <c r="E194" s="205" t="s">
        <v>21</v>
      </c>
      <c r="F194" s="206" t="s">
        <v>472</v>
      </c>
      <c r="G194" s="203"/>
      <c r="H194" s="207">
        <v>147.9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141</v>
      </c>
      <c r="AU194" s="213" t="s">
        <v>82</v>
      </c>
      <c r="AV194" s="11" t="s">
        <v>82</v>
      </c>
      <c r="AW194" s="11" t="s">
        <v>36</v>
      </c>
      <c r="AX194" s="11" t="s">
        <v>80</v>
      </c>
      <c r="AY194" s="213" t="s">
        <v>132</v>
      </c>
    </row>
    <row r="195" spans="2:65" s="1" customFormat="1" ht="25.5" customHeight="1">
      <c r="B195" s="39"/>
      <c r="C195" s="190" t="s">
        <v>371</v>
      </c>
      <c r="D195" s="190" t="s">
        <v>134</v>
      </c>
      <c r="E195" s="191" t="s">
        <v>377</v>
      </c>
      <c r="F195" s="192" t="s">
        <v>378</v>
      </c>
      <c r="G195" s="193" t="s">
        <v>196</v>
      </c>
      <c r="H195" s="194">
        <v>98.6</v>
      </c>
      <c r="I195" s="195"/>
      <c r="J195" s="196">
        <f>ROUND(I195*H195,2)</f>
        <v>0</v>
      </c>
      <c r="K195" s="192" t="s">
        <v>146</v>
      </c>
      <c r="L195" s="59"/>
      <c r="M195" s="197" t="s">
        <v>21</v>
      </c>
      <c r="N195" s="198" t="s">
        <v>43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2" t="s">
        <v>139</v>
      </c>
      <c r="AT195" s="22" t="s">
        <v>134</v>
      </c>
      <c r="AU195" s="22" t="s">
        <v>82</v>
      </c>
      <c r="AY195" s="22" t="s">
        <v>132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80</v>
      </c>
      <c r="BK195" s="201">
        <f>ROUND(I195*H195,2)</f>
        <v>0</v>
      </c>
      <c r="BL195" s="22" t="s">
        <v>139</v>
      </c>
      <c r="BM195" s="22" t="s">
        <v>473</v>
      </c>
    </row>
    <row r="196" spans="2:65" s="11" customFormat="1" ht="13.5">
      <c r="B196" s="202"/>
      <c r="C196" s="203"/>
      <c r="D196" s="204" t="s">
        <v>141</v>
      </c>
      <c r="E196" s="205" t="s">
        <v>21</v>
      </c>
      <c r="F196" s="206" t="s">
        <v>470</v>
      </c>
      <c r="G196" s="203"/>
      <c r="H196" s="207">
        <v>98.6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141</v>
      </c>
      <c r="AU196" s="213" t="s">
        <v>82</v>
      </c>
      <c r="AV196" s="11" t="s">
        <v>82</v>
      </c>
      <c r="AW196" s="11" t="s">
        <v>36</v>
      </c>
      <c r="AX196" s="11" t="s">
        <v>80</v>
      </c>
      <c r="AY196" s="213" t="s">
        <v>132</v>
      </c>
    </row>
    <row r="197" spans="2:65" s="10" customFormat="1" ht="29.85" customHeight="1">
      <c r="B197" s="174"/>
      <c r="C197" s="175"/>
      <c r="D197" s="176" t="s">
        <v>71</v>
      </c>
      <c r="E197" s="188" t="s">
        <v>380</v>
      </c>
      <c r="F197" s="188" t="s">
        <v>381</v>
      </c>
      <c r="G197" s="175"/>
      <c r="H197" s="175"/>
      <c r="I197" s="178"/>
      <c r="J197" s="189">
        <f>BK197</f>
        <v>0</v>
      </c>
      <c r="K197" s="175"/>
      <c r="L197" s="180"/>
      <c r="M197" s="181"/>
      <c r="N197" s="182"/>
      <c r="O197" s="182"/>
      <c r="P197" s="183">
        <f>P198</f>
        <v>0</v>
      </c>
      <c r="Q197" s="182"/>
      <c r="R197" s="183">
        <f>R198</f>
        <v>0</v>
      </c>
      <c r="S197" s="182"/>
      <c r="T197" s="184">
        <f>T198</f>
        <v>0</v>
      </c>
      <c r="AR197" s="185" t="s">
        <v>80</v>
      </c>
      <c r="AT197" s="186" t="s">
        <v>71</v>
      </c>
      <c r="AU197" s="186" t="s">
        <v>80</v>
      </c>
      <c r="AY197" s="185" t="s">
        <v>132</v>
      </c>
      <c r="BK197" s="187">
        <f>BK198</f>
        <v>0</v>
      </c>
    </row>
    <row r="198" spans="2:65" s="1" customFormat="1" ht="25.5" customHeight="1">
      <c r="B198" s="39"/>
      <c r="C198" s="190" t="s">
        <v>244</v>
      </c>
      <c r="D198" s="190" t="s">
        <v>134</v>
      </c>
      <c r="E198" s="191" t="s">
        <v>383</v>
      </c>
      <c r="F198" s="192" t="s">
        <v>384</v>
      </c>
      <c r="G198" s="193" t="s">
        <v>196</v>
      </c>
      <c r="H198" s="194">
        <v>162.18799999999999</v>
      </c>
      <c r="I198" s="195"/>
      <c r="J198" s="196">
        <f>ROUND(I198*H198,2)</f>
        <v>0</v>
      </c>
      <c r="K198" s="192" t="s">
        <v>146</v>
      </c>
      <c r="L198" s="59"/>
      <c r="M198" s="197" t="s">
        <v>21</v>
      </c>
      <c r="N198" s="235" t="s">
        <v>43</v>
      </c>
      <c r="O198" s="236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AR198" s="22" t="s">
        <v>139</v>
      </c>
      <c r="AT198" s="22" t="s">
        <v>134</v>
      </c>
      <c r="AU198" s="22" t="s">
        <v>82</v>
      </c>
      <c r="AY198" s="22" t="s">
        <v>132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2" t="s">
        <v>80</v>
      </c>
      <c r="BK198" s="201">
        <f>ROUND(I198*H198,2)</f>
        <v>0</v>
      </c>
      <c r="BL198" s="22" t="s">
        <v>139</v>
      </c>
      <c r="BM198" s="22" t="s">
        <v>474</v>
      </c>
    </row>
    <row r="199" spans="2:65" s="1" customFormat="1" ht="6.95" customHeight="1">
      <c r="B199" s="54"/>
      <c r="C199" s="55"/>
      <c r="D199" s="55"/>
      <c r="E199" s="55"/>
      <c r="F199" s="55"/>
      <c r="G199" s="55"/>
      <c r="H199" s="55"/>
      <c r="I199" s="137"/>
      <c r="J199" s="55"/>
      <c r="K199" s="55"/>
      <c r="L199" s="59"/>
    </row>
  </sheetData>
  <sheetProtection algorithmName="SHA-512" hashValue="vPh8k+vcInYN3oi408VjAuxAnmonWspQImYLJD3P9qrR9EisKhUfuUIb/rj/DBMQSjJe2K0p5B3GFxGNv3Y8+Q==" saltValue="eCcM2UpuOvO8uD8IN0bfX281BiuDlChPEu5mintjCe0shROs9s7hvDeTckOFcZv+FZ4kSDvWK+8gH2Ypkr5mSg==" spinCount="100000" sheet="1" objects="1" scenarios="1" formatColumns="0" formatRows="0" autoFilter="0"/>
  <autoFilter ref="C82:K198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96</v>
      </c>
      <c r="G1" s="363" t="s">
        <v>97</v>
      </c>
      <c r="H1" s="363"/>
      <c r="I1" s="113"/>
      <c r="J1" s="112" t="s">
        <v>98</v>
      </c>
      <c r="K1" s="111" t="s">
        <v>99</v>
      </c>
      <c r="L1" s="112" t="s">
        <v>100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86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101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5" t="str">
        <f>'Rekapitulace stavby'!K6</f>
        <v>Rekonstrukce chodníku v ul. Tř. Legií v Bystřici pod Hostýnem</v>
      </c>
      <c r="F7" s="356"/>
      <c r="G7" s="356"/>
      <c r="H7" s="356"/>
      <c r="I7" s="115"/>
      <c r="J7" s="27"/>
      <c r="K7" s="29"/>
    </row>
    <row r="8" spans="1:70" s="1" customFormat="1">
      <c r="B8" s="39"/>
      <c r="C8" s="40"/>
      <c r="D8" s="35" t="s">
        <v>102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7" t="s">
        <v>475</v>
      </c>
      <c r="F9" s="358"/>
      <c r="G9" s="358"/>
      <c r="H9" s="35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22.2.2018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ROUND(SUM(BE83:BE200), 2)</f>
        <v>0</v>
      </c>
      <c r="G30" s="40"/>
      <c r="H30" s="40"/>
      <c r="I30" s="129">
        <v>0.21</v>
      </c>
      <c r="J30" s="128">
        <f>ROUND(ROUND((SUM(BE83:BE200)),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ROUND(SUM(BF83:BF200), 2)</f>
        <v>0</v>
      </c>
      <c r="G31" s="40"/>
      <c r="H31" s="40"/>
      <c r="I31" s="129">
        <v>0.15</v>
      </c>
      <c r="J31" s="128">
        <f>ROUND(ROUND((SUM(BF83:BF200)),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ROUND(SUM(BG83:BG200),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ROUND(SUM(BH83:BH200),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ROUND(SUM(BI83:BI200),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chodníku v ul. Tř. Legií v Bystřici pod Hostýnem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 103 - Chodník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Bystřice pod Hostýnem</v>
      </c>
      <c r="G49" s="40"/>
      <c r="H49" s="40"/>
      <c r="I49" s="117" t="s">
        <v>25</v>
      </c>
      <c r="J49" s="118" t="str">
        <f>IF(J12="","",J12)</f>
        <v>22.2.2018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Město Bystřice pod Hostýnem</v>
      </c>
      <c r="G51" s="40"/>
      <c r="H51" s="40"/>
      <c r="I51" s="117" t="s">
        <v>34</v>
      </c>
      <c r="J51" s="324" t="str">
        <f>E21</f>
        <v>Ing. Tomáš Olša</v>
      </c>
      <c r="K51" s="43"/>
    </row>
    <row r="52" spans="2:47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105</v>
      </c>
      <c r="D54" s="130"/>
      <c r="E54" s="130"/>
      <c r="F54" s="130"/>
      <c r="G54" s="130"/>
      <c r="H54" s="130"/>
      <c r="I54" s="143"/>
      <c r="J54" s="144" t="s">
        <v>106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107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108</v>
      </c>
    </row>
    <row r="57" spans="2:47" s="7" customFormat="1" ht="24.95" customHeight="1">
      <c r="B57" s="147"/>
      <c r="C57" s="148"/>
      <c r="D57" s="149" t="s">
        <v>109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47" s="8" customFormat="1" ht="19.899999999999999" customHeight="1">
      <c r="B58" s="154"/>
      <c r="C58" s="155"/>
      <c r="D58" s="156" t="s">
        <v>110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47" s="8" customFormat="1" ht="19.899999999999999" customHeight="1">
      <c r="B59" s="154"/>
      <c r="C59" s="155"/>
      <c r="D59" s="156" t="s">
        <v>111</v>
      </c>
      <c r="E59" s="157"/>
      <c r="F59" s="157"/>
      <c r="G59" s="157"/>
      <c r="H59" s="157"/>
      <c r="I59" s="158"/>
      <c r="J59" s="159">
        <f>J134</f>
        <v>0</v>
      </c>
      <c r="K59" s="160"/>
    </row>
    <row r="60" spans="2:47" s="8" customFormat="1" ht="19.899999999999999" customHeight="1">
      <c r="B60" s="154"/>
      <c r="C60" s="155"/>
      <c r="D60" s="156" t="s">
        <v>112</v>
      </c>
      <c r="E60" s="157"/>
      <c r="F60" s="157"/>
      <c r="G60" s="157"/>
      <c r="H60" s="157"/>
      <c r="I60" s="158"/>
      <c r="J60" s="159">
        <f>J137</f>
        <v>0</v>
      </c>
      <c r="K60" s="160"/>
    </row>
    <row r="61" spans="2:47" s="8" customFormat="1" ht="19.899999999999999" customHeight="1">
      <c r="B61" s="154"/>
      <c r="C61" s="155"/>
      <c r="D61" s="156" t="s">
        <v>113</v>
      </c>
      <c r="E61" s="157"/>
      <c r="F61" s="157"/>
      <c r="G61" s="157"/>
      <c r="H61" s="157"/>
      <c r="I61" s="158"/>
      <c r="J61" s="159">
        <f>J164</f>
        <v>0</v>
      </c>
      <c r="K61" s="160"/>
    </row>
    <row r="62" spans="2:47" s="8" customFormat="1" ht="19.899999999999999" customHeight="1">
      <c r="B62" s="154"/>
      <c r="C62" s="155"/>
      <c r="D62" s="156" t="s">
        <v>114</v>
      </c>
      <c r="E62" s="157"/>
      <c r="F62" s="157"/>
      <c r="G62" s="157"/>
      <c r="H62" s="157"/>
      <c r="I62" s="158"/>
      <c r="J62" s="159">
        <f>J186</f>
        <v>0</v>
      </c>
      <c r="K62" s="160"/>
    </row>
    <row r="63" spans="2:47" s="8" customFormat="1" ht="19.899999999999999" customHeight="1">
      <c r="B63" s="154"/>
      <c r="C63" s="155"/>
      <c r="D63" s="156" t="s">
        <v>115</v>
      </c>
      <c r="E63" s="157"/>
      <c r="F63" s="157"/>
      <c r="G63" s="157"/>
      <c r="H63" s="157"/>
      <c r="I63" s="158"/>
      <c r="J63" s="159">
        <f>J199</f>
        <v>0</v>
      </c>
      <c r="K63" s="160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0000000000003" customHeight="1">
      <c r="B70" s="39"/>
      <c r="C70" s="60" t="s">
        <v>116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60" t="str">
        <f>E7</f>
        <v>Rekonstrukce chodníku v ul. Tř. Legií v Bystřici pod Hostýnem</v>
      </c>
      <c r="F73" s="361"/>
      <c r="G73" s="361"/>
      <c r="H73" s="361"/>
      <c r="I73" s="161"/>
      <c r="J73" s="61"/>
      <c r="K73" s="61"/>
      <c r="L73" s="59"/>
    </row>
    <row r="74" spans="2:12" s="1" customFormat="1" ht="14.45" customHeight="1">
      <c r="B74" s="39"/>
      <c r="C74" s="63" t="s">
        <v>102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35" t="str">
        <f>E9</f>
        <v>SO 103 - Chodník</v>
      </c>
      <c r="F75" s="362"/>
      <c r="G75" s="362"/>
      <c r="H75" s="362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Bystřice pod Hostýnem</v>
      </c>
      <c r="G77" s="61"/>
      <c r="H77" s="61"/>
      <c r="I77" s="163" t="s">
        <v>25</v>
      </c>
      <c r="J77" s="71" t="str">
        <f>IF(J12="","",J12)</f>
        <v>22.2.2018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>
      <c r="B79" s="39"/>
      <c r="C79" s="63" t="s">
        <v>27</v>
      </c>
      <c r="D79" s="61"/>
      <c r="E79" s="61"/>
      <c r="F79" s="162" t="str">
        <f>E15</f>
        <v>Město Bystřice pod Hostýnem</v>
      </c>
      <c r="G79" s="61"/>
      <c r="H79" s="61"/>
      <c r="I79" s="163" t="s">
        <v>34</v>
      </c>
      <c r="J79" s="162" t="str">
        <f>E21</f>
        <v>Ing. Tomáš Olša</v>
      </c>
      <c r="K79" s="61"/>
      <c r="L79" s="59"/>
    </row>
    <row r="80" spans="2:12" s="1" customFormat="1" ht="14.45" customHeight="1">
      <c r="B80" s="39"/>
      <c r="C80" s="63" t="s">
        <v>32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65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9" customFormat="1" ht="29.25" customHeight="1">
      <c r="B82" s="164"/>
      <c r="C82" s="165" t="s">
        <v>117</v>
      </c>
      <c r="D82" s="166" t="s">
        <v>57</v>
      </c>
      <c r="E82" s="166" t="s">
        <v>53</v>
      </c>
      <c r="F82" s="166" t="s">
        <v>118</v>
      </c>
      <c r="G82" s="166" t="s">
        <v>119</v>
      </c>
      <c r="H82" s="166" t="s">
        <v>120</v>
      </c>
      <c r="I82" s="167" t="s">
        <v>121</v>
      </c>
      <c r="J82" s="166" t="s">
        <v>106</v>
      </c>
      <c r="K82" s="168" t="s">
        <v>122</v>
      </c>
      <c r="L82" s="169"/>
      <c r="M82" s="79" t="s">
        <v>123</v>
      </c>
      <c r="N82" s="80" t="s">
        <v>42</v>
      </c>
      <c r="O82" s="80" t="s">
        <v>124</v>
      </c>
      <c r="P82" s="80" t="s">
        <v>125</v>
      </c>
      <c r="Q82" s="80" t="s">
        <v>126</v>
      </c>
      <c r="R82" s="80" t="s">
        <v>127</v>
      </c>
      <c r="S82" s="80" t="s">
        <v>128</v>
      </c>
      <c r="T82" s="81" t="s">
        <v>129</v>
      </c>
    </row>
    <row r="83" spans="2:65" s="1" customFormat="1" ht="29.25" customHeight="1">
      <c r="B83" s="39"/>
      <c r="C83" s="85" t="s">
        <v>107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81.834682200000003</v>
      </c>
      <c r="S83" s="83"/>
      <c r="T83" s="172">
        <f>T84</f>
        <v>116.69499999999999</v>
      </c>
      <c r="AT83" s="22" t="s">
        <v>71</v>
      </c>
      <c r="AU83" s="22" t="s">
        <v>108</v>
      </c>
      <c r="BK83" s="173">
        <f>BK84</f>
        <v>0</v>
      </c>
    </row>
    <row r="84" spans="2:65" s="10" customFormat="1" ht="37.35" customHeight="1">
      <c r="B84" s="174"/>
      <c r="C84" s="175"/>
      <c r="D84" s="176" t="s">
        <v>71</v>
      </c>
      <c r="E84" s="177" t="s">
        <v>130</v>
      </c>
      <c r="F84" s="177" t="s">
        <v>131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P85+P134+P137+P164+P186+P199</f>
        <v>0</v>
      </c>
      <c r="Q84" s="182"/>
      <c r="R84" s="183">
        <f>R85+R134+R137+R164+R186+R199</f>
        <v>81.834682200000003</v>
      </c>
      <c r="S84" s="182"/>
      <c r="T84" s="184">
        <f>T85+T134+T137+T164+T186+T199</f>
        <v>116.69499999999999</v>
      </c>
      <c r="AR84" s="185" t="s">
        <v>80</v>
      </c>
      <c r="AT84" s="186" t="s">
        <v>71</v>
      </c>
      <c r="AU84" s="186" t="s">
        <v>72</v>
      </c>
      <c r="AY84" s="185" t="s">
        <v>132</v>
      </c>
      <c r="BK84" s="187">
        <f>BK85+BK134+BK137+BK164+BK186+BK199</f>
        <v>0</v>
      </c>
    </row>
    <row r="85" spans="2:65" s="10" customFormat="1" ht="19.899999999999999" customHeight="1">
      <c r="B85" s="174"/>
      <c r="C85" s="175"/>
      <c r="D85" s="176" t="s">
        <v>71</v>
      </c>
      <c r="E85" s="188" t="s">
        <v>80</v>
      </c>
      <c r="F85" s="188" t="s">
        <v>133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SUM(P86:P133)</f>
        <v>0</v>
      </c>
      <c r="Q85" s="182"/>
      <c r="R85" s="183">
        <f>SUM(R86:R133)</f>
        <v>1.1250000000000001E-3</v>
      </c>
      <c r="S85" s="182"/>
      <c r="T85" s="184">
        <f>SUM(T86:T133)</f>
        <v>116.69499999999999</v>
      </c>
      <c r="AR85" s="185" t="s">
        <v>80</v>
      </c>
      <c r="AT85" s="186" t="s">
        <v>71</v>
      </c>
      <c r="AU85" s="186" t="s">
        <v>80</v>
      </c>
      <c r="AY85" s="185" t="s">
        <v>132</v>
      </c>
      <c r="BK85" s="187">
        <f>SUM(BK86:BK133)</f>
        <v>0</v>
      </c>
    </row>
    <row r="86" spans="2:65" s="1" customFormat="1" ht="16.5" customHeight="1">
      <c r="B86" s="39"/>
      <c r="C86" s="190" t="s">
        <v>80</v>
      </c>
      <c r="D86" s="190" t="s">
        <v>134</v>
      </c>
      <c r="E86" s="191" t="s">
        <v>135</v>
      </c>
      <c r="F86" s="192" t="s">
        <v>136</v>
      </c>
      <c r="G86" s="193" t="s">
        <v>137</v>
      </c>
      <c r="H86" s="194">
        <v>45</v>
      </c>
      <c r="I86" s="195"/>
      <c r="J86" s="196">
        <f>ROUND(I86*H86,2)</f>
        <v>0</v>
      </c>
      <c r="K86" s="192" t="s">
        <v>138</v>
      </c>
      <c r="L86" s="59"/>
      <c r="M86" s="197" t="s">
        <v>21</v>
      </c>
      <c r="N86" s="198" t="s">
        <v>43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2" t="s">
        <v>139</v>
      </c>
      <c r="AT86" s="22" t="s">
        <v>134</v>
      </c>
      <c r="AU86" s="22" t="s">
        <v>82</v>
      </c>
      <c r="AY86" s="22" t="s">
        <v>132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2" t="s">
        <v>80</v>
      </c>
      <c r="BK86" s="201">
        <f>ROUND(I86*H86,2)</f>
        <v>0</v>
      </c>
      <c r="BL86" s="22" t="s">
        <v>139</v>
      </c>
      <c r="BM86" s="22" t="s">
        <v>476</v>
      </c>
    </row>
    <row r="87" spans="2:65" s="11" customFormat="1" ht="13.5">
      <c r="B87" s="202"/>
      <c r="C87" s="203"/>
      <c r="D87" s="204" t="s">
        <v>141</v>
      </c>
      <c r="E87" s="205" t="s">
        <v>21</v>
      </c>
      <c r="F87" s="206" t="s">
        <v>477</v>
      </c>
      <c r="G87" s="203"/>
      <c r="H87" s="207">
        <v>45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141</v>
      </c>
      <c r="AU87" s="213" t="s">
        <v>82</v>
      </c>
      <c r="AV87" s="11" t="s">
        <v>82</v>
      </c>
      <c r="AW87" s="11" t="s">
        <v>36</v>
      </c>
      <c r="AX87" s="11" t="s">
        <v>80</v>
      </c>
      <c r="AY87" s="213" t="s">
        <v>132</v>
      </c>
    </row>
    <row r="88" spans="2:65" s="1" customFormat="1" ht="38.25" customHeight="1">
      <c r="B88" s="39"/>
      <c r="C88" s="190" t="s">
        <v>82</v>
      </c>
      <c r="D88" s="190" t="s">
        <v>134</v>
      </c>
      <c r="E88" s="191" t="s">
        <v>143</v>
      </c>
      <c r="F88" s="192" t="s">
        <v>144</v>
      </c>
      <c r="G88" s="193" t="s">
        <v>145</v>
      </c>
      <c r="H88" s="194">
        <v>104</v>
      </c>
      <c r="I88" s="195"/>
      <c r="J88" s="196">
        <f>ROUND(I88*H88,2)</f>
        <v>0</v>
      </c>
      <c r="K88" s="192" t="s">
        <v>146</v>
      </c>
      <c r="L88" s="59"/>
      <c r="M88" s="197" t="s">
        <v>21</v>
      </c>
      <c r="N88" s="198" t="s">
        <v>43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0.20499999999999999</v>
      </c>
      <c r="T88" s="200">
        <f>S88*H88</f>
        <v>21.32</v>
      </c>
      <c r="AR88" s="22" t="s">
        <v>139</v>
      </c>
      <c r="AT88" s="22" t="s">
        <v>134</v>
      </c>
      <c r="AU88" s="22" t="s">
        <v>82</v>
      </c>
      <c r="AY88" s="22" t="s">
        <v>132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80</v>
      </c>
      <c r="BK88" s="201">
        <f>ROUND(I88*H88,2)</f>
        <v>0</v>
      </c>
      <c r="BL88" s="22" t="s">
        <v>139</v>
      </c>
      <c r="BM88" s="22" t="s">
        <v>478</v>
      </c>
    </row>
    <row r="89" spans="2:65" s="11" customFormat="1" ht="13.5">
      <c r="B89" s="202"/>
      <c r="C89" s="203"/>
      <c r="D89" s="204" t="s">
        <v>141</v>
      </c>
      <c r="E89" s="205" t="s">
        <v>21</v>
      </c>
      <c r="F89" s="206" t="s">
        <v>479</v>
      </c>
      <c r="G89" s="203"/>
      <c r="H89" s="207">
        <v>104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141</v>
      </c>
      <c r="AU89" s="213" t="s">
        <v>82</v>
      </c>
      <c r="AV89" s="11" t="s">
        <v>82</v>
      </c>
      <c r="AW89" s="11" t="s">
        <v>36</v>
      </c>
      <c r="AX89" s="11" t="s">
        <v>80</v>
      </c>
      <c r="AY89" s="213" t="s">
        <v>132</v>
      </c>
    </row>
    <row r="90" spans="2:65" s="1" customFormat="1" ht="51" customHeight="1">
      <c r="B90" s="39"/>
      <c r="C90" s="190" t="s">
        <v>149</v>
      </c>
      <c r="D90" s="190" t="s">
        <v>134</v>
      </c>
      <c r="E90" s="191" t="s">
        <v>150</v>
      </c>
      <c r="F90" s="192" t="s">
        <v>151</v>
      </c>
      <c r="G90" s="193" t="s">
        <v>137</v>
      </c>
      <c r="H90" s="194">
        <v>175</v>
      </c>
      <c r="I90" s="195"/>
      <c r="J90" s="196">
        <f>ROUND(I90*H90,2)</f>
        <v>0</v>
      </c>
      <c r="K90" s="192" t="s">
        <v>146</v>
      </c>
      <c r="L90" s="59"/>
      <c r="M90" s="197" t="s">
        <v>21</v>
      </c>
      <c r="N90" s="198" t="s">
        <v>43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0.255</v>
      </c>
      <c r="T90" s="200">
        <f>S90*H90</f>
        <v>44.625</v>
      </c>
      <c r="AR90" s="22" t="s">
        <v>139</v>
      </c>
      <c r="AT90" s="22" t="s">
        <v>134</v>
      </c>
      <c r="AU90" s="22" t="s">
        <v>82</v>
      </c>
      <c r="AY90" s="22" t="s">
        <v>132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80</v>
      </c>
      <c r="BK90" s="201">
        <f>ROUND(I90*H90,2)</f>
        <v>0</v>
      </c>
      <c r="BL90" s="22" t="s">
        <v>139</v>
      </c>
      <c r="BM90" s="22" t="s">
        <v>480</v>
      </c>
    </row>
    <row r="91" spans="2:65" s="11" customFormat="1" ht="13.5">
      <c r="B91" s="202"/>
      <c r="C91" s="203"/>
      <c r="D91" s="204" t="s">
        <v>141</v>
      </c>
      <c r="E91" s="205" t="s">
        <v>21</v>
      </c>
      <c r="F91" s="206" t="s">
        <v>481</v>
      </c>
      <c r="G91" s="203"/>
      <c r="H91" s="207">
        <v>175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141</v>
      </c>
      <c r="AU91" s="213" t="s">
        <v>82</v>
      </c>
      <c r="AV91" s="11" t="s">
        <v>82</v>
      </c>
      <c r="AW91" s="11" t="s">
        <v>36</v>
      </c>
      <c r="AX91" s="11" t="s">
        <v>80</v>
      </c>
      <c r="AY91" s="213" t="s">
        <v>132</v>
      </c>
    </row>
    <row r="92" spans="2:65" s="1" customFormat="1" ht="38.25" customHeight="1">
      <c r="B92" s="39"/>
      <c r="C92" s="190" t="s">
        <v>363</v>
      </c>
      <c r="D92" s="190" t="s">
        <v>134</v>
      </c>
      <c r="E92" s="191" t="s">
        <v>159</v>
      </c>
      <c r="F92" s="192" t="s">
        <v>160</v>
      </c>
      <c r="G92" s="193" t="s">
        <v>137</v>
      </c>
      <c r="H92" s="194">
        <v>175</v>
      </c>
      <c r="I92" s="195"/>
      <c r="J92" s="196">
        <f>ROUND(I92*H92,2)</f>
        <v>0</v>
      </c>
      <c r="K92" s="192" t="s">
        <v>146</v>
      </c>
      <c r="L92" s="59"/>
      <c r="M92" s="197" t="s">
        <v>21</v>
      </c>
      <c r="N92" s="198" t="s">
        <v>43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0.28999999999999998</v>
      </c>
      <c r="T92" s="200">
        <f>S92*H92</f>
        <v>50.75</v>
      </c>
      <c r="AR92" s="22" t="s">
        <v>139</v>
      </c>
      <c r="AT92" s="22" t="s">
        <v>134</v>
      </c>
      <c r="AU92" s="22" t="s">
        <v>82</v>
      </c>
      <c r="AY92" s="22" t="s">
        <v>132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80</v>
      </c>
      <c r="BK92" s="201">
        <f>ROUND(I92*H92,2)</f>
        <v>0</v>
      </c>
      <c r="BL92" s="22" t="s">
        <v>139</v>
      </c>
      <c r="BM92" s="22" t="s">
        <v>482</v>
      </c>
    </row>
    <row r="93" spans="2:65" s="11" customFormat="1" ht="13.5">
      <c r="B93" s="202"/>
      <c r="C93" s="203"/>
      <c r="D93" s="204" t="s">
        <v>141</v>
      </c>
      <c r="E93" s="205" t="s">
        <v>21</v>
      </c>
      <c r="F93" s="206" t="s">
        <v>483</v>
      </c>
      <c r="G93" s="203"/>
      <c r="H93" s="207">
        <v>175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141</v>
      </c>
      <c r="AU93" s="213" t="s">
        <v>82</v>
      </c>
      <c r="AV93" s="11" t="s">
        <v>82</v>
      </c>
      <c r="AW93" s="11" t="s">
        <v>36</v>
      </c>
      <c r="AX93" s="11" t="s">
        <v>80</v>
      </c>
      <c r="AY93" s="213" t="s">
        <v>132</v>
      </c>
    </row>
    <row r="94" spans="2:65" s="1" customFormat="1" ht="38.25" customHeight="1">
      <c r="B94" s="39"/>
      <c r="C94" s="190" t="s">
        <v>376</v>
      </c>
      <c r="D94" s="190" t="s">
        <v>134</v>
      </c>
      <c r="E94" s="191" t="s">
        <v>164</v>
      </c>
      <c r="F94" s="192" t="s">
        <v>165</v>
      </c>
      <c r="G94" s="193" t="s">
        <v>166</v>
      </c>
      <c r="H94" s="194">
        <v>3</v>
      </c>
      <c r="I94" s="195"/>
      <c r="J94" s="196">
        <f>ROUND(I94*H94,2)</f>
        <v>0</v>
      </c>
      <c r="K94" s="192" t="s">
        <v>146</v>
      </c>
      <c r="L94" s="59"/>
      <c r="M94" s="197" t="s">
        <v>21</v>
      </c>
      <c r="N94" s="198" t="s">
        <v>43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2" t="s">
        <v>139</v>
      </c>
      <c r="AT94" s="22" t="s">
        <v>134</v>
      </c>
      <c r="AU94" s="22" t="s">
        <v>82</v>
      </c>
      <c r="AY94" s="22" t="s">
        <v>132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80</v>
      </c>
      <c r="BK94" s="201">
        <f>ROUND(I94*H94,2)</f>
        <v>0</v>
      </c>
      <c r="BL94" s="22" t="s">
        <v>139</v>
      </c>
      <c r="BM94" s="22" t="s">
        <v>484</v>
      </c>
    </row>
    <row r="95" spans="2:65" s="11" customFormat="1" ht="13.5">
      <c r="B95" s="202"/>
      <c r="C95" s="203"/>
      <c r="D95" s="204" t="s">
        <v>141</v>
      </c>
      <c r="E95" s="205" t="s">
        <v>21</v>
      </c>
      <c r="F95" s="206" t="s">
        <v>485</v>
      </c>
      <c r="G95" s="203"/>
      <c r="H95" s="207">
        <v>3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141</v>
      </c>
      <c r="AU95" s="213" t="s">
        <v>82</v>
      </c>
      <c r="AV95" s="11" t="s">
        <v>82</v>
      </c>
      <c r="AW95" s="11" t="s">
        <v>36</v>
      </c>
      <c r="AX95" s="11" t="s">
        <v>80</v>
      </c>
      <c r="AY95" s="213" t="s">
        <v>132</v>
      </c>
    </row>
    <row r="96" spans="2:65" s="1" customFormat="1" ht="38.25" customHeight="1">
      <c r="B96" s="39"/>
      <c r="C96" s="190" t="s">
        <v>163</v>
      </c>
      <c r="D96" s="190" t="s">
        <v>134</v>
      </c>
      <c r="E96" s="191" t="s">
        <v>170</v>
      </c>
      <c r="F96" s="192" t="s">
        <v>171</v>
      </c>
      <c r="G96" s="193" t="s">
        <v>166</v>
      </c>
      <c r="H96" s="194">
        <v>1.5</v>
      </c>
      <c r="I96" s="195"/>
      <c r="J96" s="196">
        <f>ROUND(I96*H96,2)</f>
        <v>0</v>
      </c>
      <c r="K96" s="192" t="s">
        <v>146</v>
      </c>
      <c r="L96" s="59"/>
      <c r="M96" s="197" t="s">
        <v>21</v>
      </c>
      <c r="N96" s="198" t="s">
        <v>43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139</v>
      </c>
      <c r="AT96" s="22" t="s">
        <v>134</v>
      </c>
      <c r="AU96" s="22" t="s">
        <v>82</v>
      </c>
      <c r="AY96" s="22" t="s">
        <v>132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80</v>
      </c>
      <c r="BK96" s="201">
        <f>ROUND(I96*H96,2)</f>
        <v>0</v>
      </c>
      <c r="BL96" s="22" t="s">
        <v>139</v>
      </c>
      <c r="BM96" s="22" t="s">
        <v>486</v>
      </c>
    </row>
    <row r="97" spans="2:65" s="11" customFormat="1" ht="13.5">
      <c r="B97" s="202"/>
      <c r="C97" s="203"/>
      <c r="D97" s="204" t="s">
        <v>141</v>
      </c>
      <c r="E97" s="205" t="s">
        <v>21</v>
      </c>
      <c r="F97" s="206" t="s">
        <v>487</v>
      </c>
      <c r="G97" s="203"/>
      <c r="H97" s="207">
        <v>1.5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141</v>
      </c>
      <c r="AU97" s="213" t="s">
        <v>82</v>
      </c>
      <c r="AV97" s="11" t="s">
        <v>82</v>
      </c>
      <c r="AW97" s="11" t="s">
        <v>36</v>
      </c>
      <c r="AX97" s="11" t="s">
        <v>80</v>
      </c>
      <c r="AY97" s="213" t="s">
        <v>132</v>
      </c>
    </row>
    <row r="98" spans="2:65" s="1" customFormat="1" ht="25.5" customHeight="1">
      <c r="B98" s="39"/>
      <c r="C98" s="190" t="s">
        <v>169</v>
      </c>
      <c r="D98" s="190" t="s">
        <v>134</v>
      </c>
      <c r="E98" s="191" t="s">
        <v>175</v>
      </c>
      <c r="F98" s="192" t="s">
        <v>176</v>
      </c>
      <c r="G98" s="193" t="s">
        <v>166</v>
      </c>
      <c r="H98" s="194">
        <v>12.3</v>
      </c>
      <c r="I98" s="195"/>
      <c r="J98" s="196">
        <f>ROUND(I98*H98,2)</f>
        <v>0</v>
      </c>
      <c r="K98" s="192" t="s">
        <v>138</v>
      </c>
      <c r="L98" s="59"/>
      <c r="M98" s="197" t="s">
        <v>21</v>
      </c>
      <c r="N98" s="198" t="s">
        <v>43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139</v>
      </c>
      <c r="AT98" s="22" t="s">
        <v>134</v>
      </c>
      <c r="AU98" s="22" t="s">
        <v>82</v>
      </c>
      <c r="AY98" s="22" t="s">
        <v>132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80</v>
      </c>
      <c r="BK98" s="201">
        <f>ROUND(I98*H98,2)</f>
        <v>0</v>
      </c>
      <c r="BL98" s="22" t="s">
        <v>139</v>
      </c>
      <c r="BM98" s="22" t="s">
        <v>488</v>
      </c>
    </row>
    <row r="99" spans="2:65" s="11" customFormat="1" ht="13.5">
      <c r="B99" s="202"/>
      <c r="C99" s="203"/>
      <c r="D99" s="204" t="s">
        <v>141</v>
      </c>
      <c r="E99" s="205" t="s">
        <v>21</v>
      </c>
      <c r="F99" s="206" t="s">
        <v>489</v>
      </c>
      <c r="G99" s="203"/>
      <c r="H99" s="207">
        <v>12.3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141</v>
      </c>
      <c r="AU99" s="213" t="s">
        <v>82</v>
      </c>
      <c r="AV99" s="11" t="s">
        <v>82</v>
      </c>
      <c r="AW99" s="11" t="s">
        <v>36</v>
      </c>
      <c r="AX99" s="11" t="s">
        <v>80</v>
      </c>
      <c r="AY99" s="213" t="s">
        <v>132</v>
      </c>
    </row>
    <row r="100" spans="2:65" s="1" customFormat="1" ht="38.25" customHeight="1">
      <c r="B100" s="39"/>
      <c r="C100" s="190" t="s">
        <v>174</v>
      </c>
      <c r="D100" s="190" t="s">
        <v>134</v>
      </c>
      <c r="E100" s="191" t="s">
        <v>179</v>
      </c>
      <c r="F100" s="192" t="s">
        <v>180</v>
      </c>
      <c r="G100" s="193" t="s">
        <v>166</v>
      </c>
      <c r="H100" s="194">
        <v>6.15</v>
      </c>
      <c r="I100" s="195"/>
      <c r="J100" s="196">
        <f>ROUND(I100*H100,2)</f>
        <v>0</v>
      </c>
      <c r="K100" s="192" t="s">
        <v>138</v>
      </c>
      <c r="L100" s="59"/>
      <c r="M100" s="197" t="s">
        <v>21</v>
      </c>
      <c r="N100" s="198" t="s">
        <v>43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139</v>
      </c>
      <c r="AT100" s="22" t="s">
        <v>134</v>
      </c>
      <c r="AU100" s="22" t="s">
        <v>82</v>
      </c>
      <c r="AY100" s="22" t="s">
        <v>132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80</v>
      </c>
      <c r="BK100" s="201">
        <f>ROUND(I100*H100,2)</f>
        <v>0</v>
      </c>
      <c r="BL100" s="22" t="s">
        <v>139</v>
      </c>
      <c r="BM100" s="22" t="s">
        <v>490</v>
      </c>
    </row>
    <row r="101" spans="2:65" s="11" customFormat="1" ht="13.5">
      <c r="B101" s="202"/>
      <c r="C101" s="203"/>
      <c r="D101" s="204" t="s">
        <v>141</v>
      </c>
      <c r="E101" s="205" t="s">
        <v>21</v>
      </c>
      <c r="F101" s="206" t="s">
        <v>491</v>
      </c>
      <c r="G101" s="203"/>
      <c r="H101" s="207">
        <v>6.15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141</v>
      </c>
      <c r="AU101" s="213" t="s">
        <v>82</v>
      </c>
      <c r="AV101" s="11" t="s">
        <v>82</v>
      </c>
      <c r="AW101" s="11" t="s">
        <v>36</v>
      </c>
      <c r="AX101" s="11" t="s">
        <v>80</v>
      </c>
      <c r="AY101" s="213" t="s">
        <v>132</v>
      </c>
    </row>
    <row r="102" spans="2:65" s="1" customFormat="1" ht="38.25" customHeight="1">
      <c r="B102" s="39"/>
      <c r="C102" s="190" t="s">
        <v>10</v>
      </c>
      <c r="D102" s="190" t="s">
        <v>134</v>
      </c>
      <c r="E102" s="191" t="s">
        <v>184</v>
      </c>
      <c r="F102" s="192" t="s">
        <v>185</v>
      </c>
      <c r="G102" s="193" t="s">
        <v>166</v>
      </c>
      <c r="H102" s="194">
        <v>15.3</v>
      </c>
      <c r="I102" s="195"/>
      <c r="J102" s="196">
        <f>ROUND(I102*H102,2)</f>
        <v>0</v>
      </c>
      <c r="K102" s="192" t="s">
        <v>146</v>
      </c>
      <c r="L102" s="59"/>
      <c r="M102" s="197" t="s">
        <v>21</v>
      </c>
      <c r="N102" s="198" t="s">
        <v>43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2" t="s">
        <v>139</v>
      </c>
      <c r="AT102" s="22" t="s">
        <v>134</v>
      </c>
      <c r="AU102" s="22" t="s">
        <v>82</v>
      </c>
      <c r="AY102" s="22" t="s">
        <v>132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80</v>
      </c>
      <c r="BK102" s="201">
        <f>ROUND(I102*H102,2)</f>
        <v>0</v>
      </c>
      <c r="BL102" s="22" t="s">
        <v>139</v>
      </c>
      <c r="BM102" s="22" t="s">
        <v>492</v>
      </c>
    </row>
    <row r="103" spans="2:65" s="11" customFormat="1" ht="13.5">
      <c r="B103" s="202"/>
      <c r="C103" s="203"/>
      <c r="D103" s="204" t="s">
        <v>141</v>
      </c>
      <c r="E103" s="205" t="s">
        <v>21</v>
      </c>
      <c r="F103" s="206" t="s">
        <v>493</v>
      </c>
      <c r="G103" s="203"/>
      <c r="H103" s="207">
        <v>15.3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141</v>
      </c>
      <c r="AU103" s="213" t="s">
        <v>82</v>
      </c>
      <c r="AV103" s="11" t="s">
        <v>82</v>
      </c>
      <c r="AW103" s="11" t="s">
        <v>36</v>
      </c>
      <c r="AX103" s="11" t="s">
        <v>80</v>
      </c>
      <c r="AY103" s="213" t="s">
        <v>132</v>
      </c>
    </row>
    <row r="104" spans="2:65" s="1" customFormat="1" ht="16.5" customHeight="1">
      <c r="B104" s="39"/>
      <c r="C104" s="190" t="s">
        <v>183</v>
      </c>
      <c r="D104" s="190" t="s">
        <v>134</v>
      </c>
      <c r="E104" s="191" t="s">
        <v>189</v>
      </c>
      <c r="F104" s="192" t="s">
        <v>190</v>
      </c>
      <c r="G104" s="193" t="s">
        <v>166</v>
      </c>
      <c r="H104" s="194">
        <v>15.3</v>
      </c>
      <c r="I104" s="195"/>
      <c r="J104" s="196">
        <f>ROUND(I104*H104,2)</f>
        <v>0</v>
      </c>
      <c r="K104" s="192" t="s">
        <v>146</v>
      </c>
      <c r="L104" s="59"/>
      <c r="M104" s="197" t="s">
        <v>21</v>
      </c>
      <c r="N104" s="198" t="s">
        <v>43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2" t="s">
        <v>139</v>
      </c>
      <c r="AT104" s="22" t="s">
        <v>134</v>
      </c>
      <c r="AU104" s="22" t="s">
        <v>82</v>
      </c>
      <c r="AY104" s="22" t="s">
        <v>132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80</v>
      </c>
      <c r="BK104" s="201">
        <f>ROUND(I104*H104,2)</f>
        <v>0</v>
      </c>
      <c r="BL104" s="22" t="s">
        <v>139</v>
      </c>
      <c r="BM104" s="22" t="s">
        <v>494</v>
      </c>
    </row>
    <row r="105" spans="2:65" s="11" customFormat="1" ht="13.5">
      <c r="B105" s="202"/>
      <c r="C105" s="203"/>
      <c r="D105" s="204" t="s">
        <v>141</v>
      </c>
      <c r="E105" s="205" t="s">
        <v>21</v>
      </c>
      <c r="F105" s="206" t="s">
        <v>495</v>
      </c>
      <c r="G105" s="203"/>
      <c r="H105" s="207">
        <v>15.3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141</v>
      </c>
      <c r="AU105" s="213" t="s">
        <v>82</v>
      </c>
      <c r="AV105" s="11" t="s">
        <v>82</v>
      </c>
      <c r="AW105" s="11" t="s">
        <v>36</v>
      </c>
      <c r="AX105" s="11" t="s">
        <v>80</v>
      </c>
      <c r="AY105" s="213" t="s">
        <v>132</v>
      </c>
    </row>
    <row r="106" spans="2:65" s="1" customFormat="1" ht="16.5" customHeight="1">
      <c r="B106" s="39"/>
      <c r="C106" s="190" t="s">
        <v>188</v>
      </c>
      <c r="D106" s="190" t="s">
        <v>134</v>
      </c>
      <c r="E106" s="191" t="s">
        <v>194</v>
      </c>
      <c r="F106" s="192" t="s">
        <v>195</v>
      </c>
      <c r="G106" s="193" t="s">
        <v>196</v>
      </c>
      <c r="H106" s="194">
        <v>26.774999999999999</v>
      </c>
      <c r="I106" s="195"/>
      <c r="J106" s="196">
        <f>ROUND(I106*H106,2)</f>
        <v>0</v>
      </c>
      <c r="K106" s="192" t="s">
        <v>146</v>
      </c>
      <c r="L106" s="59"/>
      <c r="M106" s="197" t="s">
        <v>21</v>
      </c>
      <c r="N106" s="198" t="s">
        <v>43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2" t="s">
        <v>139</v>
      </c>
      <c r="AT106" s="22" t="s">
        <v>134</v>
      </c>
      <c r="AU106" s="22" t="s">
        <v>82</v>
      </c>
      <c r="AY106" s="22" t="s">
        <v>132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80</v>
      </c>
      <c r="BK106" s="201">
        <f>ROUND(I106*H106,2)</f>
        <v>0</v>
      </c>
      <c r="BL106" s="22" t="s">
        <v>139</v>
      </c>
      <c r="BM106" s="22" t="s">
        <v>496</v>
      </c>
    </row>
    <row r="107" spans="2:65" s="11" customFormat="1" ht="13.5">
      <c r="B107" s="202"/>
      <c r="C107" s="203"/>
      <c r="D107" s="204" t="s">
        <v>141</v>
      </c>
      <c r="E107" s="205" t="s">
        <v>21</v>
      </c>
      <c r="F107" s="206" t="s">
        <v>497</v>
      </c>
      <c r="G107" s="203"/>
      <c r="H107" s="207">
        <v>26.774999999999999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141</v>
      </c>
      <c r="AU107" s="213" t="s">
        <v>82</v>
      </c>
      <c r="AV107" s="11" t="s">
        <v>82</v>
      </c>
      <c r="AW107" s="11" t="s">
        <v>36</v>
      </c>
      <c r="AX107" s="11" t="s">
        <v>80</v>
      </c>
      <c r="AY107" s="213" t="s">
        <v>132</v>
      </c>
    </row>
    <row r="108" spans="2:65" s="1" customFormat="1" ht="38.25" customHeight="1">
      <c r="B108" s="39"/>
      <c r="C108" s="190" t="s">
        <v>193</v>
      </c>
      <c r="D108" s="190" t="s">
        <v>134</v>
      </c>
      <c r="E108" s="191" t="s">
        <v>164</v>
      </c>
      <c r="F108" s="192" t="s">
        <v>165</v>
      </c>
      <c r="G108" s="193" t="s">
        <v>166</v>
      </c>
      <c r="H108" s="194">
        <v>21</v>
      </c>
      <c r="I108" s="195"/>
      <c r="J108" s="196">
        <f>ROUND(I108*H108,2)</f>
        <v>0</v>
      </c>
      <c r="K108" s="192" t="s">
        <v>146</v>
      </c>
      <c r="L108" s="59"/>
      <c r="M108" s="197" t="s">
        <v>21</v>
      </c>
      <c r="N108" s="198" t="s">
        <v>43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139</v>
      </c>
      <c r="AT108" s="22" t="s">
        <v>134</v>
      </c>
      <c r="AU108" s="22" t="s">
        <v>82</v>
      </c>
      <c r="AY108" s="22" t="s">
        <v>132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80</v>
      </c>
      <c r="BK108" s="201">
        <f>ROUND(I108*H108,2)</f>
        <v>0</v>
      </c>
      <c r="BL108" s="22" t="s">
        <v>139</v>
      </c>
      <c r="BM108" s="22" t="s">
        <v>498</v>
      </c>
    </row>
    <row r="109" spans="2:65" s="11" customFormat="1" ht="13.5">
      <c r="B109" s="202"/>
      <c r="C109" s="203"/>
      <c r="D109" s="204" t="s">
        <v>141</v>
      </c>
      <c r="E109" s="205" t="s">
        <v>21</v>
      </c>
      <c r="F109" s="206" t="s">
        <v>499</v>
      </c>
      <c r="G109" s="203"/>
      <c r="H109" s="207">
        <v>21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141</v>
      </c>
      <c r="AU109" s="213" t="s">
        <v>82</v>
      </c>
      <c r="AV109" s="11" t="s">
        <v>82</v>
      </c>
      <c r="AW109" s="11" t="s">
        <v>36</v>
      </c>
      <c r="AX109" s="11" t="s">
        <v>80</v>
      </c>
      <c r="AY109" s="213" t="s">
        <v>132</v>
      </c>
    </row>
    <row r="110" spans="2:65" s="1" customFormat="1" ht="38.25" customHeight="1">
      <c r="B110" s="39"/>
      <c r="C110" s="190" t="s">
        <v>199</v>
      </c>
      <c r="D110" s="190" t="s">
        <v>134</v>
      </c>
      <c r="E110" s="191" t="s">
        <v>170</v>
      </c>
      <c r="F110" s="192" t="s">
        <v>171</v>
      </c>
      <c r="G110" s="193" t="s">
        <v>166</v>
      </c>
      <c r="H110" s="194">
        <v>10.5</v>
      </c>
      <c r="I110" s="195"/>
      <c r="J110" s="196">
        <f>ROUND(I110*H110,2)</f>
        <v>0</v>
      </c>
      <c r="K110" s="192" t="s">
        <v>146</v>
      </c>
      <c r="L110" s="59"/>
      <c r="M110" s="197" t="s">
        <v>21</v>
      </c>
      <c r="N110" s="198" t="s">
        <v>43</v>
      </c>
      <c r="O110" s="40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2" t="s">
        <v>139</v>
      </c>
      <c r="AT110" s="22" t="s">
        <v>134</v>
      </c>
      <c r="AU110" s="22" t="s">
        <v>82</v>
      </c>
      <c r="AY110" s="22" t="s">
        <v>132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80</v>
      </c>
      <c r="BK110" s="201">
        <f>ROUND(I110*H110,2)</f>
        <v>0</v>
      </c>
      <c r="BL110" s="22" t="s">
        <v>139</v>
      </c>
      <c r="BM110" s="22" t="s">
        <v>500</v>
      </c>
    </row>
    <row r="111" spans="2:65" s="11" customFormat="1" ht="13.5">
      <c r="B111" s="202"/>
      <c r="C111" s="203"/>
      <c r="D111" s="204" t="s">
        <v>141</v>
      </c>
      <c r="E111" s="205" t="s">
        <v>21</v>
      </c>
      <c r="F111" s="206" t="s">
        <v>501</v>
      </c>
      <c r="G111" s="203"/>
      <c r="H111" s="207">
        <v>10.5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141</v>
      </c>
      <c r="AU111" s="213" t="s">
        <v>82</v>
      </c>
      <c r="AV111" s="11" t="s">
        <v>82</v>
      </c>
      <c r="AW111" s="11" t="s">
        <v>36</v>
      </c>
      <c r="AX111" s="11" t="s">
        <v>80</v>
      </c>
      <c r="AY111" s="213" t="s">
        <v>132</v>
      </c>
    </row>
    <row r="112" spans="2:65" s="1" customFormat="1" ht="38.25" customHeight="1">
      <c r="B112" s="39"/>
      <c r="C112" s="190" t="s">
        <v>202</v>
      </c>
      <c r="D112" s="190" t="s">
        <v>134</v>
      </c>
      <c r="E112" s="191" t="s">
        <v>184</v>
      </c>
      <c r="F112" s="192" t="s">
        <v>185</v>
      </c>
      <c r="G112" s="193" t="s">
        <v>166</v>
      </c>
      <c r="H112" s="194">
        <v>21</v>
      </c>
      <c r="I112" s="195"/>
      <c r="J112" s="196">
        <f>ROUND(I112*H112,2)</f>
        <v>0</v>
      </c>
      <c r="K112" s="192" t="s">
        <v>146</v>
      </c>
      <c r="L112" s="59"/>
      <c r="M112" s="197" t="s">
        <v>21</v>
      </c>
      <c r="N112" s="198" t="s">
        <v>43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139</v>
      </c>
      <c r="AT112" s="22" t="s">
        <v>134</v>
      </c>
      <c r="AU112" s="22" t="s">
        <v>82</v>
      </c>
      <c r="AY112" s="22" t="s">
        <v>132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80</v>
      </c>
      <c r="BK112" s="201">
        <f>ROUND(I112*H112,2)</f>
        <v>0</v>
      </c>
      <c r="BL112" s="22" t="s">
        <v>139</v>
      </c>
      <c r="BM112" s="22" t="s">
        <v>502</v>
      </c>
    </row>
    <row r="113" spans="2:65" s="11" customFormat="1" ht="13.5">
      <c r="B113" s="202"/>
      <c r="C113" s="203"/>
      <c r="D113" s="204" t="s">
        <v>141</v>
      </c>
      <c r="E113" s="205" t="s">
        <v>21</v>
      </c>
      <c r="F113" s="206" t="s">
        <v>499</v>
      </c>
      <c r="G113" s="203"/>
      <c r="H113" s="207">
        <v>21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141</v>
      </c>
      <c r="AU113" s="213" t="s">
        <v>82</v>
      </c>
      <c r="AV113" s="11" t="s">
        <v>82</v>
      </c>
      <c r="AW113" s="11" t="s">
        <v>36</v>
      </c>
      <c r="AX113" s="11" t="s">
        <v>80</v>
      </c>
      <c r="AY113" s="213" t="s">
        <v>132</v>
      </c>
    </row>
    <row r="114" spans="2:65" s="1" customFormat="1" ht="16.5" customHeight="1">
      <c r="B114" s="39"/>
      <c r="C114" s="190" t="s">
        <v>9</v>
      </c>
      <c r="D114" s="190" t="s">
        <v>134</v>
      </c>
      <c r="E114" s="191" t="s">
        <v>189</v>
      </c>
      <c r="F114" s="192" t="s">
        <v>190</v>
      </c>
      <c r="G114" s="193" t="s">
        <v>166</v>
      </c>
      <c r="H114" s="194">
        <v>21</v>
      </c>
      <c r="I114" s="195"/>
      <c r="J114" s="196">
        <f>ROUND(I114*H114,2)</f>
        <v>0</v>
      </c>
      <c r="K114" s="192" t="s">
        <v>146</v>
      </c>
      <c r="L114" s="59"/>
      <c r="M114" s="197" t="s">
        <v>21</v>
      </c>
      <c r="N114" s="198" t="s">
        <v>43</v>
      </c>
      <c r="O114" s="40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2" t="s">
        <v>139</v>
      </c>
      <c r="AT114" s="22" t="s">
        <v>134</v>
      </c>
      <c r="AU114" s="22" t="s">
        <v>82</v>
      </c>
      <c r="AY114" s="22" t="s">
        <v>132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80</v>
      </c>
      <c r="BK114" s="201">
        <f>ROUND(I114*H114,2)</f>
        <v>0</v>
      </c>
      <c r="BL114" s="22" t="s">
        <v>139</v>
      </c>
      <c r="BM114" s="22" t="s">
        <v>503</v>
      </c>
    </row>
    <row r="115" spans="2:65" s="11" customFormat="1" ht="13.5">
      <c r="B115" s="202"/>
      <c r="C115" s="203"/>
      <c r="D115" s="204" t="s">
        <v>141</v>
      </c>
      <c r="E115" s="205" t="s">
        <v>21</v>
      </c>
      <c r="F115" s="206" t="s">
        <v>499</v>
      </c>
      <c r="G115" s="203"/>
      <c r="H115" s="207">
        <v>21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141</v>
      </c>
      <c r="AU115" s="213" t="s">
        <v>82</v>
      </c>
      <c r="AV115" s="11" t="s">
        <v>82</v>
      </c>
      <c r="AW115" s="11" t="s">
        <v>36</v>
      </c>
      <c r="AX115" s="11" t="s">
        <v>80</v>
      </c>
      <c r="AY115" s="213" t="s">
        <v>132</v>
      </c>
    </row>
    <row r="116" spans="2:65" s="1" customFormat="1" ht="16.5" customHeight="1">
      <c r="B116" s="39"/>
      <c r="C116" s="190" t="s">
        <v>206</v>
      </c>
      <c r="D116" s="190" t="s">
        <v>134</v>
      </c>
      <c r="E116" s="191" t="s">
        <v>194</v>
      </c>
      <c r="F116" s="192" t="s">
        <v>195</v>
      </c>
      <c r="G116" s="193" t="s">
        <v>196</v>
      </c>
      <c r="H116" s="194">
        <v>36.75</v>
      </c>
      <c r="I116" s="195"/>
      <c r="J116" s="196">
        <f>ROUND(I116*H116,2)</f>
        <v>0</v>
      </c>
      <c r="K116" s="192" t="s">
        <v>146</v>
      </c>
      <c r="L116" s="59"/>
      <c r="M116" s="197" t="s">
        <v>21</v>
      </c>
      <c r="N116" s="198" t="s">
        <v>43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139</v>
      </c>
      <c r="AT116" s="22" t="s">
        <v>134</v>
      </c>
      <c r="AU116" s="22" t="s">
        <v>82</v>
      </c>
      <c r="AY116" s="22" t="s">
        <v>132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80</v>
      </c>
      <c r="BK116" s="201">
        <f>ROUND(I116*H116,2)</f>
        <v>0</v>
      </c>
      <c r="BL116" s="22" t="s">
        <v>139</v>
      </c>
      <c r="BM116" s="22" t="s">
        <v>504</v>
      </c>
    </row>
    <row r="117" spans="2:65" s="11" customFormat="1" ht="13.5">
      <c r="B117" s="202"/>
      <c r="C117" s="203"/>
      <c r="D117" s="204" t="s">
        <v>141</v>
      </c>
      <c r="E117" s="205" t="s">
        <v>21</v>
      </c>
      <c r="F117" s="206" t="s">
        <v>505</v>
      </c>
      <c r="G117" s="203"/>
      <c r="H117" s="207">
        <v>36.75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141</v>
      </c>
      <c r="AU117" s="213" t="s">
        <v>82</v>
      </c>
      <c r="AV117" s="11" t="s">
        <v>82</v>
      </c>
      <c r="AW117" s="11" t="s">
        <v>36</v>
      </c>
      <c r="AX117" s="11" t="s">
        <v>80</v>
      </c>
      <c r="AY117" s="213" t="s">
        <v>132</v>
      </c>
    </row>
    <row r="118" spans="2:65" s="1" customFormat="1" ht="25.5" customHeight="1">
      <c r="B118" s="39"/>
      <c r="C118" s="190" t="s">
        <v>208</v>
      </c>
      <c r="D118" s="190" t="s">
        <v>134</v>
      </c>
      <c r="E118" s="191" t="s">
        <v>212</v>
      </c>
      <c r="F118" s="192" t="s">
        <v>213</v>
      </c>
      <c r="G118" s="193" t="s">
        <v>166</v>
      </c>
      <c r="H118" s="194">
        <v>10.4</v>
      </c>
      <c r="I118" s="195"/>
      <c r="J118" s="196">
        <f>ROUND(I118*H118,2)</f>
        <v>0</v>
      </c>
      <c r="K118" s="192" t="s">
        <v>146</v>
      </c>
      <c r="L118" s="59"/>
      <c r="M118" s="197" t="s">
        <v>21</v>
      </c>
      <c r="N118" s="198" t="s">
        <v>43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2" t="s">
        <v>139</v>
      </c>
      <c r="AT118" s="22" t="s">
        <v>134</v>
      </c>
      <c r="AU118" s="22" t="s">
        <v>82</v>
      </c>
      <c r="AY118" s="22" t="s">
        <v>132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80</v>
      </c>
      <c r="BK118" s="201">
        <f>ROUND(I118*H118,2)</f>
        <v>0</v>
      </c>
      <c r="BL118" s="22" t="s">
        <v>139</v>
      </c>
      <c r="BM118" s="22" t="s">
        <v>506</v>
      </c>
    </row>
    <row r="119" spans="2:65" s="11" customFormat="1" ht="13.5">
      <c r="B119" s="202"/>
      <c r="C119" s="203"/>
      <c r="D119" s="204" t="s">
        <v>141</v>
      </c>
      <c r="E119" s="205" t="s">
        <v>21</v>
      </c>
      <c r="F119" s="206" t="s">
        <v>507</v>
      </c>
      <c r="G119" s="203"/>
      <c r="H119" s="207">
        <v>10.4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141</v>
      </c>
      <c r="AU119" s="213" t="s">
        <v>82</v>
      </c>
      <c r="AV119" s="11" t="s">
        <v>82</v>
      </c>
      <c r="AW119" s="11" t="s">
        <v>36</v>
      </c>
      <c r="AX119" s="11" t="s">
        <v>80</v>
      </c>
      <c r="AY119" s="213" t="s">
        <v>132</v>
      </c>
    </row>
    <row r="120" spans="2:65" s="1" customFormat="1" ht="16.5" customHeight="1">
      <c r="B120" s="39"/>
      <c r="C120" s="190" t="s">
        <v>252</v>
      </c>
      <c r="D120" s="190" t="s">
        <v>134</v>
      </c>
      <c r="E120" s="191" t="s">
        <v>217</v>
      </c>
      <c r="F120" s="192" t="s">
        <v>218</v>
      </c>
      <c r="G120" s="193" t="s">
        <v>137</v>
      </c>
      <c r="H120" s="194">
        <v>175</v>
      </c>
      <c r="I120" s="195"/>
      <c r="J120" s="196">
        <f>ROUND(I120*H120,2)</f>
        <v>0</v>
      </c>
      <c r="K120" s="192" t="s">
        <v>146</v>
      </c>
      <c r="L120" s="59"/>
      <c r="M120" s="197" t="s">
        <v>21</v>
      </c>
      <c r="N120" s="198" t="s">
        <v>43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2" t="s">
        <v>139</v>
      </c>
      <c r="AT120" s="22" t="s">
        <v>134</v>
      </c>
      <c r="AU120" s="22" t="s">
        <v>82</v>
      </c>
      <c r="AY120" s="22" t="s">
        <v>132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2" t="s">
        <v>80</v>
      </c>
      <c r="BK120" s="201">
        <f>ROUND(I120*H120,2)</f>
        <v>0</v>
      </c>
      <c r="BL120" s="22" t="s">
        <v>139</v>
      </c>
      <c r="BM120" s="22" t="s">
        <v>508</v>
      </c>
    </row>
    <row r="121" spans="2:65" s="11" customFormat="1" ht="13.5">
      <c r="B121" s="202"/>
      <c r="C121" s="203"/>
      <c r="D121" s="204" t="s">
        <v>141</v>
      </c>
      <c r="E121" s="205" t="s">
        <v>21</v>
      </c>
      <c r="F121" s="206" t="s">
        <v>509</v>
      </c>
      <c r="G121" s="203"/>
      <c r="H121" s="207">
        <v>175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141</v>
      </c>
      <c r="AU121" s="213" t="s">
        <v>82</v>
      </c>
      <c r="AV121" s="11" t="s">
        <v>82</v>
      </c>
      <c r="AW121" s="11" t="s">
        <v>36</v>
      </c>
      <c r="AX121" s="11" t="s">
        <v>80</v>
      </c>
      <c r="AY121" s="213" t="s">
        <v>132</v>
      </c>
    </row>
    <row r="122" spans="2:65" s="1" customFormat="1" ht="38.25" customHeight="1">
      <c r="B122" s="39"/>
      <c r="C122" s="190" t="s">
        <v>305</v>
      </c>
      <c r="D122" s="190" t="s">
        <v>134</v>
      </c>
      <c r="E122" s="191" t="s">
        <v>222</v>
      </c>
      <c r="F122" s="192" t="s">
        <v>223</v>
      </c>
      <c r="G122" s="193" t="s">
        <v>137</v>
      </c>
      <c r="H122" s="194">
        <v>45</v>
      </c>
      <c r="I122" s="195"/>
      <c r="J122" s="196">
        <f>ROUND(I122*H122,2)</f>
        <v>0</v>
      </c>
      <c r="K122" s="192" t="s">
        <v>146</v>
      </c>
      <c r="L122" s="59"/>
      <c r="M122" s="197" t="s">
        <v>21</v>
      </c>
      <c r="N122" s="198" t="s">
        <v>43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2" t="s">
        <v>139</v>
      </c>
      <c r="AT122" s="22" t="s">
        <v>134</v>
      </c>
      <c r="AU122" s="22" t="s">
        <v>82</v>
      </c>
      <c r="AY122" s="22" t="s">
        <v>132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80</v>
      </c>
      <c r="BK122" s="201">
        <f>ROUND(I122*H122,2)</f>
        <v>0</v>
      </c>
      <c r="BL122" s="22" t="s">
        <v>139</v>
      </c>
      <c r="BM122" s="22" t="s">
        <v>510</v>
      </c>
    </row>
    <row r="123" spans="2:65" s="11" customFormat="1" ht="13.5">
      <c r="B123" s="202"/>
      <c r="C123" s="203"/>
      <c r="D123" s="204" t="s">
        <v>141</v>
      </c>
      <c r="E123" s="205" t="s">
        <v>21</v>
      </c>
      <c r="F123" s="206" t="s">
        <v>511</v>
      </c>
      <c r="G123" s="203"/>
      <c r="H123" s="207">
        <v>45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141</v>
      </c>
      <c r="AU123" s="213" t="s">
        <v>82</v>
      </c>
      <c r="AV123" s="11" t="s">
        <v>82</v>
      </c>
      <c r="AW123" s="11" t="s">
        <v>36</v>
      </c>
      <c r="AX123" s="11" t="s">
        <v>80</v>
      </c>
      <c r="AY123" s="213" t="s">
        <v>132</v>
      </c>
    </row>
    <row r="124" spans="2:65" s="1" customFormat="1" ht="16.5" customHeight="1">
      <c r="B124" s="39"/>
      <c r="C124" s="190" t="s">
        <v>221</v>
      </c>
      <c r="D124" s="190" t="s">
        <v>134</v>
      </c>
      <c r="E124" s="191" t="s">
        <v>227</v>
      </c>
      <c r="F124" s="192" t="s">
        <v>228</v>
      </c>
      <c r="G124" s="193" t="s">
        <v>166</v>
      </c>
      <c r="H124" s="194">
        <v>4.5</v>
      </c>
      <c r="I124" s="195"/>
      <c r="J124" s="196">
        <f>ROUND(I124*H124,2)</f>
        <v>0</v>
      </c>
      <c r="K124" s="192" t="s">
        <v>138</v>
      </c>
      <c r="L124" s="59"/>
      <c r="M124" s="197" t="s">
        <v>21</v>
      </c>
      <c r="N124" s="198" t="s">
        <v>43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2" t="s">
        <v>139</v>
      </c>
      <c r="AT124" s="22" t="s">
        <v>134</v>
      </c>
      <c r="AU124" s="22" t="s">
        <v>82</v>
      </c>
      <c r="AY124" s="22" t="s">
        <v>132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2" t="s">
        <v>80</v>
      </c>
      <c r="BK124" s="201">
        <f>ROUND(I124*H124,2)</f>
        <v>0</v>
      </c>
      <c r="BL124" s="22" t="s">
        <v>139</v>
      </c>
      <c r="BM124" s="22" t="s">
        <v>512</v>
      </c>
    </row>
    <row r="125" spans="2:65" s="11" customFormat="1" ht="13.5">
      <c r="B125" s="202"/>
      <c r="C125" s="203"/>
      <c r="D125" s="204" t="s">
        <v>141</v>
      </c>
      <c r="E125" s="205" t="s">
        <v>21</v>
      </c>
      <c r="F125" s="206" t="s">
        <v>513</v>
      </c>
      <c r="G125" s="203"/>
      <c r="H125" s="207">
        <v>4.5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141</v>
      </c>
      <c r="AU125" s="213" t="s">
        <v>82</v>
      </c>
      <c r="AV125" s="11" t="s">
        <v>82</v>
      </c>
      <c r="AW125" s="11" t="s">
        <v>36</v>
      </c>
      <c r="AX125" s="11" t="s">
        <v>80</v>
      </c>
      <c r="AY125" s="213" t="s">
        <v>132</v>
      </c>
    </row>
    <row r="126" spans="2:65" s="1" customFormat="1" ht="25.5" customHeight="1">
      <c r="B126" s="39"/>
      <c r="C126" s="190" t="s">
        <v>226</v>
      </c>
      <c r="D126" s="190" t="s">
        <v>134</v>
      </c>
      <c r="E126" s="191" t="s">
        <v>232</v>
      </c>
      <c r="F126" s="192" t="s">
        <v>233</v>
      </c>
      <c r="G126" s="193" t="s">
        <v>166</v>
      </c>
      <c r="H126" s="194">
        <v>4.5</v>
      </c>
      <c r="I126" s="195"/>
      <c r="J126" s="196">
        <f>ROUND(I126*H126,2)</f>
        <v>0</v>
      </c>
      <c r="K126" s="192" t="s">
        <v>138</v>
      </c>
      <c r="L126" s="59"/>
      <c r="M126" s="197" t="s">
        <v>21</v>
      </c>
      <c r="N126" s="198" t="s">
        <v>43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2" t="s">
        <v>139</v>
      </c>
      <c r="AT126" s="22" t="s">
        <v>134</v>
      </c>
      <c r="AU126" s="22" t="s">
        <v>82</v>
      </c>
      <c r="AY126" s="22" t="s">
        <v>132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2" t="s">
        <v>80</v>
      </c>
      <c r="BK126" s="201">
        <f>ROUND(I126*H126,2)</f>
        <v>0</v>
      </c>
      <c r="BL126" s="22" t="s">
        <v>139</v>
      </c>
      <c r="BM126" s="22" t="s">
        <v>514</v>
      </c>
    </row>
    <row r="127" spans="2:65" s="11" customFormat="1" ht="13.5">
      <c r="B127" s="202"/>
      <c r="C127" s="203"/>
      <c r="D127" s="204" t="s">
        <v>141</v>
      </c>
      <c r="E127" s="205" t="s">
        <v>21</v>
      </c>
      <c r="F127" s="206" t="s">
        <v>513</v>
      </c>
      <c r="G127" s="203"/>
      <c r="H127" s="207">
        <v>4.5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141</v>
      </c>
      <c r="AU127" s="213" t="s">
        <v>82</v>
      </c>
      <c r="AV127" s="11" t="s">
        <v>82</v>
      </c>
      <c r="AW127" s="11" t="s">
        <v>36</v>
      </c>
      <c r="AX127" s="11" t="s">
        <v>80</v>
      </c>
      <c r="AY127" s="213" t="s">
        <v>132</v>
      </c>
    </row>
    <row r="128" spans="2:65" s="1" customFormat="1" ht="25.5" customHeight="1">
      <c r="B128" s="39"/>
      <c r="C128" s="190" t="s">
        <v>231</v>
      </c>
      <c r="D128" s="190" t="s">
        <v>134</v>
      </c>
      <c r="E128" s="191" t="s">
        <v>236</v>
      </c>
      <c r="F128" s="192" t="s">
        <v>237</v>
      </c>
      <c r="G128" s="193" t="s">
        <v>137</v>
      </c>
      <c r="H128" s="194">
        <v>45</v>
      </c>
      <c r="I128" s="195"/>
      <c r="J128" s="196">
        <f>ROUND(I128*H128,2)</f>
        <v>0</v>
      </c>
      <c r="K128" s="192" t="s">
        <v>146</v>
      </c>
      <c r="L128" s="59"/>
      <c r="M128" s="197" t="s">
        <v>21</v>
      </c>
      <c r="N128" s="198" t="s">
        <v>43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2" t="s">
        <v>139</v>
      </c>
      <c r="AT128" s="22" t="s">
        <v>134</v>
      </c>
      <c r="AU128" s="22" t="s">
        <v>82</v>
      </c>
      <c r="AY128" s="22" t="s">
        <v>132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80</v>
      </c>
      <c r="BK128" s="201">
        <f>ROUND(I128*H128,2)</f>
        <v>0</v>
      </c>
      <c r="BL128" s="22" t="s">
        <v>139</v>
      </c>
      <c r="BM128" s="22" t="s">
        <v>515</v>
      </c>
    </row>
    <row r="129" spans="2:65" s="11" customFormat="1" ht="13.5">
      <c r="B129" s="202"/>
      <c r="C129" s="203"/>
      <c r="D129" s="204" t="s">
        <v>141</v>
      </c>
      <c r="E129" s="205" t="s">
        <v>21</v>
      </c>
      <c r="F129" s="206" t="s">
        <v>511</v>
      </c>
      <c r="G129" s="203"/>
      <c r="H129" s="207">
        <v>45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141</v>
      </c>
      <c r="AU129" s="213" t="s">
        <v>82</v>
      </c>
      <c r="AV129" s="11" t="s">
        <v>82</v>
      </c>
      <c r="AW129" s="11" t="s">
        <v>36</v>
      </c>
      <c r="AX129" s="11" t="s">
        <v>80</v>
      </c>
      <c r="AY129" s="213" t="s">
        <v>132</v>
      </c>
    </row>
    <row r="130" spans="2:65" s="1" customFormat="1" ht="25.5" customHeight="1">
      <c r="B130" s="39"/>
      <c r="C130" s="190" t="s">
        <v>235</v>
      </c>
      <c r="D130" s="190" t="s">
        <v>134</v>
      </c>
      <c r="E130" s="191" t="s">
        <v>240</v>
      </c>
      <c r="F130" s="192" t="s">
        <v>241</v>
      </c>
      <c r="G130" s="193" t="s">
        <v>137</v>
      </c>
      <c r="H130" s="194">
        <v>45</v>
      </c>
      <c r="I130" s="195"/>
      <c r="J130" s="196">
        <f>ROUND(I130*H130,2)</f>
        <v>0</v>
      </c>
      <c r="K130" s="192" t="s">
        <v>146</v>
      </c>
      <c r="L130" s="59"/>
      <c r="M130" s="197" t="s">
        <v>21</v>
      </c>
      <c r="N130" s="198" t="s">
        <v>43</v>
      </c>
      <c r="O130" s="4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2" t="s">
        <v>139</v>
      </c>
      <c r="AT130" s="22" t="s">
        <v>134</v>
      </c>
      <c r="AU130" s="22" t="s">
        <v>82</v>
      </c>
      <c r="AY130" s="22" t="s">
        <v>132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2" t="s">
        <v>80</v>
      </c>
      <c r="BK130" s="201">
        <f>ROUND(I130*H130,2)</f>
        <v>0</v>
      </c>
      <c r="BL130" s="22" t="s">
        <v>139</v>
      </c>
      <c r="BM130" s="22" t="s">
        <v>516</v>
      </c>
    </row>
    <row r="131" spans="2:65" s="11" customFormat="1" ht="13.5">
      <c r="B131" s="202"/>
      <c r="C131" s="203"/>
      <c r="D131" s="204" t="s">
        <v>141</v>
      </c>
      <c r="E131" s="205" t="s">
        <v>21</v>
      </c>
      <c r="F131" s="206" t="s">
        <v>517</v>
      </c>
      <c r="G131" s="203"/>
      <c r="H131" s="207">
        <v>45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141</v>
      </c>
      <c r="AU131" s="213" t="s">
        <v>82</v>
      </c>
      <c r="AV131" s="11" t="s">
        <v>82</v>
      </c>
      <c r="AW131" s="11" t="s">
        <v>36</v>
      </c>
      <c r="AX131" s="11" t="s">
        <v>80</v>
      </c>
      <c r="AY131" s="213" t="s">
        <v>132</v>
      </c>
    </row>
    <row r="132" spans="2:65" s="1" customFormat="1" ht="16.5" customHeight="1">
      <c r="B132" s="39"/>
      <c r="C132" s="214" t="s">
        <v>239</v>
      </c>
      <c r="D132" s="214" t="s">
        <v>245</v>
      </c>
      <c r="E132" s="215" t="s">
        <v>246</v>
      </c>
      <c r="F132" s="216" t="s">
        <v>247</v>
      </c>
      <c r="G132" s="217" t="s">
        <v>248</v>
      </c>
      <c r="H132" s="218">
        <v>1.125</v>
      </c>
      <c r="I132" s="219"/>
      <c r="J132" s="220">
        <f>ROUND(I132*H132,2)</f>
        <v>0</v>
      </c>
      <c r="K132" s="216" t="s">
        <v>146</v>
      </c>
      <c r="L132" s="221"/>
      <c r="M132" s="222" t="s">
        <v>21</v>
      </c>
      <c r="N132" s="223" t="s">
        <v>43</v>
      </c>
      <c r="O132" s="40"/>
      <c r="P132" s="199">
        <f>O132*H132</f>
        <v>0</v>
      </c>
      <c r="Q132" s="199">
        <v>1E-3</v>
      </c>
      <c r="R132" s="199">
        <f>Q132*H132</f>
        <v>1.1250000000000001E-3</v>
      </c>
      <c r="S132" s="199">
        <v>0</v>
      </c>
      <c r="T132" s="200">
        <f>S132*H132</f>
        <v>0</v>
      </c>
      <c r="AR132" s="22" t="s">
        <v>158</v>
      </c>
      <c r="AT132" s="22" t="s">
        <v>245</v>
      </c>
      <c r="AU132" s="22" t="s">
        <v>82</v>
      </c>
      <c r="AY132" s="22" t="s">
        <v>132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80</v>
      </c>
      <c r="BK132" s="201">
        <f>ROUND(I132*H132,2)</f>
        <v>0</v>
      </c>
      <c r="BL132" s="22" t="s">
        <v>139</v>
      </c>
      <c r="BM132" s="22" t="s">
        <v>518</v>
      </c>
    </row>
    <row r="133" spans="2:65" s="11" customFormat="1" ht="13.5">
      <c r="B133" s="202"/>
      <c r="C133" s="203"/>
      <c r="D133" s="204" t="s">
        <v>141</v>
      </c>
      <c r="E133" s="203"/>
      <c r="F133" s="206" t="s">
        <v>519</v>
      </c>
      <c r="G133" s="203"/>
      <c r="H133" s="207">
        <v>1.125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141</v>
      </c>
      <c r="AU133" s="213" t="s">
        <v>82</v>
      </c>
      <c r="AV133" s="11" t="s">
        <v>82</v>
      </c>
      <c r="AW133" s="11" t="s">
        <v>6</v>
      </c>
      <c r="AX133" s="11" t="s">
        <v>80</v>
      </c>
      <c r="AY133" s="213" t="s">
        <v>132</v>
      </c>
    </row>
    <row r="134" spans="2:65" s="10" customFormat="1" ht="29.85" customHeight="1">
      <c r="B134" s="174"/>
      <c r="C134" s="175"/>
      <c r="D134" s="176" t="s">
        <v>71</v>
      </c>
      <c r="E134" s="188" t="s">
        <v>82</v>
      </c>
      <c r="F134" s="188" t="s">
        <v>251</v>
      </c>
      <c r="G134" s="175"/>
      <c r="H134" s="175"/>
      <c r="I134" s="178"/>
      <c r="J134" s="189">
        <f>BK134</f>
        <v>0</v>
      </c>
      <c r="K134" s="175"/>
      <c r="L134" s="180"/>
      <c r="M134" s="181"/>
      <c r="N134" s="182"/>
      <c r="O134" s="182"/>
      <c r="P134" s="183">
        <f>SUM(P135:P136)</f>
        <v>0</v>
      </c>
      <c r="Q134" s="182"/>
      <c r="R134" s="183">
        <f>SUM(R135:R136)</f>
        <v>18.5787072</v>
      </c>
      <c r="S134" s="182"/>
      <c r="T134" s="184">
        <f>SUM(T135:T136)</f>
        <v>0</v>
      </c>
      <c r="AR134" s="185" t="s">
        <v>80</v>
      </c>
      <c r="AT134" s="186" t="s">
        <v>71</v>
      </c>
      <c r="AU134" s="186" t="s">
        <v>80</v>
      </c>
      <c r="AY134" s="185" t="s">
        <v>132</v>
      </c>
      <c r="BK134" s="187">
        <f>SUM(BK135:BK136)</f>
        <v>0</v>
      </c>
    </row>
    <row r="135" spans="2:65" s="1" customFormat="1" ht="38.25" customHeight="1">
      <c r="B135" s="39"/>
      <c r="C135" s="190" t="s">
        <v>211</v>
      </c>
      <c r="D135" s="190" t="s">
        <v>134</v>
      </c>
      <c r="E135" s="191" t="s">
        <v>253</v>
      </c>
      <c r="F135" s="192" t="s">
        <v>254</v>
      </c>
      <c r="G135" s="193" t="s">
        <v>145</v>
      </c>
      <c r="H135" s="194">
        <v>82</v>
      </c>
      <c r="I135" s="195"/>
      <c r="J135" s="196">
        <f>ROUND(I135*H135,2)</f>
        <v>0</v>
      </c>
      <c r="K135" s="192" t="s">
        <v>146</v>
      </c>
      <c r="L135" s="59"/>
      <c r="M135" s="197" t="s">
        <v>21</v>
      </c>
      <c r="N135" s="198" t="s">
        <v>43</v>
      </c>
      <c r="O135" s="40"/>
      <c r="P135" s="199">
        <f>O135*H135</f>
        <v>0</v>
      </c>
      <c r="Q135" s="199">
        <v>0.22656960000000001</v>
      </c>
      <c r="R135" s="199">
        <f>Q135*H135</f>
        <v>18.5787072</v>
      </c>
      <c r="S135" s="199">
        <v>0</v>
      </c>
      <c r="T135" s="200">
        <f>S135*H135</f>
        <v>0</v>
      </c>
      <c r="AR135" s="22" t="s">
        <v>139</v>
      </c>
      <c r="AT135" s="22" t="s">
        <v>134</v>
      </c>
      <c r="AU135" s="22" t="s">
        <v>82</v>
      </c>
      <c r="AY135" s="22" t="s">
        <v>132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80</v>
      </c>
      <c r="BK135" s="201">
        <f>ROUND(I135*H135,2)</f>
        <v>0</v>
      </c>
      <c r="BL135" s="22" t="s">
        <v>139</v>
      </c>
      <c r="BM135" s="22" t="s">
        <v>520</v>
      </c>
    </row>
    <row r="136" spans="2:65" s="11" customFormat="1" ht="13.5">
      <c r="B136" s="202"/>
      <c r="C136" s="203"/>
      <c r="D136" s="204" t="s">
        <v>141</v>
      </c>
      <c r="E136" s="205" t="s">
        <v>21</v>
      </c>
      <c r="F136" s="206" t="s">
        <v>521</v>
      </c>
      <c r="G136" s="203"/>
      <c r="H136" s="207">
        <v>82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141</v>
      </c>
      <c r="AU136" s="213" t="s">
        <v>82</v>
      </c>
      <c r="AV136" s="11" t="s">
        <v>82</v>
      </c>
      <c r="AW136" s="11" t="s">
        <v>36</v>
      </c>
      <c r="AX136" s="11" t="s">
        <v>80</v>
      </c>
      <c r="AY136" s="213" t="s">
        <v>132</v>
      </c>
    </row>
    <row r="137" spans="2:65" s="10" customFormat="1" ht="29.85" customHeight="1">
      <c r="B137" s="174"/>
      <c r="C137" s="175"/>
      <c r="D137" s="176" t="s">
        <v>71</v>
      </c>
      <c r="E137" s="188" t="s">
        <v>257</v>
      </c>
      <c r="F137" s="188" t="s">
        <v>258</v>
      </c>
      <c r="G137" s="175"/>
      <c r="H137" s="175"/>
      <c r="I137" s="178"/>
      <c r="J137" s="189">
        <f>BK137</f>
        <v>0</v>
      </c>
      <c r="K137" s="175"/>
      <c r="L137" s="180"/>
      <c r="M137" s="181"/>
      <c r="N137" s="182"/>
      <c r="O137" s="182"/>
      <c r="P137" s="183">
        <f>SUM(P138:P163)</f>
        <v>0</v>
      </c>
      <c r="Q137" s="182"/>
      <c r="R137" s="183">
        <f>SUM(R138:R163)</f>
        <v>45.203850000000003</v>
      </c>
      <c r="S137" s="182"/>
      <c r="T137" s="184">
        <f>SUM(T138:T163)</f>
        <v>0</v>
      </c>
      <c r="AR137" s="185" t="s">
        <v>80</v>
      </c>
      <c r="AT137" s="186" t="s">
        <v>71</v>
      </c>
      <c r="AU137" s="186" t="s">
        <v>80</v>
      </c>
      <c r="AY137" s="185" t="s">
        <v>132</v>
      </c>
      <c r="BK137" s="187">
        <f>SUM(BK138:BK163)</f>
        <v>0</v>
      </c>
    </row>
    <row r="138" spans="2:65" s="1" customFormat="1" ht="25.5" customHeight="1">
      <c r="B138" s="39"/>
      <c r="C138" s="190" t="s">
        <v>348</v>
      </c>
      <c r="D138" s="190" t="s">
        <v>134</v>
      </c>
      <c r="E138" s="191" t="s">
        <v>260</v>
      </c>
      <c r="F138" s="192" t="s">
        <v>261</v>
      </c>
      <c r="G138" s="193" t="s">
        <v>137</v>
      </c>
      <c r="H138" s="194">
        <v>175</v>
      </c>
      <c r="I138" s="195"/>
      <c r="J138" s="196">
        <f>ROUND(I138*H138,2)</f>
        <v>0</v>
      </c>
      <c r="K138" s="192" t="s">
        <v>146</v>
      </c>
      <c r="L138" s="59"/>
      <c r="M138" s="197" t="s">
        <v>21</v>
      </c>
      <c r="N138" s="198" t="s">
        <v>43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139</v>
      </c>
      <c r="AT138" s="22" t="s">
        <v>134</v>
      </c>
      <c r="AU138" s="22" t="s">
        <v>82</v>
      </c>
      <c r="AY138" s="22" t="s">
        <v>132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80</v>
      </c>
      <c r="BK138" s="201">
        <f>ROUND(I138*H138,2)</f>
        <v>0</v>
      </c>
      <c r="BL138" s="22" t="s">
        <v>139</v>
      </c>
      <c r="BM138" s="22" t="s">
        <v>522</v>
      </c>
    </row>
    <row r="139" spans="2:65" s="11" customFormat="1" ht="13.5">
      <c r="B139" s="202"/>
      <c r="C139" s="203"/>
      <c r="D139" s="204" t="s">
        <v>141</v>
      </c>
      <c r="E139" s="205" t="s">
        <v>21</v>
      </c>
      <c r="F139" s="206" t="s">
        <v>523</v>
      </c>
      <c r="G139" s="203"/>
      <c r="H139" s="207">
        <v>175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141</v>
      </c>
      <c r="AU139" s="213" t="s">
        <v>82</v>
      </c>
      <c r="AV139" s="11" t="s">
        <v>82</v>
      </c>
      <c r="AW139" s="11" t="s">
        <v>36</v>
      </c>
      <c r="AX139" s="11" t="s">
        <v>80</v>
      </c>
      <c r="AY139" s="213" t="s">
        <v>132</v>
      </c>
    </row>
    <row r="140" spans="2:65" s="1" customFormat="1" ht="25.5" customHeight="1">
      <c r="B140" s="39"/>
      <c r="C140" s="190" t="s">
        <v>259</v>
      </c>
      <c r="D140" s="190" t="s">
        <v>134</v>
      </c>
      <c r="E140" s="191" t="s">
        <v>265</v>
      </c>
      <c r="F140" s="192" t="s">
        <v>266</v>
      </c>
      <c r="G140" s="193" t="s">
        <v>137</v>
      </c>
      <c r="H140" s="194">
        <v>201</v>
      </c>
      <c r="I140" s="195"/>
      <c r="J140" s="196">
        <f>ROUND(I140*H140,2)</f>
        <v>0</v>
      </c>
      <c r="K140" s="192" t="s">
        <v>146</v>
      </c>
      <c r="L140" s="59"/>
      <c r="M140" s="197" t="s">
        <v>21</v>
      </c>
      <c r="N140" s="198" t="s">
        <v>43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2" t="s">
        <v>139</v>
      </c>
      <c r="AT140" s="22" t="s">
        <v>134</v>
      </c>
      <c r="AU140" s="22" t="s">
        <v>82</v>
      </c>
      <c r="AY140" s="22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80</v>
      </c>
      <c r="BK140" s="201">
        <f>ROUND(I140*H140,2)</f>
        <v>0</v>
      </c>
      <c r="BL140" s="22" t="s">
        <v>139</v>
      </c>
      <c r="BM140" s="22" t="s">
        <v>524</v>
      </c>
    </row>
    <row r="141" spans="2:65" s="11" customFormat="1" ht="13.5">
      <c r="B141" s="202"/>
      <c r="C141" s="203"/>
      <c r="D141" s="204" t="s">
        <v>141</v>
      </c>
      <c r="E141" s="205" t="s">
        <v>21</v>
      </c>
      <c r="F141" s="206" t="s">
        <v>525</v>
      </c>
      <c r="G141" s="203"/>
      <c r="H141" s="207">
        <v>149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141</v>
      </c>
      <c r="AU141" s="213" t="s">
        <v>82</v>
      </c>
      <c r="AV141" s="11" t="s">
        <v>82</v>
      </c>
      <c r="AW141" s="11" t="s">
        <v>36</v>
      </c>
      <c r="AX141" s="11" t="s">
        <v>72</v>
      </c>
      <c r="AY141" s="213" t="s">
        <v>132</v>
      </c>
    </row>
    <row r="142" spans="2:65" s="11" customFormat="1" ht="13.5">
      <c r="B142" s="202"/>
      <c r="C142" s="203"/>
      <c r="D142" s="204" t="s">
        <v>141</v>
      </c>
      <c r="E142" s="205" t="s">
        <v>21</v>
      </c>
      <c r="F142" s="206" t="s">
        <v>526</v>
      </c>
      <c r="G142" s="203"/>
      <c r="H142" s="207">
        <v>52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141</v>
      </c>
      <c r="AU142" s="213" t="s">
        <v>82</v>
      </c>
      <c r="AV142" s="11" t="s">
        <v>82</v>
      </c>
      <c r="AW142" s="11" t="s">
        <v>36</v>
      </c>
      <c r="AX142" s="11" t="s">
        <v>72</v>
      </c>
      <c r="AY142" s="213" t="s">
        <v>132</v>
      </c>
    </row>
    <row r="143" spans="2:65" s="12" customFormat="1" ht="13.5">
      <c r="B143" s="224"/>
      <c r="C143" s="225"/>
      <c r="D143" s="204" t="s">
        <v>141</v>
      </c>
      <c r="E143" s="226" t="s">
        <v>21</v>
      </c>
      <c r="F143" s="227" t="s">
        <v>270</v>
      </c>
      <c r="G143" s="225"/>
      <c r="H143" s="228">
        <v>201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141</v>
      </c>
      <c r="AU143" s="234" t="s">
        <v>82</v>
      </c>
      <c r="AV143" s="12" t="s">
        <v>139</v>
      </c>
      <c r="AW143" s="12" t="s">
        <v>36</v>
      </c>
      <c r="AX143" s="12" t="s">
        <v>80</v>
      </c>
      <c r="AY143" s="234" t="s">
        <v>132</v>
      </c>
    </row>
    <row r="144" spans="2:65" s="1" customFormat="1" ht="51" customHeight="1">
      <c r="B144" s="39"/>
      <c r="C144" s="190" t="s">
        <v>264</v>
      </c>
      <c r="D144" s="190" t="s">
        <v>134</v>
      </c>
      <c r="E144" s="191" t="s">
        <v>435</v>
      </c>
      <c r="F144" s="192" t="s">
        <v>436</v>
      </c>
      <c r="G144" s="193" t="s">
        <v>137</v>
      </c>
      <c r="H144" s="194">
        <v>149</v>
      </c>
      <c r="I144" s="195"/>
      <c r="J144" s="196">
        <f>ROUND(I144*H144,2)</f>
        <v>0</v>
      </c>
      <c r="K144" s="192" t="s">
        <v>138</v>
      </c>
      <c r="L144" s="59"/>
      <c r="M144" s="197" t="s">
        <v>21</v>
      </c>
      <c r="N144" s="198" t="s">
        <v>43</v>
      </c>
      <c r="O144" s="40"/>
      <c r="P144" s="199">
        <f>O144*H144</f>
        <v>0</v>
      </c>
      <c r="Q144" s="199">
        <v>8.4250000000000005E-2</v>
      </c>
      <c r="R144" s="199">
        <f>Q144*H144</f>
        <v>12.55325</v>
      </c>
      <c r="S144" s="199">
        <v>0</v>
      </c>
      <c r="T144" s="200">
        <f>S144*H144</f>
        <v>0</v>
      </c>
      <c r="AR144" s="22" t="s">
        <v>139</v>
      </c>
      <c r="AT144" s="22" t="s">
        <v>134</v>
      </c>
      <c r="AU144" s="22" t="s">
        <v>82</v>
      </c>
      <c r="AY144" s="22" t="s">
        <v>132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80</v>
      </c>
      <c r="BK144" s="201">
        <f>ROUND(I144*H144,2)</f>
        <v>0</v>
      </c>
      <c r="BL144" s="22" t="s">
        <v>139</v>
      </c>
      <c r="BM144" s="22" t="s">
        <v>527</v>
      </c>
    </row>
    <row r="145" spans="2:65" s="11" customFormat="1" ht="13.5">
      <c r="B145" s="202"/>
      <c r="C145" s="203"/>
      <c r="D145" s="204" t="s">
        <v>141</v>
      </c>
      <c r="E145" s="205" t="s">
        <v>21</v>
      </c>
      <c r="F145" s="206" t="s">
        <v>528</v>
      </c>
      <c r="G145" s="203"/>
      <c r="H145" s="207">
        <v>145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141</v>
      </c>
      <c r="AU145" s="213" t="s">
        <v>82</v>
      </c>
      <c r="AV145" s="11" t="s">
        <v>82</v>
      </c>
      <c r="AW145" s="11" t="s">
        <v>36</v>
      </c>
      <c r="AX145" s="11" t="s">
        <v>72</v>
      </c>
      <c r="AY145" s="213" t="s">
        <v>132</v>
      </c>
    </row>
    <row r="146" spans="2:65" s="11" customFormat="1" ht="13.5">
      <c r="B146" s="202"/>
      <c r="C146" s="203"/>
      <c r="D146" s="204" t="s">
        <v>141</v>
      </c>
      <c r="E146" s="205" t="s">
        <v>21</v>
      </c>
      <c r="F146" s="206" t="s">
        <v>529</v>
      </c>
      <c r="G146" s="203"/>
      <c r="H146" s="207">
        <v>4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141</v>
      </c>
      <c r="AU146" s="213" t="s">
        <v>82</v>
      </c>
      <c r="AV146" s="11" t="s">
        <v>82</v>
      </c>
      <c r="AW146" s="11" t="s">
        <v>36</v>
      </c>
      <c r="AX146" s="11" t="s">
        <v>72</v>
      </c>
      <c r="AY146" s="213" t="s">
        <v>132</v>
      </c>
    </row>
    <row r="147" spans="2:65" s="12" customFormat="1" ht="13.5">
      <c r="B147" s="224"/>
      <c r="C147" s="225"/>
      <c r="D147" s="204" t="s">
        <v>141</v>
      </c>
      <c r="E147" s="226" t="s">
        <v>21</v>
      </c>
      <c r="F147" s="227" t="s">
        <v>270</v>
      </c>
      <c r="G147" s="225"/>
      <c r="H147" s="228">
        <v>149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141</v>
      </c>
      <c r="AU147" s="234" t="s">
        <v>82</v>
      </c>
      <c r="AV147" s="12" t="s">
        <v>139</v>
      </c>
      <c r="AW147" s="12" t="s">
        <v>36</v>
      </c>
      <c r="AX147" s="12" t="s">
        <v>80</v>
      </c>
      <c r="AY147" s="234" t="s">
        <v>132</v>
      </c>
    </row>
    <row r="148" spans="2:65" s="1" customFormat="1" ht="16.5" customHeight="1">
      <c r="B148" s="39"/>
      <c r="C148" s="214" t="s">
        <v>271</v>
      </c>
      <c r="D148" s="214" t="s">
        <v>245</v>
      </c>
      <c r="E148" s="215" t="s">
        <v>278</v>
      </c>
      <c r="F148" s="216" t="s">
        <v>279</v>
      </c>
      <c r="G148" s="217" t="s">
        <v>137</v>
      </c>
      <c r="H148" s="218">
        <v>145</v>
      </c>
      <c r="I148" s="219"/>
      <c r="J148" s="220">
        <f>ROUND(I148*H148,2)</f>
        <v>0</v>
      </c>
      <c r="K148" s="216" t="s">
        <v>138</v>
      </c>
      <c r="L148" s="221"/>
      <c r="M148" s="222" t="s">
        <v>21</v>
      </c>
      <c r="N148" s="223" t="s">
        <v>43</v>
      </c>
      <c r="O148" s="40"/>
      <c r="P148" s="199">
        <f>O148*H148</f>
        <v>0</v>
      </c>
      <c r="Q148" s="199">
        <v>0.13100000000000001</v>
      </c>
      <c r="R148" s="199">
        <f>Q148*H148</f>
        <v>18.995000000000001</v>
      </c>
      <c r="S148" s="199">
        <v>0</v>
      </c>
      <c r="T148" s="200">
        <f>S148*H148</f>
        <v>0</v>
      </c>
      <c r="AR148" s="22" t="s">
        <v>158</v>
      </c>
      <c r="AT148" s="22" t="s">
        <v>245</v>
      </c>
      <c r="AU148" s="22" t="s">
        <v>82</v>
      </c>
      <c r="AY148" s="22" t="s">
        <v>132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80</v>
      </c>
      <c r="BK148" s="201">
        <f>ROUND(I148*H148,2)</f>
        <v>0</v>
      </c>
      <c r="BL148" s="22" t="s">
        <v>139</v>
      </c>
      <c r="BM148" s="22" t="s">
        <v>530</v>
      </c>
    </row>
    <row r="149" spans="2:65" s="11" customFormat="1" ht="13.5">
      <c r="B149" s="202"/>
      <c r="C149" s="203"/>
      <c r="D149" s="204" t="s">
        <v>141</v>
      </c>
      <c r="E149" s="205" t="s">
        <v>21</v>
      </c>
      <c r="F149" s="206" t="s">
        <v>531</v>
      </c>
      <c r="G149" s="203"/>
      <c r="H149" s="207">
        <v>145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141</v>
      </c>
      <c r="AU149" s="213" t="s">
        <v>82</v>
      </c>
      <c r="AV149" s="11" t="s">
        <v>82</v>
      </c>
      <c r="AW149" s="11" t="s">
        <v>36</v>
      </c>
      <c r="AX149" s="11" t="s">
        <v>80</v>
      </c>
      <c r="AY149" s="213" t="s">
        <v>132</v>
      </c>
    </row>
    <row r="150" spans="2:65" s="1" customFormat="1" ht="16.5" customHeight="1">
      <c r="B150" s="39"/>
      <c r="C150" s="214" t="s">
        <v>277</v>
      </c>
      <c r="D150" s="214" t="s">
        <v>245</v>
      </c>
      <c r="E150" s="215" t="s">
        <v>283</v>
      </c>
      <c r="F150" s="216" t="s">
        <v>284</v>
      </c>
      <c r="G150" s="217" t="s">
        <v>137</v>
      </c>
      <c r="H150" s="218">
        <v>4</v>
      </c>
      <c r="I150" s="219"/>
      <c r="J150" s="220">
        <f>ROUND(I150*H150,2)</f>
        <v>0</v>
      </c>
      <c r="K150" s="216" t="s">
        <v>138</v>
      </c>
      <c r="L150" s="221"/>
      <c r="M150" s="222" t="s">
        <v>21</v>
      </c>
      <c r="N150" s="223" t="s">
        <v>43</v>
      </c>
      <c r="O150" s="40"/>
      <c r="P150" s="199">
        <f>O150*H150</f>
        <v>0</v>
      </c>
      <c r="Q150" s="199">
        <v>0.13100000000000001</v>
      </c>
      <c r="R150" s="199">
        <f>Q150*H150</f>
        <v>0.52400000000000002</v>
      </c>
      <c r="S150" s="199">
        <v>0</v>
      </c>
      <c r="T150" s="200">
        <f>S150*H150</f>
        <v>0</v>
      </c>
      <c r="AR150" s="22" t="s">
        <v>158</v>
      </c>
      <c r="AT150" s="22" t="s">
        <v>245</v>
      </c>
      <c r="AU150" s="22" t="s">
        <v>82</v>
      </c>
      <c r="AY150" s="22" t="s">
        <v>132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80</v>
      </c>
      <c r="BK150" s="201">
        <f>ROUND(I150*H150,2)</f>
        <v>0</v>
      </c>
      <c r="BL150" s="22" t="s">
        <v>139</v>
      </c>
      <c r="BM150" s="22" t="s">
        <v>532</v>
      </c>
    </row>
    <row r="151" spans="2:65" s="11" customFormat="1" ht="13.5">
      <c r="B151" s="202"/>
      <c r="C151" s="203"/>
      <c r="D151" s="204" t="s">
        <v>141</v>
      </c>
      <c r="E151" s="205" t="s">
        <v>21</v>
      </c>
      <c r="F151" s="206" t="s">
        <v>139</v>
      </c>
      <c r="G151" s="203"/>
      <c r="H151" s="207">
        <v>4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141</v>
      </c>
      <c r="AU151" s="213" t="s">
        <v>82</v>
      </c>
      <c r="AV151" s="11" t="s">
        <v>82</v>
      </c>
      <c r="AW151" s="11" t="s">
        <v>36</v>
      </c>
      <c r="AX151" s="11" t="s">
        <v>80</v>
      </c>
      <c r="AY151" s="213" t="s">
        <v>132</v>
      </c>
    </row>
    <row r="152" spans="2:65" s="1" customFormat="1" ht="51" customHeight="1">
      <c r="B152" s="39"/>
      <c r="C152" s="190" t="s">
        <v>282</v>
      </c>
      <c r="D152" s="190" t="s">
        <v>134</v>
      </c>
      <c r="E152" s="191" t="s">
        <v>533</v>
      </c>
      <c r="F152" s="192" t="s">
        <v>534</v>
      </c>
      <c r="G152" s="193" t="s">
        <v>137</v>
      </c>
      <c r="H152" s="194">
        <v>26</v>
      </c>
      <c r="I152" s="195"/>
      <c r="J152" s="196">
        <f>ROUND(I152*H152,2)</f>
        <v>0</v>
      </c>
      <c r="K152" s="192" t="s">
        <v>138</v>
      </c>
      <c r="L152" s="59"/>
      <c r="M152" s="197" t="s">
        <v>21</v>
      </c>
      <c r="N152" s="198" t="s">
        <v>43</v>
      </c>
      <c r="O152" s="40"/>
      <c r="P152" s="199">
        <f>O152*H152</f>
        <v>0</v>
      </c>
      <c r="Q152" s="199">
        <v>8.5650000000000004E-2</v>
      </c>
      <c r="R152" s="199">
        <f>Q152*H152</f>
        <v>2.2269000000000001</v>
      </c>
      <c r="S152" s="199">
        <v>0</v>
      </c>
      <c r="T152" s="200">
        <f>S152*H152</f>
        <v>0</v>
      </c>
      <c r="AR152" s="22" t="s">
        <v>139</v>
      </c>
      <c r="AT152" s="22" t="s">
        <v>134</v>
      </c>
      <c r="AU152" s="22" t="s">
        <v>82</v>
      </c>
      <c r="AY152" s="22" t="s">
        <v>132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80</v>
      </c>
      <c r="BK152" s="201">
        <f>ROUND(I152*H152,2)</f>
        <v>0</v>
      </c>
      <c r="BL152" s="22" t="s">
        <v>139</v>
      </c>
      <c r="BM152" s="22" t="s">
        <v>535</v>
      </c>
    </row>
    <row r="153" spans="2:65" s="11" customFormat="1" ht="13.5">
      <c r="B153" s="202"/>
      <c r="C153" s="203"/>
      <c r="D153" s="204" t="s">
        <v>141</v>
      </c>
      <c r="E153" s="205" t="s">
        <v>21</v>
      </c>
      <c r="F153" s="206" t="s">
        <v>536</v>
      </c>
      <c r="G153" s="203"/>
      <c r="H153" s="207">
        <v>20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141</v>
      </c>
      <c r="AU153" s="213" t="s">
        <v>82</v>
      </c>
      <c r="AV153" s="11" t="s">
        <v>82</v>
      </c>
      <c r="AW153" s="11" t="s">
        <v>36</v>
      </c>
      <c r="AX153" s="11" t="s">
        <v>72</v>
      </c>
      <c r="AY153" s="213" t="s">
        <v>132</v>
      </c>
    </row>
    <row r="154" spans="2:65" s="11" customFormat="1" ht="13.5">
      <c r="B154" s="202"/>
      <c r="C154" s="203"/>
      <c r="D154" s="204" t="s">
        <v>141</v>
      </c>
      <c r="E154" s="205" t="s">
        <v>21</v>
      </c>
      <c r="F154" s="206" t="s">
        <v>537</v>
      </c>
      <c r="G154" s="203"/>
      <c r="H154" s="207">
        <v>6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141</v>
      </c>
      <c r="AU154" s="213" t="s">
        <v>82</v>
      </c>
      <c r="AV154" s="11" t="s">
        <v>82</v>
      </c>
      <c r="AW154" s="11" t="s">
        <v>36</v>
      </c>
      <c r="AX154" s="11" t="s">
        <v>72</v>
      </c>
      <c r="AY154" s="213" t="s">
        <v>132</v>
      </c>
    </row>
    <row r="155" spans="2:65" s="12" customFormat="1" ht="13.5">
      <c r="B155" s="224"/>
      <c r="C155" s="225"/>
      <c r="D155" s="204" t="s">
        <v>141</v>
      </c>
      <c r="E155" s="226" t="s">
        <v>21</v>
      </c>
      <c r="F155" s="227" t="s">
        <v>270</v>
      </c>
      <c r="G155" s="225"/>
      <c r="H155" s="228">
        <v>26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141</v>
      </c>
      <c r="AU155" s="234" t="s">
        <v>82</v>
      </c>
      <c r="AV155" s="12" t="s">
        <v>139</v>
      </c>
      <c r="AW155" s="12" t="s">
        <v>36</v>
      </c>
      <c r="AX155" s="12" t="s">
        <v>80</v>
      </c>
      <c r="AY155" s="234" t="s">
        <v>132</v>
      </c>
    </row>
    <row r="156" spans="2:65" s="1" customFormat="1" ht="16.5" customHeight="1">
      <c r="B156" s="39"/>
      <c r="C156" s="214" t="s">
        <v>286</v>
      </c>
      <c r="D156" s="214" t="s">
        <v>245</v>
      </c>
      <c r="E156" s="215" t="s">
        <v>293</v>
      </c>
      <c r="F156" s="216" t="s">
        <v>294</v>
      </c>
      <c r="G156" s="217" t="s">
        <v>137</v>
      </c>
      <c r="H156" s="218">
        <v>20</v>
      </c>
      <c r="I156" s="219"/>
      <c r="J156" s="220">
        <f>ROUND(I156*H156,2)</f>
        <v>0</v>
      </c>
      <c r="K156" s="216" t="s">
        <v>138</v>
      </c>
      <c r="L156" s="221"/>
      <c r="M156" s="222" t="s">
        <v>21</v>
      </c>
      <c r="N156" s="223" t="s">
        <v>43</v>
      </c>
      <c r="O156" s="40"/>
      <c r="P156" s="199">
        <f>O156*H156</f>
        <v>0</v>
      </c>
      <c r="Q156" s="199">
        <v>0.17599999999999999</v>
      </c>
      <c r="R156" s="199">
        <f>Q156*H156</f>
        <v>3.5199999999999996</v>
      </c>
      <c r="S156" s="199">
        <v>0</v>
      </c>
      <c r="T156" s="200">
        <f>S156*H156</f>
        <v>0</v>
      </c>
      <c r="AR156" s="22" t="s">
        <v>158</v>
      </c>
      <c r="AT156" s="22" t="s">
        <v>245</v>
      </c>
      <c r="AU156" s="22" t="s">
        <v>82</v>
      </c>
      <c r="AY156" s="22" t="s">
        <v>132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2" t="s">
        <v>80</v>
      </c>
      <c r="BK156" s="201">
        <f>ROUND(I156*H156,2)</f>
        <v>0</v>
      </c>
      <c r="BL156" s="22" t="s">
        <v>139</v>
      </c>
      <c r="BM156" s="22" t="s">
        <v>538</v>
      </c>
    </row>
    <row r="157" spans="2:65" s="11" customFormat="1" ht="13.5">
      <c r="B157" s="202"/>
      <c r="C157" s="203"/>
      <c r="D157" s="204" t="s">
        <v>141</v>
      </c>
      <c r="E157" s="205" t="s">
        <v>21</v>
      </c>
      <c r="F157" s="206" t="s">
        <v>202</v>
      </c>
      <c r="G157" s="203"/>
      <c r="H157" s="207">
        <v>20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141</v>
      </c>
      <c r="AU157" s="213" t="s">
        <v>82</v>
      </c>
      <c r="AV157" s="11" t="s">
        <v>82</v>
      </c>
      <c r="AW157" s="11" t="s">
        <v>36</v>
      </c>
      <c r="AX157" s="11" t="s">
        <v>80</v>
      </c>
      <c r="AY157" s="213" t="s">
        <v>132</v>
      </c>
    </row>
    <row r="158" spans="2:65" s="1" customFormat="1" ht="16.5" customHeight="1">
      <c r="B158" s="39"/>
      <c r="C158" s="214" t="s">
        <v>292</v>
      </c>
      <c r="D158" s="214" t="s">
        <v>245</v>
      </c>
      <c r="E158" s="215" t="s">
        <v>297</v>
      </c>
      <c r="F158" s="216" t="s">
        <v>298</v>
      </c>
      <c r="G158" s="217" t="s">
        <v>137</v>
      </c>
      <c r="H158" s="218">
        <v>6</v>
      </c>
      <c r="I158" s="219"/>
      <c r="J158" s="220">
        <f>ROUND(I158*H158,2)</f>
        <v>0</v>
      </c>
      <c r="K158" s="216" t="s">
        <v>138</v>
      </c>
      <c r="L158" s="221"/>
      <c r="M158" s="222" t="s">
        <v>21</v>
      </c>
      <c r="N158" s="223" t="s">
        <v>43</v>
      </c>
      <c r="O158" s="40"/>
      <c r="P158" s="199">
        <f>O158*H158</f>
        <v>0</v>
      </c>
      <c r="Q158" s="199">
        <v>0.13100000000000001</v>
      </c>
      <c r="R158" s="199">
        <f>Q158*H158</f>
        <v>0.78600000000000003</v>
      </c>
      <c r="S158" s="199">
        <v>0</v>
      </c>
      <c r="T158" s="200">
        <f>S158*H158</f>
        <v>0</v>
      </c>
      <c r="AR158" s="22" t="s">
        <v>158</v>
      </c>
      <c r="AT158" s="22" t="s">
        <v>245</v>
      </c>
      <c r="AU158" s="22" t="s">
        <v>82</v>
      </c>
      <c r="AY158" s="22" t="s">
        <v>132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80</v>
      </c>
      <c r="BK158" s="201">
        <f>ROUND(I158*H158,2)</f>
        <v>0</v>
      </c>
      <c r="BL158" s="22" t="s">
        <v>139</v>
      </c>
      <c r="BM158" s="22" t="s">
        <v>539</v>
      </c>
    </row>
    <row r="159" spans="2:65" s="11" customFormat="1" ht="13.5">
      <c r="B159" s="202"/>
      <c r="C159" s="203"/>
      <c r="D159" s="204" t="s">
        <v>141</v>
      </c>
      <c r="E159" s="205" t="s">
        <v>21</v>
      </c>
      <c r="F159" s="206" t="s">
        <v>337</v>
      </c>
      <c r="G159" s="203"/>
      <c r="H159" s="207">
        <v>6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141</v>
      </c>
      <c r="AU159" s="213" t="s">
        <v>82</v>
      </c>
      <c r="AV159" s="11" t="s">
        <v>82</v>
      </c>
      <c r="AW159" s="11" t="s">
        <v>36</v>
      </c>
      <c r="AX159" s="11" t="s">
        <v>80</v>
      </c>
      <c r="AY159" s="213" t="s">
        <v>132</v>
      </c>
    </row>
    <row r="160" spans="2:65" s="1" customFormat="1" ht="25.5" customHeight="1">
      <c r="B160" s="39"/>
      <c r="C160" s="190" t="s">
        <v>296</v>
      </c>
      <c r="D160" s="190" t="s">
        <v>134</v>
      </c>
      <c r="E160" s="191" t="s">
        <v>301</v>
      </c>
      <c r="F160" s="192" t="s">
        <v>302</v>
      </c>
      <c r="G160" s="193" t="s">
        <v>137</v>
      </c>
      <c r="H160" s="194">
        <v>10</v>
      </c>
      <c r="I160" s="195"/>
      <c r="J160" s="196">
        <f>ROUND(I160*H160,2)</f>
        <v>0</v>
      </c>
      <c r="K160" s="192" t="s">
        <v>146</v>
      </c>
      <c r="L160" s="59"/>
      <c r="M160" s="197" t="s">
        <v>21</v>
      </c>
      <c r="N160" s="198" t="s">
        <v>43</v>
      </c>
      <c r="O160" s="40"/>
      <c r="P160" s="199">
        <f>O160*H160</f>
        <v>0</v>
      </c>
      <c r="Q160" s="199">
        <v>0.12966</v>
      </c>
      <c r="R160" s="199">
        <f>Q160*H160</f>
        <v>1.2966</v>
      </c>
      <c r="S160" s="199">
        <v>0</v>
      </c>
      <c r="T160" s="200">
        <f>S160*H160</f>
        <v>0</v>
      </c>
      <c r="AR160" s="22" t="s">
        <v>139</v>
      </c>
      <c r="AT160" s="22" t="s">
        <v>134</v>
      </c>
      <c r="AU160" s="22" t="s">
        <v>82</v>
      </c>
      <c r="AY160" s="22" t="s">
        <v>132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2" t="s">
        <v>80</v>
      </c>
      <c r="BK160" s="201">
        <f>ROUND(I160*H160,2)</f>
        <v>0</v>
      </c>
      <c r="BL160" s="22" t="s">
        <v>139</v>
      </c>
      <c r="BM160" s="22" t="s">
        <v>540</v>
      </c>
    </row>
    <row r="161" spans="2:65" s="11" customFormat="1" ht="13.5">
      <c r="B161" s="202"/>
      <c r="C161" s="203"/>
      <c r="D161" s="204" t="s">
        <v>141</v>
      </c>
      <c r="E161" s="205" t="s">
        <v>21</v>
      </c>
      <c r="F161" s="206" t="s">
        <v>541</v>
      </c>
      <c r="G161" s="203"/>
      <c r="H161" s="207">
        <v>10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141</v>
      </c>
      <c r="AU161" s="213" t="s">
        <v>82</v>
      </c>
      <c r="AV161" s="11" t="s">
        <v>82</v>
      </c>
      <c r="AW161" s="11" t="s">
        <v>36</v>
      </c>
      <c r="AX161" s="11" t="s">
        <v>80</v>
      </c>
      <c r="AY161" s="213" t="s">
        <v>132</v>
      </c>
    </row>
    <row r="162" spans="2:65" s="1" customFormat="1" ht="51" customHeight="1">
      <c r="B162" s="39"/>
      <c r="C162" s="190" t="s">
        <v>300</v>
      </c>
      <c r="D162" s="190" t="s">
        <v>134</v>
      </c>
      <c r="E162" s="191" t="s">
        <v>306</v>
      </c>
      <c r="F162" s="192" t="s">
        <v>307</v>
      </c>
      <c r="G162" s="193" t="s">
        <v>137</v>
      </c>
      <c r="H162" s="194">
        <v>10</v>
      </c>
      <c r="I162" s="195"/>
      <c r="J162" s="196">
        <f>ROUND(I162*H162,2)</f>
        <v>0</v>
      </c>
      <c r="K162" s="192" t="s">
        <v>146</v>
      </c>
      <c r="L162" s="59"/>
      <c r="M162" s="197" t="s">
        <v>21</v>
      </c>
      <c r="N162" s="198" t="s">
        <v>43</v>
      </c>
      <c r="O162" s="40"/>
      <c r="P162" s="199">
        <f>O162*H162</f>
        <v>0</v>
      </c>
      <c r="Q162" s="199">
        <v>0.53020999999999996</v>
      </c>
      <c r="R162" s="199">
        <f>Q162*H162</f>
        <v>5.3020999999999994</v>
      </c>
      <c r="S162" s="199">
        <v>0</v>
      </c>
      <c r="T162" s="200">
        <f>S162*H162</f>
        <v>0</v>
      </c>
      <c r="AR162" s="22" t="s">
        <v>139</v>
      </c>
      <c r="AT162" s="22" t="s">
        <v>134</v>
      </c>
      <c r="AU162" s="22" t="s">
        <v>82</v>
      </c>
      <c r="AY162" s="22" t="s">
        <v>132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80</v>
      </c>
      <c r="BK162" s="201">
        <f>ROUND(I162*H162,2)</f>
        <v>0</v>
      </c>
      <c r="BL162" s="22" t="s">
        <v>139</v>
      </c>
      <c r="BM162" s="22" t="s">
        <v>542</v>
      </c>
    </row>
    <row r="163" spans="2:65" s="11" customFormat="1" ht="13.5">
      <c r="B163" s="202"/>
      <c r="C163" s="203"/>
      <c r="D163" s="204" t="s">
        <v>141</v>
      </c>
      <c r="E163" s="205" t="s">
        <v>21</v>
      </c>
      <c r="F163" s="206" t="s">
        <v>543</v>
      </c>
      <c r="G163" s="203"/>
      <c r="H163" s="207">
        <v>10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141</v>
      </c>
      <c r="AU163" s="213" t="s">
        <v>82</v>
      </c>
      <c r="AV163" s="11" t="s">
        <v>82</v>
      </c>
      <c r="AW163" s="11" t="s">
        <v>36</v>
      </c>
      <c r="AX163" s="11" t="s">
        <v>80</v>
      </c>
      <c r="AY163" s="213" t="s">
        <v>132</v>
      </c>
    </row>
    <row r="164" spans="2:65" s="10" customFormat="1" ht="29.85" customHeight="1">
      <c r="B164" s="174"/>
      <c r="C164" s="175"/>
      <c r="D164" s="176" t="s">
        <v>71</v>
      </c>
      <c r="E164" s="188" t="s">
        <v>310</v>
      </c>
      <c r="F164" s="188" t="s">
        <v>311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SUM(P165:P185)</f>
        <v>0</v>
      </c>
      <c r="Q164" s="182"/>
      <c r="R164" s="183">
        <f>SUM(R165:R185)</f>
        <v>18.050999999999998</v>
      </c>
      <c r="S164" s="182"/>
      <c r="T164" s="184">
        <f>SUM(T165:T185)</f>
        <v>0</v>
      </c>
      <c r="AR164" s="185" t="s">
        <v>80</v>
      </c>
      <c r="AT164" s="186" t="s">
        <v>71</v>
      </c>
      <c r="AU164" s="186" t="s">
        <v>80</v>
      </c>
      <c r="AY164" s="185" t="s">
        <v>132</v>
      </c>
      <c r="BK164" s="187">
        <f>SUM(BK165:BK185)</f>
        <v>0</v>
      </c>
    </row>
    <row r="165" spans="2:65" s="1" customFormat="1" ht="16.5" customHeight="1">
      <c r="B165" s="39"/>
      <c r="C165" s="214" t="s">
        <v>216</v>
      </c>
      <c r="D165" s="214" t="s">
        <v>245</v>
      </c>
      <c r="E165" s="215" t="s">
        <v>318</v>
      </c>
      <c r="F165" s="216" t="s">
        <v>319</v>
      </c>
      <c r="G165" s="217" t="s">
        <v>137</v>
      </c>
      <c r="H165" s="218">
        <v>41</v>
      </c>
      <c r="I165" s="219"/>
      <c r="J165" s="220">
        <f>ROUND(I165*H165,2)</f>
        <v>0</v>
      </c>
      <c r="K165" s="216" t="s">
        <v>138</v>
      </c>
      <c r="L165" s="221"/>
      <c r="M165" s="222" t="s">
        <v>21</v>
      </c>
      <c r="N165" s="223" t="s">
        <v>43</v>
      </c>
      <c r="O165" s="40"/>
      <c r="P165" s="199">
        <f>O165*H165</f>
        <v>0</v>
      </c>
      <c r="Q165" s="199">
        <v>4.0000000000000002E-4</v>
      </c>
      <c r="R165" s="199">
        <f>Q165*H165</f>
        <v>1.6400000000000001E-2</v>
      </c>
      <c r="S165" s="199">
        <v>0</v>
      </c>
      <c r="T165" s="200">
        <f>S165*H165</f>
        <v>0</v>
      </c>
      <c r="AR165" s="22" t="s">
        <v>158</v>
      </c>
      <c r="AT165" s="22" t="s">
        <v>245</v>
      </c>
      <c r="AU165" s="22" t="s">
        <v>82</v>
      </c>
      <c r="AY165" s="22" t="s">
        <v>132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80</v>
      </c>
      <c r="BK165" s="201">
        <f>ROUND(I165*H165,2)</f>
        <v>0</v>
      </c>
      <c r="BL165" s="22" t="s">
        <v>139</v>
      </c>
      <c r="BM165" s="22" t="s">
        <v>544</v>
      </c>
    </row>
    <row r="166" spans="2:65" s="11" customFormat="1" ht="13.5">
      <c r="B166" s="202"/>
      <c r="C166" s="203"/>
      <c r="D166" s="204" t="s">
        <v>141</v>
      </c>
      <c r="E166" s="205" t="s">
        <v>21</v>
      </c>
      <c r="F166" s="206" t="s">
        <v>545</v>
      </c>
      <c r="G166" s="203"/>
      <c r="H166" s="207">
        <v>41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141</v>
      </c>
      <c r="AU166" s="213" t="s">
        <v>82</v>
      </c>
      <c r="AV166" s="11" t="s">
        <v>82</v>
      </c>
      <c r="AW166" s="11" t="s">
        <v>36</v>
      </c>
      <c r="AX166" s="11" t="s">
        <v>80</v>
      </c>
      <c r="AY166" s="213" t="s">
        <v>132</v>
      </c>
    </row>
    <row r="167" spans="2:65" s="1" customFormat="1" ht="25.5" customHeight="1">
      <c r="B167" s="39"/>
      <c r="C167" s="190" t="s">
        <v>312</v>
      </c>
      <c r="D167" s="190" t="s">
        <v>134</v>
      </c>
      <c r="E167" s="191" t="s">
        <v>313</v>
      </c>
      <c r="F167" s="192" t="s">
        <v>314</v>
      </c>
      <c r="G167" s="193" t="s">
        <v>145</v>
      </c>
      <c r="H167" s="194">
        <v>22</v>
      </c>
      <c r="I167" s="195"/>
      <c r="J167" s="196">
        <f>ROUND(I167*H167,2)</f>
        <v>0</v>
      </c>
      <c r="K167" s="192" t="s">
        <v>138</v>
      </c>
      <c r="L167" s="59"/>
      <c r="M167" s="197" t="s">
        <v>21</v>
      </c>
      <c r="N167" s="198" t="s">
        <v>43</v>
      </c>
      <c r="O167" s="40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2" t="s">
        <v>139</v>
      </c>
      <c r="AT167" s="22" t="s">
        <v>134</v>
      </c>
      <c r="AU167" s="22" t="s">
        <v>82</v>
      </c>
      <c r="AY167" s="22" t="s">
        <v>132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80</v>
      </c>
      <c r="BK167" s="201">
        <f>ROUND(I167*H167,2)</f>
        <v>0</v>
      </c>
      <c r="BL167" s="22" t="s">
        <v>139</v>
      </c>
      <c r="BM167" s="22" t="s">
        <v>546</v>
      </c>
    </row>
    <row r="168" spans="2:65" s="11" customFormat="1" ht="13.5">
      <c r="B168" s="202"/>
      <c r="C168" s="203"/>
      <c r="D168" s="204" t="s">
        <v>141</v>
      </c>
      <c r="E168" s="205" t="s">
        <v>21</v>
      </c>
      <c r="F168" s="206" t="s">
        <v>547</v>
      </c>
      <c r="G168" s="203"/>
      <c r="H168" s="207">
        <v>22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141</v>
      </c>
      <c r="AU168" s="213" t="s">
        <v>82</v>
      </c>
      <c r="AV168" s="11" t="s">
        <v>82</v>
      </c>
      <c r="AW168" s="11" t="s">
        <v>36</v>
      </c>
      <c r="AX168" s="11" t="s">
        <v>80</v>
      </c>
      <c r="AY168" s="213" t="s">
        <v>132</v>
      </c>
    </row>
    <row r="169" spans="2:65" s="1" customFormat="1" ht="38.25" customHeight="1">
      <c r="B169" s="39"/>
      <c r="C169" s="190" t="s">
        <v>317</v>
      </c>
      <c r="D169" s="190" t="s">
        <v>134</v>
      </c>
      <c r="E169" s="191" t="s">
        <v>323</v>
      </c>
      <c r="F169" s="192" t="s">
        <v>324</v>
      </c>
      <c r="G169" s="193" t="s">
        <v>145</v>
      </c>
      <c r="H169" s="194">
        <v>19</v>
      </c>
      <c r="I169" s="195"/>
      <c r="J169" s="196">
        <f>ROUND(I169*H169,2)</f>
        <v>0</v>
      </c>
      <c r="K169" s="192" t="s">
        <v>146</v>
      </c>
      <c r="L169" s="59"/>
      <c r="M169" s="197" t="s">
        <v>21</v>
      </c>
      <c r="N169" s="198" t="s">
        <v>43</v>
      </c>
      <c r="O169" s="40"/>
      <c r="P169" s="199">
        <f>O169*H169</f>
        <v>0</v>
      </c>
      <c r="Q169" s="199">
        <v>0.15540000000000001</v>
      </c>
      <c r="R169" s="199">
        <f>Q169*H169</f>
        <v>2.9526000000000003</v>
      </c>
      <c r="S169" s="199">
        <v>0</v>
      </c>
      <c r="T169" s="200">
        <f>S169*H169</f>
        <v>0</v>
      </c>
      <c r="AR169" s="22" t="s">
        <v>139</v>
      </c>
      <c r="AT169" s="22" t="s">
        <v>134</v>
      </c>
      <c r="AU169" s="22" t="s">
        <v>82</v>
      </c>
      <c r="AY169" s="22" t="s">
        <v>132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80</v>
      </c>
      <c r="BK169" s="201">
        <f>ROUND(I169*H169,2)</f>
        <v>0</v>
      </c>
      <c r="BL169" s="22" t="s">
        <v>139</v>
      </c>
      <c r="BM169" s="22" t="s">
        <v>548</v>
      </c>
    </row>
    <row r="170" spans="2:65" s="11" customFormat="1" ht="13.5">
      <c r="B170" s="202"/>
      <c r="C170" s="203"/>
      <c r="D170" s="204" t="s">
        <v>141</v>
      </c>
      <c r="E170" s="205" t="s">
        <v>21</v>
      </c>
      <c r="F170" s="206" t="s">
        <v>326</v>
      </c>
      <c r="G170" s="203"/>
      <c r="H170" s="207">
        <v>2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141</v>
      </c>
      <c r="AU170" s="213" t="s">
        <v>82</v>
      </c>
      <c r="AV170" s="11" t="s">
        <v>82</v>
      </c>
      <c r="AW170" s="11" t="s">
        <v>36</v>
      </c>
      <c r="AX170" s="11" t="s">
        <v>72</v>
      </c>
      <c r="AY170" s="213" t="s">
        <v>132</v>
      </c>
    </row>
    <row r="171" spans="2:65" s="11" customFormat="1" ht="13.5">
      <c r="B171" s="202"/>
      <c r="C171" s="203"/>
      <c r="D171" s="204" t="s">
        <v>141</v>
      </c>
      <c r="E171" s="205" t="s">
        <v>21</v>
      </c>
      <c r="F171" s="206" t="s">
        <v>549</v>
      </c>
      <c r="G171" s="203"/>
      <c r="H171" s="207">
        <v>15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141</v>
      </c>
      <c r="AU171" s="213" t="s">
        <v>82</v>
      </c>
      <c r="AV171" s="11" t="s">
        <v>82</v>
      </c>
      <c r="AW171" s="11" t="s">
        <v>36</v>
      </c>
      <c r="AX171" s="11" t="s">
        <v>72</v>
      </c>
      <c r="AY171" s="213" t="s">
        <v>132</v>
      </c>
    </row>
    <row r="172" spans="2:65" s="11" customFormat="1" ht="13.5">
      <c r="B172" s="202"/>
      <c r="C172" s="203"/>
      <c r="D172" s="204" t="s">
        <v>141</v>
      </c>
      <c r="E172" s="205" t="s">
        <v>21</v>
      </c>
      <c r="F172" s="206" t="s">
        <v>328</v>
      </c>
      <c r="G172" s="203"/>
      <c r="H172" s="207">
        <v>2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141</v>
      </c>
      <c r="AU172" s="213" t="s">
        <v>82</v>
      </c>
      <c r="AV172" s="11" t="s">
        <v>82</v>
      </c>
      <c r="AW172" s="11" t="s">
        <v>36</v>
      </c>
      <c r="AX172" s="11" t="s">
        <v>72</v>
      </c>
      <c r="AY172" s="213" t="s">
        <v>132</v>
      </c>
    </row>
    <row r="173" spans="2:65" s="12" customFormat="1" ht="13.5">
      <c r="B173" s="224"/>
      <c r="C173" s="225"/>
      <c r="D173" s="204" t="s">
        <v>141</v>
      </c>
      <c r="E173" s="226" t="s">
        <v>21</v>
      </c>
      <c r="F173" s="227" t="s">
        <v>270</v>
      </c>
      <c r="G173" s="225"/>
      <c r="H173" s="228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141</v>
      </c>
      <c r="AU173" s="234" t="s">
        <v>82</v>
      </c>
      <c r="AV173" s="12" t="s">
        <v>139</v>
      </c>
      <c r="AW173" s="12" t="s">
        <v>36</v>
      </c>
      <c r="AX173" s="12" t="s">
        <v>80</v>
      </c>
      <c r="AY173" s="234" t="s">
        <v>132</v>
      </c>
    </row>
    <row r="174" spans="2:65" s="1" customFormat="1" ht="16.5" customHeight="1">
      <c r="B174" s="39"/>
      <c r="C174" s="214" t="s">
        <v>322</v>
      </c>
      <c r="D174" s="214" t="s">
        <v>245</v>
      </c>
      <c r="E174" s="215" t="s">
        <v>330</v>
      </c>
      <c r="F174" s="216" t="s">
        <v>331</v>
      </c>
      <c r="G174" s="217" t="s">
        <v>145</v>
      </c>
      <c r="H174" s="218">
        <v>2</v>
      </c>
      <c r="I174" s="219"/>
      <c r="J174" s="220">
        <f>ROUND(I174*H174,2)</f>
        <v>0</v>
      </c>
      <c r="K174" s="216" t="s">
        <v>138</v>
      </c>
      <c r="L174" s="221"/>
      <c r="M174" s="222" t="s">
        <v>21</v>
      </c>
      <c r="N174" s="223" t="s">
        <v>43</v>
      </c>
      <c r="O174" s="40"/>
      <c r="P174" s="199">
        <f>O174*H174</f>
        <v>0</v>
      </c>
      <c r="Q174" s="199">
        <v>8.1000000000000003E-2</v>
      </c>
      <c r="R174" s="199">
        <f>Q174*H174</f>
        <v>0.16200000000000001</v>
      </c>
      <c r="S174" s="199">
        <v>0</v>
      </c>
      <c r="T174" s="200">
        <f>S174*H174</f>
        <v>0</v>
      </c>
      <c r="AR174" s="22" t="s">
        <v>158</v>
      </c>
      <c r="AT174" s="22" t="s">
        <v>245</v>
      </c>
      <c r="AU174" s="22" t="s">
        <v>82</v>
      </c>
      <c r="AY174" s="22" t="s">
        <v>132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80</v>
      </c>
      <c r="BK174" s="201">
        <f>ROUND(I174*H174,2)</f>
        <v>0</v>
      </c>
      <c r="BL174" s="22" t="s">
        <v>139</v>
      </c>
      <c r="BM174" s="22" t="s">
        <v>550</v>
      </c>
    </row>
    <row r="175" spans="2:65" s="11" customFormat="1" ht="13.5">
      <c r="B175" s="202"/>
      <c r="C175" s="203"/>
      <c r="D175" s="204" t="s">
        <v>141</v>
      </c>
      <c r="E175" s="205" t="s">
        <v>21</v>
      </c>
      <c r="F175" s="206" t="s">
        <v>82</v>
      </c>
      <c r="G175" s="203"/>
      <c r="H175" s="207">
        <v>2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141</v>
      </c>
      <c r="AU175" s="213" t="s">
        <v>82</v>
      </c>
      <c r="AV175" s="11" t="s">
        <v>82</v>
      </c>
      <c r="AW175" s="11" t="s">
        <v>36</v>
      </c>
      <c r="AX175" s="11" t="s">
        <v>80</v>
      </c>
      <c r="AY175" s="213" t="s">
        <v>132</v>
      </c>
    </row>
    <row r="176" spans="2:65" s="1" customFormat="1" ht="16.5" customHeight="1">
      <c r="B176" s="39"/>
      <c r="C176" s="214" t="s">
        <v>329</v>
      </c>
      <c r="D176" s="214" t="s">
        <v>245</v>
      </c>
      <c r="E176" s="215" t="s">
        <v>334</v>
      </c>
      <c r="F176" s="216" t="s">
        <v>335</v>
      </c>
      <c r="G176" s="217" t="s">
        <v>145</v>
      </c>
      <c r="H176" s="218">
        <v>15</v>
      </c>
      <c r="I176" s="219"/>
      <c r="J176" s="220">
        <f>ROUND(I176*H176,2)</f>
        <v>0</v>
      </c>
      <c r="K176" s="216" t="s">
        <v>138</v>
      </c>
      <c r="L176" s="221"/>
      <c r="M176" s="222" t="s">
        <v>21</v>
      </c>
      <c r="N176" s="223" t="s">
        <v>43</v>
      </c>
      <c r="O176" s="40"/>
      <c r="P176" s="199">
        <f>O176*H176</f>
        <v>0</v>
      </c>
      <c r="Q176" s="199">
        <v>4.8300000000000003E-2</v>
      </c>
      <c r="R176" s="199">
        <f>Q176*H176</f>
        <v>0.72450000000000003</v>
      </c>
      <c r="S176" s="199">
        <v>0</v>
      </c>
      <c r="T176" s="200">
        <f>S176*H176</f>
        <v>0</v>
      </c>
      <c r="AR176" s="22" t="s">
        <v>158</v>
      </c>
      <c r="AT176" s="22" t="s">
        <v>245</v>
      </c>
      <c r="AU176" s="22" t="s">
        <v>82</v>
      </c>
      <c r="AY176" s="22" t="s">
        <v>132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80</v>
      </c>
      <c r="BK176" s="201">
        <f>ROUND(I176*H176,2)</f>
        <v>0</v>
      </c>
      <c r="BL176" s="22" t="s">
        <v>139</v>
      </c>
      <c r="BM176" s="22" t="s">
        <v>551</v>
      </c>
    </row>
    <row r="177" spans="2:65" s="11" customFormat="1" ht="13.5">
      <c r="B177" s="202"/>
      <c r="C177" s="203"/>
      <c r="D177" s="204" t="s">
        <v>141</v>
      </c>
      <c r="E177" s="205" t="s">
        <v>21</v>
      </c>
      <c r="F177" s="206" t="s">
        <v>10</v>
      </c>
      <c r="G177" s="203"/>
      <c r="H177" s="207">
        <v>15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141</v>
      </c>
      <c r="AU177" s="213" t="s">
        <v>82</v>
      </c>
      <c r="AV177" s="11" t="s">
        <v>82</v>
      </c>
      <c r="AW177" s="11" t="s">
        <v>36</v>
      </c>
      <c r="AX177" s="11" t="s">
        <v>80</v>
      </c>
      <c r="AY177" s="213" t="s">
        <v>132</v>
      </c>
    </row>
    <row r="178" spans="2:65" s="1" customFormat="1" ht="16.5" customHeight="1">
      <c r="B178" s="39"/>
      <c r="C178" s="214" t="s">
        <v>333</v>
      </c>
      <c r="D178" s="214" t="s">
        <v>245</v>
      </c>
      <c r="E178" s="215" t="s">
        <v>339</v>
      </c>
      <c r="F178" s="216" t="s">
        <v>340</v>
      </c>
      <c r="G178" s="217" t="s">
        <v>145</v>
      </c>
      <c r="H178" s="218">
        <v>2</v>
      </c>
      <c r="I178" s="219"/>
      <c r="J178" s="220">
        <f>ROUND(I178*H178,2)</f>
        <v>0</v>
      </c>
      <c r="K178" s="216" t="s">
        <v>138</v>
      </c>
      <c r="L178" s="221"/>
      <c r="M178" s="222" t="s">
        <v>21</v>
      </c>
      <c r="N178" s="223" t="s">
        <v>43</v>
      </c>
      <c r="O178" s="40"/>
      <c r="P178" s="199">
        <f>O178*H178</f>
        <v>0</v>
      </c>
      <c r="Q178" s="199">
        <v>6.4000000000000001E-2</v>
      </c>
      <c r="R178" s="199">
        <f>Q178*H178</f>
        <v>0.128</v>
      </c>
      <c r="S178" s="199">
        <v>0</v>
      </c>
      <c r="T178" s="200">
        <f>S178*H178</f>
        <v>0</v>
      </c>
      <c r="AR178" s="22" t="s">
        <v>158</v>
      </c>
      <c r="AT178" s="22" t="s">
        <v>245</v>
      </c>
      <c r="AU178" s="22" t="s">
        <v>82</v>
      </c>
      <c r="AY178" s="22" t="s">
        <v>132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80</v>
      </c>
      <c r="BK178" s="201">
        <f>ROUND(I178*H178,2)</f>
        <v>0</v>
      </c>
      <c r="BL178" s="22" t="s">
        <v>139</v>
      </c>
      <c r="BM178" s="22" t="s">
        <v>552</v>
      </c>
    </row>
    <row r="179" spans="2:65" s="11" customFormat="1" ht="13.5">
      <c r="B179" s="202"/>
      <c r="C179" s="203"/>
      <c r="D179" s="204" t="s">
        <v>141</v>
      </c>
      <c r="E179" s="205" t="s">
        <v>21</v>
      </c>
      <c r="F179" s="206" t="s">
        <v>82</v>
      </c>
      <c r="G179" s="203"/>
      <c r="H179" s="207">
        <v>2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141</v>
      </c>
      <c r="AU179" s="213" t="s">
        <v>82</v>
      </c>
      <c r="AV179" s="11" t="s">
        <v>82</v>
      </c>
      <c r="AW179" s="11" t="s">
        <v>36</v>
      </c>
      <c r="AX179" s="11" t="s">
        <v>80</v>
      </c>
      <c r="AY179" s="213" t="s">
        <v>132</v>
      </c>
    </row>
    <row r="180" spans="2:65" s="1" customFormat="1" ht="38.25" customHeight="1">
      <c r="B180" s="39"/>
      <c r="C180" s="190" t="s">
        <v>338</v>
      </c>
      <c r="D180" s="190" t="s">
        <v>134</v>
      </c>
      <c r="E180" s="191" t="s">
        <v>343</v>
      </c>
      <c r="F180" s="192" t="s">
        <v>344</v>
      </c>
      <c r="G180" s="193" t="s">
        <v>145</v>
      </c>
      <c r="H180" s="194">
        <v>85</v>
      </c>
      <c r="I180" s="195"/>
      <c r="J180" s="196">
        <f>ROUND(I180*H180,2)</f>
        <v>0</v>
      </c>
      <c r="K180" s="192" t="s">
        <v>146</v>
      </c>
      <c r="L180" s="59"/>
      <c r="M180" s="197" t="s">
        <v>21</v>
      </c>
      <c r="N180" s="198" t="s">
        <v>43</v>
      </c>
      <c r="O180" s="40"/>
      <c r="P180" s="199">
        <f>O180*H180</f>
        <v>0</v>
      </c>
      <c r="Q180" s="199">
        <v>0.1295</v>
      </c>
      <c r="R180" s="199">
        <f>Q180*H180</f>
        <v>11.0075</v>
      </c>
      <c r="S180" s="199">
        <v>0</v>
      </c>
      <c r="T180" s="200">
        <f>S180*H180</f>
        <v>0</v>
      </c>
      <c r="AR180" s="22" t="s">
        <v>139</v>
      </c>
      <c r="AT180" s="22" t="s">
        <v>134</v>
      </c>
      <c r="AU180" s="22" t="s">
        <v>82</v>
      </c>
      <c r="AY180" s="22" t="s">
        <v>132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80</v>
      </c>
      <c r="BK180" s="201">
        <f>ROUND(I180*H180,2)</f>
        <v>0</v>
      </c>
      <c r="BL180" s="22" t="s">
        <v>139</v>
      </c>
      <c r="BM180" s="22" t="s">
        <v>553</v>
      </c>
    </row>
    <row r="181" spans="2:65" s="11" customFormat="1" ht="13.5">
      <c r="B181" s="202"/>
      <c r="C181" s="203"/>
      <c r="D181" s="204" t="s">
        <v>141</v>
      </c>
      <c r="E181" s="205" t="s">
        <v>21</v>
      </c>
      <c r="F181" s="206" t="s">
        <v>554</v>
      </c>
      <c r="G181" s="203"/>
      <c r="H181" s="207">
        <v>5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141</v>
      </c>
      <c r="AU181" s="213" t="s">
        <v>82</v>
      </c>
      <c r="AV181" s="11" t="s">
        <v>82</v>
      </c>
      <c r="AW181" s="11" t="s">
        <v>36</v>
      </c>
      <c r="AX181" s="11" t="s">
        <v>72</v>
      </c>
      <c r="AY181" s="213" t="s">
        <v>132</v>
      </c>
    </row>
    <row r="182" spans="2:65" s="11" customFormat="1" ht="13.5">
      <c r="B182" s="202"/>
      <c r="C182" s="203"/>
      <c r="D182" s="204" t="s">
        <v>141</v>
      </c>
      <c r="E182" s="205" t="s">
        <v>21</v>
      </c>
      <c r="F182" s="206" t="s">
        <v>555</v>
      </c>
      <c r="G182" s="203"/>
      <c r="H182" s="207">
        <v>80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141</v>
      </c>
      <c r="AU182" s="213" t="s">
        <v>82</v>
      </c>
      <c r="AV182" s="11" t="s">
        <v>82</v>
      </c>
      <c r="AW182" s="11" t="s">
        <v>36</v>
      </c>
      <c r="AX182" s="11" t="s">
        <v>72</v>
      </c>
      <c r="AY182" s="213" t="s">
        <v>132</v>
      </c>
    </row>
    <row r="183" spans="2:65" s="12" customFormat="1" ht="13.5">
      <c r="B183" s="224"/>
      <c r="C183" s="225"/>
      <c r="D183" s="204" t="s">
        <v>141</v>
      </c>
      <c r="E183" s="226" t="s">
        <v>21</v>
      </c>
      <c r="F183" s="227" t="s">
        <v>270</v>
      </c>
      <c r="G183" s="225"/>
      <c r="H183" s="228">
        <v>85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141</v>
      </c>
      <c r="AU183" s="234" t="s">
        <v>82</v>
      </c>
      <c r="AV183" s="12" t="s">
        <v>139</v>
      </c>
      <c r="AW183" s="12" t="s">
        <v>36</v>
      </c>
      <c r="AX183" s="12" t="s">
        <v>80</v>
      </c>
      <c r="AY183" s="234" t="s">
        <v>132</v>
      </c>
    </row>
    <row r="184" spans="2:65" s="1" customFormat="1" ht="16.5" customHeight="1">
      <c r="B184" s="39"/>
      <c r="C184" s="214" t="s">
        <v>342</v>
      </c>
      <c r="D184" s="214" t="s">
        <v>245</v>
      </c>
      <c r="E184" s="215" t="s">
        <v>349</v>
      </c>
      <c r="F184" s="216" t="s">
        <v>350</v>
      </c>
      <c r="G184" s="217" t="s">
        <v>145</v>
      </c>
      <c r="H184" s="218">
        <v>85</v>
      </c>
      <c r="I184" s="219"/>
      <c r="J184" s="220">
        <f>ROUND(I184*H184,2)</f>
        <v>0</v>
      </c>
      <c r="K184" s="216" t="s">
        <v>138</v>
      </c>
      <c r="L184" s="221"/>
      <c r="M184" s="222" t="s">
        <v>21</v>
      </c>
      <c r="N184" s="223" t="s">
        <v>43</v>
      </c>
      <c r="O184" s="40"/>
      <c r="P184" s="199">
        <f>O184*H184</f>
        <v>0</v>
      </c>
      <c r="Q184" s="199">
        <v>3.5999999999999997E-2</v>
      </c>
      <c r="R184" s="199">
        <f>Q184*H184</f>
        <v>3.0599999999999996</v>
      </c>
      <c r="S184" s="199">
        <v>0</v>
      </c>
      <c r="T184" s="200">
        <f>S184*H184</f>
        <v>0</v>
      </c>
      <c r="AR184" s="22" t="s">
        <v>158</v>
      </c>
      <c r="AT184" s="22" t="s">
        <v>245</v>
      </c>
      <c r="AU184" s="22" t="s">
        <v>82</v>
      </c>
      <c r="AY184" s="22" t="s">
        <v>132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2" t="s">
        <v>80</v>
      </c>
      <c r="BK184" s="201">
        <f>ROUND(I184*H184,2)</f>
        <v>0</v>
      </c>
      <c r="BL184" s="22" t="s">
        <v>139</v>
      </c>
      <c r="BM184" s="22" t="s">
        <v>556</v>
      </c>
    </row>
    <row r="185" spans="2:65" s="11" customFormat="1" ht="13.5">
      <c r="B185" s="202"/>
      <c r="C185" s="203"/>
      <c r="D185" s="204" t="s">
        <v>141</v>
      </c>
      <c r="E185" s="205" t="s">
        <v>21</v>
      </c>
      <c r="F185" s="206" t="s">
        <v>557</v>
      </c>
      <c r="G185" s="203"/>
      <c r="H185" s="207">
        <v>85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141</v>
      </c>
      <c r="AU185" s="213" t="s">
        <v>82</v>
      </c>
      <c r="AV185" s="11" t="s">
        <v>82</v>
      </c>
      <c r="AW185" s="11" t="s">
        <v>36</v>
      </c>
      <c r="AX185" s="11" t="s">
        <v>80</v>
      </c>
      <c r="AY185" s="213" t="s">
        <v>132</v>
      </c>
    </row>
    <row r="186" spans="2:65" s="10" customFormat="1" ht="29.85" customHeight="1">
      <c r="B186" s="174"/>
      <c r="C186" s="175"/>
      <c r="D186" s="176" t="s">
        <v>71</v>
      </c>
      <c r="E186" s="188" t="s">
        <v>353</v>
      </c>
      <c r="F186" s="188" t="s">
        <v>354</v>
      </c>
      <c r="G186" s="175"/>
      <c r="H186" s="175"/>
      <c r="I186" s="178"/>
      <c r="J186" s="189">
        <f>BK186</f>
        <v>0</v>
      </c>
      <c r="K186" s="175"/>
      <c r="L186" s="180"/>
      <c r="M186" s="181"/>
      <c r="N186" s="182"/>
      <c r="O186" s="182"/>
      <c r="P186" s="183">
        <f>SUM(P187:P198)</f>
        <v>0</v>
      </c>
      <c r="Q186" s="182"/>
      <c r="R186" s="183">
        <f>SUM(R187:R198)</f>
        <v>0</v>
      </c>
      <c r="S186" s="182"/>
      <c r="T186" s="184">
        <f>SUM(T187:T198)</f>
        <v>0</v>
      </c>
      <c r="AR186" s="185" t="s">
        <v>80</v>
      </c>
      <c r="AT186" s="186" t="s">
        <v>71</v>
      </c>
      <c r="AU186" s="186" t="s">
        <v>80</v>
      </c>
      <c r="AY186" s="185" t="s">
        <v>132</v>
      </c>
      <c r="BK186" s="187">
        <f>SUM(BK187:BK198)</f>
        <v>0</v>
      </c>
    </row>
    <row r="187" spans="2:65" s="1" customFormat="1" ht="25.5" customHeight="1">
      <c r="B187" s="39"/>
      <c r="C187" s="190" t="s">
        <v>139</v>
      </c>
      <c r="D187" s="190" t="s">
        <v>134</v>
      </c>
      <c r="E187" s="191" t="s">
        <v>355</v>
      </c>
      <c r="F187" s="192" t="s">
        <v>356</v>
      </c>
      <c r="G187" s="193" t="s">
        <v>196</v>
      </c>
      <c r="H187" s="194">
        <v>65.944999999999993</v>
      </c>
      <c r="I187" s="195"/>
      <c r="J187" s="196">
        <f>ROUND(I187*H187,2)</f>
        <v>0</v>
      </c>
      <c r="K187" s="192" t="s">
        <v>146</v>
      </c>
      <c r="L187" s="59"/>
      <c r="M187" s="197" t="s">
        <v>21</v>
      </c>
      <c r="N187" s="198" t="s">
        <v>43</v>
      </c>
      <c r="O187" s="40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2" t="s">
        <v>139</v>
      </c>
      <c r="AT187" s="22" t="s">
        <v>134</v>
      </c>
      <c r="AU187" s="22" t="s">
        <v>82</v>
      </c>
      <c r="AY187" s="22" t="s">
        <v>132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2" t="s">
        <v>80</v>
      </c>
      <c r="BK187" s="201">
        <f>ROUND(I187*H187,2)</f>
        <v>0</v>
      </c>
      <c r="BL187" s="22" t="s">
        <v>139</v>
      </c>
      <c r="BM187" s="22" t="s">
        <v>558</v>
      </c>
    </row>
    <row r="188" spans="2:65" s="11" customFormat="1" ht="13.5">
      <c r="B188" s="202"/>
      <c r="C188" s="203"/>
      <c r="D188" s="204" t="s">
        <v>141</v>
      </c>
      <c r="E188" s="205" t="s">
        <v>21</v>
      </c>
      <c r="F188" s="206" t="s">
        <v>559</v>
      </c>
      <c r="G188" s="203"/>
      <c r="H188" s="207">
        <v>65.944999999999993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141</v>
      </c>
      <c r="AU188" s="213" t="s">
        <v>82</v>
      </c>
      <c r="AV188" s="11" t="s">
        <v>82</v>
      </c>
      <c r="AW188" s="11" t="s">
        <v>36</v>
      </c>
      <c r="AX188" s="11" t="s">
        <v>80</v>
      </c>
      <c r="AY188" s="213" t="s">
        <v>132</v>
      </c>
    </row>
    <row r="189" spans="2:65" s="1" customFormat="1" ht="25.5" customHeight="1">
      <c r="B189" s="39"/>
      <c r="C189" s="190" t="s">
        <v>257</v>
      </c>
      <c r="D189" s="190" t="s">
        <v>134</v>
      </c>
      <c r="E189" s="191" t="s">
        <v>359</v>
      </c>
      <c r="F189" s="192" t="s">
        <v>360</v>
      </c>
      <c r="G189" s="193" t="s">
        <v>196</v>
      </c>
      <c r="H189" s="194">
        <v>66.12</v>
      </c>
      <c r="I189" s="195"/>
      <c r="J189" s="196">
        <f>ROUND(I189*H189,2)</f>
        <v>0</v>
      </c>
      <c r="K189" s="192" t="s">
        <v>146</v>
      </c>
      <c r="L189" s="59"/>
      <c r="M189" s="197" t="s">
        <v>21</v>
      </c>
      <c r="N189" s="198" t="s">
        <v>43</v>
      </c>
      <c r="O189" s="4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2" t="s">
        <v>139</v>
      </c>
      <c r="AT189" s="22" t="s">
        <v>134</v>
      </c>
      <c r="AU189" s="22" t="s">
        <v>82</v>
      </c>
      <c r="AY189" s="22" t="s">
        <v>132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2" t="s">
        <v>80</v>
      </c>
      <c r="BK189" s="201">
        <f>ROUND(I189*H189,2)</f>
        <v>0</v>
      </c>
      <c r="BL189" s="22" t="s">
        <v>139</v>
      </c>
      <c r="BM189" s="22" t="s">
        <v>560</v>
      </c>
    </row>
    <row r="190" spans="2:65" s="11" customFormat="1" ht="13.5">
      <c r="B190" s="202"/>
      <c r="C190" s="203"/>
      <c r="D190" s="204" t="s">
        <v>141</v>
      </c>
      <c r="E190" s="205" t="s">
        <v>21</v>
      </c>
      <c r="F190" s="206" t="s">
        <v>561</v>
      </c>
      <c r="G190" s="203"/>
      <c r="H190" s="207">
        <v>66.12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141</v>
      </c>
      <c r="AU190" s="213" t="s">
        <v>82</v>
      </c>
      <c r="AV190" s="11" t="s">
        <v>82</v>
      </c>
      <c r="AW190" s="11" t="s">
        <v>36</v>
      </c>
      <c r="AX190" s="11" t="s">
        <v>80</v>
      </c>
      <c r="AY190" s="213" t="s">
        <v>132</v>
      </c>
    </row>
    <row r="191" spans="2:65" s="1" customFormat="1" ht="16.5" customHeight="1">
      <c r="B191" s="39"/>
      <c r="C191" s="190" t="s">
        <v>337</v>
      </c>
      <c r="D191" s="190" t="s">
        <v>134</v>
      </c>
      <c r="E191" s="191" t="s">
        <v>364</v>
      </c>
      <c r="F191" s="192" t="s">
        <v>365</v>
      </c>
      <c r="G191" s="193" t="s">
        <v>196</v>
      </c>
      <c r="H191" s="194">
        <v>65.944999999999993</v>
      </c>
      <c r="I191" s="195"/>
      <c r="J191" s="196">
        <f>ROUND(I191*H191,2)</f>
        <v>0</v>
      </c>
      <c r="K191" s="192" t="s">
        <v>146</v>
      </c>
      <c r="L191" s="59"/>
      <c r="M191" s="197" t="s">
        <v>21</v>
      </c>
      <c r="N191" s="198" t="s">
        <v>43</v>
      </c>
      <c r="O191" s="40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2" t="s">
        <v>139</v>
      </c>
      <c r="AT191" s="22" t="s">
        <v>134</v>
      </c>
      <c r="AU191" s="22" t="s">
        <v>82</v>
      </c>
      <c r="AY191" s="22" t="s">
        <v>132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2" t="s">
        <v>80</v>
      </c>
      <c r="BK191" s="201">
        <f>ROUND(I191*H191,2)</f>
        <v>0</v>
      </c>
      <c r="BL191" s="22" t="s">
        <v>139</v>
      </c>
      <c r="BM191" s="22" t="s">
        <v>562</v>
      </c>
    </row>
    <row r="192" spans="2:65" s="11" customFormat="1" ht="13.5">
      <c r="B192" s="202"/>
      <c r="C192" s="203"/>
      <c r="D192" s="204" t="s">
        <v>141</v>
      </c>
      <c r="E192" s="205" t="s">
        <v>21</v>
      </c>
      <c r="F192" s="206" t="s">
        <v>559</v>
      </c>
      <c r="G192" s="203"/>
      <c r="H192" s="207">
        <v>65.944999999999993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141</v>
      </c>
      <c r="AU192" s="213" t="s">
        <v>82</v>
      </c>
      <c r="AV192" s="11" t="s">
        <v>82</v>
      </c>
      <c r="AW192" s="11" t="s">
        <v>36</v>
      </c>
      <c r="AX192" s="11" t="s">
        <v>80</v>
      </c>
      <c r="AY192" s="213" t="s">
        <v>132</v>
      </c>
    </row>
    <row r="193" spans="2:65" s="1" customFormat="1" ht="25.5" customHeight="1">
      <c r="B193" s="39"/>
      <c r="C193" s="190" t="s">
        <v>158</v>
      </c>
      <c r="D193" s="190" t="s">
        <v>134</v>
      </c>
      <c r="E193" s="191" t="s">
        <v>367</v>
      </c>
      <c r="F193" s="192" t="s">
        <v>368</v>
      </c>
      <c r="G193" s="193" t="s">
        <v>196</v>
      </c>
      <c r="H193" s="194">
        <v>50.75</v>
      </c>
      <c r="I193" s="195"/>
      <c r="J193" s="196">
        <f>ROUND(I193*H193,2)</f>
        <v>0</v>
      </c>
      <c r="K193" s="192" t="s">
        <v>138</v>
      </c>
      <c r="L193" s="59"/>
      <c r="M193" s="197" t="s">
        <v>21</v>
      </c>
      <c r="N193" s="198" t="s">
        <v>43</v>
      </c>
      <c r="O193" s="4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2" t="s">
        <v>139</v>
      </c>
      <c r="AT193" s="22" t="s">
        <v>134</v>
      </c>
      <c r="AU193" s="22" t="s">
        <v>82</v>
      </c>
      <c r="AY193" s="22" t="s">
        <v>132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2" t="s">
        <v>80</v>
      </c>
      <c r="BK193" s="201">
        <f>ROUND(I193*H193,2)</f>
        <v>0</v>
      </c>
      <c r="BL193" s="22" t="s">
        <v>139</v>
      </c>
      <c r="BM193" s="22" t="s">
        <v>563</v>
      </c>
    </row>
    <row r="194" spans="2:65" s="11" customFormat="1" ht="13.5">
      <c r="B194" s="202"/>
      <c r="C194" s="203"/>
      <c r="D194" s="204" t="s">
        <v>141</v>
      </c>
      <c r="E194" s="205" t="s">
        <v>21</v>
      </c>
      <c r="F194" s="206" t="s">
        <v>564</v>
      </c>
      <c r="G194" s="203"/>
      <c r="H194" s="207">
        <v>50.75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141</v>
      </c>
      <c r="AU194" s="213" t="s">
        <v>82</v>
      </c>
      <c r="AV194" s="11" t="s">
        <v>82</v>
      </c>
      <c r="AW194" s="11" t="s">
        <v>36</v>
      </c>
      <c r="AX194" s="11" t="s">
        <v>80</v>
      </c>
      <c r="AY194" s="213" t="s">
        <v>132</v>
      </c>
    </row>
    <row r="195" spans="2:65" s="1" customFormat="1" ht="25.5" customHeight="1">
      <c r="B195" s="39"/>
      <c r="C195" s="190" t="s">
        <v>310</v>
      </c>
      <c r="D195" s="190" t="s">
        <v>134</v>
      </c>
      <c r="E195" s="191" t="s">
        <v>372</v>
      </c>
      <c r="F195" s="192" t="s">
        <v>373</v>
      </c>
      <c r="G195" s="193" t="s">
        <v>196</v>
      </c>
      <c r="H195" s="194">
        <v>76.125</v>
      </c>
      <c r="I195" s="195"/>
      <c r="J195" s="196">
        <f>ROUND(I195*H195,2)</f>
        <v>0</v>
      </c>
      <c r="K195" s="192" t="s">
        <v>138</v>
      </c>
      <c r="L195" s="59"/>
      <c r="M195" s="197" t="s">
        <v>21</v>
      </c>
      <c r="N195" s="198" t="s">
        <v>43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2" t="s">
        <v>139</v>
      </c>
      <c r="AT195" s="22" t="s">
        <v>134</v>
      </c>
      <c r="AU195" s="22" t="s">
        <v>82</v>
      </c>
      <c r="AY195" s="22" t="s">
        <v>132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80</v>
      </c>
      <c r="BK195" s="201">
        <f>ROUND(I195*H195,2)</f>
        <v>0</v>
      </c>
      <c r="BL195" s="22" t="s">
        <v>139</v>
      </c>
      <c r="BM195" s="22" t="s">
        <v>565</v>
      </c>
    </row>
    <row r="196" spans="2:65" s="11" customFormat="1" ht="13.5">
      <c r="B196" s="202"/>
      <c r="C196" s="203"/>
      <c r="D196" s="204" t="s">
        <v>141</v>
      </c>
      <c r="E196" s="205" t="s">
        <v>21</v>
      </c>
      <c r="F196" s="206" t="s">
        <v>566</v>
      </c>
      <c r="G196" s="203"/>
      <c r="H196" s="207">
        <v>76.125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141</v>
      </c>
      <c r="AU196" s="213" t="s">
        <v>82</v>
      </c>
      <c r="AV196" s="11" t="s">
        <v>82</v>
      </c>
      <c r="AW196" s="11" t="s">
        <v>36</v>
      </c>
      <c r="AX196" s="11" t="s">
        <v>80</v>
      </c>
      <c r="AY196" s="213" t="s">
        <v>132</v>
      </c>
    </row>
    <row r="197" spans="2:65" s="1" customFormat="1" ht="25.5" customHeight="1">
      <c r="B197" s="39"/>
      <c r="C197" s="190" t="s">
        <v>371</v>
      </c>
      <c r="D197" s="190" t="s">
        <v>134</v>
      </c>
      <c r="E197" s="191" t="s">
        <v>377</v>
      </c>
      <c r="F197" s="192" t="s">
        <v>378</v>
      </c>
      <c r="G197" s="193" t="s">
        <v>196</v>
      </c>
      <c r="H197" s="194">
        <v>50.75</v>
      </c>
      <c r="I197" s="195"/>
      <c r="J197" s="196">
        <f>ROUND(I197*H197,2)</f>
        <v>0</v>
      </c>
      <c r="K197" s="192" t="s">
        <v>146</v>
      </c>
      <c r="L197" s="59"/>
      <c r="M197" s="197" t="s">
        <v>21</v>
      </c>
      <c r="N197" s="198" t="s">
        <v>43</v>
      </c>
      <c r="O197" s="40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2" t="s">
        <v>139</v>
      </c>
      <c r="AT197" s="22" t="s">
        <v>134</v>
      </c>
      <c r="AU197" s="22" t="s">
        <v>82</v>
      </c>
      <c r="AY197" s="22" t="s">
        <v>132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80</v>
      </c>
      <c r="BK197" s="201">
        <f>ROUND(I197*H197,2)</f>
        <v>0</v>
      </c>
      <c r="BL197" s="22" t="s">
        <v>139</v>
      </c>
      <c r="BM197" s="22" t="s">
        <v>567</v>
      </c>
    </row>
    <row r="198" spans="2:65" s="11" customFormat="1" ht="13.5">
      <c r="B198" s="202"/>
      <c r="C198" s="203"/>
      <c r="D198" s="204" t="s">
        <v>141</v>
      </c>
      <c r="E198" s="205" t="s">
        <v>21</v>
      </c>
      <c r="F198" s="206" t="s">
        <v>564</v>
      </c>
      <c r="G198" s="203"/>
      <c r="H198" s="207">
        <v>50.75</v>
      </c>
      <c r="I198" s="208"/>
      <c r="J198" s="203"/>
      <c r="K198" s="203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141</v>
      </c>
      <c r="AU198" s="213" t="s">
        <v>82</v>
      </c>
      <c r="AV198" s="11" t="s">
        <v>82</v>
      </c>
      <c r="AW198" s="11" t="s">
        <v>36</v>
      </c>
      <c r="AX198" s="11" t="s">
        <v>80</v>
      </c>
      <c r="AY198" s="213" t="s">
        <v>132</v>
      </c>
    </row>
    <row r="199" spans="2:65" s="10" customFormat="1" ht="29.85" customHeight="1">
      <c r="B199" s="174"/>
      <c r="C199" s="175"/>
      <c r="D199" s="176" t="s">
        <v>71</v>
      </c>
      <c r="E199" s="188" t="s">
        <v>380</v>
      </c>
      <c r="F199" s="188" t="s">
        <v>381</v>
      </c>
      <c r="G199" s="175"/>
      <c r="H199" s="175"/>
      <c r="I199" s="178"/>
      <c r="J199" s="189">
        <f>BK199</f>
        <v>0</v>
      </c>
      <c r="K199" s="175"/>
      <c r="L199" s="180"/>
      <c r="M199" s="181"/>
      <c r="N199" s="182"/>
      <c r="O199" s="182"/>
      <c r="P199" s="183">
        <f>P200</f>
        <v>0</v>
      </c>
      <c r="Q199" s="182"/>
      <c r="R199" s="183">
        <f>R200</f>
        <v>0</v>
      </c>
      <c r="S199" s="182"/>
      <c r="T199" s="184">
        <f>T200</f>
        <v>0</v>
      </c>
      <c r="AR199" s="185" t="s">
        <v>80</v>
      </c>
      <c r="AT199" s="186" t="s">
        <v>71</v>
      </c>
      <c r="AU199" s="186" t="s">
        <v>80</v>
      </c>
      <c r="AY199" s="185" t="s">
        <v>132</v>
      </c>
      <c r="BK199" s="187">
        <f>BK200</f>
        <v>0</v>
      </c>
    </row>
    <row r="200" spans="2:65" s="1" customFormat="1" ht="25.5" customHeight="1">
      <c r="B200" s="39"/>
      <c r="C200" s="190" t="s">
        <v>244</v>
      </c>
      <c r="D200" s="190" t="s">
        <v>134</v>
      </c>
      <c r="E200" s="191" t="s">
        <v>383</v>
      </c>
      <c r="F200" s="192" t="s">
        <v>384</v>
      </c>
      <c r="G200" s="193" t="s">
        <v>196</v>
      </c>
      <c r="H200" s="194">
        <v>81.834999999999994</v>
      </c>
      <c r="I200" s="195"/>
      <c r="J200" s="196">
        <f>ROUND(I200*H200,2)</f>
        <v>0</v>
      </c>
      <c r="K200" s="192" t="s">
        <v>146</v>
      </c>
      <c r="L200" s="59"/>
      <c r="M200" s="197" t="s">
        <v>21</v>
      </c>
      <c r="N200" s="235" t="s">
        <v>43</v>
      </c>
      <c r="O200" s="236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AR200" s="22" t="s">
        <v>139</v>
      </c>
      <c r="AT200" s="22" t="s">
        <v>134</v>
      </c>
      <c r="AU200" s="22" t="s">
        <v>82</v>
      </c>
      <c r="AY200" s="22" t="s">
        <v>132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80</v>
      </c>
      <c r="BK200" s="201">
        <f>ROUND(I200*H200,2)</f>
        <v>0</v>
      </c>
      <c r="BL200" s="22" t="s">
        <v>139</v>
      </c>
      <c r="BM200" s="22" t="s">
        <v>568</v>
      </c>
    </row>
    <row r="201" spans="2:65" s="1" customFormat="1" ht="6.95" customHeight="1">
      <c r="B201" s="54"/>
      <c r="C201" s="55"/>
      <c r="D201" s="55"/>
      <c r="E201" s="55"/>
      <c r="F201" s="55"/>
      <c r="G201" s="55"/>
      <c r="H201" s="55"/>
      <c r="I201" s="137"/>
      <c r="J201" s="55"/>
      <c r="K201" s="55"/>
      <c r="L201" s="59"/>
    </row>
  </sheetData>
  <sheetProtection algorithmName="SHA-512" hashValue="ZwTzYyJBp5FL5t+pmzPUBgYxVO+HS4VVO0JzoTuj9dIgM7k56nlMJaGUCmUqnQoqM0/KrxNk5ZEZ9gf1WZAPFQ==" saltValue="SZGWuUYkk0UkgHfxVw+MUYb0Z++N+Xu7vBsfruKug1dRUm5BmXOXDenElM/oXNkgjJ62YXsgJas56VWZ5BnIWQ==" spinCount="100000" sheet="1" objects="1" scenarios="1" formatColumns="0" formatRows="0" autoFilter="0"/>
  <autoFilter ref="C82:K20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96</v>
      </c>
      <c r="G1" s="363" t="s">
        <v>97</v>
      </c>
      <c r="H1" s="363"/>
      <c r="I1" s="113"/>
      <c r="J1" s="112" t="s">
        <v>98</v>
      </c>
      <c r="K1" s="111" t="s">
        <v>99</v>
      </c>
      <c r="L1" s="112" t="s">
        <v>100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88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101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5" t="str">
        <f>'Rekapitulace stavby'!K6</f>
        <v>Rekonstrukce chodníku v ul. Tř. Legií v Bystřici pod Hostýnem</v>
      </c>
      <c r="F7" s="356"/>
      <c r="G7" s="356"/>
      <c r="H7" s="356"/>
      <c r="I7" s="115"/>
      <c r="J7" s="27"/>
      <c r="K7" s="29"/>
    </row>
    <row r="8" spans="1:70" s="1" customFormat="1">
      <c r="B8" s="39"/>
      <c r="C8" s="40"/>
      <c r="D8" s="35" t="s">
        <v>102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7" t="s">
        <v>569</v>
      </c>
      <c r="F9" s="358"/>
      <c r="G9" s="358"/>
      <c r="H9" s="35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22.2.2018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ROUND(SUM(BE83:BE200), 2)</f>
        <v>0</v>
      </c>
      <c r="G30" s="40"/>
      <c r="H30" s="40"/>
      <c r="I30" s="129">
        <v>0.21</v>
      </c>
      <c r="J30" s="128">
        <f>ROUND(ROUND((SUM(BE83:BE200)),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ROUND(SUM(BF83:BF200), 2)</f>
        <v>0</v>
      </c>
      <c r="G31" s="40"/>
      <c r="H31" s="40"/>
      <c r="I31" s="129">
        <v>0.15</v>
      </c>
      <c r="J31" s="128">
        <f>ROUND(ROUND((SUM(BF83:BF200)),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ROUND(SUM(BG83:BG200),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ROUND(SUM(BH83:BH200),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ROUND(SUM(BI83:BI200),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chodníku v ul. Tř. Legií v Bystřici pod Hostýnem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 104 - Chodník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Bystřice pod Hostýnem</v>
      </c>
      <c r="G49" s="40"/>
      <c r="H49" s="40"/>
      <c r="I49" s="117" t="s">
        <v>25</v>
      </c>
      <c r="J49" s="118" t="str">
        <f>IF(J12="","",J12)</f>
        <v>22.2.2018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Město Bystřice pod Hostýnem</v>
      </c>
      <c r="G51" s="40"/>
      <c r="H51" s="40"/>
      <c r="I51" s="117" t="s">
        <v>34</v>
      </c>
      <c r="J51" s="324" t="str">
        <f>E21</f>
        <v>Ing. Tomáš Olša</v>
      </c>
      <c r="K51" s="43"/>
    </row>
    <row r="52" spans="2:47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105</v>
      </c>
      <c r="D54" s="130"/>
      <c r="E54" s="130"/>
      <c r="F54" s="130"/>
      <c r="G54" s="130"/>
      <c r="H54" s="130"/>
      <c r="I54" s="143"/>
      <c r="J54" s="144" t="s">
        <v>106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107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108</v>
      </c>
    </row>
    <row r="57" spans="2:47" s="7" customFormat="1" ht="24.95" customHeight="1">
      <c r="B57" s="147"/>
      <c r="C57" s="148"/>
      <c r="D57" s="149" t="s">
        <v>109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47" s="8" customFormat="1" ht="19.899999999999999" customHeight="1">
      <c r="B58" s="154"/>
      <c r="C58" s="155"/>
      <c r="D58" s="156" t="s">
        <v>110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47" s="8" customFormat="1" ht="19.899999999999999" customHeight="1">
      <c r="B59" s="154"/>
      <c r="C59" s="155"/>
      <c r="D59" s="156" t="s">
        <v>111</v>
      </c>
      <c r="E59" s="157"/>
      <c r="F59" s="157"/>
      <c r="G59" s="157"/>
      <c r="H59" s="157"/>
      <c r="I59" s="158"/>
      <c r="J59" s="159">
        <f>J134</f>
        <v>0</v>
      </c>
      <c r="K59" s="160"/>
    </row>
    <row r="60" spans="2:47" s="8" customFormat="1" ht="19.899999999999999" customHeight="1">
      <c r="B60" s="154"/>
      <c r="C60" s="155"/>
      <c r="D60" s="156" t="s">
        <v>112</v>
      </c>
      <c r="E60" s="157"/>
      <c r="F60" s="157"/>
      <c r="G60" s="157"/>
      <c r="H60" s="157"/>
      <c r="I60" s="158"/>
      <c r="J60" s="159">
        <f>J137</f>
        <v>0</v>
      </c>
      <c r="K60" s="160"/>
    </row>
    <row r="61" spans="2:47" s="8" customFormat="1" ht="19.899999999999999" customHeight="1">
      <c r="B61" s="154"/>
      <c r="C61" s="155"/>
      <c r="D61" s="156" t="s">
        <v>113</v>
      </c>
      <c r="E61" s="157"/>
      <c r="F61" s="157"/>
      <c r="G61" s="157"/>
      <c r="H61" s="157"/>
      <c r="I61" s="158"/>
      <c r="J61" s="159">
        <f>J164</f>
        <v>0</v>
      </c>
      <c r="K61" s="160"/>
    </row>
    <row r="62" spans="2:47" s="8" customFormat="1" ht="19.899999999999999" customHeight="1">
      <c r="B62" s="154"/>
      <c r="C62" s="155"/>
      <c r="D62" s="156" t="s">
        <v>114</v>
      </c>
      <c r="E62" s="157"/>
      <c r="F62" s="157"/>
      <c r="G62" s="157"/>
      <c r="H62" s="157"/>
      <c r="I62" s="158"/>
      <c r="J62" s="159">
        <f>J186</f>
        <v>0</v>
      </c>
      <c r="K62" s="160"/>
    </row>
    <row r="63" spans="2:47" s="8" customFormat="1" ht="19.899999999999999" customHeight="1">
      <c r="B63" s="154"/>
      <c r="C63" s="155"/>
      <c r="D63" s="156" t="s">
        <v>115</v>
      </c>
      <c r="E63" s="157"/>
      <c r="F63" s="157"/>
      <c r="G63" s="157"/>
      <c r="H63" s="157"/>
      <c r="I63" s="158"/>
      <c r="J63" s="159">
        <f>J199</f>
        <v>0</v>
      </c>
      <c r="K63" s="160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0000000000003" customHeight="1">
      <c r="B70" s="39"/>
      <c r="C70" s="60" t="s">
        <v>116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60" t="str">
        <f>E7</f>
        <v>Rekonstrukce chodníku v ul. Tř. Legií v Bystřici pod Hostýnem</v>
      </c>
      <c r="F73" s="361"/>
      <c r="G73" s="361"/>
      <c r="H73" s="361"/>
      <c r="I73" s="161"/>
      <c r="J73" s="61"/>
      <c r="K73" s="61"/>
      <c r="L73" s="59"/>
    </row>
    <row r="74" spans="2:12" s="1" customFormat="1" ht="14.45" customHeight="1">
      <c r="B74" s="39"/>
      <c r="C74" s="63" t="s">
        <v>102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35" t="str">
        <f>E9</f>
        <v>SO 104 - Chodník</v>
      </c>
      <c r="F75" s="362"/>
      <c r="G75" s="362"/>
      <c r="H75" s="362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Bystřice pod Hostýnem</v>
      </c>
      <c r="G77" s="61"/>
      <c r="H77" s="61"/>
      <c r="I77" s="163" t="s">
        <v>25</v>
      </c>
      <c r="J77" s="71" t="str">
        <f>IF(J12="","",J12)</f>
        <v>22.2.2018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>
      <c r="B79" s="39"/>
      <c r="C79" s="63" t="s">
        <v>27</v>
      </c>
      <c r="D79" s="61"/>
      <c r="E79" s="61"/>
      <c r="F79" s="162" t="str">
        <f>E15</f>
        <v>Město Bystřice pod Hostýnem</v>
      </c>
      <c r="G79" s="61"/>
      <c r="H79" s="61"/>
      <c r="I79" s="163" t="s">
        <v>34</v>
      </c>
      <c r="J79" s="162" t="str">
        <f>E21</f>
        <v>Ing. Tomáš Olša</v>
      </c>
      <c r="K79" s="61"/>
      <c r="L79" s="59"/>
    </row>
    <row r="80" spans="2:12" s="1" customFormat="1" ht="14.45" customHeight="1">
      <c r="B80" s="39"/>
      <c r="C80" s="63" t="s">
        <v>32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65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9" customFormat="1" ht="29.25" customHeight="1">
      <c r="B82" s="164"/>
      <c r="C82" s="165" t="s">
        <v>117</v>
      </c>
      <c r="D82" s="166" t="s">
        <v>57</v>
      </c>
      <c r="E82" s="166" t="s">
        <v>53</v>
      </c>
      <c r="F82" s="166" t="s">
        <v>118</v>
      </c>
      <c r="G82" s="166" t="s">
        <v>119</v>
      </c>
      <c r="H82" s="166" t="s">
        <v>120</v>
      </c>
      <c r="I82" s="167" t="s">
        <v>121</v>
      </c>
      <c r="J82" s="166" t="s">
        <v>106</v>
      </c>
      <c r="K82" s="168" t="s">
        <v>122</v>
      </c>
      <c r="L82" s="169"/>
      <c r="M82" s="79" t="s">
        <v>123</v>
      </c>
      <c r="N82" s="80" t="s">
        <v>42</v>
      </c>
      <c r="O82" s="80" t="s">
        <v>124</v>
      </c>
      <c r="P82" s="80" t="s">
        <v>125</v>
      </c>
      <c r="Q82" s="80" t="s">
        <v>126</v>
      </c>
      <c r="R82" s="80" t="s">
        <v>127</v>
      </c>
      <c r="S82" s="80" t="s">
        <v>128</v>
      </c>
      <c r="T82" s="81" t="s">
        <v>129</v>
      </c>
    </row>
    <row r="83" spans="2:65" s="1" customFormat="1" ht="29.25" customHeight="1">
      <c r="B83" s="39"/>
      <c r="C83" s="85" t="s">
        <v>107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103.5087584</v>
      </c>
      <c r="S83" s="83"/>
      <c r="T83" s="172">
        <f>T84</f>
        <v>145.345</v>
      </c>
      <c r="AT83" s="22" t="s">
        <v>71</v>
      </c>
      <c r="AU83" s="22" t="s">
        <v>108</v>
      </c>
      <c r="BK83" s="173">
        <f>BK84</f>
        <v>0</v>
      </c>
    </row>
    <row r="84" spans="2:65" s="10" customFormat="1" ht="37.35" customHeight="1">
      <c r="B84" s="174"/>
      <c r="C84" s="175"/>
      <c r="D84" s="176" t="s">
        <v>71</v>
      </c>
      <c r="E84" s="177" t="s">
        <v>130</v>
      </c>
      <c r="F84" s="177" t="s">
        <v>131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P85+P134+P137+P164+P186+P199</f>
        <v>0</v>
      </c>
      <c r="Q84" s="182"/>
      <c r="R84" s="183">
        <f>R85+R134+R137+R164+R186+R199</f>
        <v>103.5087584</v>
      </c>
      <c r="S84" s="182"/>
      <c r="T84" s="184">
        <f>T85+T134+T137+T164+T186+T199</f>
        <v>145.345</v>
      </c>
      <c r="AR84" s="185" t="s">
        <v>80</v>
      </c>
      <c r="AT84" s="186" t="s">
        <v>71</v>
      </c>
      <c r="AU84" s="186" t="s">
        <v>72</v>
      </c>
      <c r="AY84" s="185" t="s">
        <v>132</v>
      </c>
      <c r="BK84" s="187">
        <f>BK85+BK134+BK137+BK164+BK186+BK199</f>
        <v>0</v>
      </c>
    </row>
    <row r="85" spans="2:65" s="10" customFormat="1" ht="19.899999999999999" customHeight="1">
      <c r="B85" s="174"/>
      <c r="C85" s="175"/>
      <c r="D85" s="176" t="s">
        <v>71</v>
      </c>
      <c r="E85" s="188" t="s">
        <v>80</v>
      </c>
      <c r="F85" s="188" t="s">
        <v>133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SUM(P86:P133)</f>
        <v>0</v>
      </c>
      <c r="Q85" s="182"/>
      <c r="R85" s="183">
        <f>SUM(R86:R133)</f>
        <v>1.25E-3</v>
      </c>
      <c r="S85" s="182"/>
      <c r="T85" s="184">
        <f>SUM(T86:T133)</f>
        <v>145.345</v>
      </c>
      <c r="AR85" s="185" t="s">
        <v>80</v>
      </c>
      <c r="AT85" s="186" t="s">
        <v>71</v>
      </c>
      <c r="AU85" s="186" t="s">
        <v>80</v>
      </c>
      <c r="AY85" s="185" t="s">
        <v>132</v>
      </c>
      <c r="BK85" s="187">
        <f>SUM(BK86:BK133)</f>
        <v>0</v>
      </c>
    </row>
    <row r="86" spans="2:65" s="1" customFormat="1" ht="16.5" customHeight="1">
      <c r="B86" s="39"/>
      <c r="C86" s="190" t="s">
        <v>80</v>
      </c>
      <c r="D86" s="190" t="s">
        <v>134</v>
      </c>
      <c r="E86" s="191" t="s">
        <v>135</v>
      </c>
      <c r="F86" s="192" t="s">
        <v>136</v>
      </c>
      <c r="G86" s="193" t="s">
        <v>137</v>
      </c>
      <c r="H86" s="194">
        <v>50</v>
      </c>
      <c r="I86" s="195"/>
      <c r="J86" s="196">
        <f>ROUND(I86*H86,2)</f>
        <v>0</v>
      </c>
      <c r="K86" s="192" t="s">
        <v>138</v>
      </c>
      <c r="L86" s="59"/>
      <c r="M86" s="197" t="s">
        <v>21</v>
      </c>
      <c r="N86" s="198" t="s">
        <v>43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2" t="s">
        <v>139</v>
      </c>
      <c r="AT86" s="22" t="s">
        <v>134</v>
      </c>
      <c r="AU86" s="22" t="s">
        <v>82</v>
      </c>
      <c r="AY86" s="22" t="s">
        <v>132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2" t="s">
        <v>80</v>
      </c>
      <c r="BK86" s="201">
        <f>ROUND(I86*H86,2)</f>
        <v>0</v>
      </c>
      <c r="BL86" s="22" t="s">
        <v>139</v>
      </c>
      <c r="BM86" s="22" t="s">
        <v>570</v>
      </c>
    </row>
    <row r="87" spans="2:65" s="11" customFormat="1" ht="13.5">
      <c r="B87" s="202"/>
      <c r="C87" s="203"/>
      <c r="D87" s="204" t="s">
        <v>141</v>
      </c>
      <c r="E87" s="205" t="s">
        <v>21</v>
      </c>
      <c r="F87" s="206" t="s">
        <v>571</v>
      </c>
      <c r="G87" s="203"/>
      <c r="H87" s="207">
        <v>50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141</v>
      </c>
      <c r="AU87" s="213" t="s">
        <v>82</v>
      </c>
      <c r="AV87" s="11" t="s">
        <v>82</v>
      </c>
      <c r="AW87" s="11" t="s">
        <v>36</v>
      </c>
      <c r="AX87" s="11" t="s">
        <v>80</v>
      </c>
      <c r="AY87" s="213" t="s">
        <v>132</v>
      </c>
    </row>
    <row r="88" spans="2:65" s="1" customFormat="1" ht="38.25" customHeight="1">
      <c r="B88" s="39"/>
      <c r="C88" s="190" t="s">
        <v>82</v>
      </c>
      <c r="D88" s="190" t="s">
        <v>134</v>
      </c>
      <c r="E88" s="191" t="s">
        <v>143</v>
      </c>
      <c r="F88" s="192" t="s">
        <v>144</v>
      </c>
      <c r="G88" s="193" t="s">
        <v>145</v>
      </c>
      <c r="H88" s="194">
        <v>164</v>
      </c>
      <c r="I88" s="195"/>
      <c r="J88" s="196">
        <f>ROUND(I88*H88,2)</f>
        <v>0</v>
      </c>
      <c r="K88" s="192" t="s">
        <v>146</v>
      </c>
      <c r="L88" s="59"/>
      <c r="M88" s="197" t="s">
        <v>21</v>
      </c>
      <c r="N88" s="198" t="s">
        <v>43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0.20499999999999999</v>
      </c>
      <c r="T88" s="200">
        <f>S88*H88</f>
        <v>33.619999999999997</v>
      </c>
      <c r="AR88" s="22" t="s">
        <v>139</v>
      </c>
      <c r="AT88" s="22" t="s">
        <v>134</v>
      </c>
      <c r="AU88" s="22" t="s">
        <v>82</v>
      </c>
      <c r="AY88" s="22" t="s">
        <v>132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80</v>
      </c>
      <c r="BK88" s="201">
        <f>ROUND(I88*H88,2)</f>
        <v>0</v>
      </c>
      <c r="BL88" s="22" t="s">
        <v>139</v>
      </c>
      <c r="BM88" s="22" t="s">
        <v>572</v>
      </c>
    </row>
    <row r="89" spans="2:65" s="11" customFormat="1" ht="13.5">
      <c r="B89" s="202"/>
      <c r="C89" s="203"/>
      <c r="D89" s="204" t="s">
        <v>141</v>
      </c>
      <c r="E89" s="205" t="s">
        <v>21</v>
      </c>
      <c r="F89" s="206" t="s">
        <v>573</v>
      </c>
      <c r="G89" s="203"/>
      <c r="H89" s="207">
        <v>164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141</v>
      </c>
      <c r="AU89" s="213" t="s">
        <v>82</v>
      </c>
      <c r="AV89" s="11" t="s">
        <v>82</v>
      </c>
      <c r="AW89" s="11" t="s">
        <v>36</v>
      </c>
      <c r="AX89" s="11" t="s">
        <v>80</v>
      </c>
      <c r="AY89" s="213" t="s">
        <v>132</v>
      </c>
    </row>
    <row r="90" spans="2:65" s="1" customFormat="1" ht="51" customHeight="1">
      <c r="B90" s="39"/>
      <c r="C90" s="190" t="s">
        <v>149</v>
      </c>
      <c r="D90" s="190" t="s">
        <v>134</v>
      </c>
      <c r="E90" s="191" t="s">
        <v>150</v>
      </c>
      <c r="F90" s="192" t="s">
        <v>151</v>
      </c>
      <c r="G90" s="193" t="s">
        <v>137</v>
      </c>
      <c r="H90" s="194">
        <v>205</v>
      </c>
      <c r="I90" s="195"/>
      <c r="J90" s="196">
        <f>ROUND(I90*H90,2)</f>
        <v>0</v>
      </c>
      <c r="K90" s="192" t="s">
        <v>146</v>
      </c>
      <c r="L90" s="59"/>
      <c r="M90" s="197" t="s">
        <v>21</v>
      </c>
      <c r="N90" s="198" t="s">
        <v>43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0.255</v>
      </c>
      <c r="T90" s="200">
        <f>S90*H90</f>
        <v>52.274999999999999</v>
      </c>
      <c r="AR90" s="22" t="s">
        <v>139</v>
      </c>
      <c r="AT90" s="22" t="s">
        <v>134</v>
      </c>
      <c r="AU90" s="22" t="s">
        <v>82</v>
      </c>
      <c r="AY90" s="22" t="s">
        <v>132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80</v>
      </c>
      <c r="BK90" s="201">
        <f>ROUND(I90*H90,2)</f>
        <v>0</v>
      </c>
      <c r="BL90" s="22" t="s">
        <v>139</v>
      </c>
      <c r="BM90" s="22" t="s">
        <v>574</v>
      </c>
    </row>
    <row r="91" spans="2:65" s="11" customFormat="1" ht="13.5">
      <c r="B91" s="202"/>
      <c r="C91" s="203"/>
      <c r="D91" s="204" t="s">
        <v>141</v>
      </c>
      <c r="E91" s="205" t="s">
        <v>21</v>
      </c>
      <c r="F91" s="206" t="s">
        <v>575</v>
      </c>
      <c r="G91" s="203"/>
      <c r="H91" s="207">
        <v>205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141</v>
      </c>
      <c r="AU91" s="213" t="s">
        <v>82</v>
      </c>
      <c r="AV91" s="11" t="s">
        <v>82</v>
      </c>
      <c r="AW91" s="11" t="s">
        <v>36</v>
      </c>
      <c r="AX91" s="11" t="s">
        <v>80</v>
      </c>
      <c r="AY91" s="213" t="s">
        <v>132</v>
      </c>
    </row>
    <row r="92" spans="2:65" s="1" customFormat="1" ht="38.25" customHeight="1">
      <c r="B92" s="39"/>
      <c r="C92" s="190" t="s">
        <v>363</v>
      </c>
      <c r="D92" s="190" t="s">
        <v>134</v>
      </c>
      <c r="E92" s="191" t="s">
        <v>159</v>
      </c>
      <c r="F92" s="192" t="s">
        <v>160</v>
      </c>
      <c r="G92" s="193" t="s">
        <v>137</v>
      </c>
      <c r="H92" s="194">
        <v>205</v>
      </c>
      <c r="I92" s="195"/>
      <c r="J92" s="196">
        <f>ROUND(I92*H92,2)</f>
        <v>0</v>
      </c>
      <c r="K92" s="192" t="s">
        <v>146</v>
      </c>
      <c r="L92" s="59"/>
      <c r="M92" s="197" t="s">
        <v>21</v>
      </c>
      <c r="N92" s="198" t="s">
        <v>43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0.28999999999999998</v>
      </c>
      <c r="T92" s="200">
        <f>S92*H92</f>
        <v>59.449999999999996</v>
      </c>
      <c r="AR92" s="22" t="s">
        <v>139</v>
      </c>
      <c r="AT92" s="22" t="s">
        <v>134</v>
      </c>
      <c r="AU92" s="22" t="s">
        <v>82</v>
      </c>
      <c r="AY92" s="22" t="s">
        <v>132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80</v>
      </c>
      <c r="BK92" s="201">
        <f>ROUND(I92*H92,2)</f>
        <v>0</v>
      </c>
      <c r="BL92" s="22" t="s">
        <v>139</v>
      </c>
      <c r="BM92" s="22" t="s">
        <v>576</v>
      </c>
    </row>
    <row r="93" spans="2:65" s="11" customFormat="1" ht="13.5">
      <c r="B93" s="202"/>
      <c r="C93" s="203"/>
      <c r="D93" s="204" t="s">
        <v>141</v>
      </c>
      <c r="E93" s="205" t="s">
        <v>21</v>
      </c>
      <c r="F93" s="206" t="s">
        <v>577</v>
      </c>
      <c r="G93" s="203"/>
      <c r="H93" s="207">
        <v>205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141</v>
      </c>
      <c r="AU93" s="213" t="s">
        <v>82</v>
      </c>
      <c r="AV93" s="11" t="s">
        <v>82</v>
      </c>
      <c r="AW93" s="11" t="s">
        <v>36</v>
      </c>
      <c r="AX93" s="11" t="s">
        <v>80</v>
      </c>
      <c r="AY93" s="213" t="s">
        <v>132</v>
      </c>
    </row>
    <row r="94" spans="2:65" s="1" customFormat="1" ht="38.25" customHeight="1">
      <c r="B94" s="39"/>
      <c r="C94" s="190" t="s">
        <v>376</v>
      </c>
      <c r="D94" s="190" t="s">
        <v>134</v>
      </c>
      <c r="E94" s="191" t="s">
        <v>164</v>
      </c>
      <c r="F94" s="192" t="s">
        <v>165</v>
      </c>
      <c r="G94" s="193" t="s">
        <v>166</v>
      </c>
      <c r="H94" s="194">
        <v>3</v>
      </c>
      <c r="I94" s="195"/>
      <c r="J94" s="196">
        <f>ROUND(I94*H94,2)</f>
        <v>0</v>
      </c>
      <c r="K94" s="192" t="s">
        <v>146</v>
      </c>
      <c r="L94" s="59"/>
      <c r="M94" s="197" t="s">
        <v>21</v>
      </c>
      <c r="N94" s="198" t="s">
        <v>43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2" t="s">
        <v>139</v>
      </c>
      <c r="AT94" s="22" t="s">
        <v>134</v>
      </c>
      <c r="AU94" s="22" t="s">
        <v>82</v>
      </c>
      <c r="AY94" s="22" t="s">
        <v>132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80</v>
      </c>
      <c r="BK94" s="201">
        <f>ROUND(I94*H94,2)</f>
        <v>0</v>
      </c>
      <c r="BL94" s="22" t="s">
        <v>139</v>
      </c>
      <c r="BM94" s="22" t="s">
        <v>578</v>
      </c>
    </row>
    <row r="95" spans="2:65" s="11" customFormat="1" ht="13.5">
      <c r="B95" s="202"/>
      <c r="C95" s="203"/>
      <c r="D95" s="204" t="s">
        <v>141</v>
      </c>
      <c r="E95" s="205" t="s">
        <v>21</v>
      </c>
      <c r="F95" s="206" t="s">
        <v>485</v>
      </c>
      <c r="G95" s="203"/>
      <c r="H95" s="207">
        <v>3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141</v>
      </c>
      <c r="AU95" s="213" t="s">
        <v>82</v>
      </c>
      <c r="AV95" s="11" t="s">
        <v>82</v>
      </c>
      <c r="AW95" s="11" t="s">
        <v>36</v>
      </c>
      <c r="AX95" s="11" t="s">
        <v>80</v>
      </c>
      <c r="AY95" s="213" t="s">
        <v>132</v>
      </c>
    </row>
    <row r="96" spans="2:65" s="1" customFormat="1" ht="38.25" customHeight="1">
      <c r="B96" s="39"/>
      <c r="C96" s="190" t="s">
        <v>163</v>
      </c>
      <c r="D96" s="190" t="s">
        <v>134</v>
      </c>
      <c r="E96" s="191" t="s">
        <v>170</v>
      </c>
      <c r="F96" s="192" t="s">
        <v>171</v>
      </c>
      <c r="G96" s="193" t="s">
        <v>166</v>
      </c>
      <c r="H96" s="194">
        <v>1.5</v>
      </c>
      <c r="I96" s="195"/>
      <c r="J96" s="196">
        <f>ROUND(I96*H96,2)</f>
        <v>0</v>
      </c>
      <c r="K96" s="192" t="s">
        <v>146</v>
      </c>
      <c r="L96" s="59"/>
      <c r="M96" s="197" t="s">
        <v>21</v>
      </c>
      <c r="N96" s="198" t="s">
        <v>43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139</v>
      </c>
      <c r="AT96" s="22" t="s">
        <v>134</v>
      </c>
      <c r="AU96" s="22" t="s">
        <v>82</v>
      </c>
      <c r="AY96" s="22" t="s">
        <v>132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80</v>
      </c>
      <c r="BK96" s="201">
        <f>ROUND(I96*H96,2)</f>
        <v>0</v>
      </c>
      <c r="BL96" s="22" t="s">
        <v>139</v>
      </c>
      <c r="BM96" s="22" t="s">
        <v>579</v>
      </c>
    </row>
    <row r="97" spans="2:65" s="11" customFormat="1" ht="13.5">
      <c r="B97" s="202"/>
      <c r="C97" s="203"/>
      <c r="D97" s="204" t="s">
        <v>141</v>
      </c>
      <c r="E97" s="205" t="s">
        <v>21</v>
      </c>
      <c r="F97" s="206" t="s">
        <v>487</v>
      </c>
      <c r="G97" s="203"/>
      <c r="H97" s="207">
        <v>1.5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141</v>
      </c>
      <c r="AU97" s="213" t="s">
        <v>82</v>
      </c>
      <c r="AV97" s="11" t="s">
        <v>82</v>
      </c>
      <c r="AW97" s="11" t="s">
        <v>36</v>
      </c>
      <c r="AX97" s="11" t="s">
        <v>80</v>
      </c>
      <c r="AY97" s="213" t="s">
        <v>132</v>
      </c>
    </row>
    <row r="98" spans="2:65" s="1" customFormat="1" ht="25.5" customHeight="1">
      <c r="B98" s="39"/>
      <c r="C98" s="190" t="s">
        <v>169</v>
      </c>
      <c r="D98" s="190" t="s">
        <v>134</v>
      </c>
      <c r="E98" s="191" t="s">
        <v>175</v>
      </c>
      <c r="F98" s="192" t="s">
        <v>176</v>
      </c>
      <c r="G98" s="193" t="s">
        <v>166</v>
      </c>
      <c r="H98" s="194">
        <v>15.6</v>
      </c>
      <c r="I98" s="195"/>
      <c r="J98" s="196">
        <f>ROUND(I98*H98,2)</f>
        <v>0</v>
      </c>
      <c r="K98" s="192" t="s">
        <v>138</v>
      </c>
      <c r="L98" s="59"/>
      <c r="M98" s="197" t="s">
        <v>21</v>
      </c>
      <c r="N98" s="198" t="s">
        <v>43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139</v>
      </c>
      <c r="AT98" s="22" t="s">
        <v>134</v>
      </c>
      <c r="AU98" s="22" t="s">
        <v>82</v>
      </c>
      <c r="AY98" s="22" t="s">
        <v>132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80</v>
      </c>
      <c r="BK98" s="201">
        <f>ROUND(I98*H98,2)</f>
        <v>0</v>
      </c>
      <c r="BL98" s="22" t="s">
        <v>139</v>
      </c>
      <c r="BM98" s="22" t="s">
        <v>580</v>
      </c>
    </row>
    <row r="99" spans="2:65" s="11" customFormat="1" ht="13.5">
      <c r="B99" s="202"/>
      <c r="C99" s="203"/>
      <c r="D99" s="204" t="s">
        <v>141</v>
      </c>
      <c r="E99" s="205" t="s">
        <v>21</v>
      </c>
      <c r="F99" s="206" t="s">
        <v>581</v>
      </c>
      <c r="G99" s="203"/>
      <c r="H99" s="207">
        <v>15.6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141</v>
      </c>
      <c r="AU99" s="213" t="s">
        <v>82</v>
      </c>
      <c r="AV99" s="11" t="s">
        <v>82</v>
      </c>
      <c r="AW99" s="11" t="s">
        <v>36</v>
      </c>
      <c r="AX99" s="11" t="s">
        <v>80</v>
      </c>
      <c r="AY99" s="213" t="s">
        <v>132</v>
      </c>
    </row>
    <row r="100" spans="2:65" s="1" customFormat="1" ht="38.25" customHeight="1">
      <c r="B100" s="39"/>
      <c r="C100" s="190" t="s">
        <v>174</v>
      </c>
      <c r="D100" s="190" t="s">
        <v>134</v>
      </c>
      <c r="E100" s="191" t="s">
        <v>179</v>
      </c>
      <c r="F100" s="192" t="s">
        <v>180</v>
      </c>
      <c r="G100" s="193" t="s">
        <v>166</v>
      </c>
      <c r="H100" s="194">
        <v>7.8</v>
      </c>
      <c r="I100" s="195"/>
      <c r="J100" s="196">
        <f>ROUND(I100*H100,2)</f>
        <v>0</v>
      </c>
      <c r="K100" s="192" t="s">
        <v>138</v>
      </c>
      <c r="L100" s="59"/>
      <c r="M100" s="197" t="s">
        <v>21</v>
      </c>
      <c r="N100" s="198" t="s">
        <v>43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139</v>
      </c>
      <c r="AT100" s="22" t="s">
        <v>134</v>
      </c>
      <c r="AU100" s="22" t="s">
        <v>82</v>
      </c>
      <c r="AY100" s="22" t="s">
        <v>132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80</v>
      </c>
      <c r="BK100" s="201">
        <f>ROUND(I100*H100,2)</f>
        <v>0</v>
      </c>
      <c r="BL100" s="22" t="s">
        <v>139</v>
      </c>
      <c r="BM100" s="22" t="s">
        <v>582</v>
      </c>
    </row>
    <row r="101" spans="2:65" s="11" customFormat="1" ht="13.5">
      <c r="B101" s="202"/>
      <c r="C101" s="203"/>
      <c r="D101" s="204" t="s">
        <v>141</v>
      </c>
      <c r="E101" s="205" t="s">
        <v>21</v>
      </c>
      <c r="F101" s="206" t="s">
        <v>583</v>
      </c>
      <c r="G101" s="203"/>
      <c r="H101" s="207">
        <v>7.8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141</v>
      </c>
      <c r="AU101" s="213" t="s">
        <v>82</v>
      </c>
      <c r="AV101" s="11" t="s">
        <v>82</v>
      </c>
      <c r="AW101" s="11" t="s">
        <v>36</v>
      </c>
      <c r="AX101" s="11" t="s">
        <v>80</v>
      </c>
      <c r="AY101" s="213" t="s">
        <v>132</v>
      </c>
    </row>
    <row r="102" spans="2:65" s="1" customFormat="1" ht="38.25" customHeight="1">
      <c r="B102" s="39"/>
      <c r="C102" s="190" t="s">
        <v>10</v>
      </c>
      <c r="D102" s="190" t="s">
        <v>134</v>
      </c>
      <c r="E102" s="191" t="s">
        <v>184</v>
      </c>
      <c r="F102" s="192" t="s">
        <v>185</v>
      </c>
      <c r="G102" s="193" t="s">
        <v>166</v>
      </c>
      <c r="H102" s="194">
        <v>18.600000000000001</v>
      </c>
      <c r="I102" s="195"/>
      <c r="J102" s="196">
        <f>ROUND(I102*H102,2)</f>
        <v>0</v>
      </c>
      <c r="K102" s="192" t="s">
        <v>146</v>
      </c>
      <c r="L102" s="59"/>
      <c r="M102" s="197" t="s">
        <v>21</v>
      </c>
      <c r="N102" s="198" t="s">
        <v>43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2" t="s">
        <v>139</v>
      </c>
      <c r="AT102" s="22" t="s">
        <v>134</v>
      </c>
      <c r="AU102" s="22" t="s">
        <v>82</v>
      </c>
      <c r="AY102" s="22" t="s">
        <v>132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80</v>
      </c>
      <c r="BK102" s="201">
        <f>ROUND(I102*H102,2)</f>
        <v>0</v>
      </c>
      <c r="BL102" s="22" t="s">
        <v>139</v>
      </c>
      <c r="BM102" s="22" t="s">
        <v>584</v>
      </c>
    </row>
    <row r="103" spans="2:65" s="11" customFormat="1" ht="13.5">
      <c r="B103" s="202"/>
      <c r="C103" s="203"/>
      <c r="D103" s="204" t="s">
        <v>141</v>
      </c>
      <c r="E103" s="205" t="s">
        <v>21</v>
      </c>
      <c r="F103" s="206" t="s">
        <v>585</v>
      </c>
      <c r="G103" s="203"/>
      <c r="H103" s="207">
        <v>18.600000000000001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141</v>
      </c>
      <c r="AU103" s="213" t="s">
        <v>82</v>
      </c>
      <c r="AV103" s="11" t="s">
        <v>82</v>
      </c>
      <c r="AW103" s="11" t="s">
        <v>36</v>
      </c>
      <c r="AX103" s="11" t="s">
        <v>80</v>
      </c>
      <c r="AY103" s="213" t="s">
        <v>132</v>
      </c>
    </row>
    <row r="104" spans="2:65" s="1" customFormat="1" ht="16.5" customHeight="1">
      <c r="B104" s="39"/>
      <c r="C104" s="190" t="s">
        <v>183</v>
      </c>
      <c r="D104" s="190" t="s">
        <v>134</v>
      </c>
      <c r="E104" s="191" t="s">
        <v>189</v>
      </c>
      <c r="F104" s="192" t="s">
        <v>190</v>
      </c>
      <c r="G104" s="193" t="s">
        <v>166</v>
      </c>
      <c r="H104" s="194">
        <v>18.600000000000001</v>
      </c>
      <c r="I104" s="195"/>
      <c r="J104" s="196">
        <f>ROUND(I104*H104,2)</f>
        <v>0</v>
      </c>
      <c r="K104" s="192" t="s">
        <v>146</v>
      </c>
      <c r="L104" s="59"/>
      <c r="M104" s="197" t="s">
        <v>21</v>
      </c>
      <c r="N104" s="198" t="s">
        <v>43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2" t="s">
        <v>139</v>
      </c>
      <c r="AT104" s="22" t="s">
        <v>134</v>
      </c>
      <c r="AU104" s="22" t="s">
        <v>82</v>
      </c>
      <c r="AY104" s="22" t="s">
        <v>132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80</v>
      </c>
      <c r="BK104" s="201">
        <f>ROUND(I104*H104,2)</f>
        <v>0</v>
      </c>
      <c r="BL104" s="22" t="s">
        <v>139</v>
      </c>
      <c r="BM104" s="22" t="s">
        <v>586</v>
      </c>
    </row>
    <row r="105" spans="2:65" s="11" customFormat="1" ht="13.5">
      <c r="B105" s="202"/>
      <c r="C105" s="203"/>
      <c r="D105" s="204" t="s">
        <v>141</v>
      </c>
      <c r="E105" s="205" t="s">
        <v>21</v>
      </c>
      <c r="F105" s="206" t="s">
        <v>587</v>
      </c>
      <c r="G105" s="203"/>
      <c r="H105" s="207">
        <v>18.600000000000001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141</v>
      </c>
      <c r="AU105" s="213" t="s">
        <v>82</v>
      </c>
      <c r="AV105" s="11" t="s">
        <v>82</v>
      </c>
      <c r="AW105" s="11" t="s">
        <v>36</v>
      </c>
      <c r="AX105" s="11" t="s">
        <v>80</v>
      </c>
      <c r="AY105" s="213" t="s">
        <v>132</v>
      </c>
    </row>
    <row r="106" spans="2:65" s="1" customFormat="1" ht="16.5" customHeight="1">
      <c r="B106" s="39"/>
      <c r="C106" s="190" t="s">
        <v>188</v>
      </c>
      <c r="D106" s="190" t="s">
        <v>134</v>
      </c>
      <c r="E106" s="191" t="s">
        <v>194</v>
      </c>
      <c r="F106" s="192" t="s">
        <v>195</v>
      </c>
      <c r="G106" s="193" t="s">
        <v>196</v>
      </c>
      <c r="H106" s="194">
        <v>32.549999999999997</v>
      </c>
      <c r="I106" s="195"/>
      <c r="J106" s="196">
        <f>ROUND(I106*H106,2)</f>
        <v>0</v>
      </c>
      <c r="K106" s="192" t="s">
        <v>146</v>
      </c>
      <c r="L106" s="59"/>
      <c r="M106" s="197" t="s">
        <v>21</v>
      </c>
      <c r="N106" s="198" t="s">
        <v>43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2" t="s">
        <v>139</v>
      </c>
      <c r="AT106" s="22" t="s">
        <v>134</v>
      </c>
      <c r="AU106" s="22" t="s">
        <v>82</v>
      </c>
      <c r="AY106" s="22" t="s">
        <v>132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80</v>
      </c>
      <c r="BK106" s="201">
        <f>ROUND(I106*H106,2)</f>
        <v>0</v>
      </c>
      <c r="BL106" s="22" t="s">
        <v>139</v>
      </c>
      <c r="BM106" s="22" t="s">
        <v>588</v>
      </c>
    </row>
    <row r="107" spans="2:65" s="11" customFormat="1" ht="13.5">
      <c r="B107" s="202"/>
      <c r="C107" s="203"/>
      <c r="D107" s="204" t="s">
        <v>141</v>
      </c>
      <c r="E107" s="205" t="s">
        <v>21</v>
      </c>
      <c r="F107" s="206" t="s">
        <v>589</v>
      </c>
      <c r="G107" s="203"/>
      <c r="H107" s="207">
        <v>32.549999999999997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141</v>
      </c>
      <c r="AU107" s="213" t="s">
        <v>82</v>
      </c>
      <c r="AV107" s="11" t="s">
        <v>82</v>
      </c>
      <c r="AW107" s="11" t="s">
        <v>36</v>
      </c>
      <c r="AX107" s="11" t="s">
        <v>80</v>
      </c>
      <c r="AY107" s="213" t="s">
        <v>132</v>
      </c>
    </row>
    <row r="108" spans="2:65" s="1" customFormat="1" ht="38.25" customHeight="1">
      <c r="B108" s="39"/>
      <c r="C108" s="190" t="s">
        <v>193</v>
      </c>
      <c r="D108" s="190" t="s">
        <v>134</v>
      </c>
      <c r="E108" s="191" t="s">
        <v>164</v>
      </c>
      <c r="F108" s="192" t="s">
        <v>165</v>
      </c>
      <c r="G108" s="193" t="s">
        <v>166</v>
      </c>
      <c r="H108" s="194">
        <v>24.6</v>
      </c>
      <c r="I108" s="195"/>
      <c r="J108" s="196">
        <f>ROUND(I108*H108,2)</f>
        <v>0</v>
      </c>
      <c r="K108" s="192" t="s">
        <v>146</v>
      </c>
      <c r="L108" s="59"/>
      <c r="M108" s="197" t="s">
        <v>21</v>
      </c>
      <c r="N108" s="198" t="s">
        <v>43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139</v>
      </c>
      <c r="AT108" s="22" t="s">
        <v>134</v>
      </c>
      <c r="AU108" s="22" t="s">
        <v>82</v>
      </c>
      <c r="AY108" s="22" t="s">
        <v>132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80</v>
      </c>
      <c r="BK108" s="201">
        <f>ROUND(I108*H108,2)</f>
        <v>0</v>
      </c>
      <c r="BL108" s="22" t="s">
        <v>139</v>
      </c>
      <c r="BM108" s="22" t="s">
        <v>590</v>
      </c>
    </row>
    <row r="109" spans="2:65" s="11" customFormat="1" ht="13.5">
      <c r="B109" s="202"/>
      <c r="C109" s="203"/>
      <c r="D109" s="204" t="s">
        <v>141</v>
      </c>
      <c r="E109" s="205" t="s">
        <v>21</v>
      </c>
      <c r="F109" s="206" t="s">
        <v>591</v>
      </c>
      <c r="G109" s="203"/>
      <c r="H109" s="207">
        <v>24.6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141</v>
      </c>
      <c r="AU109" s="213" t="s">
        <v>82</v>
      </c>
      <c r="AV109" s="11" t="s">
        <v>82</v>
      </c>
      <c r="AW109" s="11" t="s">
        <v>36</v>
      </c>
      <c r="AX109" s="11" t="s">
        <v>80</v>
      </c>
      <c r="AY109" s="213" t="s">
        <v>132</v>
      </c>
    </row>
    <row r="110" spans="2:65" s="1" customFormat="1" ht="38.25" customHeight="1">
      <c r="B110" s="39"/>
      <c r="C110" s="190" t="s">
        <v>199</v>
      </c>
      <c r="D110" s="190" t="s">
        <v>134</v>
      </c>
      <c r="E110" s="191" t="s">
        <v>170</v>
      </c>
      <c r="F110" s="192" t="s">
        <v>171</v>
      </c>
      <c r="G110" s="193" t="s">
        <v>166</v>
      </c>
      <c r="H110" s="194">
        <v>12.3</v>
      </c>
      <c r="I110" s="195"/>
      <c r="J110" s="196">
        <f>ROUND(I110*H110,2)</f>
        <v>0</v>
      </c>
      <c r="K110" s="192" t="s">
        <v>146</v>
      </c>
      <c r="L110" s="59"/>
      <c r="M110" s="197" t="s">
        <v>21</v>
      </c>
      <c r="N110" s="198" t="s">
        <v>43</v>
      </c>
      <c r="O110" s="40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2" t="s">
        <v>139</v>
      </c>
      <c r="AT110" s="22" t="s">
        <v>134</v>
      </c>
      <c r="AU110" s="22" t="s">
        <v>82</v>
      </c>
      <c r="AY110" s="22" t="s">
        <v>132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80</v>
      </c>
      <c r="BK110" s="201">
        <f>ROUND(I110*H110,2)</f>
        <v>0</v>
      </c>
      <c r="BL110" s="22" t="s">
        <v>139</v>
      </c>
      <c r="BM110" s="22" t="s">
        <v>592</v>
      </c>
    </row>
    <row r="111" spans="2:65" s="11" customFormat="1" ht="13.5">
      <c r="B111" s="202"/>
      <c r="C111" s="203"/>
      <c r="D111" s="204" t="s">
        <v>141</v>
      </c>
      <c r="E111" s="205" t="s">
        <v>21</v>
      </c>
      <c r="F111" s="206" t="s">
        <v>593</v>
      </c>
      <c r="G111" s="203"/>
      <c r="H111" s="207">
        <v>12.3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141</v>
      </c>
      <c r="AU111" s="213" t="s">
        <v>82</v>
      </c>
      <c r="AV111" s="11" t="s">
        <v>82</v>
      </c>
      <c r="AW111" s="11" t="s">
        <v>36</v>
      </c>
      <c r="AX111" s="11" t="s">
        <v>80</v>
      </c>
      <c r="AY111" s="213" t="s">
        <v>132</v>
      </c>
    </row>
    <row r="112" spans="2:65" s="1" customFormat="1" ht="38.25" customHeight="1">
      <c r="B112" s="39"/>
      <c r="C112" s="190" t="s">
        <v>202</v>
      </c>
      <c r="D112" s="190" t="s">
        <v>134</v>
      </c>
      <c r="E112" s="191" t="s">
        <v>184</v>
      </c>
      <c r="F112" s="192" t="s">
        <v>185</v>
      </c>
      <c r="G112" s="193" t="s">
        <v>166</v>
      </c>
      <c r="H112" s="194">
        <v>24.6</v>
      </c>
      <c r="I112" s="195"/>
      <c r="J112" s="196">
        <f>ROUND(I112*H112,2)</f>
        <v>0</v>
      </c>
      <c r="K112" s="192" t="s">
        <v>146</v>
      </c>
      <c r="L112" s="59"/>
      <c r="M112" s="197" t="s">
        <v>21</v>
      </c>
      <c r="N112" s="198" t="s">
        <v>43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139</v>
      </c>
      <c r="AT112" s="22" t="s">
        <v>134</v>
      </c>
      <c r="AU112" s="22" t="s">
        <v>82</v>
      </c>
      <c r="AY112" s="22" t="s">
        <v>132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80</v>
      </c>
      <c r="BK112" s="201">
        <f>ROUND(I112*H112,2)</f>
        <v>0</v>
      </c>
      <c r="BL112" s="22" t="s">
        <v>139</v>
      </c>
      <c r="BM112" s="22" t="s">
        <v>594</v>
      </c>
    </row>
    <row r="113" spans="2:65" s="11" customFormat="1" ht="13.5">
      <c r="B113" s="202"/>
      <c r="C113" s="203"/>
      <c r="D113" s="204" t="s">
        <v>141</v>
      </c>
      <c r="E113" s="205" t="s">
        <v>21</v>
      </c>
      <c r="F113" s="206" t="s">
        <v>591</v>
      </c>
      <c r="G113" s="203"/>
      <c r="H113" s="207">
        <v>24.6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141</v>
      </c>
      <c r="AU113" s="213" t="s">
        <v>82</v>
      </c>
      <c r="AV113" s="11" t="s">
        <v>82</v>
      </c>
      <c r="AW113" s="11" t="s">
        <v>36</v>
      </c>
      <c r="AX113" s="11" t="s">
        <v>80</v>
      </c>
      <c r="AY113" s="213" t="s">
        <v>132</v>
      </c>
    </row>
    <row r="114" spans="2:65" s="1" customFormat="1" ht="16.5" customHeight="1">
      <c r="B114" s="39"/>
      <c r="C114" s="190" t="s">
        <v>9</v>
      </c>
      <c r="D114" s="190" t="s">
        <v>134</v>
      </c>
      <c r="E114" s="191" t="s">
        <v>189</v>
      </c>
      <c r="F114" s="192" t="s">
        <v>190</v>
      </c>
      <c r="G114" s="193" t="s">
        <v>166</v>
      </c>
      <c r="H114" s="194">
        <v>24.6</v>
      </c>
      <c r="I114" s="195"/>
      <c r="J114" s="196">
        <f>ROUND(I114*H114,2)</f>
        <v>0</v>
      </c>
      <c r="K114" s="192" t="s">
        <v>146</v>
      </c>
      <c r="L114" s="59"/>
      <c r="M114" s="197" t="s">
        <v>21</v>
      </c>
      <c r="N114" s="198" t="s">
        <v>43</v>
      </c>
      <c r="O114" s="40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2" t="s">
        <v>139</v>
      </c>
      <c r="AT114" s="22" t="s">
        <v>134</v>
      </c>
      <c r="AU114" s="22" t="s">
        <v>82</v>
      </c>
      <c r="AY114" s="22" t="s">
        <v>132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80</v>
      </c>
      <c r="BK114" s="201">
        <f>ROUND(I114*H114,2)</f>
        <v>0</v>
      </c>
      <c r="BL114" s="22" t="s">
        <v>139</v>
      </c>
      <c r="BM114" s="22" t="s">
        <v>595</v>
      </c>
    </row>
    <row r="115" spans="2:65" s="11" customFormat="1" ht="13.5">
      <c r="B115" s="202"/>
      <c r="C115" s="203"/>
      <c r="D115" s="204" t="s">
        <v>141</v>
      </c>
      <c r="E115" s="205" t="s">
        <v>21</v>
      </c>
      <c r="F115" s="206" t="s">
        <v>591</v>
      </c>
      <c r="G115" s="203"/>
      <c r="H115" s="207">
        <v>24.6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141</v>
      </c>
      <c r="AU115" s="213" t="s">
        <v>82</v>
      </c>
      <c r="AV115" s="11" t="s">
        <v>82</v>
      </c>
      <c r="AW115" s="11" t="s">
        <v>36</v>
      </c>
      <c r="AX115" s="11" t="s">
        <v>80</v>
      </c>
      <c r="AY115" s="213" t="s">
        <v>132</v>
      </c>
    </row>
    <row r="116" spans="2:65" s="1" customFormat="1" ht="16.5" customHeight="1">
      <c r="B116" s="39"/>
      <c r="C116" s="190" t="s">
        <v>206</v>
      </c>
      <c r="D116" s="190" t="s">
        <v>134</v>
      </c>
      <c r="E116" s="191" t="s">
        <v>194</v>
      </c>
      <c r="F116" s="192" t="s">
        <v>195</v>
      </c>
      <c r="G116" s="193" t="s">
        <v>196</v>
      </c>
      <c r="H116" s="194">
        <v>43.05</v>
      </c>
      <c r="I116" s="195"/>
      <c r="J116" s="196">
        <f>ROUND(I116*H116,2)</f>
        <v>0</v>
      </c>
      <c r="K116" s="192" t="s">
        <v>146</v>
      </c>
      <c r="L116" s="59"/>
      <c r="M116" s="197" t="s">
        <v>21</v>
      </c>
      <c r="N116" s="198" t="s">
        <v>43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139</v>
      </c>
      <c r="AT116" s="22" t="s">
        <v>134</v>
      </c>
      <c r="AU116" s="22" t="s">
        <v>82</v>
      </c>
      <c r="AY116" s="22" t="s">
        <v>132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80</v>
      </c>
      <c r="BK116" s="201">
        <f>ROUND(I116*H116,2)</f>
        <v>0</v>
      </c>
      <c r="BL116" s="22" t="s">
        <v>139</v>
      </c>
      <c r="BM116" s="22" t="s">
        <v>596</v>
      </c>
    </row>
    <row r="117" spans="2:65" s="11" customFormat="1" ht="13.5">
      <c r="B117" s="202"/>
      <c r="C117" s="203"/>
      <c r="D117" s="204" t="s">
        <v>141</v>
      </c>
      <c r="E117" s="205" t="s">
        <v>21</v>
      </c>
      <c r="F117" s="206" t="s">
        <v>597</v>
      </c>
      <c r="G117" s="203"/>
      <c r="H117" s="207">
        <v>43.05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141</v>
      </c>
      <c r="AU117" s="213" t="s">
        <v>82</v>
      </c>
      <c r="AV117" s="11" t="s">
        <v>82</v>
      </c>
      <c r="AW117" s="11" t="s">
        <v>36</v>
      </c>
      <c r="AX117" s="11" t="s">
        <v>80</v>
      </c>
      <c r="AY117" s="213" t="s">
        <v>132</v>
      </c>
    </row>
    <row r="118" spans="2:65" s="1" customFormat="1" ht="25.5" customHeight="1">
      <c r="B118" s="39"/>
      <c r="C118" s="190" t="s">
        <v>208</v>
      </c>
      <c r="D118" s="190" t="s">
        <v>134</v>
      </c>
      <c r="E118" s="191" t="s">
        <v>212</v>
      </c>
      <c r="F118" s="192" t="s">
        <v>213</v>
      </c>
      <c r="G118" s="193" t="s">
        <v>166</v>
      </c>
      <c r="H118" s="194">
        <v>16.399999999999999</v>
      </c>
      <c r="I118" s="195"/>
      <c r="J118" s="196">
        <f>ROUND(I118*H118,2)</f>
        <v>0</v>
      </c>
      <c r="K118" s="192" t="s">
        <v>146</v>
      </c>
      <c r="L118" s="59"/>
      <c r="M118" s="197" t="s">
        <v>21</v>
      </c>
      <c r="N118" s="198" t="s">
        <v>43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2" t="s">
        <v>139</v>
      </c>
      <c r="AT118" s="22" t="s">
        <v>134</v>
      </c>
      <c r="AU118" s="22" t="s">
        <v>82</v>
      </c>
      <c r="AY118" s="22" t="s">
        <v>132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80</v>
      </c>
      <c r="BK118" s="201">
        <f>ROUND(I118*H118,2)</f>
        <v>0</v>
      </c>
      <c r="BL118" s="22" t="s">
        <v>139</v>
      </c>
      <c r="BM118" s="22" t="s">
        <v>598</v>
      </c>
    </row>
    <row r="119" spans="2:65" s="11" customFormat="1" ht="13.5">
      <c r="B119" s="202"/>
      <c r="C119" s="203"/>
      <c r="D119" s="204" t="s">
        <v>141</v>
      </c>
      <c r="E119" s="205" t="s">
        <v>21</v>
      </c>
      <c r="F119" s="206" t="s">
        <v>599</v>
      </c>
      <c r="G119" s="203"/>
      <c r="H119" s="207">
        <v>16.399999999999999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141</v>
      </c>
      <c r="AU119" s="213" t="s">
        <v>82</v>
      </c>
      <c r="AV119" s="11" t="s">
        <v>82</v>
      </c>
      <c r="AW119" s="11" t="s">
        <v>36</v>
      </c>
      <c r="AX119" s="11" t="s">
        <v>80</v>
      </c>
      <c r="AY119" s="213" t="s">
        <v>132</v>
      </c>
    </row>
    <row r="120" spans="2:65" s="1" customFormat="1" ht="16.5" customHeight="1">
      <c r="B120" s="39"/>
      <c r="C120" s="190" t="s">
        <v>252</v>
      </c>
      <c r="D120" s="190" t="s">
        <v>134</v>
      </c>
      <c r="E120" s="191" t="s">
        <v>217</v>
      </c>
      <c r="F120" s="192" t="s">
        <v>218</v>
      </c>
      <c r="G120" s="193" t="s">
        <v>137</v>
      </c>
      <c r="H120" s="194">
        <v>205</v>
      </c>
      <c r="I120" s="195"/>
      <c r="J120" s="196">
        <f>ROUND(I120*H120,2)</f>
        <v>0</v>
      </c>
      <c r="K120" s="192" t="s">
        <v>146</v>
      </c>
      <c r="L120" s="59"/>
      <c r="M120" s="197" t="s">
        <v>21</v>
      </c>
      <c r="N120" s="198" t="s">
        <v>43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2" t="s">
        <v>139</v>
      </c>
      <c r="AT120" s="22" t="s">
        <v>134</v>
      </c>
      <c r="AU120" s="22" t="s">
        <v>82</v>
      </c>
      <c r="AY120" s="22" t="s">
        <v>132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2" t="s">
        <v>80</v>
      </c>
      <c r="BK120" s="201">
        <f>ROUND(I120*H120,2)</f>
        <v>0</v>
      </c>
      <c r="BL120" s="22" t="s">
        <v>139</v>
      </c>
      <c r="BM120" s="22" t="s">
        <v>600</v>
      </c>
    </row>
    <row r="121" spans="2:65" s="11" customFormat="1" ht="13.5">
      <c r="B121" s="202"/>
      <c r="C121" s="203"/>
      <c r="D121" s="204" t="s">
        <v>141</v>
      </c>
      <c r="E121" s="205" t="s">
        <v>21</v>
      </c>
      <c r="F121" s="206" t="s">
        <v>601</v>
      </c>
      <c r="G121" s="203"/>
      <c r="H121" s="207">
        <v>205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141</v>
      </c>
      <c r="AU121" s="213" t="s">
        <v>82</v>
      </c>
      <c r="AV121" s="11" t="s">
        <v>82</v>
      </c>
      <c r="AW121" s="11" t="s">
        <v>36</v>
      </c>
      <c r="AX121" s="11" t="s">
        <v>80</v>
      </c>
      <c r="AY121" s="213" t="s">
        <v>132</v>
      </c>
    </row>
    <row r="122" spans="2:65" s="1" customFormat="1" ht="38.25" customHeight="1">
      <c r="B122" s="39"/>
      <c r="C122" s="190" t="s">
        <v>305</v>
      </c>
      <c r="D122" s="190" t="s">
        <v>134</v>
      </c>
      <c r="E122" s="191" t="s">
        <v>222</v>
      </c>
      <c r="F122" s="192" t="s">
        <v>223</v>
      </c>
      <c r="G122" s="193" t="s">
        <v>137</v>
      </c>
      <c r="H122" s="194">
        <v>50</v>
      </c>
      <c r="I122" s="195"/>
      <c r="J122" s="196">
        <f>ROUND(I122*H122,2)</f>
        <v>0</v>
      </c>
      <c r="K122" s="192" t="s">
        <v>146</v>
      </c>
      <c r="L122" s="59"/>
      <c r="M122" s="197" t="s">
        <v>21</v>
      </c>
      <c r="N122" s="198" t="s">
        <v>43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2" t="s">
        <v>139</v>
      </c>
      <c r="AT122" s="22" t="s">
        <v>134</v>
      </c>
      <c r="AU122" s="22" t="s">
        <v>82</v>
      </c>
      <c r="AY122" s="22" t="s">
        <v>132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80</v>
      </c>
      <c r="BK122" s="201">
        <f>ROUND(I122*H122,2)</f>
        <v>0</v>
      </c>
      <c r="BL122" s="22" t="s">
        <v>139</v>
      </c>
      <c r="BM122" s="22" t="s">
        <v>602</v>
      </c>
    </row>
    <row r="123" spans="2:65" s="11" customFormat="1" ht="13.5">
      <c r="B123" s="202"/>
      <c r="C123" s="203"/>
      <c r="D123" s="204" t="s">
        <v>141</v>
      </c>
      <c r="E123" s="205" t="s">
        <v>21</v>
      </c>
      <c r="F123" s="206" t="s">
        <v>603</v>
      </c>
      <c r="G123" s="203"/>
      <c r="H123" s="207">
        <v>50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141</v>
      </c>
      <c r="AU123" s="213" t="s">
        <v>82</v>
      </c>
      <c r="AV123" s="11" t="s">
        <v>82</v>
      </c>
      <c r="AW123" s="11" t="s">
        <v>36</v>
      </c>
      <c r="AX123" s="11" t="s">
        <v>80</v>
      </c>
      <c r="AY123" s="213" t="s">
        <v>132</v>
      </c>
    </row>
    <row r="124" spans="2:65" s="1" customFormat="1" ht="16.5" customHeight="1">
      <c r="B124" s="39"/>
      <c r="C124" s="190" t="s">
        <v>221</v>
      </c>
      <c r="D124" s="190" t="s">
        <v>134</v>
      </c>
      <c r="E124" s="191" t="s">
        <v>227</v>
      </c>
      <c r="F124" s="192" t="s">
        <v>228</v>
      </c>
      <c r="G124" s="193" t="s">
        <v>166</v>
      </c>
      <c r="H124" s="194">
        <v>5</v>
      </c>
      <c r="I124" s="195"/>
      <c r="J124" s="196">
        <f>ROUND(I124*H124,2)</f>
        <v>0</v>
      </c>
      <c r="K124" s="192" t="s">
        <v>138</v>
      </c>
      <c r="L124" s="59"/>
      <c r="M124" s="197" t="s">
        <v>21</v>
      </c>
      <c r="N124" s="198" t="s">
        <v>43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2" t="s">
        <v>139</v>
      </c>
      <c r="AT124" s="22" t="s">
        <v>134</v>
      </c>
      <c r="AU124" s="22" t="s">
        <v>82</v>
      </c>
      <c r="AY124" s="22" t="s">
        <v>132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2" t="s">
        <v>80</v>
      </c>
      <c r="BK124" s="201">
        <f>ROUND(I124*H124,2)</f>
        <v>0</v>
      </c>
      <c r="BL124" s="22" t="s">
        <v>139</v>
      </c>
      <c r="BM124" s="22" t="s">
        <v>604</v>
      </c>
    </row>
    <row r="125" spans="2:65" s="11" customFormat="1" ht="13.5">
      <c r="B125" s="202"/>
      <c r="C125" s="203"/>
      <c r="D125" s="204" t="s">
        <v>141</v>
      </c>
      <c r="E125" s="205" t="s">
        <v>21</v>
      </c>
      <c r="F125" s="206" t="s">
        <v>605</v>
      </c>
      <c r="G125" s="203"/>
      <c r="H125" s="207">
        <v>5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141</v>
      </c>
      <c r="AU125" s="213" t="s">
        <v>82</v>
      </c>
      <c r="AV125" s="11" t="s">
        <v>82</v>
      </c>
      <c r="AW125" s="11" t="s">
        <v>36</v>
      </c>
      <c r="AX125" s="11" t="s">
        <v>80</v>
      </c>
      <c r="AY125" s="213" t="s">
        <v>132</v>
      </c>
    </row>
    <row r="126" spans="2:65" s="1" customFormat="1" ht="25.5" customHeight="1">
      <c r="B126" s="39"/>
      <c r="C126" s="190" t="s">
        <v>226</v>
      </c>
      <c r="D126" s="190" t="s">
        <v>134</v>
      </c>
      <c r="E126" s="191" t="s">
        <v>232</v>
      </c>
      <c r="F126" s="192" t="s">
        <v>233</v>
      </c>
      <c r="G126" s="193" t="s">
        <v>166</v>
      </c>
      <c r="H126" s="194">
        <v>5</v>
      </c>
      <c r="I126" s="195"/>
      <c r="J126" s="196">
        <f>ROUND(I126*H126,2)</f>
        <v>0</v>
      </c>
      <c r="K126" s="192" t="s">
        <v>138</v>
      </c>
      <c r="L126" s="59"/>
      <c r="M126" s="197" t="s">
        <v>21</v>
      </c>
      <c r="N126" s="198" t="s">
        <v>43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2" t="s">
        <v>139</v>
      </c>
      <c r="AT126" s="22" t="s">
        <v>134</v>
      </c>
      <c r="AU126" s="22" t="s">
        <v>82</v>
      </c>
      <c r="AY126" s="22" t="s">
        <v>132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2" t="s">
        <v>80</v>
      </c>
      <c r="BK126" s="201">
        <f>ROUND(I126*H126,2)</f>
        <v>0</v>
      </c>
      <c r="BL126" s="22" t="s">
        <v>139</v>
      </c>
      <c r="BM126" s="22" t="s">
        <v>606</v>
      </c>
    </row>
    <row r="127" spans="2:65" s="11" customFormat="1" ht="13.5">
      <c r="B127" s="202"/>
      <c r="C127" s="203"/>
      <c r="D127" s="204" t="s">
        <v>141</v>
      </c>
      <c r="E127" s="205" t="s">
        <v>21</v>
      </c>
      <c r="F127" s="206" t="s">
        <v>605</v>
      </c>
      <c r="G127" s="203"/>
      <c r="H127" s="207">
        <v>5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141</v>
      </c>
      <c r="AU127" s="213" t="s">
        <v>82</v>
      </c>
      <c r="AV127" s="11" t="s">
        <v>82</v>
      </c>
      <c r="AW127" s="11" t="s">
        <v>36</v>
      </c>
      <c r="AX127" s="11" t="s">
        <v>80</v>
      </c>
      <c r="AY127" s="213" t="s">
        <v>132</v>
      </c>
    </row>
    <row r="128" spans="2:65" s="1" customFormat="1" ht="25.5" customHeight="1">
      <c r="B128" s="39"/>
      <c r="C128" s="190" t="s">
        <v>231</v>
      </c>
      <c r="D128" s="190" t="s">
        <v>134</v>
      </c>
      <c r="E128" s="191" t="s">
        <v>236</v>
      </c>
      <c r="F128" s="192" t="s">
        <v>237</v>
      </c>
      <c r="G128" s="193" t="s">
        <v>137</v>
      </c>
      <c r="H128" s="194">
        <v>50</v>
      </c>
      <c r="I128" s="195"/>
      <c r="J128" s="196">
        <f>ROUND(I128*H128,2)</f>
        <v>0</v>
      </c>
      <c r="K128" s="192" t="s">
        <v>146</v>
      </c>
      <c r="L128" s="59"/>
      <c r="M128" s="197" t="s">
        <v>21</v>
      </c>
      <c r="N128" s="198" t="s">
        <v>43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2" t="s">
        <v>139</v>
      </c>
      <c r="AT128" s="22" t="s">
        <v>134</v>
      </c>
      <c r="AU128" s="22" t="s">
        <v>82</v>
      </c>
      <c r="AY128" s="22" t="s">
        <v>132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80</v>
      </c>
      <c r="BK128" s="201">
        <f>ROUND(I128*H128,2)</f>
        <v>0</v>
      </c>
      <c r="BL128" s="22" t="s">
        <v>139</v>
      </c>
      <c r="BM128" s="22" t="s">
        <v>607</v>
      </c>
    </row>
    <row r="129" spans="2:65" s="11" customFormat="1" ht="13.5">
      <c r="B129" s="202"/>
      <c r="C129" s="203"/>
      <c r="D129" s="204" t="s">
        <v>141</v>
      </c>
      <c r="E129" s="205" t="s">
        <v>21</v>
      </c>
      <c r="F129" s="206" t="s">
        <v>603</v>
      </c>
      <c r="G129" s="203"/>
      <c r="H129" s="207">
        <v>50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141</v>
      </c>
      <c r="AU129" s="213" t="s">
        <v>82</v>
      </c>
      <c r="AV129" s="11" t="s">
        <v>82</v>
      </c>
      <c r="AW129" s="11" t="s">
        <v>36</v>
      </c>
      <c r="AX129" s="11" t="s">
        <v>80</v>
      </c>
      <c r="AY129" s="213" t="s">
        <v>132</v>
      </c>
    </row>
    <row r="130" spans="2:65" s="1" customFormat="1" ht="25.5" customHeight="1">
      <c r="B130" s="39"/>
      <c r="C130" s="190" t="s">
        <v>235</v>
      </c>
      <c r="D130" s="190" t="s">
        <v>134</v>
      </c>
      <c r="E130" s="191" t="s">
        <v>240</v>
      </c>
      <c r="F130" s="192" t="s">
        <v>241</v>
      </c>
      <c r="G130" s="193" t="s">
        <v>137</v>
      </c>
      <c r="H130" s="194">
        <v>50</v>
      </c>
      <c r="I130" s="195"/>
      <c r="J130" s="196">
        <f>ROUND(I130*H130,2)</f>
        <v>0</v>
      </c>
      <c r="K130" s="192" t="s">
        <v>146</v>
      </c>
      <c r="L130" s="59"/>
      <c r="M130" s="197" t="s">
        <v>21</v>
      </c>
      <c r="N130" s="198" t="s">
        <v>43</v>
      </c>
      <c r="O130" s="4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2" t="s">
        <v>139</v>
      </c>
      <c r="AT130" s="22" t="s">
        <v>134</v>
      </c>
      <c r="AU130" s="22" t="s">
        <v>82</v>
      </c>
      <c r="AY130" s="22" t="s">
        <v>132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2" t="s">
        <v>80</v>
      </c>
      <c r="BK130" s="201">
        <f>ROUND(I130*H130,2)</f>
        <v>0</v>
      </c>
      <c r="BL130" s="22" t="s">
        <v>139</v>
      </c>
      <c r="BM130" s="22" t="s">
        <v>608</v>
      </c>
    </row>
    <row r="131" spans="2:65" s="11" customFormat="1" ht="13.5">
      <c r="B131" s="202"/>
      <c r="C131" s="203"/>
      <c r="D131" s="204" t="s">
        <v>141</v>
      </c>
      <c r="E131" s="205" t="s">
        <v>21</v>
      </c>
      <c r="F131" s="206" t="s">
        <v>609</v>
      </c>
      <c r="G131" s="203"/>
      <c r="H131" s="207">
        <v>50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141</v>
      </c>
      <c r="AU131" s="213" t="s">
        <v>82</v>
      </c>
      <c r="AV131" s="11" t="s">
        <v>82</v>
      </c>
      <c r="AW131" s="11" t="s">
        <v>36</v>
      </c>
      <c r="AX131" s="11" t="s">
        <v>80</v>
      </c>
      <c r="AY131" s="213" t="s">
        <v>132</v>
      </c>
    </row>
    <row r="132" spans="2:65" s="1" customFormat="1" ht="16.5" customHeight="1">
      <c r="B132" s="39"/>
      <c r="C132" s="214" t="s">
        <v>239</v>
      </c>
      <c r="D132" s="214" t="s">
        <v>245</v>
      </c>
      <c r="E132" s="215" t="s">
        <v>246</v>
      </c>
      <c r="F132" s="216" t="s">
        <v>247</v>
      </c>
      <c r="G132" s="217" t="s">
        <v>248</v>
      </c>
      <c r="H132" s="218">
        <v>1.25</v>
      </c>
      <c r="I132" s="219"/>
      <c r="J132" s="220">
        <f>ROUND(I132*H132,2)</f>
        <v>0</v>
      </c>
      <c r="K132" s="216" t="s">
        <v>146</v>
      </c>
      <c r="L132" s="221"/>
      <c r="M132" s="222" t="s">
        <v>21</v>
      </c>
      <c r="N132" s="223" t="s">
        <v>43</v>
      </c>
      <c r="O132" s="40"/>
      <c r="P132" s="199">
        <f>O132*H132</f>
        <v>0</v>
      </c>
      <c r="Q132" s="199">
        <v>1E-3</v>
      </c>
      <c r="R132" s="199">
        <f>Q132*H132</f>
        <v>1.25E-3</v>
      </c>
      <c r="S132" s="199">
        <v>0</v>
      </c>
      <c r="T132" s="200">
        <f>S132*H132</f>
        <v>0</v>
      </c>
      <c r="AR132" s="22" t="s">
        <v>158</v>
      </c>
      <c r="AT132" s="22" t="s">
        <v>245</v>
      </c>
      <c r="AU132" s="22" t="s">
        <v>82</v>
      </c>
      <c r="AY132" s="22" t="s">
        <v>132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80</v>
      </c>
      <c r="BK132" s="201">
        <f>ROUND(I132*H132,2)</f>
        <v>0</v>
      </c>
      <c r="BL132" s="22" t="s">
        <v>139</v>
      </c>
      <c r="BM132" s="22" t="s">
        <v>610</v>
      </c>
    </row>
    <row r="133" spans="2:65" s="11" customFormat="1" ht="13.5">
      <c r="B133" s="202"/>
      <c r="C133" s="203"/>
      <c r="D133" s="204" t="s">
        <v>141</v>
      </c>
      <c r="E133" s="203"/>
      <c r="F133" s="206" t="s">
        <v>611</v>
      </c>
      <c r="G133" s="203"/>
      <c r="H133" s="207">
        <v>1.25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141</v>
      </c>
      <c r="AU133" s="213" t="s">
        <v>82</v>
      </c>
      <c r="AV133" s="11" t="s">
        <v>82</v>
      </c>
      <c r="AW133" s="11" t="s">
        <v>6</v>
      </c>
      <c r="AX133" s="11" t="s">
        <v>80</v>
      </c>
      <c r="AY133" s="213" t="s">
        <v>132</v>
      </c>
    </row>
    <row r="134" spans="2:65" s="10" customFormat="1" ht="29.85" customHeight="1">
      <c r="B134" s="174"/>
      <c r="C134" s="175"/>
      <c r="D134" s="176" t="s">
        <v>71</v>
      </c>
      <c r="E134" s="188" t="s">
        <v>82</v>
      </c>
      <c r="F134" s="188" t="s">
        <v>251</v>
      </c>
      <c r="G134" s="175"/>
      <c r="H134" s="175"/>
      <c r="I134" s="178"/>
      <c r="J134" s="189">
        <f>BK134</f>
        <v>0</v>
      </c>
      <c r="K134" s="175"/>
      <c r="L134" s="180"/>
      <c r="M134" s="181"/>
      <c r="N134" s="182"/>
      <c r="O134" s="182"/>
      <c r="P134" s="183">
        <f>SUM(P135:P136)</f>
        <v>0</v>
      </c>
      <c r="Q134" s="182"/>
      <c r="R134" s="183">
        <f>SUM(R135:R136)</f>
        <v>23.563238399999999</v>
      </c>
      <c r="S134" s="182"/>
      <c r="T134" s="184">
        <f>SUM(T135:T136)</f>
        <v>0</v>
      </c>
      <c r="AR134" s="185" t="s">
        <v>80</v>
      </c>
      <c r="AT134" s="186" t="s">
        <v>71</v>
      </c>
      <c r="AU134" s="186" t="s">
        <v>80</v>
      </c>
      <c r="AY134" s="185" t="s">
        <v>132</v>
      </c>
      <c r="BK134" s="187">
        <f>SUM(BK135:BK136)</f>
        <v>0</v>
      </c>
    </row>
    <row r="135" spans="2:65" s="1" customFormat="1" ht="38.25" customHeight="1">
      <c r="B135" s="39"/>
      <c r="C135" s="190" t="s">
        <v>211</v>
      </c>
      <c r="D135" s="190" t="s">
        <v>134</v>
      </c>
      <c r="E135" s="191" t="s">
        <v>253</v>
      </c>
      <c r="F135" s="192" t="s">
        <v>254</v>
      </c>
      <c r="G135" s="193" t="s">
        <v>145</v>
      </c>
      <c r="H135" s="194">
        <v>104</v>
      </c>
      <c r="I135" s="195"/>
      <c r="J135" s="196">
        <f>ROUND(I135*H135,2)</f>
        <v>0</v>
      </c>
      <c r="K135" s="192" t="s">
        <v>146</v>
      </c>
      <c r="L135" s="59"/>
      <c r="M135" s="197" t="s">
        <v>21</v>
      </c>
      <c r="N135" s="198" t="s">
        <v>43</v>
      </c>
      <c r="O135" s="40"/>
      <c r="P135" s="199">
        <f>O135*H135</f>
        <v>0</v>
      </c>
      <c r="Q135" s="199">
        <v>0.22656960000000001</v>
      </c>
      <c r="R135" s="199">
        <f>Q135*H135</f>
        <v>23.563238399999999</v>
      </c>
      <c r="S135" s="199">
        <v>0</v>
      </c>
      <c r="T135" s="200">
        <f>S135*H135</f>
        <v>0</v>
      </c>
      <c r="AR135" s="22" t="s">
        <v>139</v>
      </c>
      <c r="AT135" s="22" t="s">
        <v>134</v>
      </c>
      <c r="AU135" s="22" t="s">
        <v>82</v>
      </c>
      <c r="AY135" s="22" t="s">
        <v>132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80</v>
      </c>
      <c r="BK135" s="201">
        <f>ROUND(I135*H135,2)</f>
        <v>0</v>
      </c>
      <c r="BL135" s="22" t="s">
        <v>139</v>
      </c>
      <c r="BM135" s="22" t="s">
        <v>612</v>
      </c>
    </row>
    <row r="136" spans="2:65" s="11" customFormat="1" ht="13.5">
      <c r="B136" s="202"/>
      <c r="C136" s="203"/>
      <c r="D136" s="204" t="s">
        <v>141</v>
      </c>
      <c r="E136" s="205" t="s">
        <v>21</v>
      </c>
      <c r="F136" s="206" t="s">
        <v>613</v>
      </c>
      <c r="G136" s="203"/>
      <c r="H136" s="207">
        <v>104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141</v>
      </c>
      <c r="AU136" s="213" t="s">
        <v>82</v>
      </c>
      <c r="AV136" s="11" t="s">
        <v>82</v>
      </c>
      <c r="AW136" s="11" t="s">
        <v>36</v>
      </c>
      <c r="AX136" s="11" t="s">
        <v>80</v>
      </c>
      <c r="AY136" s="213" t="s">
        <v>132</v>
      </c>
    </row>
    <row r="137" spans="2:65" s="10" customFormat="1" ht="29.85" customHeight="1">
      <c r="B137" s="174"/>
      <c r="C137" s="175"/>
      <c r="D137" s="176" t="s">
        <v>71</v>
      </c>
      <c r="E137" s="188" t="s">
        <v>257</v>
      </c>
      <c r="F137" s="188" t="s">
        <v>258</v>
      </c>
      <c r="G137" s="175"/>
      <c r="H137" s="175"/>
      <c r="I137" s="178"/>
      <c r="J137" s="189">
        <f>BK137</f>
        <v>0</v>
      </c>
      <c r="K137" s="175"/>
      <c r="L137" s="180"/>
      <c r="M137" s="181"/>
      <c r="N137" s="182"/>
      <c r="O137" s="182"/>
      <c r="P137" s="183">
        <f>SUM(P138:P163)</f>
        <v>0</v>
      </c>
      <c r="Q137" s="182"/>
      <c r="R137" s="183">
        <f>SUM(R138:R163)</f>
        <v>51.920670000000001</v>
      </c>
      <c r="S137" s="182"/>
      <c r="T137" s="184">
        <f>SUM(T138:T163)</f>
        <v>0</v>
      </c>
      <c r="AR137" s="185" t="s">
        <v>80</v>
      </c>
      <c r="AT137" s="186" t="s">
        <v>71</v>
      </c>
      <c r="AU137" s="186" t="s">
        <v>80</v>
      </c>
      <c r="AY137" s="185" t="s">
        <v>132</v>
      </c>
      <c r="BK137" s="187">
        <f>SUM(BK138:BK163)</f>
        <v>0</v>
      </c>
    </row>
    <row r="138" spans="2:65" s="1" customFormat="1" ht="25.5" customHeight="1">
      <c r="B138" s="39"/>
      <c r="C138" s="190" t="s">
        <v>348</v>
      </c>
      <c r="D138" s="190" t="s">
        <v>134</v>
      </c>
      <c r="E138" s="191" t="s">
        <v>260</v>
      </c>
      <c r="F138" s="192" t="s">
        <v>261</v>
      </c>
      <c r="G138" s="193" t="s">
        <v>137</v>
      </c>
      <c r="H138" s="194">
        <v>205</v>
      </c>
      <c r="I138" s="195"/>
      <c r="J138" s="196">
        <f>ROUND(I138*H138,2)</f>
        <v>0</v>
      </c>
      <c r="K138" s="192" t="s">
        <v>146</v>
      </c>
      <c r="L138" s="59"/>
      <c r="M138" s="197" t="s">
        <v>21</v>
      </c>
      <c r="N138" s="198" t="s">
        <v>43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139</v>
      </c>
      <c r="AT138" s="22" t="s">
        <v>134</v>
      </c>
      <c r="AU138" s="22" t="s">
        <v>82</v>
      </c>
      <c r="AY138" s="22" t="s">
        <v>132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80</v>
      </c>
      <c r="BK138" s="201">
        <f>ROUND(I138*H138,2)</f>
        <v>0</v>
      </c>
      <c r="BL138" s="22" t="s">
        <v>139</v>
      </c>
      <c r="BM138" s="22" t="s">
        <v>614</v>
      </c>
    </row>
    <row r="139" spans="2:65" s="11" customFormat="1" ht="13.5">
      <c r="B139" s="202"/>
      <c r="C139" s="203"/>
      <c r="D139" s="204" t="s">
        <v>141</v>
      </c>
      <c r="E139" s="205" t="s">
        <v>21</v>
      </c>
      <c r="F139" s="206" t="s">
        <v>615</v>
      </c>
      <c r="G139" s="203"/>
      <c r="H139" s="207">
        <v>205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141</v>
      </c>
      <c r="AU139" s="213" t="s">
        <v>82</v>
      </c>
      <c r="AV139" s="11" t="s">
        <v>82</v>
      </c>
      <c r="AW139" s="11" t="s">
        <v>36</v>
      </c>
      <c r="AX139" s="11" t="s">
        <v>80</v>
      </c>
      <c r="AY139" s="213" t="s">
        <v>132</v>
      </c>
    </row>
    <row r="140" spans="2:65" s="1" customFormat="1" ht="25.5" customHeight="1">
      <c r="B140" s="39"/>
      <c r="C140" s="190" t="s">
        <v>259</v>
      </c>
      <c r="D140" s="190" t="s">
        <v>134</v>
      </c>
      <c r="E140" s="191" t="s">
        <v>265</v>
      </c>
      <c r="F140" s="192" t="s">
        <v>266</v>
      </c>
      <c r="G140" s="193" t="s">
        <v>137</v>
      </c>
      <c r="H140" s="194">
        <v>231</v>
      </c>
      <c r="I140" s="195"/>
      <c r="J140" s="196">
        <f>ROUND(I140*H140,2)</f>
        <v>0</v>
      </c>
      <c r="K140" s="192" t="s">
        <v>146</v>
      </c>
      <c r="L140" s="59"/>
      <c r="M140" s="197" t="s">
        <v>21</v>
      </c>
      <c r="N140" s="198" t="s">
        <v>43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2" t="s">
        <v>139</v>
      </c>
      <c r="AT140" s="22" t="s">
        <v>134</v>
      </c>
      <c r="AU140" s="22" t="s">
        <v>82</v>
      </c>
      <c r="AY140" s="22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80</v>
      </c>
      <c r="BK140" s="201">
        <f>ROUND(I140*H140,2)</f>
        <v>0</v>
      </c>
      <c r="BL140" s="22" t="s">
        <v>139</v>
      </c>
      <c r="BM140" s="22" t="s">
        <v>616</v>
      </c>
    </row>
    <row r="141" spans="2:65" s="11" customFormat="1" ht="13.5">
      <c r="B141" s="202"/>
      <c r="C141" s="203"/>
      <c r="D141" s="204" t="s">
        <v>141</v>
      </c>
      <c r="E141" s="205" t="s">
        <v>21</v>
      </c>
      <c r="F141" s="206" t="s">
        <v>617</v>
      </c>
      <c r="G141" s="203"/>
      <c r="H141" s="207">
        <v>179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141</v>
      </c>
      <c r="AU141" s="213" t="s">
        <v>82</v>
      </c>
      <c r="AV141" s="11" t="s">
        <v>82</v>
      </c>
      <c r="AW141" s="11" t="s">
        <v>36</v>
      </c>
      <c r="AX141" s="11" t="s">
        <v>72</v>
      </c>
      <c r="AY141" s="213" t="s">
        <v>132</v>
      </c>
    </row>
    <row r="142" spans="2:65" s="11" customFormat="1" ht="13.5">
      <c r="B142" s="202"/>
      <c r="C142" s="203"/>
      <c r="D142" s="204" t="s">
        <v>141</v>
      </c>
      <c r="E142" s="205" t="s">
        <v>21</v>
      </c>
      <c r="F142" s="206" t="s">
        <v>526</v>
      </c>
      <c r="G142" s="203"/>
      <c r="H142" s="207">
        <v>52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141</v>
      </c>
      <c r="AU142" s="213" t="s">
        <v>82</v>
      </c>
      <c r="AV142" s="11" t="s">
        <v>82</v>
      </c>
      <c r="AW142" s="11" t="s">
        <v>36</v>
      </c>
      <c r="AX142" s="11" t="s">
        <v>72</v>
      </c>
      <c r="AY142" s="213" t="s">
        <v>132</v>
      </c>
    </row>
    <row r="143" spans="2:65" s="12" customFormat="1" ht="13.5">
      <c r="B143" s="224"/>
      <c r="C143" s="225"/>
      <c r="D143" s="204" t="s">
        <v>141</v>
      </c>
      <c r="E143" s="226" t="s">
        <v>21</v>
      </c>
      <c r="F143" s="227" t="s">
        <v>270</v>
      </c>
      <c r="G143" s="225"/>
      <c r="H143" s="228">
        <v>231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141</v>
      </c>
      <c r="AU143" s="234" t="s">
        <v>82</v>
      </c>
      <c r="AV143" s="12" t="s">
        <v>139</v>
      </c>
      <c r="AW143" s="12" t="s">
        <v>36</v>
      </c>
      <c r="AX143" s="12" t="s">
        <v>80</v>
      </c>
      <c r="AY143" s="234" t="s">
        <v>132</v>
      </c>
    </row>
    <row r="144" spans="2:65" s="1" customFormat="1" ht="51" customHeight="1">
      <c r="B144" s="39"/>
      <c r="C144" s="190" t="s">
        <v>264</v>
      </c>
      <c r="D144" s="190" t="s">
        <v>134</v>
      </c>
      <c r="E144" s="191" t="s">
        <v>435</v>
      </c>
      <c r="F144" s="192" t="s">
        <v>436</v>
      </c>
      <c r="G144" s="193" t="s">
        <v>137</v>
      </c>
      <c r="H144" s="194">
        <v>179</v>
      </c>
      <c r="I144" s="195"/>
      <c r="J144" s="196">
        <f>ROUND(I144*H144,2)</f>
        <v>0</v>
      </c>
      <c r="K144" s="192" t="s">
        <v>138</v>
      </c>
      <c r="L144" s="59"/>
      <c r="M144" s="197" t="s">
        <v>21</v>
      </c>
      <c r="N144" s="198" t="s">
        <v>43</v>
      </c>
      <c r="O144" s="40"/>
      <c r="P144" s="199">
        <f>O144*H144</f>
        <v>0</v>
      </c>
      <c r="Q144" s="199">
        <v>8.4250000000000005E-2</v>
      </c>
      <c r="R144" s="199">
        <f>Q144*H144</f>
        <v>15.08075</v>
      </c>
      <c r="S144" s="199">
        <v>0</v>
      </c>
      <c r="T144" s="200">
        <f>S144*H144</f>
        <v>0</v>
      </c>
      <c r="AR144" s="22" t="s">
        <v>139</v>
      </c>
      <c r="AT144" s="22" t="s">
        <v>134</v>
      </c>
      <c r="AU144" s="22" t="s">
        <v>82</v>
      </c>
      <c r="AY144" s="22" t="s">
        <v>132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80</v>
      </c>
      <c r="BK144" s="201">
        <f>ROUND(I144*H144,2)</f>
        <v>0</v>
      </c>
      <c r="BL144" s="22" t="s">
        <v>139</v>
      </c>
      <c r="BM144" s="22" t="s">
        <v>618</v>
      </c>
    </row>
    <row r="145" spans="2:65" s="11" customFormat="1" ht="13.5">
      <c r="B145" s="202"/>
      <c r="C145" s="203"/>
      <c r="D145" s="204" t="s">
        <v>141</v>
      </c>
      <c r="E145" s="205" t="s">
        <v>21</v>
      </c>
      <c r="F145" s="206" t="s">
        <v>619</v>
      </c>
      <c r="G145" s="203"/>
      <c r="H145" s="207">
        <v>175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141</v>
      </c>
      <c r="AU145" s="213" t="s">
        <v>82</v>
      </c>
      <c r="AV145" s="11" t="s">
        <v>82</v>
      </c>
      <c r="AW145" s="11" t="s">
        <v>36</v>
      </c>
      <c r="AX145" s="11" t="s">
        <v>72</v>
      </c>
      <c r="AY145" s="213" t="s">
        <v>132</v>
      </c>
    </row>
    <row r="146" spans="2:65" s="11" customFormat="1" ht="13.5">
      <c r="B146" s="202"/>
      <c r="C146" s="203"/>
      <c r="D146" s="204" t="s">
        <v>141</v>
      </c>
      <c r="E146" s="205" t="s">
        <v>21</v>
      </c>
      <c r="F146" s="206" t="s">
        <v>529</v>
      </c>
      <c r="G146" s="203"/>
      <c r="H146" s="207">
        <v>4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141</v>
      </c>
      <c r="AU146" s="213" t="s">
        <v>82</v>
      </c>
      <c r="AV146" s="11" t="s">
        <v>82</v>
      </c>
      <c r="AW146" s="11" t="s">
        <v>36</v>
      </c>
      <c r="AX146" s="11" t="s">
        <v>72</v>
      </c>
      <c r="AY146" s="213" t="s">
        <v>132</v>
      </c>
    </row>
    <row r="147" spans="2:65" s="12" customFormat="1" ht="13.5">
      <c r="B147" s="224"/>
      <c r="C147" s="225"/>
      <c r="D147" s="204" t="s">
        <v>141</v>
      </c>
      <c r="E147" s="226" t="s">
        <v>21</v>
      </c>
      <c r="F147" s="227" t="s">
        <v>270</v>
      </c>
      <c r="G147" s="225"/>
      <c r="H147" s="228">
        <v>179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141</v>
      </c>
      <c r="AU147" s="234" t="s">
        <v>82</v>
      </c>
      <c r="AV147" s="12" t="s">
        <v>139</v>
      </c>
      <c r="AW147" s="12" t="s">
        <v>36</v>
      </c>
      <c r="AX147" s="12" t="s">
        <v>80</v>
      </c>
      <c r="AY147" s="234" t="s">
        <v>132</v>
      </c>
    </row>
    <row r="148" spans="2:65" s="1" customFormat="1" ht="16.5" customHeight="1">
      <c r="B148" s="39"/>
      <c r="C148" s="214" t="s">
        <v>271</v>
      </c>
      <c r="D148" s="214" t="s">
        <v>245</v>
      </c>
      <c r="E148" s="215" t="s">
        <v>278</v>
      </c>
      <c r="F148" s="216" t="s">
        <v>279</v>
      </c>
      <c r="G148" s="217" t="s">
        <v>137</v>
      </c>
      <c r="H148" s="218">
        <v>175</v>
      </c>
      <c r="I148" s="219"/>
      <c r="J148" s="220">
        <f>ROUND(I148*H148,2)</f>
        <v>0</v>
      </c>
      <c r="K148" s="216" t="s">
        <v>138</v>
      </c>
      <c r="L148" s="221"/>
      <c r="M148" s="222" t="s">
        <v>21</v>
      </c>
      <c r="N148" s="223" t="s">
        <v>43</v>
      </c>
      <c r="O148" s="40"/>
      <c r="P148" s="199">
        <f>O148*H148</f>
        <v>0</v>
      </c>
      <c r="Q148" s="199">
        <v>0.13100000000000001</v>
      </c>
      <c r="R148" s="199">
        <f>Q148*H148</f>
        <v>22.925000000000001</v>
      </c>
      <c r="S148" s="199">
        <v>0</v>
      </c>
      <c r="T148" s="200">
        <f>S148*H148</f>
        <v>0</v>
      </c>
      <c r="AR148" s="22" t="s">
        <v>158</v>
      </c>
      <c r="AT148" s="22" t="s">
        <v>245</v>
      </c>
      <c r="AU148" s="22" t="s">
        <v>82</v>
      </c>
      <c r="AY148" s="22" t="s">
        <v>132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80</v>
      </c>
      <c r="BK148" s="201">
        <f>ROUND(I148*H148,2)</f>
        <v>0</v>
      </c>
      <c r="BL148" s="22" t="s">
        <v>139</v>
      </c>
      <c r="BM148" s="22" t="s">
        <v>620</v>
      </c>
    </row>
    <row r="149" spans="2:65" s="11" customFormat="1" ht="13.5">
      <c r="B149" s="202"/>
      <c r="C149" s="203"/>
      <c r="D149" s="204" t="s">
        <v>141</v>
      </c>
      <c r="E149" s="205" t="s">
        <v>21</v>
      </c>
      <c r="F149" s="206" t="s">
        <v>621</v>
      </c>
      <c r="G149" s="203"/>
      <c r="H149" s="207">
        <v>175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141</v>
      </c>
      <c r="AU149" s="213" t="s">
        <v>82</v>
      </c>
      <c r="AV149" s="11" t="s">
        <v>82</v>
      </c>
      <c r="AW149" s="11" t="s">
        <v>36</v>
      </c>
      <c r="AX149" s="11" t="s">
        <v>80</v>
      </c>
      <c r="AY149" s="213" t="s">
        <v>132</v>
      </c>
    </row>
    <row r="150" spans="2:65" s="1" customFormat="1" ht="16.5" customHeight="1">
      <c r="B150" s="39"/>
      <c r="C150" s="214" t="s">
        <v>277</v>
      </c>
      <c r="D150" s="214" t="s">
        <v>245</v>
      </c>
      <c r="E150" s="215" t="s">
        <v>283</v>
      </c>
      <c r="F150" s="216" t="s">
        <v>284</v>
      </c>
      <c r="G150" s="217" t="s">
        <v>137</v>
      </c>
      <c r="H150" s="218">
        <v>4</v>
      </c>
      <c r="I150" s="219"/>
      <c r="J150" s="220">
        <f>ROUND(I150*H150,2)</f>
        <v>0</v>
      </c>
      <c r="K150" s="216" t="s">
        <v>138</v>
      </c>
      <c r="L150" s="221"/>
      <c r="M150" s="222" t="s">
        <v>21</v>
      </c>
      <c r="N150" s="223" t="s">
        <v>43</v>
      </c>
      <c r="O150" s="40"/>
      <c r="P150" s="199">
        <f>O150*H150</f>
        <v>0</v>
      </c>
      <c r="Q150" s="199">
        <v>0.13100000000000001</v>
      </c>
      <c r="R150" s="199">
        <f>Q150*H150</f>
        <v>0.52400000000000002</v>
      </c>
      <c r="S150" s="199">
        <v>0</v>
      </c>
      <c r="T150" s="200">
        <f>S150*H150</f>
        <v>0</v>
      </c>
      <c r="AR150" s="22" t="s">
        <v>158</v>
      </c>
      <c r="AT150" s="22" t="s">
        <v>245</v>
      </c>
      <c r="AU150" s="22" t="s">
        <v>82</v>
      </c>
      <c r="AY150" s="22" t="s">
        <v>132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80</v>
      </c>
      <c r="BK150" s="201">
        <f>ROUND(I150*H150,2)</f>
        <v>0</v>
      </c>
      <c r="BL150" s="22" t="s">
        <v>139</v>
      </c>
      <c r="BM150" s="22" t="s">
        <v>622</v>
      </c>
    </row>
    <row r="151" spans="2:65" s="11" customFormat="1" ht="13.5">
      <c r="B151" s="202"/>
      <c r="C151" s="203"/>
      <c r="D151" s="204" t="s">
        <v>141</v>
      </c>
      <c r="E151" s="205" t="s">
        <v>21</v>
      </c>
      <c r="F151" s="206" t="s">
        <v>139</v>
      </c>
      <c r="G151" s="203"/>
      <c r="H151" s="207">
        <v>4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141</v>
      </c>
      <c r="AU151" s="213" t="s">
        <v>82</v>
      </c>
      <c r="AV151" s="11" t="s">
        <v>82</v>
      </c>
      <c r="AW151" s="11" t="s">
        <v>36</v>
      </c>
      <c r="AX151" s="11" t="s">
        <v>80</v>
      </c>
      <c r="AY151" s="213" t="s">
        <v>132</v>
      </c>
    </row>
    <row r="152" spans="2:65" s="1" customFormat="1" ht="51" customHeight="1">
      <c r="B152" s="39"/>
      <c r="C152" s="190" t="s">
        <v>282</v>
      </c>
      <c r="D152" s="190" t="s">
        <v>134</v>
      </c>
      <c r="E152" s="191" t="s">
        <v>533</v>
      </c>
      <c r="F152" s="192" t="s">
        <v>534</v>
      </c>
      <c r="G152" s="193" t="s">
        <v>137</v>
      </c>
      <c r="H152" s="194">
        <v>26</v>
      </c>
      <c r="I152" s="195"/>
      <c r="J152" s="196">
        <f>ROUND(I152*H152,2)</f>
        <v>0</v>
      </c>
      <c r="K152" s="192" t="s">
        <v>138</v>
      </c>
      <c r="L152" s="59"/>
      <c r="M152" s="197" t="s">
        <v>21</v>
      </c>
      <c r="N152" s="198" t="s">
        <v>43</v>
      </c>
      <c r="O152" s="40"/>
      <c r="P152" s="199">
        <f>O152*H152</f>
        <v>0</v>
      </c>
      <c r="Q152" s="199">
        <v>8.5650000000000004E-2</v>
      </c>
      <c r="R152" s="199">
        <f>Q152*H152</f>
        <v>2.2269000000000001</v>
      </c>
      <c r="S152" s="199">
        <v>0</v>
      </c>
      <c r="T152" s="200">
        <f>S152*H152</f>
        <v>0</v>
      </c>
      <c r="AR152" s="22" t="s">
        <v>139</v>
      </c>
      <c r="AT152" s="22" t="s">
        <v>134</v>
      </c>
      <c r="AU152" s="22" t="s">
        <v>82</v>
      </c>
      <c r="AY152" s="22" t="s">
        <v>132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80</v>
      </c>
      <c r="BK152" s="201">
        <f>ROUND(I152*H152,2)</f>
        <v>0</v>
      </c>
      <c r="BL152" s="22" t="s">
        <v>139</v>
      </c>
      <c r="BM152" s="22" t="s">
        <v>623</v>
      </c>
    </row>
    <row r="153" spans="2:65" s="11" customFormat="1" ht="13.5">
      <c r="B153" s="202"/>
      <c r="C153" s="203"/>
      <c r="D153" s="204" t="s">
        <v>141</v>
      </c>
      <c r="E153" s="205" t="s">
        <v>21</v>
      </c>
      <c r="F153" s="206" t="s">
        <v>536</v>
      </c>
      <c r="G153" s="203"/>
      <c r="H153" s="207">
        <v>20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141</v>
      </c>
      <c r="AU153" s="213" t="s">
        <v>82</v>
      </c>
      <c r="AV153" s="11" t="s">
        <v>82</v>
      </c>
      <c r="AW153" s="11" t="s">
        <v>36</v>
      </c>
      <c r="AX153" s="11" t="s">
        <v>72</v>
      </c>
      <c r="AY153" s="213" t="s">
        <v>132</v>
      </c>
    </row>
    <row r="154" spans="2:65" s="11" customFormat="1" ht="13.5">
      <c r="B154" s="202"/>
      <c r="C154" s="203"/>
      <c r="D154" s="204" t="s">
        <v>141</v>
      </c>
      <c r="E154" s="205" t="s">
        <v>21</v>
      </c>
      <c r="F154" s="206" t="s">
        <v>537</v>
      </c>
      <c r="G154" s="203"/>
      <c r="H154" s="207">
        <v>6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141</v>
      </c>
      <c r="AU154" s="213" t="s">
        <v>82</v>
      </c>
      <c r="AV154" s="11" t="s">
        <v>82</v>
      </c>
      <c r="AW154" s="11" t="s">
        <v>36</v>
      </c>
      <c r="AX154" s="11" t="s">
        <v>72</v>
      </c>
      <c r="AY154" s="213" t="s">
        <v>132</v>
      </c>
    </row>
    <row r="155" spans="2:65" s="12" customFormat="1" ht="13.5">
      <c r="B155" s="224"/>
      <c r="C155" s="225"/>
      <c r="D155" s="204" t="s">
        <v>141</v>
      </c>
      <c r="E155" s="226" t="s">
        <v>21</v>
      </c>
      <c r="F155" s="227" t="s">
        <v>270</v>
      </c>
      <c r="G155" s="225"/>
      <c r="H155" s="228">
        <v>26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141</v>
      </c>
      <c r="AU155" s="234" t="s">
        <v>82</v>
      </c>
      <c r="AV155" s="12" t="s">
        <v>139</v>
      </c>
      <c r="AW155" s="12" t="s">
        <v>36</v>
      </c>
      <c r="AX155" s="12" t="s">
        <v>80</v>
      </c>
      <c r="AY155" s="234" t="s">
        <v>132</v>
      </c>
    </row>
    <row r="156" spans="2:65" s="1" customFormat="1" ht="16.5" customHeight="1">
      <c r="B156" s="39"/>
      <c r="C156" s="214" t="s">
        <v>286</v>
      </c>
      <c r="D156" s="214" t="s">
        <v>245</v>
      </c>
      <c r="E156" s="215" t="s">
        <v>293</v>
      </c>
      <c r="F156" s="216" t="s">
        <v>294</v>
      </c>
      <c r="G156" s="217" t="s">
        <v>137</v>
      </c>
      <c r="H156" s="218">
        <v>20</v>
      </c>
      <c r="I156" s="219"/>
      <c r="J156" s="220">
        <f>ROUND(I156*H156,2)</f>
        <v>0</v>
      </c>
      <c r="K156" s="216" t="s">
        <v>138</v>
      </c>
      <c r="L156" s="221"/>
      <c r="M156" s="222" t="s">
        <v>21</v>
      </c>
      <c r="N156" s="223" t="s">
        <v>43</v>
      </c>
      <c r="O156" s="40"/>
      <c r="P156" s="199">
        <f>O156*H156</f>
        <v>0</v>
      </c>
      <c r="Q156" s="199">
        <v>0.17599999999999999</v>
      </c>
      <c r="R156" s="199">
        <f>Q156*H156</f>
        <v>3.5199999999999996</v>
      </c>
      <c r="S156" s="199">
        <v>0</v>
      </c>
      <c r="T156" s="200">
        <f>S156*H156</f>
        <v>0</v>
      </c>
      <c r="AR156" s="22" t="s">
        <v>158</v>
      </c>
      <c r="AT156" s="22" t="s">
        <v>245</v>
      </c>
      <c r="AU156" s="22" t="s">
        <v>82</v>
      </c>
      <c r="AY156" s="22" t="s">
        <v>132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2" t="s">
        <v>80</v>
      </c>
      <c r="BK156" s="201">
        <f>ROUND(I156*H156,2)</f>
        <v>0</v>
      </c>
      <c r="BL156" s="22" t="s">
        <v>139</v>
      </c>
      <c r="BM156" s="22" t="s">
        <v>624</v>
      </c>
    </row>
    <row r="157" spans="2:65" s="11" customFormat="1" ht="13.5">
      <c r="B157" s="202"/>
      <c r="C157" s="203"/>
      <c r="D157" s="204" t="s">
        <v>141</v>
      </c>
      <c r="E157" s="205" t="s">
        <v>21</v>
      </c>
      <c r="F157" s="206" t="s">
        <v>202</v>
      </c>
      <c r="G157" s="203"/>
      <c r="H157" s="207">
        <v>20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141</v>
      </c>
      <c r="AU157" s="213" t="s">
        <v>82</v>
      </c>
      <c r="AV157" s="11" t="s">
        <v>82</v>
      </c>
      <c r="AW157" s="11" t="s">
        <v>36</v>
      </c>
      <c r="AX157" s="11" t="s">
        <v>80</v>
      </c>
      <c r="AY157" s="213" t="s">
        <v>132</v>
      </c>
    </row>
    <row r="158" spans="2:65" s="1" customFormat="1" ht="16.5" customHeight="1">
      <c r="B158" s="39"/>
      <c r="C158" s="214" t="s">
        <v>292</v>
      </c>
      <c r="D158" s="214" t="s">
        <v>245</v>
      </c>
      <c r="E158" s="215" t="s">
        <v>297</v>
      </c>
      <c r="F158" s="216" t="s">
        <v>298</v>
      </c>
      <c r="G158" s="217" t="s">
        <v>137</v>
      </c>
      <c r="H158" s="218">
        <v>6</v>
      </c>
      <c r="I158" s="219"/>
      <c r="J158" s="220">
        <f>ROUND(I158*H158,2)</f>
        <v>0</v>
      </c>
      <c r="K158" s="216" t="s">
        <v>138</v>
      </c>
      <c r="L158" s="221"/>
      <c r="M158" s="222" t="s">
        <v>21</v>
      </c>
      <c r="N158" s="223" t="s">
        <v>43</v>
      </c>
      <c r="O158" s="40"/>
      <c r="P158" s="199">
        <f>O158*H158</f>
        <v>0</v>
      </c>
      <c r="Q158" s="199">
        <v>0.13100000000000001</v>
      </c>
      <c r="R158" s="199">
        <f>Q158*H158</f>
        <v>0.78600000000000003</v>
      </c>
      <c r="S158" s="199">
        <v>0</v>
      </c>
      <c r="T158" s="200">
        <f>S158*H158</f>
        <v>0</v>
      </c>
      <c r="AR158" s="22" t="s">
        <v>158</v>
      </c>
      <c r="AT158" s="22" t="s">
        <v>245</v>
      </c>
      <c r="AU158" s="22" t="s">
        <v>82</v>
      </c>
      <c r="AY158" s="22" t="s">
        <v>132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80</v>
      </c>
      <c r="BK158" s="201">
        <f>ROUND(I158*H158,2)</f>
        <v>0</v>
      </c>
      <c r="BL158" s="22" t="s">
        <v>139</v>
      </c>
      <c r="BM158" s="22" t="s">
        <v>625</v>
      </c>
    </row>
    <row r="159" spans="2:65" s="11" customFormat="1" ht="13.5">
      <c r="B159" s="202"/>
      <c r="C159" s="203"/>
      <c r="D159" s="204" t="s">
        <v>141</v>
      </c>
      <c r="E159" s="205" t="s">
        <v>21</v>
      </c>
      <c r="F159" s="206" t="s">
        <v>337</v>
      </c>
      <c r="G159" s="203"/>
      <c r="H159" s="207">
        <v>6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141</v>
      </c>
      <c r="AU159" s="213" t="s">
        <v>82</v>
      </c>
      <c r="AV159" s="11" t="s">
        <v>82</v>
      </c>
      <c r="AW159" s="11" t="s">
        <v>36</v>
      </c>
      <c r="AX159" s="11" t="s">
        <v>80</v>
      </c>
      <c r="AY159" s="213" t="s">
        <v>132</v>
      </c>
    </row>
    <row r="160" spans="2:65" s="1" customFormat="1" ht="25.5" customHeight="1">
      <c r="B160" s="39"/>
      <c r="C160" s="190" t="s">
        <v>296</v>
      </c>
      <c r="D160" s="190" t="s">
        <v>134</v>
      </c>
      <c r="E160" s="191" t="s">
        <v>301</v>
      </c>
      <c r="F160" s="192" t="s">
        <v>302</v>
      </c>
      <c r="G160" s="193" t="s">
        <v>137</v>
      </c>
      <c r="H160" s="194">
        <v>12</v>
      </c>
      <c r="I160" s="195"/>
      <c r="J160" s="196">
        <f>ROUND(I160*H160,2)</f>
        <v>0</v>
      </c>
      <c r="K160" s="192" t="s">
        <v>146</v>
      </c>
      <c r="L160" s="59"/>
      <c r="M160" s="197" t="s">
        <v>21</v>
      </c>
      <c r="N160" s="198" t="s">
        <v>43</v>
      </c>
      <c r="O160" s="40"/>
      <c r="P160" s="199">
        <f>O160*H160</f>
        <v>0</v>
      </c>
      <c r="Q160" s="199">
        <v>0.12966</v>
      </c>
      <c r="R160" s="199">
        <f>Q160*H160</f>
        <v>1.55592</v>
      </c>
      <c r="S160" s="199">
        <v>0</v>
      </c>
      <c r="T160" s="200">
        <f>S160*H160</f>
        <v>0</v>
      </c>
      <c r="AR160" s="22" t="s">
        <v>139</v>
      </c>
      <c r="AT160" s="22" t="s">
        <v>134</v>
      </c>
      <c r="AU160" s="22" t="s">
        <v>82</v>
      </c>
      <c r="AY160" s="22" t="s">
        <v>132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2" t="s">
        <v>80</v>
      </c>
      <c r="BK160" s="201">
        <f>ROUND(I160*H160,2)</f>
        <v>0</v>
      </c>
      <c r="BL160" s="22" t="s">
        <v>139</v>
      </c>
      <c r="BM160" s="22" t="s">
        <v>626</v>
      </c>
    </row>
    <row r="161" spans="2:65" s="11" customFormat="1" ht="13.5">
      <c r="B161" s="202"/>
      <c r="C161" s="203"/>
      <c r="D161" s="204" t="s">
        <v>141</v>
      </c>
      <c r="E161" s="205" t="s">
        <v>21</v>
      </c>
      <c r="F161" s="206" t="s">
        <v>627</v>
      </c>
      <c r="G161" s="203"/>
      <c r="H161" s="207">
        <v>12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141</v>
      </c>
      <c r="AU161" s="213" t="s">
        <v>82</v>
      </c>
      <c r="AV161" s="11" t="s">
        <v>82</v>
      </c>
      <c r="AW161" s="11" t="s">
        <v>36</v>
      </c>
      <c r="AX161" s="11" t="s">
        <v>80</v>
      </c>
      <c r="AY161" s="213" t="s">
        <v>132</v>
      </c>
    </row>
    <row r="162" spans="2:65" s="1" customFormat="1" ht="51" customHeight="1">
      <c r="B162" s="39"/>
      <c r="C162" s="190" t="s">
        <v>300</v>
      </c>
      <c r="D162" s="190" t="s">
        <v>134</v>
      </c>
      <c r="E162" s="191" t="s">
        <v>306</v>
      </c>
      <c r="F162" s="192" t="s">
        <v>307</v>
      </c>
      <c r="G162" s="193" t="s">
        <v>137</v>
      </c>
      <c r="H162" s="194">
        <v>10</v>
      </c>
      <c r="I162" s="195"/>
      <c r="J162" s="196">
        <f>ROUND(I162*H162,2)</f>
        <v>0</v>
      </c>
      <c r="K162" s="192" t="s">
        <v>146</v>
      </c>
      <c r="L162" s="59"/>
      <c r="M162" s="197" t="s">
        <v>21</v>
      </c>
      <c r="N162" s="198" t="s">
        <v>43</v>
      </c>
      <c r="O162" s="40"/>
      <c r="P162" s="199">
        <f>O162*H162</f>
        <v>0</v>
      </c>
      <c r="Q162" s="199">
        <v>0.53020999999999996</v>
      </c>
      <c r="R162" s="199">
        <f>Q162*H162</f>
        <v>5.3020999999999994</v>
      </c>
      <c r="S162" s="199">
        <v>0</v>
      </c>
      <c r="T162" s="200">
        <f>S162*H162</f>
        <v>0</v>
      </c>
      <c r="AR162" s="22" t="s">
        <v>139</v>
      </c>
      <c r="AT162" s="22" t="s">
        <v>134</v>
      </c>
      <c r="AU162" s="22" t="s">
        <v>82</v>
      </c>
      <c r="AY162" s="22" t="s">
        <v>132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80</v>
      </c>
      <c r="BK162" s="201">
        <f>ROUND(I162*H162,2)</f>
        <v>0</v>
      </c>
      <c r="BL162" s="22" t="s">
        <v>139</v>
      </c>
      <c r="BM162" s="22" t="s">
        <v>628</v>
      </c>
    </row>
    <row r="163" spans="2:65" s="11" customFormat="1" ht="13.5">
      <c r="B163" s="202"/>
      <c r="C163" s="203"/>
      <c r="D163" s="204" t="s">
        <v>141</v>
      </c>
      <c r="E163" s="205" t="s">
        <v>21</v>
      </c>
      <c r="F163" s="206" t="s">
        <v>543</v>
      </c>
      <c r="G163" s="203"/>
      <c r="H163" s="207">
        <v>10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141</v>
      </c>
      <c r="AU163" s="213" t="s">
        <v>82</v>
      </c>
      <c r="AV163" s="11" t="s">
        <v>82</v>
      </c>
      <c r="AW163" s="11" t="s">
        <v>36</v>
      </c>
      <c r="AX163" s="11" t="s">
        <v>80</v>
      </c>
      <c r="AY163" s="213" t="s">
        <v>132</v>
      </c>
    </row>
    <row r="164" spans="2:65" s="10" customFormat="1" ht="29.85" customHeight="1">
      <c r="B164" s="174"/>
      <c r="C164" s="175"/>
      <c r="D164" s="176" t="s">
        <v>71</v>
      </c>
      <c r="E164" s="188" t="s">
        <v>310</v>
      </c>
      <c r="F164" s="188" t="s">
        <v>311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SUM(P165:P185)</f>
        <v>0</v>
      </c>
      <c r="Q164" s="182"/>
      <c r="R164" s="183">
        <f>SUM(R165:R185)</f>
        <v>28.023600000000002</v>
      </c>
      <c r="S164" s="182"/>
      <c r="T164" s="184">
        <f>SUM(T165:T185)</f>
        <v>0</v>
      </c>
      <c r="AR164" s="185" t="s">
        <v>80</v>
      </c>
      <c r="AT164" s="186" t="s">
        <v>71</v>
      </c>
      <c r="AU164" s="186" t="s">
        <v>80</v>
      </c>
      <c r="AY164" s="185" t="s">
        <v>132</v>
      </c>
      <c r="BK164" s="187">
        <f>SUM(BK165:BK185)</f>
        <v>0</v>
      </c>
    </row>
    <row r="165" spans="2:65" s="1" customFormat="1" ht="25.5" customHeight="1">
      <c r="B165" s="39"/>
      <c r="C165" s="190" t="s">
        <v>216</v>
      </c>
      <c r="D165" s="190" t="s">
        <v>134</v>
      </c>
      <c r="E165" s="191" t="s">
        <v>313</v>
      </c>
      <c r="F165" s="192" t="s">
        <v>314</v>
      </c>
      <c r="G165" s="193" t="s">
        <v>145</v>
      </c>
      <c r="H165" s="194">
        <v>22.5</v>
      </c>
      <c r="I165" s="195"/>
      <c r="J165" s="196">
        <f>ROUND(I165*H165,2)</f>
        <v>0</v>
      </c>
      <c r="K165" s="192" t="s">
        <v>138</v>
      </c>
      <c r="L165" s="59"/>
      <c r="M165" s="197" t="s">
        <v>21</v>
      </c>
      <c r="N165" s="198" t="s">
        <v>43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139</v>
      </c>
      <c r="AT165" s="22" t="s">
        <v>134</v>
      </c>
      <c r="AU165" s="22" t="s">
        <v>82</v>
      </c>
      <c r="AY165" s="22" t="s">
        <v>132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80</v>
      </c>
      <c r="BK165" s="201">
        <f>ROUND(I165*H165,2)</f>
        <v>0</v>
      </c>
      <c r="BL165" s="22" t="s">
        <v>139</v>
      </c>
      <c r="BM165" s="22" t="s">
        <v>629</v>
      </c>
    </row>
    <row r="166" spans="2:65" s="11" customFormat="1" ht="13.5">
      <c r="B166" s="202"/>
      <c r="C166" s="203"/>
      <c r="D166" s="204" t="s">
        <v>141</v>
      </c>
      <c r="E166" s="205" t="s">
        <v>21</v>
      </c>
      <c r="F166" s="206" t="s">
        <v>630</v>
      </c>
      <c r="G166" s="203"/>
      <c r="H166" s="207">
        <v>22.5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141</v>
      </c>
      <c r="AU166" s="213" t="s">
        <v>82</v>
      </c>
      <c r="AV166" s="11" t="s">
        <v>82</v>
      </c>
      <c r="AW166" s="11" t="s">
        <v>36</v>
      </c>
      <c r="AX166" s="11" t="s">
        <v>80</v>
      </c>
      <c r="AY166" s="213" t="s">
        <v>132</v>
      </c>
    </row>
    <row r="167" spans="2:65" s="1" customFormat="1" ht="16.5" customHeight="1">
      <c r="B167" s="39"/>
      <c r="C167" s="214" t="s">
        <v>312</v>
      </c>
      <c r="D167" s="214" t="s">
        <v>245</v>
      </c>
      <c r="E167" s="215" t="s">
        <v>318</v>
      </c>
      <c r="F167" s="216" t="s">
        <v>319</v>
      </c>
      <c r="G167" s="217" t="s">
        <v>137</v>
      </c>
      <c r="H167" s="218">
        <v>52</v>
      </c>
      <c r="I167" s="219"/>
      <c r="J167" s="220">
        <f>ROUND(I167*H167,2)</f>
        <v>0</v>
      </c>
      <c r="K167" s="216" t="s">
        <v>138</v>
      </c>
      <c r="L167" s="221"/>
      <c r="M167" s="222" t="s">
        <v>21</v>
      </c>
      <c r="N167" s="223" t="s">
        <v>43</v>
      </c>
      <c r="O167" s="40"/>
      <c r="P167" s="199">
        <f>O167*H167</f>
        <v>0</v>
      </c>
      <c r="Q167" s="199">
        <v>4.0000000000000002E-4</v>
      </c>
      <c r="R167" s="199">
        <f>Q167*H167</f>
        <v>2.0800000000000003E-2</v>
      </c>
      <c r="S167" s="199">
        <v>0</v>
      </c>
      <c r="T167" s="200">
        <f>S167*H167</f>
        <v>0</v>
      </c>
      <c r="AR167" s="22" t="s">
        <v>158</v>
      </c>
      <c r="AT167" s="22" t="s">
        <v>245</v>
      </c>
      <c r="AU167" s="22" t="s">
        <v>82</v>
      </c>
      <c r="AY167" s="22" t="s">
        <v>132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80</v>
      </c>
      <c r="BK167" s="201">
        <f>ROUND(I167*H167,2)</f>
        <v>0</v>
      </c>
      <c r="BL167" s="22" t="s">
        <v>139</v>
      </c>
      <c r="BM167" s="22" t="s">
        <v>631</v>
      </c>
    </row>
    <row r="168" spans="2:65" s="11" customFormat="1" ht="13.5">
      <c r="B168" s="202"/>
      <c r="C168" s="203"/>
      <c r="D168" s="204" t="s">
        <v>141</v>
      </c>
      <c r="E168" s="205" t="s">
        <v>21</v>
      </c>
      <c r="F168" s="206" t="s">
        <v>632</v>
      </c>
      <c r="G168" s="203"/>
      <c r="H168" s="207">
        <v>52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141</v>
      </c>
      <c r="AU168" s="213" t="s">
        <v>82</v>
      </c>
      <c r="AV168" s="11" t="s">
        <v>82</v>
      </c>
      <c r="AW168" s="11" t="s">
        <v>36</v>
      </c>
      <c r="AX168" s="11" t="s">
        <v>80</v>
      </c>
      <c r="AY168" s="213" t="s">
        <v>132</v>
      </c>
    </row>
    <row r="169" spans="2:65" s="1" customFormat="1" ht="38.25" customHeight="1">
      <c r="B169" s="39"/>
      <c r="C169" s="190" t="s">
        <v>317</v>
      </c>
      <c r="D169" s="190" t="s">
        <v>134</v>
      </c>
      <c r="E169" s="191" t="s">
        <v>323</v>
      </c>
      <c r="F169" s="192" t="s">
        <v>324</v>
      </c>
      <c r="G169" s="193" t="s">
        <v>145</v>
      </c>
      <c r="H169" s="194">
        <v>20</v>
      </c>
      <c r="I169" s="195"/>
      <c r="J169" s="196">
        <f>ROUND(I169*H169,2)</f>
        <v>0</v>
      </c>
      <c r="K169" s="192" t="s">
        <v>146</v>
      </c>
      <c r="L169" s="59"/>
      <c r="M169" s="197" t="s">
        <v>21</v>
      </c>
      <c r="N169" s="198" t="s">
        <v>43</v>
      </c>
      <c r="O169" s="40"/>
      <c r="P169" s="199">
        <f>O169*H169</f>
        <v>0</v>
      </c>
      <c r="Q169" s="199">
        <v>0.15540000000000001</v>
      </c>
      <c r="R169" s="199">
        <f>Q169*H169</f>
        <v>3.1080000000000001</v>
      </c>
      <c r="S169" s="199">
        <v>0</v>
      </c>
      <c r="T169" s="200">
        <f>S169*H169</f>
        <v>0</v>
      </c>
      <c r="AR169" s="22" t="s">
        <v>139</v>
      </c>
      <c r="AT169" s="22" t="s">
        <v>134</v>
      </c>
      <c r="AU169" s="22" t="s">
        <v>82</v>
      </c>
      <c r="AY169" s="22" t="s">
        <v>132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80</v>
      </c>
      <c r="BK169" s="201">
        <f>ROUND(I169*H169,2)</f>
        <v>0</v>
      </c>
      <c r="BL169" s="22" t="s">
        <v>139</v>
      </c>
      <c r="BM169" s="22" t="s">
        <v>633</v>
      </c>
    </row>
    <row r="170" spans="2:65" s="11" customFormat="1" ht="13.5">
      <c r="B170" s="202"/>
      <c r="C170" s="203"/>
      <c r="D170" s="204" t="s">
        <v>141</v>
      </c>
      <c r="E170" s="205" t="s">
        <v>21</v>
      </c>
      <c r="F170" s="206" t="s">
        <v>326</v>
      </c>
      <c r="G170" s="203"/>
      <c r="H170" s="207">
        <v>2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141</v>
      </c>
      <c r="AU170" s="213" t="s">
        <v>82</v>
      </c>
      <c r="AV170" s="11" t="s">
        <v>82</v>
      </c>
      <c r="AW170" s="11" t="s">
        <v>36</v>
      </c>
      <c r="AX170" s="11" t="s">
        <v>72</v>
      </c>
      <c r="AY170" s="213" t="s">
        <v>132</v>
      </c>
    </row>
    <row r="171" spans="2:65" s="11" customFormat="1" ht="13.5">
      <c r="B171" s="202"/>
      <c r="C171" s="203"/>
      <c r="D171" s="204" t="s">
        <v>141</v>
      </c>
      <c r="E171" s="205" t="s">
        <v>21</v>
      </c>
      <c r="F171" s="206" t="s">
        <v>634</v>
      </c>
      <c r="G171" s="203"/>
      <c r="H171" s="207">
        <v>16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141</v>
      </c>
      <c r="AU171" s="213" t="s">
        <v>82</v>
      </c>
      <c r="AV171" s="11" t="s">
        <v>82</v>
      </c>
      <c r="AW171" s="11" t="s">
        <v>36</v>
      </c>
      <c r="AX171" s="11" t="s">
        <v>72</v>
      </c>
      <c r="AY171" s="213" t="s">
        <v>132</v>
      </c>
    </row>
    <row r="172" spans="2:65" s="11" customFormat="1" ht="13.5">
      <c r="B172" s="202"/>
      <c r="C172" s="203"/>
      <c r="D172" s="204" t="s">
        <v>141</v>
      </c>
      <c r="E172" s="205" t="s">
        <v>21</v>
      </c>
      <c r="F172" s="206" t="s">
        <v>328</v>
      </c>
      <c r="G172" s="203"/>
      <c r="H172" s="207">
        <v>2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141</v>
      </c>
      <c r="AU172" s="213" t="s">
        <v>82</v>
      </c>
      <c r="AV172" s="11" t="s">
        <v>82</v>
      </c>
      <c r="AW172" s="11" t="s">
        <v>36</v>
      </c>
      <c r="AX172" s="11" t="s">
        <v>72</v>
      </c>
      <c r="AY172" s="213" t="s">
        <v>132</v>
      </c>
    </row>
    <row r="173" spans="2:65" s="12" customFormat="1" ht="13.5">
      <c r="B173" s="224"/>
      <c r="C173" s="225"/>
      <c r="D173" s="204" t="s">
        <v>141</v>
      </c>
      <c r="E173" s="226" t="s">
        <v>21</v>
      </c>
      <c r="F173" s="227" t="s">
        <v>270</v>
      </c>
      <c r="G173" s="225"/>
      <c r="H173" s="228">
        <v>20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141</v>
      </c>
      <c r="AU173" s="234" t="s">
        <v>82</v>
      </c>
      <c r="AV173" s="12" t="s">
        <v>139</v>
      </c>
      <c r="AW173" s="12" t="s">
        <v>36</v>
      </c>
      <c r="AX173" s="12" t="s">
        <v>80</v>
      </c>
      <c r="AY173" s="234" t="s">
        <v>132</v>
      </c>
    </row>
    <row r="174" spans="2:65" s="1" customFormat="1" ht="16.5" customHeight="1">
      <c r="B174" s="39"/>
      <c r="C174" s="214" t="s">
        <v>322</v>
      </c>
      <c r="D174" s="214" t="s">
        <v>245</v>
      </c>
      <c r="E174" s="215" t="s">
        <v>330</v>
      </c>
      <c r="F174" s="216" t="s">
        <v>331</v>
      </c>
      <c r="G174" s="217" t="s">
        <v>145</v>
      </c>
      <c r="H174" s="218">
        <v>2</v>
      </c>
      <c r="I174" s="219"/>
      <c r="J174" s="220">
        <f>ROUND(I174*H174,2)</f>
        <v>0</v>
      </c>
      <c r="K174" s="216" t="s">
        <v>138</v>
      </c>
      <c r="L174" s="221"/>
      <c r="M174" s="222" t="s">
        <v>21</v>
      </c>
      <c r="N174" s="223" t="s">
        <v>43</v>
      </c>
      <c r="O174" s="40"/>
      <c r="P174" s="199">
        <f>O174*H174</f>
        <v>0</v>
      </c>
      <c r="Q174" s="199">
        <v>8.1000000000000003E-2</v>
      </c>
      <c r="R174" s="199">
        <f>Q174*H174</f>
        <v>0.16200000000000001</v>
      </c>
      <c r="S174" s="199">
        <v>0</v>
      </c>
      <c r="T174" s="200">
        <f>S174*H174</f>
        <v>0</v>
      </c>
      <c r="AR174" s="22" t="s">
        <v>158</v>
      </c>
      <c r="AT174" s="22" t="s">
        <v>245</v>
      </c>
      <c r="AU174" s="22" t="s">
        <v>82</v>
      </c>
      <c r="AY174" s="22" t="s">
        <v>132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80</v>
      </c>
      <c r="BK174" s="201">
        <f>ROUND(I174*H174,2)</f>
        <v>0</v>
      </c>
      <c r="BL174" s="22" t="s">
        <v>139</v>
      </c>
      <c r="BM174" s="22" t="s">
        <v>635</v>
      </c>
    </row>
    <row r="175" spans="2:65" s="11" customFormat="1" ht="13.5">
      <c r="B175" s="202"/>
      <c r="C175" s="203"/>
      <c r="D175" s="204" t="s">
        <v>141</v>
      </c>
      <c r="E175" s="205" t="s">
        <v>21</v>
      </c>
      <c r="F175" s="206" t="s">
        <v>82</v>
      </c>
      <c r="G175" s="203"/>
      <c r="H175" s="207">
        <v>2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141</v>
      </c>
      <c r="AU175" s="213" t="s">
        <v>82</v>
      </c>
      <c r="AV175" s="11" t="s">
        <v>82</v>
      </c>
      <c r="AW175" s="11" t="s">
        <v>36</v>
      </c>
      <c r="AX175" s="11" t="s">
        <v>80</v>
      </c>
      <c r="AY175" s="213" t="s">
        <v>132</v>
      </c>
    </row>
    <row r="176" spans="2:65" s="1" customFormat="1" ht="16.5" customHeight="1">
      <c r="B176" s="39"/>
      <c r="C176" s="214" t="s">
        <v>329</v>
      </c>
      <c r="D176" s="214" t="s">
        <v>245</v>
      </c>
      <c r="E176" s="215" t="s">
        <v>334</v>
      </c>
      <c r="F176" s="216" t="s">
        <v>335</v>
      </c>
      <c r="G176" s="217" t="s">
        <v>145</v>
      </c>
      <c r="H176" s="218">
        <v>16</v>
      </c>
      <c r="I176" s="219"/>
      <c r="J176" s="220">
        <f>ROUND(I176*H176,2)</f>
        <v>0</v>
      </c>
      <c r="K176" s="216" t="s">
        <v>138</v>
      </c>
      <c r="L176" s="221"/>
      <c r="M176" s="222" t="s">
        <v>21</v>
      </c>
      <c r="N176" s="223" t="s">
        <v>43</v>
      </c>
      <c r="O176" s="40"/>
      <c r="P176" s="199">
        <f>O176*H176</f>
        <v>0</v>
      </c>
      <c r="Q176" s="199">
        <v>4.8300000000000003E-2</v>
      </c>
      <c r="R176" s="199">
        <f>Q176*H176</f>
        <v>0.77280000000000004</v>
      </c>
      <c r="S176" s="199">
        <v>0</v>
      </c>
      <c r="T176" s="200">
        <f>S176*H176</f>
        <v>0</v>
      </c>
      <c r="AR176" s="22" t="s">
        <v>158</v>
      </c>
      <c r="AT176" s="22" t="s">
        <v>245</v>
      </c>
      <c r="AU176" s="22" t="s">
        <v>82</v>
      </c>
      <c r="AY176" s="22" t="s">
        <v>132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80</v>
      </c>
      <c r="BK176" s="201">
        <f>ROUND(I176*H176,2)</f>
        <v>0</v>
      </c>
      <c r="BL176" s="22" t="s">
        <v>139</v>
      </c>
      <c r="BM176" s="22" t="s">
        <v>636</v>
      </c>
    </row>
    <row r="177" spans="2:65" s="11" customFormat="1" ht="13.5">
      <c r="B177" s="202"/>
      <c r="C177" s="203"/>
      <c r="D177" s="204" t="s">
        <v>141</v>
      </c>
      <c r="E177" s="205" t="s">
        <v>21</v>
      </c>
      <c r="F177" s="206" t="s">
        <v>183</v>
      </c>
      <c r="G177" s="203"/>
      <c r="H177" s="207">
        <v>16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141</v>
      </c>
      <c r="AU177" s="213" t="s">
        <v>82</v>
      </c>
      <c r="AV177" s="11" t="s">
        <v>82</v>
      </c>
      <c r="AW177" s="11" t="s">
        <v>36</v>
      </c>
      <c r="AX177" s="11" t="s">
        <v>80</v>
      </c>
      <c r="AY177" s="213" t="s">
        <v>132</v>
      </c>
    </row>
    <row r="178" spans="2:65" s="1" customFormat="1" ht="16.5" customHeight="1">
      <c r="B178" s="39"/>
      <c r="C178" s="214" t="s">
        <v>333</v>
      </c>
      <c r="D178" s="214" t="s">
        <v>245</v>
      </c>
      <c r="E178" s="215" t="s">
        <v>339</v>
      </c>
      <c r="F178" s="216" t="s">
        <v>340</v>
      </c>
      <c r="G178" s="217" t="s">
        <v>145</v>
      </c>
      <c r="H178" s="218">
        <v>2</v>
      </c>
      <c r="I178" s="219"/>
      <c r="J178" s="220">
        <f>ROUND(I178*H178,2)</f>
        <v>0</v>
      </c>
      <c r="K178" s="216" t="s">
        <v>138</v>
      </c>
      <c r="L178" s="221"/>
      <c r="M178" s="222" t="s">
        <v>21</v>
      </c>
      <c r="N178" s="223" t="s">
        <v>43</v>
      </c>
      <c r="O178" s="40"/>
      <c r="P178" s="199">
        <f>O178*H178</f>
        <v>0</v>
      </c>
      <c r="Q178" s="199">
        <v>6.4000000000000001E-2</v>
      </c>
      <c r="R178" s="199">
        <f>Q178*H178</f>
        <v>0.128</v>
      </c>
      <c r="S178" s="199">
        <v>0</v>
      </c>
      <c r="T178" s="200">
        <f>S178*H178</f>
        <v>0</v>
      </c>
      <c r="AR178" s="22" t="s">
        <v>158</v>
      </c>
      <c r="AT178" s="22" t="s">
        <v>245</v>
      </c>
      <c r="AU178" s="22" t="s">
        <v>82</v>
      </c>
      <c r="AY178" s="22" t="s">
        <v>132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80</v>
      </c>
      <c r="BK178" s="201">
        <f>ROUND(I178*H178,2)</f>
        <v>0</v>
      </c>
      <c r="BL178" s="22" t="s">
        <v>139</v>
      </c>
      <c r="BM178" s="22" t="s">
        <v>637</v>
      </c>
    </row>
    <row r="179" spans="2:65" s="11" customFormat="1" ht="13.5">
      <c r="B179" s="202"/>
      <c r="C179" s="203"/>
      <c r="D179" s="204" t="s">
        <v>141</v>
      </c>
      <c r="E179" s="205" t="s">
        <v>21</v>
      </c>
      <c r="F179" s="206" t="s">
        <v>82</v>
      </c>
      <c r="G179" s="203"/>
      <c r="H179" s="207">
        <v>2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141</v>
      </c>
      <c r="AU179" s="213" t="s">
        <v>82</v>
      </c>
      <c r="AV179" s="11" t="s">
        <v>82</v>
      </c>
      <c r="AW179" s="11" t="s">
        <v>36</v>
      </c>
      <c r="AX179" s="11" t="s">
        <v>80</v>
      </c>
      <c r="AY179" s="213" t="s">
        <v>132</v>
      </c>
    </row>
    <row r="180" spans="2:65" s="1" customFormat="1" ht="38.25" customHeight="1">
      <c r="B180" s="39"/>
      <c r="C180" s="190" t="s">
        <v>338</v>
      </c>
      <c r="D180" s="190" t="s">
        <v>134</v>
      </c>
      <c r="E180" s="191" t="s">
        <v>343</v>
      </c>
      <c r="F180" s="192" t="s">
        <v>344</v>
      </c>
      <c r="G180" s="193" t="s">
        <v>145</v>
      </c>
      <c r="H180" s="194">
        <v>144</v>
      </c>
      <c r="I180" s="195"/>
      <c r="J180" s="196">
        <f>ROUND(I180*H180,2)</f>
        <v>0</v>
      </c>
      <c r="K180" s="192" t="s">
        <v>146</v>
      </c>
      <c r="L180" s="59"/>
      <c r="M180" s="197" t="s">
        <v>21</v>
      </c>
      <c r="N180" s="198" t="s">
        <v>43</v>
      </c>
      <c r="O180" s="40"/>
      <c r="P180" s="199">
        <f>O180*H180</f>
        <v>0</v>
      </c>
      <c r="Q180" s="199">
        <v>0.1295</v>
      </c>
      <c r="R180" s="199">
        <f>Q180*H180</f>
        <v>18.648</v>
      </c>
      <c r="S180" s="199">
        <v>0</v>
      </c>
      <c r="T180" s="200">
        <f>S180*H180</f>
        <v>0</v>
      </c>
      <c r="AR180" s="22" t="s">
        <v>139</v>
      </c>
      <c r="AT180" s="22" t="s">
        <v>134</v>
      </c>
      <c r="AU180" s="22" t="s">
        <v>82</v>
      </c>
      <c r="AY180" s="22" t="s">
        <v>132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80</v>
      </c>
      <c r="BK180" s="201">
        <f>ROUND(I180*H180,2)</f>
        <v>0</v>
      </c>
      <c r="BL180" s="22" t="s">
        <v>139</v>
      </c>
      <c r="BM180" s="22" t="s">
        <v>638</v>
      </c>
    </row>
    <row r="181" spans="2:65" s="11" customFormat="1" ht="13.5">
      <c r="B181" s="202"/>
      <c r="C181" s="203"/>
      <c r="D181" s="204" t="s">
        <v>141</v>
      </c>
      <c r="E181" s="205" t="s">
        <v>21</v>
      </c>
      <c r="F181" s="206" t="s">
        <v>639</v>
      </c>
      <c r="G181" s="203"/>
      <c r="H181" s="207">
        <v>43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141</v>
      </c>
      <c r="AU181" s="213" t="s">
        <v>82</v>
      </c>
      <c r="AV181" s="11" t="s">
        <v>82</v>
      </c>
      <c r="AW181" s="11" t="s">
        <v>36</v>
      </c>
      <c r="AX181" s="11" t="s">
        <v>72</v>
      </c>
      <c r="AY181" s="213" t="s">
        <v>132</v>
      </c>
    </row>
    <row r="182" spans="2:65" s="11" customFormat="1" ht="13.5">
      <c r="B182" s="202"/>
      <c r="C182" s="203"/>
      <c r="D182" s="204" t="s">
        <v>141</v>
      </c>
      <c r="E182" s="205" t="s">
        <v>21</v>
      </c>
      <c r="F182" s="206" t="s">
        <v>640</v>
      </c>
      <c r="G182" s="203"/>
      <c r="H182" s="207">
        <v>101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141</v>
      </c>
      <c r="AU182" s="213" t="s">
        <v>82</v>
      </c>
      <c r="AV182" s="11" t="s">
        <v>82</v>
      </c>
      <c r="AW182" s="11" t="s">
        <v>36</v>
      </c>
      <c r="AX182" s="11" t="s">
        <v>72</v>
      </c>
      <c r="AY182" s="213" t="s">
        <v>132</v>
      </c>
    </row>
    <row r="183" spans="2:65" s="12" customFormat="1" ht="13.5">
      <c r="B183" s="224"/>
      <c r="C183" s="225"/>
      <c r="D183" s="204" t="s">
        <v>141</v>
      </c>
      <c r="E183" s="226" t="s">
        <v>21</v>
      </c>
      <c r="F183" s="227" t="s">
        <v>270</v>
      </c>
      <c r="G183" s="225"/>
      <c r="H183" s="228">
        <v>144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141</v>
      </c>
      <c r="AU183" s="234" t="s">
        <v>82</v>
      </c>
      <c r="AV183" s="12" t="s">
        <v>139</v>
      </c>
      <c r="AW183" s="12" t="s">
        <v>36</v>
      </c>
      <c r="AX183" s="12" t="s">
        <v>80</v>
      </c>
      <c r="AY183" s="234" t="s">
        <v>132</v>
      </c>
    </row>
    <row r="184" spans="2:65" s="1" customFormat="1" ht="16.5" customHeight="1">
      <c r="B184" s="39"/>
      <c r="C184" s="214" t="s">
        <v>342</v>
      </c>
      <c r="D184" s="214" t="s">
        <v>245</v>
      </c>
      <c r="E184" s="215" t="s">
        <v>349</v>
      </c>
      <c r="F184" s="216" t="s">
        <v>350</v>
      </c>
      <c r="G184" s="217" t="s">
        <v>145</v>
      </c>
      <c r="H184" s="218">
        <v>144</v>
      </c>
      <c r="I184" s="219"/>
      <c r="J184" s="220">
        <f>ROUND(I184*H184,2)</f>
        <v>0</v>
      </c>
      <c r="K184" s="216" t="s">
        <v>138</v>
      </c>
      <c r="L184" s="221"/>
      <c r="M184" s="222" t="s">
        <v>21</v>
      </c>
      <c r="N184" s="223" t="s">
        <v>43</v>
      </c>
      <c r="O184" s="40"/>
      <c r="P184" s="199">
        <f>O184*H184</f>
        <v>0</v>
      </c>
      <c r="Q184" s="199">
        <v>3.5999999999999997E-2</v>
      </c>
      <c r="R184" s="199">
        <f>Q184*H184</f>
        <v>5.1839999999999993</v>
      </c>
      <c r="S184" s="199">
        <v>0</v>
      </c>
      <c r="T184" s="200">
        <f>S184*H184</f>
        <v>0</v>
      </c>
      <c r="AR184" s="22" t="s">
        <v>158</v>
      </c>
      <c r="AT184" s="22" t="s">
        <v>245</v>
      </c>
      <c r="AU184" s="22" t="s">
        <v>82</v>
      </c>
      <c r="AY184" s="22" t="s">
        <v>132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2" t="s">
        <v>80</v>
      </c>
      <c r="BK184" s="201">
        <f>ROUND(I184*H184,2)</f>
        <v>0</v>
      </c>
      <c r="BL184" s="22" t="s">
        <v>139</v>
      </c>
      <c r="BM184" s="22" t="s">
        <v>641</v>
      </c>
    </row>
    <row r="185" spans="2:65" s="11" customFormat="1" ht="13.5">
      <c r="B185" s="202"/>
      <c r="C185" s="203"/>
      <c r="D185" s="204" t="s">
        <v>141</v>
      </c>
      <c r="E185" s="205" t="s">
        <v>21</v>
      </c>
      <c r="F185" s="206" t="s">
        <v>642</v>
      </c>
      <c r="G185" s="203"/>
      <c r="H185" s="207">
        <v>144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141</v>
      </c>
      <c r="AU185" s="213" t="s">
        <v>82</v>
      </c>
      <c r="AV185" s="11" t="s">
        <v>82</v>
      </c>
      <c r="AW185" s="11" t="s">
        <v>36</v>
      </c>
      <c r="AX185" s="11" t="s">
        <v>80</v>
      </c>
      <c r="AY185" s="213" t="s">
        <v>132</v>
      </c>
    </row>
    <row r="186" spans="2:65" s="10" customFormat="1" ht="29.85" customHeight="1">
      <c r="B186" s="174"/>
      <c r="C186" s="175"/>
      <c r="D186" s="176" t="s">
        <v>71</v>
      </c>
      <c r="E186" s="188" t="s">
        <v>353</v>
      </c>
      <c r="F186" s="188" t="s">
        <v>354</v>
      </c>
      <c r="G186" s="175"/>
      <c r="H186" s="175"/>
      <c r="I186" s="178"/>
      <c r="J186" s="189">
        <f>BK186</f>
        <v>0</v>
      </c>
      <c r="K186" s="175"/>
      <c r="L186" s="180"/>
      <c r="M186" s="181"/>
      <c r="N186" s="182"/>
      <c r="O186" s="182"/>
      <c r="P186" s="183">
        <f>SUM(P187:P198)</f>
        <v>0</v>
      </c>
      <c r="Q186" s="182"/>
      <c r="R186" s="183">
        <f>SUM(R187:R198)</f>
        <v>0</v>
      </c>
      <c r="S186" s="182"/>
      <c r="T186" s="184">
        <f>SUM(T187:T198)</f>
        <v>0</v>
      </c>
      <c r="AR186" s="185" t="s">
        <v>80</v>
      </c>
      <c r="AT186" s="186" t="s">
        <v>71</v>
      </c>
      <c r="AU186" s="186" t="s">
        <v>80</v>
      </c>
      <c r="AY186" s="185" t="s">
        <v>132</v>
      </c>
      <c r="BK186" s="187">
        <f>SUM(BK187:BK198)</f>
        <v>0</v>
      </c>
    </row>
    <row r="187" spans="2:65" s="1" customFormat="1" ht="25.5" customHeight="1">
      <c r="B187" s="39"/>
      <c r="C187" s="190" t="s">
        <v>139</v>
      </c>
      <c r="D187" s="190" t="s">
        <v>134</v>
      </c>
      <c r="E187" s="191" t="s">
        <v>355</v>
      </c>
      <c r="F187" s="192" t="s">
        <v>356</v>
      </c>
      <c r="G187" s="193" t="s">
        <v>196</v>
      </c>
      <c r="H187" s="194">
        <v>85.894999999999996</v>
      </c>
      <c r="I187" s="195"/>
      <c r="J187" s="196">
        <f>ROUND(I187*H187,2)</f>
        <v>0</v>
      </c>
      <c r="K187" s="192" t="s">
        <v>146</v>
      </c>
      <c r="L187" s="59"/>
      <c r="M187" s="197" t="s">
        <v>21</v>
      </c>
      <c r="N187" s="198" t="s">
        <v>43</v>
      </c>
      <c r="O187" s="40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2" t="s">
        <v>139</v>
      </c>
      <c r="AT187" s="22" t="s">
        <v>134</v>
      </c>
      <c r="AU187" s="22" t="s">
        <v>82</v>
      </c>
      <c r="AY187" s="22" t="s">
        <v>132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2" t="s">
        <v>80</v>
      </c>
      <c r="BK187" s="201">
        <f>ROUND(I187*H187,2)</f>
        <v>0</v>
      </c>
      <c r="BL187" s="22" t="s">
        <v>139</v>
      </c>
      <c r="BM187" s="22" t="s">
        <v>643</v>
      </c>
    </row>
    <row r="188" spans="2:65" s="11" customFormat="1" ht="13.5">
      <c r="B188" s="202"/>
      <c r="C188" s="203"/>
      <c r="D188" s="204" t="s">
        <v>141</v>
      </c>
      <c r="E188" s="205" t="s">
        <v>21</v>
      </c>
      <c r="F188" s="206" t="s">
        <v>644</v>
      </c>
      <c r="G188" s="203"/>
      <c r="H188" s="207">
        <v>85.894999999999996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141</v>
      </c>
      <c r="AU188" s="213" t="s">
        <v>82</v>
      </c>
      <c r="AV188" s="11" t="s">
        <v>82</v>
      </c>
      <c r="AW188" s="11" t="s">
        <v>36</v>
      </c>
      <c r="AX188" s="11" t="s">
        <v>80</v>
      </c>
      <c r="AY188" s="213" t="s">
        <v>132</v>
      </c>
    </row>
    <row r="189" spans="2:65" s="1" customFormat="1" ht="25.5" customHeight="1">
      <c r="B189" s="39"/>
      <c r="C189" s="190" t="s">
        <v>257</v>
      </c>
      <c r="D189" s="190" t="s">
        <v>134</v>
      </c>
      <c r="E189" s="191" t="s">
        <v>359</v>
      </c>
      <c r="F189" s="192" t="s">
        <v>360</v>
      </c>
      <c r="G189" s="193" t="s">
        <v>196</v>
      </c>
      <c r="H189" s="194">
        <v>128.84299999999999</v>
      </c>
      <c r="I189" s="195"/>
      <c r="J189" s="196">
        <f>ROUND(I189*H189,2)</f>
        <v>0</v>
      </c>
      <c r="K189" s="192" t="s">
        <v>146</v>
      </c>
      <c r="L189" s="59"/>
      <c r="M189" s="197" t="s">
        <v>21</v>
      </c>
      <c r="N189" s="198" t="s">
        <v>43</v>
      </c>
      <c r="O189" s="4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2" t="s">
        <v>139</v>
      </c>
      <c r="AT189" s="22" t="s">
        <v>134</v>
      </c>
      <c r="AU189" s="22" t="s">
        <v>82</v>
      </c>
      <c r="AY189" s="22" t="s">
        <v>132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2" t="s">
        <v>80</v>
      </c>
      <c r="BK189" s="201">
        <f>ROUND(I189*H189,2)</f>
        <v>0</v>
      </c>
      <c r="BL189" s="22" t="s">
        <v>139</v>
      </c>
      <c r="BM189" s="22" t="s">
        <v>645</v>
      </c>
    </row>
    <row r="190" spans="2:65" s="11" customFormat="1" ht="13.5">
      <c r="B190" s="202"/>
      <c r="C190" s="203"/>
      <c r="D190" s="204" t="s">
        <v>141</v>
      </c>
      <c r="E190" s="205" t="s">
        <v>21</v>
      </c>
      <c r="F190" s="206" t="s">
        <v>646</v>
      </c>
      <c r="G190" s="203"/>
      <c r="H190" s="207">
        <v>128.84299999999999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141</v>
      </c>
      <c r="AU190" s="213" t="s">
        <v>82</v>
      </c>
      <c r="AV190" s="11" t="s">
        <v>82</v>
      </c>
      <c r="AW190" s="11" t="s">
        <v>36</v>
      </c>
      <c r="AX190" s="11" t="s">
        <v>80</v>
      </c>
      <c r="AY190" s="213" t="s">
        <v>132</v>
      </c>
    </row>
    <row r="191" spans="2:65" s="1" customFormat="1" ht="16.5" customHeight="1">
      <c r="B191" s="39"/>
      <c r="C191" s="190" t="s">
        <v>337</v>
      </c>
      <c r="D191" s="190" t="s">
        <v>134</v>
      </c>
      <c r="E191" s="191" t="s">
        <v>364</v>
      </c>
      <c r="F191" s="192" t="s">
        <v>365</v>
      </c>
      <c r="G191" s="193" t="s">
        <v>196</v>
      </c>
      <c r="H191" s="194">
        <v>85.894999999999996</v>
      </c>
      <c r="I191" s="195"/>
      <c r="J191" s="196">
        <f>ROUND(I191*H191,2)</f>
        <v>0</v>
      </c>
      <c r="K191" s="192" t="s">
        <v>146</v>
      </c>
      <c r="L191" s="59"/>
      <c r="M191" s="197" t="s">
        <v>21</v>
      </c>
      <c r="N191" s="198" t="s">
        <v>43</v>
      </c>
      <c r="O191" s="40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2" t="s">
        <v>139</v>
      </c>
      <c r="AT191" s="22" t="s">
        <v>134</v>
      </c>
      <c r="AU191" s="22" t="s">
        <v>82</v>
      </c>
      <c r="AY191" s="22" t="s">
        <v>132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2" t="s">
        <v>80</v>
      </c>
      <c r="BK191" s="201">
        <f>ROUND(I191*H191,2)</f>
        <v>0</v>
      </c>
      <c r="BL191" s="22" t="s">
        <v>139</v>
      </c>
      <c r="BM191" s="22" t="s">
        <v>647</v>
      </c>
    </row>
    <row r="192" spans="2:65" s="11" customFormat="1" ht="13.5">
      <c r="B192" s="202"/>
      <c r="C192" s="203"/>
      <c r="D192" s="204" t="s">
        <v>141</v>
      </c>
      <c r="E192" s="205" t="s">
        <v>21</v>
      </c>
      <c r="F192" s="206" t="s">
        <v>644</v>
      </c>
      <c r="G192" s="203"/>
      <c r="H192" s="207">
        <v>85.894999999999996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141</v>
      </c>
      <c r="AU192" s="213" t="s">
        <v>82</v>
      </c>
      <c r="AV192" s="11" t="s">
        <v>82</v>
      </c>
      <c r="AW192" s="11" t="s">
        <v>36</v>
      </c>
      <c r="AX192" s="11" t="s">
        <v>80</v>
      </c>
      <c r="AY192" s="213" t="s">
        <v>132</v>
      </c>
    </row>
    <row r="193" spans="2:65" s="1" customFormat="1" ht="25.5" customHeight="1">
      <c r="B193" s="39"/>
      <c r="C193" s="190" t="s">
        <v>158</v>
      </c>
      <c r="D193" s="190" t="s">
        <v>134</v>
      </c>
      <c r="E193" s="191" t="s">
        <v>367</v>
      </c>
      <c r="F193" s="192" t="s">
        <v>368</v>
      </c>
      <c r="G193" s="193" t="s">
        <v>196</v>
      </c>
      <c r="H193" s="194">
        <v>59.45</v>
      </c>
      <c r="I193" s="195"/>
      <c r="J193" s="196">
        <f>ROUND(I193*H193,2)</f>
        <v>0</v>
      </c>
      <c r="K193" s="192" t="s">
        <v>138</v>
      </c>
      <c r="L193" s="59"/>
      <c r="M193" s="197" t="s">
        <v>21</v>
      </c>
      <c r="N193" s="198" t="s">
        <v>43</v>
      </c>
      <c r="O193" s="4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2" t="s">
        <v>139</v>
      </c>
      <c r="AT193" s="22" t="s">
        <v>134</v>
      </c>
      <c r="AU193" s="22" t="s">
        <v>82</v>
      </c>
      <c r="AY193" s="22" t="s">
        <v>132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2" t="s">
        <v>80</v>
      </c>
      <c r="BK193" s="201">
        <f>ROUND(I193*H193,2)</f>
        <v>0</v>
      </c>
      <c r="BL193" s="22" t="s">
        <v>139</v>
      </c>
      <c r="BM193" s="22" t="s">
        <v>648</v>
      </c>
    </row>
    <row r="194" spans="2:65" s="11" customFormat="1" ht="13.5">
      <c r="B194" s="202"/>
      <c r="C194" s="203"/>
      <c r="D194" s="204" t="s">
        <v>141</v>
      </c>
      <c r="E194" s="205" t="s">
        <v>21</v>
      </c>
      <c r="F194" s="206" t="s">
        <v>649</v>
      </c>
      <c r="G194" s="203"/>
      <c r="H194" s="207">
        <v>59.45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141</v>
      </c>
      <c r="AU194" s="213" t="s">
        <v>82</v>
      </c>
      <c r="AV194" s="11" t="s">
        <v>82</v>
      </c>
      <c r="AW194" s="11" t="s">
        <v>36</v>
      </c>
      <c r="AX194" s="11" t="s">
        <v>80</v>
      </c>
      <c r="AY194" s="213" t="s">
        <v>132</v>
      </c>
    </row>
    <row r="195" spans="2:65" s="1" customFormat="1" ht="25.5" customHeight="1">
      <c r="B195" s="39"/>
      <c r="C195" s="190" t="s">
        <v>310</v>
      </c>
      <c r="D195" s="190" t="s">
        <v>134</v>
      </c>
      <c r="E195" s="191" t="s">
        <v>372</v>
      </c>
      <c r="F195" s="192" t="s">
        <v>373</v>
      </c>
      <c r="G195" s="193" t="s">
        <v>196</v>
      </c>
      <c r="H195" s="194">
        <v>89.174999999999997</v>
      </c>
      <c r="I195" s="195"/>
      <c r="J195" s="196">
        <f>ROUND(I195*H195,2)</f>
        <v>0</v>
      </c>
      <c r="K195" s="192" t="s">
        <v>138</v>
      </c>
      <c r="L195" s="59"/>
      <c r="M195" s="197" t="s">
        <v>21</v>
      </c>
      <c r="N195" s="198" t="s">
        <v>43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2" t="s">
        <v>139</v>
      </c>
      <c r="AT195" s="22" t="s">
        <v>134</v>
      </c>
      <c r="AU195" s="22" t="s">
        <v>82</v>
      </c>
      <c r="AY195" s="22" t="s">
        <v>132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80</v>
      </c>
      <c r="BK195" s="201">
        <f>ROUND(I195*H195,2)</f>
        <v>0</v>
      </c>
      <c r="BL195" s="22" t="s">
        <v>139</v>
      </c>
      <c r="BM195" s="22" t="s">
        <v>650</v>
      </c>
    </row>
    <row r="196" spans="2:65" s="11" customFormat="1" ht="13.5">
      <c r="B196" s="202"/>
      <c r="C196" s="203"/>
      <c r="D196" s="204" t="s">
        <v>141</v>
      </c>
      <c r="E196" s="205" t="s">
        <v>21</v>
      </c>
      <c r="F196" s="206" t="s">
        <v>651</v>
      </c>
      <c r="G196" s="203"/>
      <c r="H196" s="207">
        <v>89.174999999999997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141</v>
      </c>
      <c r="AU196" s="213" t="s">
        <v>82</v>
      </c>
      <c r="AV196" s="11" t="s">
        <v>82</v>
      </c>
      <c r="AW196" s="11" t="s">
        <v>36</v>
      </c>
      <c r="AX196" s="11" t="s">
        <v>80</v>
      </c>
      <c r="AY196" s="213" t="s">
        <v>132</v>
      </c>
    </row>
    <row r="197" spans="2:65" s="1" customFormat="1" ht="25.5" customHeight="1">
      <c r="B197" s="39"/>
      <c r="C197" s="190" t="s">
        <v>371</v>
      </c>
      <c r="D197" s="190" t="s">
        <v>134</v>
      </c>
      <c r="E197" s="191" t="s">
        <v>377</v>
      </c>
      <c r="F197" s="192" t="s">
        <v>378</v>
      </c>
      <c r="G197" s="193" t="s">
        <v>196</v>
      </c>
      <c r="H197" s="194">
        <v>59.45</v>
      </c>
      <c r="I197" s="195"/>
      <c r="J197" s="196">
        <f>ROUND(I197*H197,2)</f>
        <v>0</v>
      </c>
      <c r="K197" s="192" t="s">
        <v>146</v>
      </c>
      <c r="L197" s="59"/>
      <c r="M197" s="197" t="s">
        <v>21</v>
      </c>
      <c r="N197" s="198" t="s">
        <v>43</v>
      </c>
      <c r="O197" s="40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2" t="s">
        <v>139</v>
      </c>
      <c r="AT197" s="22" t="s">
        <v>134</v>
      </c>
      <c r="AU197" s="22" t="s">
        <v>82</v>
      </c>
      <c r="AY197" s="22" t="s">
        <v>132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80</v>
      </c>
      <c r="BK197" s="201">
        <f>ROUND(I197*H197,2)</f>
        <v>0</v>
      </c>
      <c r="BL197" s="22" t="s">
        <v>139</v>
      </c>
      <c r="BM197" s="22" t="s">
        <v>652</v>
      </c>
    </row>
    <row r="198" spans="2:65" s="11" customFormat="1" ht="13.5">
      <c r="B198" s="202"/>
      <c r="C198" s="203"/>
      <c r="D198" s="204" t="s">
        <v>141</v>
      </c>
      <c r="E198" s="205" t="s">
        <v>21</v>
      </c>
      <c r="F198" s="206" t="s">
        <v>649</v>
      </c>
      <c r="G198" s="203"/>
      <c r="H198" s="207">
        <v>59.45</v>
      </c>
      <c r="I198" s="208"/>
      <c r="J198" s="203"/>
      <c r="K198" s="203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141</v>
      </c>
      <c r="AU198" s="213" t="s">
        <v>82</v>
      </c>
      <c r="AV198" s="11" t="s">
        <v>82</v>
      </c>
      <c r="AW198" s="11" t="s">
        <v>36</v>
      </c>
      <c r="AX198" s="11" t="s">
        <v>80</v>
      </c>
      <c r="AY198" s="213" t="s">
        <v>132</v>
      </c>
    </row>
    <row r="199" spans="2:65" s="10" customFormat="1" ht="29.85" customHeight="1">
      <c r="B199" s="174"/>
      <c r="C199" s="175"/>
      <c r="D199" s="176" t="s">
        <v>71</v>
      </c>
      <c r="E199" s="188" t="s">
        <v>380</v>
      </c>
      <c r="F199" s="188" t="s">
        <v>381</v>
      </c>
      <c r="G199" s="175"/>
      <c r="H199" s="175"/>
      <c r="I199" s="178"/>
      <c r="J199" s="189">
        <f>BK199</f>
        <v>0</v>
      </c>
      <c r="K199" s="175"/>
      <c r="L199" s="180"/>
      <c r="M199" s="181"/>
      <c r="N199" s="182"/>
      <c r="O199" s="182"/>
      <c r="P199" s="183">
        <f>P200</f>
        <v>0</v>
      </c>
      <c r="Q199" s="182"/>
      <c r="R199" s="183">
        <f>R200</f>
        <v>0</v>
      </c>
      <c r="S199" s="182"/>
      <c r="T199" s="184">
        <f>T200</f>
        <v>0</v>
      </c>
      <c r="AR199" s="185" t="s">
        <v>80</v>
      </c>
      <c r="AT199" s="186" t="s">
        <v>71</v>
      </c>
      <c r="AU199" s="186" t="s">
        <v>80</v>
      </c>
      <c r="AY199" s="185" t="s">
        <v>132</v>
      </c>
      <c r="BK199" s="187">
        <f>BK200</f>
        <v>0</v>
      </c>
    </row>
    <row r="200" spans="2:65" s="1" customFormat="1" ht="25.5" customHeight="1">
      <c r="B200" s="39"/>
      <c r="C200" s="190" t="s">
        <v>244</v>
      </c>
      <c r="D200" s="190" t="s">
        <v>134</v>
      </c>
      <c r="E200" s="191" t="s">
        <v>383</v>
      </c>
      <c r="F200" s="192" t="s">
        <v>384</v>
      </c>
      <c r="G200" s="193" t="s">
        <v>196</v>
      </c>
      <c r="H200" s="194">
        <v>103.509</v>
      </c>
      <c r="I200" s="195"/>
      <c r="J200" s="196">
        <f>ROUND(I200*H200,2)</f>
        <v>0</v>
      </c>
      <c r="K200" s="192" t="s">
        <v>146</v>
      </c>
      <c r="L200" s="59"/>
      <c r="M200" s="197" t="s">
        <v>21</v>
      </c>
      <c r="N200" s="235" t="s">
        <v>43</v>
      </c>
      <c r="O200" s="236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AR200" s="22" t="s">
        <v>139</v>
      </c>
      <c r="AT200" s="22" t="s">
        <v>134</v>
      </c>
      <c r="AU200" s="22" t="s">
        <v>82</v>
      </c>
      <c r="AY200" s="22" t="s">
        <v>132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80</v>
      </c>
      <c r="BK200" s="201">
        <f>ROUND(I200*H200,2)</f>
        <v>0</v>
      </c>
      <c r="BL200" s="22" t="s">
        <v>139</v>
      </c>
      <c r="BM200" s="22" t="s">
        <v>653</v>
      </c>
    </row>
    <row r="201" spans="2:65" s="1" customFormat="1" ht="6.95" customHeight="1">
      <c r="B201" s="54"/>
      <c r="C201" s="55"/>
      <c r="D201" s="55"/>
      <c r="E201" s="55"/>
      <c r="F201" s="55"/>
      <c r="G201" s="55"/>
      <c r="H201" s="55"/>
      <c r="I201" s="137"/>
      <c r="J201" s="55"/>
      <c r="K201" s="55"/>
      <c r="L201" s="59"/>
    </row>
  </sheetData>
  <sheetProtection algorithmName="SHA-512" hashValue="VtiUW72f0axBlTba/A+7hxytEPgdqpcewHKhsQMeaueEQsSlUU+TznDLF4kUOAl7xN1hpv4WekgHEfRu38lyKw==" saltValue="HHf9Y4wRvVb6WdK2Q4gJLXEBpoDechdecLUBvDyfB3p3T4mfT8WM6WOIZGLAozjfOcnrTtzGXFL/XvK1fQNMAg==" spinCount="100000" sheet="1" objects="1" scenarios="1" formatColumns="0" formatRows="0" autoFilter="0"/>
  <autoFilter ref="C82:K20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96</v>
      </c>
      <c r="G1" s="363" t="s">
        <v>97</v>
      </c>
      <c r="H1" s="363"/>
      <c r="I1" s="113"/>
      <c r="J1" s="112" t="s">
        <v>98</v>
      </c>
      <c r="K1" s="111" t="s">
        <v>99</v>
      </c>
      <c r="L1" s="112" t="s">
        <v>100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90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101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5" t="str">
        <f>'Rekapitulace stavby'!K6</f>
        <v>Rekonstrukce chodníku v ul. Tř. Legií v Bystřici pod Hostýnem</v>
      </c>
      <c r="F7" s="356"/>
      <c r="G7" s="356"/>
      <c r="H7" s="356"/>
      <c r="I7" s="115"/>
      <c r="J7" s="27"/>
      <c r="K7" s="29"/>
    </row>
    <row r="8" spans="1:70" s="1" customFormat="1">
      <c r="B8" s="39"/>
      <c r="C8" s="40"/>
      <c r="D8" s="35" t="s">
        <v>102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7" t="s">
        <v>654</v>
      </c>
      <c r="F9" s="358"/>
      <c r="G9" s="358"/>
      <c r="H9" s="35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22.2.2018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ROUND(SUM(BE83:BE200), 2)</f>
        <v>0</v>
      </c>
      <c r="G30" s="40"/>
      <c r="H30" s="40"/>
      <c r="I30" s="129">
        <v>0.21</v>
      </c>
      <c r="J30" s="128">
        <f>ROUND(ROUND((SUM(BE83:BE200)),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ROUND(SUM(BF83:BF200), 2)</f>
        <v>0</v>
      </c>
      <c r="G31" s="40"/>
      <c r="H31" s="40"/>
      <c r="I31" s="129">
        <v>0.15</v>
      </c>
      <c r="J31" s="128">
        <f>ROUND(ROUND((SUM(BF83:BF200)),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ROUND(SUM(BG83:BG200),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ROUND(SUM(BH83:BH200),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ROUND(SUM(BI83:BI200),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chodníku v ul. Tř. Legií v Bystřici pod Hostýnem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SO 105 - Chodník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Bystřice pod Hostýnem</v>
      </c>
      <c r="G49" s="40"/>
      <c r="H49" s="40"/>
      <c r="I49" s="117" t="s">
        <v>25</v>
      </c>
      <c r="J49" s="118" t="str">
        <f>IF(J12="","",J12)</f>
        <v>22.2.2018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Město Bystřice pod Hostýnem</v>
      </c>
      <c r="G51" s="40"/>
      <c r="H51" s="40"/>
      <c r="I51" s="117" t="s">
        <v>34</v>
      </c>
      <c r="J51" s="324" t="str">
        <f>E21</f>
        <v>Ing. Tomáš Olša</v>
      </c>
      <c r="K51" s="43"/>
    </row>
    <row r="52" spans="2:47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105</v>
      </c>
      <c r="D54" s="130"/>
      <c r="E54" s="130"/>
      <c r="F54" s="130"/>
      <c r="G54" s="130"/>
      <c r="H54" s="130"/>
      <c r="I54" s="143"/>
      <c r="J54" s="144" t="s">
        <v>106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107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108</v>
      </c>
    </row>
    <row r="57" spans="2:47" s="7" customFormat="1" ht="24.95" customHeight="1">
      <c r="B57" s="147"/>
      <c r="C57" s="148"/>
      <c r="D57" s="149" t="s">
        <v>109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47" s="8" customFormat="1" ht="19.899999999999999" customHeight="1">
      <c r="B58" s="154"/>
      <c r="C58" s="155"/>
      <c r="D58" s="156" t="s">
        <v>110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47" s="8" customFormat="1" ht="19.899999999999999" customHeight="1">
      <c r="B59" s="154"/>
      <c r="C59" s="155"/>
      <c r="D59" s="156" t="s">
        <v>111</v>
      </c>
      <c r="E59" s="157"/>
      <c r="F59" s="157"/>
      <c r="G59" s="157"/>
      <c r="H59" s="157"/>
      <c r="I59" s="158"/>
      <c r="J59" s="159">
        <f>J134</f>
        <v>0</v>
      </c>
      <c r="K59" s="160"/>
    </row>
    <row r="60" spans="2:47" s="8" customFormat="1" ht="19.899999999999999" customHeight="1">
      <c r="B60" s="154"/>
      <c r="C60" s="155"/>
      <c r="D60" s="156" t="s">
        <v>112</v>
      </c>
      <c r="E60" s="157"/>
      <c r="F60" s="157"/>
      <c r="G60" s="157"/>
      <c r="H60" s="157"/>
      <c r="I60" s="158"/>
      <c r="J60" s="159">
        <f>J137</f>
        <v>0</v>
      </c>
      <c r="K60" s="160"/>
    </row>
    <row r="61" spans="2:47" s="8" customFormat="1" ht="19.899999999999999" customHeight="1">
      <c r="B61" s="154"/>
      <c r="C61" s="155"/>
      <c r="D61" s="156" t="s">
        <v>113</v>
      </c>
      <c r="E61" s="157"/>
      <c r="F61" s="157"/>
      <c r="G61" s="157"/>
      <c r="H61" s="157"/>
      <c r="I61" s="158"/>
      <c r="J61" s="159">
        <f>J164</f>
        <v>0</v>
      </c>
      <c r="K61" s="160"/>
    </row>
    <row r="62" spans="2:47" s="8" customFormat="1" ht="19.899999999999999" customHeight="1">
      <c r="B62" s="154"/>
      <c r="C62" s="155"/>
      <c r="D62" s="156" t="s">
        <v>114</v>
      </c>
      <c r="E62" s="157"/>
      <c r="F62" s="157"/>
      <c r="G62" s="157"/>
      <c r="H62" s="157"/>
      <c r="I62" s="158"/>
      <c r="J62" s="159">
        <f>J186</f>
        <v>0</v>
      </c>
      <c r="K62" s="160"/>
    </row>
    <row r="63" spans="2:47" s="8" customFormat="1" ht="19.899999999999999" customHeight="1">
      <c r="B63" s="154"/>
      <c r="C63" s="155"/>
      <c r="D63" s="156" t="s">
        <v>115</v>
      </c>
      <c r="E63" s="157"/>
      <c r="F63" s="157"/>
      <c r="G63" s="157"/>
      <c r="H63" s="157"/>
      <c r="I63" s="158"/>
      <c r="J63" s="159">
        <f>J199</f>
        <v>0</v>
      </c>
      <c r="K63" s="160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0000000000003" customHeight="1">
      <c r="B70" s="39"/>
      <c r="C70" s="60" t="s">
        <v>116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60" t="str">
        <f>E7</f>
        <v>Rekonstrukce chodníku v ul. Tř. Legií v Bystřici pod Hostýnem</v>
      </c>
      <c r="F73" s="361"/>
      <c r="G73" s="361"/>
      <c r="H73" s="361"/>
      <c r="I73" s="161"/>
      <c r="J73" s="61"/>
      <c r="K73" s="61"/>
      <c r="L73" s="59"/>
    </row>
    <row r="74" spans="2:12" s="1" customFormat="1" ht="14.45" customHeight="1">
      <c r="B74" s="39"/>
      <c r="C74" s="63" t="s">
        <v>102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35" t="str">
        <f>E9</f>
        <v>SO 105 - Chodník</v>
      </c>
      <c r="F75" s="362"/>
      <c r="G75" s="362"/>
      <c r="H75" s="362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>Bystřice pod Hostýnem</v>
      </c>
      <c r="G77" s="61"/>
      <c r="H77" s="61"/>
      <c r="I77" s="163" t="s">
        <v>25</v>
      </c>
      <c r="J77" s="71" t="str">
        <f>IF(J12="","",J12)</f>
        <v>22.2.2018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>
      <c r="B79" s="39"/>
      <c r="C79" s="63" t="s">
        <v>27</v>
      </c>
      <c r="D79" s="61"/>
      <c r="E79" s="61"/>
      <c r="F79" s="162" t="str">
        <f>E15</f>
        <v>Město Bystřice pod Hostýnem</v>
      </c>
      <c r="G79" s="61"/>
      <c r="H79" s="61"/>
      <c r="I79" s="163" t="s">
        <v>34</v>
      </c>
      <c r="J79" s="162" t="str">
        <f>E21</f>
        <v>Ing. Tomáš Olša</v>
      </c>
      <c r="K79" s="61"/>
      <c r="L79" s="59"/>
    </row>
    <row r="80" spans="2:12" s="1" customFormat="1" ht="14.45" customHeight="1">
      <c r="B80" s="39"/>
      <c r="C80" s="63" t="s">
        <v>32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65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9" customFormat="1" ht="29.25" customHeight="1">
      <c r="B82" s="164"/>
      <c r="C82" s="165" t="s">
        <v>117</v>
      </c>
      <c r="D82" s="166" t="s">
        <v>57</v>
      </c>
      <c r="E82" s="166" t="s">
        <v>53</v>
      </c>
      <c r="F82" s="166" t="s">
        <v>118</v>
      </c>
      <c r="G82" s="166" t="s">
        <v>119</v>
      </c>
      <c r="H82" s="166" t="s">
        <v>120</v>
      </c>
      <c r="I82" s="167" t="s">
        <v>121</v>
      </c>
      <c r="J82" s="166" t="s">
        <v>106</v>
      </c>
      <c r="K82" s="168" t="s">
        <v>122</v>
      </c>
      <c r="L82" s="169"/>
      <c r="M82" s="79" t="s">
        <v>123</v>
      </c>
      <c r="N82" s="80" t="s">
        <v>42</v>
      </c>
      <c r="O82" s="80" t="s">
        <v>124</v>
      </c>
      <c r="P82" s="80" t="s">
        <v>125</v>
      </c>
      <c r="Q82" s="80" t="s">
        <v>126</v>
      </c>
      <c r="R82" s="80" t="s">
        <v>127</v>
      </c>
      <c r="S82" s="80" t="s">
        <v>128</v>
      </c>
      <c r="T82" s="81" t="s">
        <v>129</v>
      </c>
    </row>
    <row r="83" spans="2:65" s="1" customFormat="1" ht="29.25" customHeight="1">
      <c r="B83" s="39"/>
      <c r="C83" s="85" t="s">
        <v>107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162.9569334</v>
      </c>
      <c r="S83" s="83"/>
      <c r="T83" s="172">
        <f>T84</f>
        <v>234.47499999999999</v>
      </c>
      <c r="AT83" s="22" t="s">
        <v>71</v>
      </c>
      <c r="AU83" s="22" t="s">
        <v>108</v>
      </c>
      <c r="BK83" s="173">
        <f>BK84</f>
        <v>0</v>
      </c>
    </row>
    <row r="84" spans="2:65" s="10" customFormat="1" ht="37.35" customHeight="1">
      <c r="B84" s="174"/>
      <c r="C84" s="175"/>
      <c r="D84" s="176" t="s">
        <v>71</v>
      </c>
      <c r="E84" s="177" t="s">
        <v>130</v>
      </c>
      <c r="F84" s="177" t="s">
        <v>131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P85+P134+P137+P164+P186+P199</f>
        <v>0</v>
      </c>
      <c r="Q84" s="182"/>
      <c r="R84" s="183">
        <f>R85+R134+R137+R164+R186+R199</f>
        <v>162.9569334</v>
      </c>
      <c r="S84" s="182"/>
      <c r="T84" s="184">
        <f>T85+T134+T137+T164+T186+T199</f>
        <v>234.47499999999999</v>
      </c>
      <c r="AR84" s="185" t="s">
        <v>80</v>
      </c>
      <c r="AT84" s="186" t="s">
        <v>71</v>
      </c>
      <c r="AU84" s="186" t="s">
        <v>72</v>
      </c>
      <c r="AY84" s="185" t="s">
        <v>132</v>
      </c>
      <c r="BK84" s="187">
        <f>BK85+BK134+BK137+BK164+BK186+BK199</f>
        <v>0</v>
      </c>
    </row>
    <row r="85" spans="2:65" s="10" customFormat="1" ht="19.899999999999999" customHeight="1">
      <c r="B85" s="174"/>
      <c r="C85" s="175"/>
      <c r="D85" s="176" t="s">
        <v>71</v>
      </c>
      <c r="E85" s="188" t="s">
        <v>80</v>
      </c>
      <c r="F85" s="188" t="s">
        <v>133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SUM(P86:P133)</f>
        <v>0</v>
      </c>
      <c r="Q85" s="182"/>
      <c r="R85" s="183">
        <f>SUM(R86:R133)</f>
        <v>1.9250000000000001E-3</v>
      </c>
      <c r="S85" s="182"/>
      <c r="T85" s="184">
        <f>SUM(T86:T133)</f>
        <v>234.47499999999999</v>
      </c>
      <c r="AR85" s="185" t="s">
        <v>80</v>
      </c>
      <c r="AT85" s="186" t="s">
        <v>71</v>
      </c>
      <c r="AU85" s="186" t="s">
        <v>80</v>
      </c>
      <c r="AY85" s="185" t="s">
        <v>132</v>
      </c>
      <c r="BK85" s="187">
        <f>SUM(BK86:BK133)</f>
        <v>0</v>
      </c>
    </row>
    <row r="86" spans="2:65" s="1" customFormat="1" ht="16.5" customHeight="1">
      <c r="B86" s="39"/>
      <c r="C86" s="190" t="s">
        <v>80</v>
      </c>
      <c r="D86" s="190" t="s">
        <v>134</v>
      </c>
      <c r="E86" s="191" t="s">
        <v>135</v>
      </c>
      <c r="F86" s="192" t="s">
        <v>136</v>
      </c>
      <c r="G86" s="193" t="s">
        <v>137</v>
      </c>
      <c r="H86" s="194">
        <v>77</v>
      </c>
      <c r="I86" s="195"/>
      <c r="J86" s="196">
        <f>ROUND(I86*H86,2)</f>
        <v>0</v>
      </c>
      <c r="K86" s="192" t="s">
        <v>138</v>
      </c>
      <c r="L86" s="59"/>
      <c r="M86" s="197" t="s">
        <v>21</v>
      </c>
      <c r="N86" s="198" t="s">
        <v>43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2" t="s">
        <v>139</v>
      </c>
      <c r="AT86" s="22" t="s">
        <v>134</v>
      </c>
      <c r="AU86" s="22" t="s">
        <v>82</v>
      </c>
      <c r="AY86" s="22" t="s">
        <v>132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2" t="s">
        <v>80</v>
      </c>
      <c r="BK86" s="201">
        <f>ROUND(I86*H86,2)</f>
        <v>0</v>
      </c>
      <c r="BL86" s="22" t="s">
        <v>139</v>
      </c>
      <c r="BM86" s="22" t="s">
        <v>655</v>
      </c>
    </row>
    <row r="87" spans="2:65" s="11" customFormat="1" ht="13.5">
      <c r="B87" s="202"/>
      <c r="C87" s="203"/>
      <c r="D87" s="204" t="s">
        <v>141</v>
      </c>
      <c r="E87" s="205" t="s">
        <v>21</v>
      </c>
      <c r="F87" s="206" t="s">
        <v>656</v>
      </c>
      <c r="G87" s="203"/>
      <c r="H87" s="207">
        <v>77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141</v>
      </c>
      <c r="AU87" s="213" t="s">
        <v>82</v>
      </c>
      <c r="AV87" s="11" t="s">
        <v>82</v>
      </c>
      <c r="AW87" s="11" t="s">
        <v>36</v>
      </c>
      <c r="AX87" s="11" t="s">
        <v>80</v>
      </c>
      <c r="AY87" s="213" t="s">
        <v>132</v>
      </c>
    </row>
    <row r="88" spans="2:65" s="1" customFormat="1" ht="38.25" customHeight="1">
      <c r="B88" s="39"/>
      <c r="C88" s="190" t="s">
        <v>82</v>
      </c>
      <c r="D88" s="190" t="s">
        <v>134</v>
      </c>
      <c r="E88" s="191" t="s">
        <v>143</v>
      </c>
      <c r="F88" s="192" t="s">
        <v>144</v>
      </c>
      <c r="G88" s="193" t="s">
        <v>145</v>
      </c>
      <c r="H88" s="194">
        <v>200</v>
      </c>
      <c r="I88" s="195"/>
      <c r="J88" s="196">
        <f>ROUND(I88*H88,2)</f>
        <v>0</v>
      </c>
      <c r="K88" s="192" t="s">
        <v>146</v>
      </c>
      <c r="L88" s="59"/>
      <c r="M88" s="197" t="s">
        <v>21</v>
      </c>
      <c r="N88" s="198" t="s">
        <v>43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0.20499999999999999</v>
      </c>
      <c r="T88" s="200">
        <f>S88*H88</f>
        <v>41</v>
      </c>
      <c r="AR88" s="22" t="s">
        <v>139</v>
      </c>
      <c r="AT88" s="22" t="s">
        <v>134</v>
      </c>
      <c r="AU88" s="22" t="s">
        <v>82</v>
      </c>
      <c r="AY88" s="22" t="s">
        <v>132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80</v>
      </c>
      <c r="BK88" s="201">
        <f>ROUND(I88*H88,2)</f>
        <v>0</v>
      </c>
      <c r="BL88" s="22" t="s">
        <v>139</v>
      </c>
      <c r="BM88" s="22" t="s">
        <v>657</v>
      </c>
    </row>
    <row r="89" spans="2:65" s="11" customFormat="1" ht="13.5">
      <c r="B89" s="202"/>
      <c r="C89" s="203"/>
      <c r="D89" s="204" t="s">
        <v>141</v>
      </c>
      <c r="E89" s="205" t="s">
        <v>21</v>
      </c>
      <c r="F89" s="206" t="s">
        <v>658</v>
      </c>
      <c r="G89" s="203"/>
      <c r="H89" s="207">
        <v>200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141</v>
      </c>
      <c r="AU89" s="213" t="s">
        <v>82</v>
      </c>
      <c r="AV89" s="11" t="s">
        <v>82</v>
      </c>
      <c r="AW89" s="11" t="s">
        <v>36</v>
      </c>
      <c r="AX89" s="11" t="s">
        <v>80</v>
      </c>
      <c r="AY89" s="213" t="s">
        <v>132</v>
      </c>
    </row>
    <row r="90" spans="2:65" s="1" customFormat="1" ht="51" customHeight="1">
      <c r="B90" s="39"/>
      <c r="C90" s="190" t="s">
        <v>149</v>
      </c>
      <c r="D90" s="190" t="s">
        <v>134</v>
      </c>
      <c r="E90" s="191" t="s">
        <v>150</v>
      </c>
      <c r="F90" s="192" t="s">
        <v>151</v>
      </c>
      <c r="G90" s="193" t="s">
        <v>137</v>
      </c>
      <c r="H90" s="194">
        <v>355</v>
      </c>
      <c r="I90" s="195"/>
      <c r="J90" s="196">
        <f>ROUND(I90*H90,2)</f>
        <v>0</v>
      </c>
      <c r="K90" s="192" t="s">
        <v>146</v>
      </c>
      <c r="L90" s="59"/>
      <c r="M90" s="197" t="s">
        <v>21</v>
      </c>
      <c r="N90" s="198" t="s">
        <v>43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0.255</v>
      </c>
      <c r="T90" s="200">
        <f>S90*H90</f>
        <v>90.525000000000006</v>
      </c>
      <c r="AR90" s="22" t="s">
        <v>139</v>
      </c>
      <c r="AT90" s="22" t="s">
        <v>134</v>
      </c>
      <c r="AU90" s="22" t="s">
        <v>82</v>
      </c>
      <c r="AY90" s="22" t="s">
        <v>132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80</v>
      </c>
      <c r="BK90" s="201">
        <f>ROUND(I90*H90,2)</f>
        <v>0</v>
      </c>
      <c r="BL90" s="22" t="s">
        <v>139</v>
      </c>
      <c r="BM90" s="22" t="s">
        <v>659</v>
      </c>
    </row>
    <row r="91" spans="2:65" s="11" customFormat="1" ht="13.5">
      <c r="B91" s="202"/>
      <c r="C91" s="203"/>
      <c r="D91" s="204" t="s">
        <v>141</v>
      </c>
      <c r="E91" s="205" t="s">
        <v>21</v>
      </c>
      <c r="F91" s="206" t="s">
        <v>660</v>
      </c>
      <c r="G91" s="203"/>
      <c r="H91" s="207">
        <v>355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141</v>
      </c>
      <c r="AU91" s="213" t="s">
        <v>82</v>
      </c>
      <c r="AV91" s="11" t="s">
        <v>82</v>
      </c>
      <c r="AW91" s="11" t="s">
        <v>36</v>
      </c>
      <c r="AX91" s="11" t="s">
        <v>80</v>
      </c>
      <c r="AY91" s="213" t="s">
        <v>132</v>
      </c>
    </row>
    <row r="92" spans="2:65" s="1" customFormat="1" ht="38.25" customHeight="1">
      <c r="B92" s="39"/>
      <c r="C92" s="190" t="s">
        <v>363</v>
      </c>
      <c r="D92" s="190" t="s">
        <v>134</v>
      </c>
      <c r="E92" s="191" t="s">
        <v>159</v>
      </c>
      <c r="F92" s="192" t="s">
        <v>160</v>
      </c>
      <c r="G92" s="193" t="s">
        <v>137</v>
      </c>
      <c r="H92" s="194">
        <v>355</v>
      </c>
      <c r="I92" s="195"/>
      <c r="J92" s="196">
        <f>ROUND(I92*H92,2)</f>
        <v>0</v>
      </c>
      <c r="K92" s="192" t="s">
        <v>146</v>
      </c>
      <c r="L92" s="59"/>
      <c r="M92" s="197" t="s">
        <v>21</v>
      </c>
      <c r="N92" s="198" t="s">
        <v>43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0.28999999999999998</v>
      </c>
      <c r="T92" s="200">
        <f>S92*H92</f>
        <v>102.94999999999999</v>
      </c>
      <c r="AR92" s="22" t="s">
        <v>139</v>
      </c>
      <c r="AT92" s="22" t="s">
        <v>134</v>
      </c>
      <c r="AU92" s="22" t="s">
        <v>82</v>
      </c>
      <c r="AY92" s="22" t="s">
        <v>132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80</v>
      </c>
      <c r="BK92" s="201">
        <f>ROUND(I92*H92,2)</f>
        <v>0</v>
      </c>
      <c r="BL92" s="22" t="s">
        <v>139</v>
      </c>
      <c r="BM92" s="22" t="s">
        <v>661</v>
      </c>
    </row>
    <row r="93" spans="2:65" s="11" customFormat="1" ht="13.5">
      <c r="B93" s="202"/>
      <c r="C93" s="203"/>
      <c r="D93" s="204" t="s">
        <v>141</v>
      </c>
      <c r="E93" s="205" t="s">
        <v>21</v>
      </c>
      <c r="F93" s="206" t="s">
        <v>662</v>
      </c>
      <c r="G93" s="203"/>
      <c r="H93" s="207">
        <v>355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141</v>
      </c>
      <c r="AU93" s="213" t="s">
        <v>82</v>
      </c>
      <c r="AV93" s="11" t="s">
        <v>82</v>
      </c>
      <c r="AW93" s="11" t="s">
        <v>36</v>
      </c>
      <c r="AX93" s="11" t="s">
        <v>80</v>
      </c>
      <c r="AY93" s="213" t="s">
        <v>132</v>
      </c>
    </row>
    <row r="94" spans="2:65" s="1" customFormat="1" ht="38.25" customHeight="1">
      <c r="B94" s="39"/>
      <c r="C94" s="190" t="s">
        <v>376</v>
      </c>
      <c r="D94" s="190" t="s">
        <v>134</v>
      </c>
      <c r="E94" s="191" t="s">
        <v>164</v>
      </c>
      <c r="F94" s="192" t="s">
        <v>165</v>
      </c>
      <c r="G94" s="193" t="s">
        <v>166</v>
      </c>
      <c r="H94" s="194">
        <v>9</v>
      </c>
      <c r="I94" s="195"/>
      <c r="J94" s="196">
        <f>ROUND(I94*H94,2)</f>
        <v>0</v>
      </c>
      <c r="K94" s="192" t="s">
        <v>146</v>
      </c>
      <c r="L94" s="59"/>
      <c r="M94" s="197" t="s">
        <v>21</v>
      </c>
      <c r="N94" s="198" t="s">
        <v>43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2" t="s">
        <v>139</v>
      </c>
      <c r="AT94" s="22" t="s">
        <v>134</v>
      </c>
      <c r="AU94" s="22" t="s">
        <v>82</v>
      </c>
      <c r="AY94" s="22" t="s">
        <v>132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80</v>
      </c>
      <c r="BK94" s="201">
        <f>ROUND(I94*H94,2)</f>
        <v>0</v>
      </c>
      <c r="BL94" s="22" t="s">
        <v>139</v>
      </c>
      <c r="BM94" s="22" t="s">
        <v>663</v>
      </c>
    </row>
    <row r="95" spans="2:65" s="11" customFormat="1" ht="13.5">
      <c r="B95" s="202"/>
      <c r="C95" s="203"/>
      <c r="D95" s="204" t="s">
        <v>141</v>
      </c>
      <c r="E95" s="205" t="s">
        <v>21</v>
      </c>
      <c r="F95" s="206" t="s">
        <v>664</v>
      </c>
      <c r="G95" s="203"/>
      <c r="H95" s="207">
        <v>9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141</v>
      </c>
      <c r="AU95" s="213" t="s">
        <v>82</v>
      </c>
      <c r="AV95" s="11" t="s">
        <v>82</v>
      </c>
      <c r="AW95" s="11" t="s">
        <v>36</v>
      </c>
      <c r="AX95" s="11" t="s">
        <v>80</v>
      </c>
      <c r="AY95" s="213" t="s">
        <v>132</v>
      </c>
    </row>
    <row r="96" spans="2:65" s="1" customFormat="1" ht="38.25" customHeight="1">
      <c r="B96" s="39"/>
      <c r="C96" s="190" t="s">
        <v>163</v>
      </c>
      <c r="D96" s="190" t="s">
        <v>134</v>
      </c>
      <c r="E96" s="191" t="s">
        <v>170</v>
      </c>
      <c r="F96" s="192" t="s">
        <v>171</v>
      </c>
      <c r="G96" s="193" t="s">
        <v>166</v>
      </c>
      <c r="H96" s="194">
        <v>4.5</v>
      </c>
      <c r="I96" s="195"/>
      <c r="J96" s="196">
        <f>ROUND(I96*H96,2)</f>
        <v>0</v>
      </c>
      <c r="K96" s="192" t="s">
        <v>146</v>
      </c>
      <c r="L96" s="59"/>
      <c r="M96" s="197" t="s">
        <v>21</v>
      </c>
      <c r="N96" s="198" t="s">
        <v>43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139</v>
      </c>
      <c r="AT96" s="22" t="s">
        <v>134</v>
      </c>
      <c r="AU96" s="22" t="s">
        <v>82</v>
      </c>
      <c r="AY96" s="22" t="s">
        <v>132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80</v>
      </c>
      <c r="BK96" s="201">
        <f>ROUND(I96*H96,2)</f>
        <v>0</v>
      </c>
      <c r="BL96" s="22" t="s">
        <v>139</v>
      </c>
      <c r="BM96" s="22" t="s">
        <v>665</v>
      </c>
    </row>
    <row r="97" spans="2:65" s="11" customFormat="1" ht="13.5">
      <c r="B97" s="202"/>
      <c r="C97" s="203"/>
      <c r="D97" s="204" t="s">
        <v>141</v>
      </c>
      <c r="E97" s="205" t="s">
        <v>21</v>
      </c>
      <c r="F97" s="206" t="s">
        <v>666</v>
      </c>
      <c r="G97" s="203"/>
      <c r="H97" s="207">
        <v>4.5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141</v>
      </c>
      <c r="AU97" s="213" t="s">
        <v>82</v>
      </c>
      <c r="AV97" s="11" t="s">
        <v>82</v>
      </c>
      <c r="AW97" s="11" t="s">
        <v>36</v>
      </c>
      <c r="AX97" s="11" t="s">
        <v>80</v>
      </c>
      <c r="AY97" s="213" t="s">
        <v>132</v>
      </c>
    </row>
    <row r="98" spans="2:65" s="1" customFormat="1" ht="25.5" customHeight="1">
      <c r="B98" s="39"/>
      <c r="C98" s="190" t="s">
        <v>169</v>
      </c>
      <c r="D98" s="190" t="s">
        <v>134</v>
      </c>
      <c r="E98" s="191" t="s">
        <v>175</v>
      </c>
      <c r="F98" s="192" t="s">
        <v>176</v>
      </c>
      <c r="G98" s="193" t="s">
        <v>166</v>
      </c>
      <c r="H98" s="194">
        <v>26.85</v>
      </c>
      <c r="I98" s="195"/>
      <c r="J98" s="196">
        <f>ROUND(I98*H98,2)</f>
        <v>0</v>
      </c>
      <c r="K98" s="192" t="s">
        <v>138</v>
      </c>
      <c r="L98" s="59"/>
      <c r="M98" s="197" t="s">
        <v>21</v>
      </c>
      <c r="N98" s="198" t="s">
        <v>43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139</v>
      </c>
      <c r="AT98" s="22" t="s">
        <v>134</v>
      </c>
      <c r="AU98" s="22" t="s">
        <v>82</v>
      </c>
      <c r="AY98" s="22" t="s">
        <v>132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80</v>
      </c>
      <c r="BK98" s="201">
        <f>ROUND(I98*H98,2)</f>
        <v>0</v>
      </c>
      <c r="BL98" s="22" t="s">
        <v>139</v>
      </c>
      <c r="BM98" s="22" t="s">
        <v>667</v>
      </c>
    </row>
    <row r="99" spans="2:65" s="11" customFormat="1" ht="13.5">
      <c r="B99" s="202"/>
      <c r="C99" s="203"/>
      <c r="D99" s="204" t="s">
        <v>141</v>
      </c>
      <c r="E99" s="205" t="s">
        <v>21</v>
      </c>
      <c r="F99" s="206" t="s">
        <v>668</v>
      </c>
      <c r="G99" s="203"/>
      <c r="H99" s="207">
        <v>26.85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141</v>
      </c>
      <c r="AU99" s="213" t="s">
        <v>82</v>
      </c>
      <c r="AV99" s="11" t="s">
        <v>82</v>
      </c>
      <c r="AW99" s="11" t="s">
        <v>36</v>
      </c>
      <c r="AX99" s="11" t="s">
        <v>80</v>
      </c>
      <c r="AY99" s="213" t="s">
        <v>132</v>
      </c>
    </row>
    <row r="100" spans="2:65" s="1" customFormat="1" ht="38.25" customHeight="1">
      <c r="B100" s="39"/>
      <c r="C100" s="190" t="s">
        <v>174</v>
      </c>
      <c r="D100" s="190" t="s">
        <v>134</v>
      </c>
      <c r="E100" s="191" t="s">
        <v>179</v>
      </c>
      <c r="F100" s="192" t="s">
        <v>180</v>
      </c>
      <c r="G100" s="193" t="s">
        <v>166</v>
      </c>
      <c r="H100" s="194">
        <v>13.425000000000001</v>
      </c>
      <c r="I100" s="195"/>
      <c r="J100" s="196">
        <f>ROUND(I100*H100,2)</f>
        <v>0</v>
      </c>
      <c r="K100" s="192" t="s">
        <v>138</v>
      </c>
      <c r="L100" s="59"/>
      <c r="M100" s="197" t="s">
        <v>21</v>
      </c>
      <c r="N100" s="198" t="s">
        <v>43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139</v>
      </c>
      <c r="AT100" s="22" t="s">
        <v>134</v>
      </c>
      <c r="AU100" s="22" t="s">
        <v>82</v>
      </c>
      <c r="AY100" s="22" t="s">
        <v>132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80</v>
      </c>
      <c r="BK100" s="201">
        <f>ROUND(I100*H100,2)</f>
        <v>0</v>
      </c>
      <c r="BL100" s="22" t="s">
        <v>139</v>
      </c>
      <c r="BM100" s="22" t="s">
        <v>669</v>
      </c>
    </row>
    <row r="101" spans="2:65" s="11" customFormat="1" ht="13.5">
      <c r="B101" s="202"/>
      <c r="C101" s="203"/>
      <c r="D101" s="204" t="s">
        <v>141</v>
      </c>
      <c r="E101" s="205" t="s">
        <v>21</v>
      </c>
      <c r="F101" s="206" t="s">
        <v>670</v>
      </c>
      <c r="G101" s="203"/>
      <c r="H101" s="207">
        <v>13.425000000000001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141</v>
      </c>
      <c r="AU101" s="213" t="s">
        <v>82</v>
      </c>
      <c r="AV101" s="11" t="s">
        <v>82</v>
      </c>
      <c r="AW101" s="11" t="s">
        <v>36</v>
      </c>
      <c r="AX101" s="11" t="s">
        <v>80</v>
      </c>
      <c r="AY101" s="213" t="s">
        <v>132</v>
      </c>
    </row>
    <row r="102" spans="2:65" s="1" customFormat="1" ht="38.25" customHeight="1">
      <c r="B102" s="39"/>
      <c r="C102" s="190" t="s">
        <v>10</v>
      </c>
      <c r="D102" s="190" t="s">
        <v>134</v>
      </c>
      <c r="E102" s="191" t="s">
        <v>184</v>
      </c>
      <c r="F102" s="192" t="s">
        <v>185</v>
      </c>
      <c r="G102" s="193" t="s">
        <v>166</v>
      </c>
      <c r="H102" s="194">
        <v>35.85</v>
      </c>
      <c r="I102" s="195"/>
      <c r="J102" s="196">
        <f>ROUND(I102*H102,2)</f>
        <v>0</v>
      </c>
      <c r="K102" s="192" t="s">
        <v>146</v>
      </c>
      <c r="L102" s="59"/>
      <c r="M102" s="197" t="s">
        <v>21</v>
      </c>
      <c r="N102" s="198" t="s">
        <v>43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2" t="s">
        <v>139</v>
      </c>
      <c r="AT102" s="22" t="s">
        <v>134</v>
      </c>
      <c r="AU102" s="22" t="s">
        <v>82</v>
      </c>
      <c r="AY102" s="22" t="s">
        <v>132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80</v>
      </c>
      <c r="BK102" s="201">
        <f>ROUND(I102*H102,2)</f>
        <v>0</v>
      </c>
      <c r="BL102" s="22" t="s">
        <v>139</v>
      </c>
      <c r="BM102" s="22" t="s">
        <v>671</v>
      </c>
    </row>
    <row r="103" spans="2:65" s="11" customFormat="1" ht="13.5">
      <c r="B103" s="202"/>
      <c r="C103" s="203"/>
      <c r="D103" s="204" t="s">
        <v>141</v>
      </c>
      <c r="E103" s="205" t="s">
        <v>21</v>
      </c>
      <c r="F103" s="206" t="s">
        <v>672</v>
      </c>
      <c r="G103" s="203"/>
      <c r="H103" s="207">
        <v>35.85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141</v>
      </c>
      <c r="AU103" s="213" t="s">
        <v>82</v>
      </c>
      <c r="AV103" s="11" t="s">
        <v>82</v>
      </c>
      <c r="AW103" s="11" t="s">
        <v>36</v>
      </c>
      <c r="AX103" s="11" t="s">
        <v>80</v>
      </c>
      <c r="AY103" s="213" t="s">
        <v>132</v>
      </c>
    </row>
    <row r="104" spans="2:65" s="1" customFormat="1" ht="16.5" customHeight="1">
      <c r="B104" s="39"/>
      <c r="C104" s="190" t="s">
        <v>183</v>
      </c>
      <c r="D104" s="190" t="s">
        <v>134</v>
      </c>
      <c r="E104" s="191" t="s">
        <v>189</v>
      </c>
      <c r="F104" s="192" t="s">
        <v>190</v>
      </c>
      <c r="G104" s="193" t="s">
        <v>166</v>
      </c>
      <c r="H104" s="194">
        <v>35.85</v>
      </c>
      <c r="I104" s="195"/>
      <c r="J104" s="196">
        <f>ROUND(I104*H104,2)</f>
        <v>0</v>
      </c>
      <c r="K104" s="192" t="s">
        <v>146</v>
      </c>
      <c r="L104" s="59"/>
      <c r="M104" s="197" t="s">
        <v>21</v>
      </c>
      <c r="N104" s="198" t="s">
        <v>43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2" t="s">
        <v>139</v>
      </c>
      <c r="AT104" s="22" t="s">
        <v>134</v>
      </c>
      <c r="AU104" s="22" t="s">
        <v>82</v>
      </c>
      <c r="AY104" s="22" t="s">
        <v>132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80</v>
      </c>
      <c r="BK104" s="201">
        <f>ROUND(I104*H104,2)</f>
        <v>0</v>
      </c>
      <c r="BL104" s="22" t="s">
        <v>139</v>
      </c>
      <c r="BM104" s="22" t="s">
        <v>673</v>
      </c>
    </row>
    <row r="105" spans="2:65" s="11" customFormat="1" ht="13.5">
      <c r="B105" s="202"/>
      <c r="C105" s="203"/>
      <c r="D105" s="204" t="s">
        <v>141</v>
      </c>
      <c r="E105" s="205" t="s">
        <v>21</v>
      </c>
      <c r="F105" s="206" t="s">
        <v>674</v>
      </c>
      <c r="G105" s="203"/>
      <c r="H105" s="207">
        <v>35.85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141</v>
      </c>
      <c r="AU105" s="213" t="s">
        <v>82</v>
      </c>
      <c r="AV105" s="11" t="s">
        <v>82</v>
      </c>
      <c r="AW105" s="11" t="s">
        <v>36</v>
      </c>
      <c r="AX105" s="11" t="s">
        <v>80</v>
      </c>
      <c r="AY105" s="213" t="s">
        <v>132</v>
      </c>
    </row>
    <row r="106" spans="2:65" s="1" customFormat="1" ht="16.5" customHeight="1">
      <c r="B106" s="39"/>
      <c r="C106" s="190" t="s">
        <v>188</v>
      </c>
      <c r="D106" s="190" t="s">
        <v>134</v>
      </c>
      <c r="E106" s="191" t="s">
        <v>194</v>
      </c>
      <c r="F106" s="192" t="s">
        <v>195</v>
      </c>
      <c r="G106" s="193" t="s">
        <v>196</v>
      </c>
      <c r="H106" s="194">
        <v>62.738</v>
      </c>
      <c r="I106" s="195"/>
      <c r="J106" s="196">
        <f>ROUND(I106*H106,2)</f>
        <v>0</v>
      </c>
      <c r="K106" s="192" t="s">
        <v>146</v>
      </c>
      <c r="L106" s="59"/>
      <c r="M106" s="197" t="s">
        <v>21</v>
      </c>
      <c r="N106" s="198" t="s">
        <v>43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2" t="s">
        <v>139</v>
      </c>
      <c r="AT106" s="22" t="s">
        <v>134</v>
      </c>
      <c r="AU106" s="22" t="s">
        <v>82</v>
      </c>
      <c r="AY106" s="22" t="s">
        <v>132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80</v>
      </c>
      <c r="BK106" s="201">
        <f>ROUND(I106*H106,2)</f>
        <v>0</v>
      </c>
      <c r="BL106" s="22" t="s">
        <v>139</v>
      </c>
      <c r="BM106" s="22" t="s">
        <v>675</v>
      </c>
    </row>
    <row r="107" spans="2:65" s="11" customFormat="1" ht="13.5">
      <c r="B107" s="202"/>
      <c r="C107" s="203"/>
      <c r="D107" s="204" t="s">
        <v>141</v>
      </c>
      <c r="E107" s="205" t="s">
        <v>21</v>
      </c>
      <c r="F107" s="206" t="s">
        <v>676</v>
      </c>
      <c r="G107" s="203"/>
      <c r="H107" s="207">
        <v>62.738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141</v>
      </c>
      <c r="AU107" s="213" t="s">
        <v>82</v>
      </c>
      <c r="AV107" s="11" t="s">
        <v>82</v>
      </c>
      <c r="AW107" s="11" t="s">
        <v>36</v>
      </c>
      <c r="AX107" s="11" t="s">
        <v>80</v>
      </c>
      <c r="AY107" s="213" t="s">
        <v>132</v>
      </c>
    </row>
    <row r="108" spans="2:65" s="1" customFormat="1" ht="38.25" customHeight="1">
      <c r="B108" s="39"/>
      <c r="C108" s="190" t="s">
        <v>193</v>
      </c>
      <c r="D108" s="190" t="s">
        <v>134</v>
      </c>
      <c r="E108" s="191" t="s">
        <v>164</v>
      </c>
      <c r="F108" s="192" t="s">
        <v>165</v>
      </c>
      <c r="G108" s="193" t="s">
        <v>166</v>
      </c>
      <c r="H108" s="194">
        <v>42.6</v>
      </c>
      <c r="I108" s="195"/>
      <c r="J108" s="196">
        <f>ROUND(I108*H108,2)</f>
        <v>0</v>
      </c>
      <c r="K108" s="192" t="s">
        <v>146</v>
      </c>
      <c r="L108" s="59"/>
      <c r="M108" s="197" t="s">
        <v>21</v>
      </c>
      <c r="N108" s="198" t="s">
        <v>43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139</v>
      </c>
      <c r="AT108" s="22" t="s">
        <v>134</v>
      </c>
      <c r="AU108" s="22" t="s">
        <v>82</v>
      </c>
      <c r="AY108" s="22" t="s">
        <v>132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80</v>
      </c>
      <c r="BK108" s="201">
        <f>ROUND(I108*H108,2)</f>
        <v>0</v>
      </c>
      <c r="BL108" s="22" t="s">
        <v>139</v>
      </c>
      <c r="BM108" s="22" t="s">
        <v>677</v>
      </c>
    </row>
    <row r="109" spans="2:65" s="11" customFormat="1" ht="13.5">
      <c r="B109" s="202"/>
      <c r="C109" s="203"/>
      <c r="D109" s="204" t="s">
        <v>141</v>
      </c>
      <c r="E109" s="205" t="s">
        <v>21</v>
      </c>
      <c r="F109" s="206" t="s">
        <v>678</v>
      </c>
      <c r="G109" s="203"/>
      <c r="H109" s="207">
        <v>42.6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141</v>
      </c>
      <c r="AU109" s="213" t="s">
        <v>82</v>
      </c>
      <c r="AV109" s="11" t="s">
        <v>82</v>
      </c>
      <c r="AW109" s="11" t="s">
        <v>36</v>
      </c>
      <c r="AX109" s="11" t="s">
        <v>80</v>
      </c>
      <c r="AY109" s="213" t="s">
        <v>132</v>
      </c>
    </row>
    <row r="110" spans="2:65" s="1" customFormat="1" ht="38.25" customHeight="1">
      <c r="B110" s="39"/>
      <c r="C110" s="190" t="s">
        <v>199</v>
      </c>
      <c r="D110" s="190" t="s">
        <v>134</v>
      </c>
      <c r="E110" s="191" t="s">
        <v>170</v>
      </c>
      <c r="F110" s="192" t="s">
        <v>171</v>
      </c>
      <c r="G110" s="193" t="s">
        <v>166</v>
      </c>
      <c r="H110" s="194">
        <v>21.3</v>
      </c>
      <c r="I110" s="195"/>
      <c r="J110" s="196">
        <f>ROUND(I110*H110,2)</f>
        <v>0</v>
      </c>
      <c r="K110" s="192" t="s">
        <v>146</v>
      </c>
      <c r="L110" s="59"/>
      <c r="M110" s="197" t="s">
        <v>21</v>
      </c>
      <c r="N110" s="198" t="s">
        <v>43</v>
      </c>
      <c r="O110" s="40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2" t="s">
        <v>139</v>
      </c>
      <c r="AT110" s="22" t="s">
        <v>134</v>
      </c>
      <c r="AU110" s="22" t="s">
        <v>82</v>
      </c>
      <c r="AY110" s="22" t="s">
        <v>132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80</v>
      </c>
      <c r="BK110" s="201">
        <f>ROUND(I110*H110,2)</f>
        <v>0</v>
      </c>
      <c r="BL110" s="22" t="s">
        <v>139</v>
      </c>
      <c r="BM110" s="22" t="s">
        <v>679</v>
      </c>
    </row>
    <row r="111" spans="2:65" s="11" customFormat="1" ht="13.5">
      <c r="B111" s="202"/>
      <c r="C111" s="203"/>
      <c r="D111" s="204" t="s">
        <v>141</v>
      </c>
      <c r="E111" s="205" t="s">
        <v>21</v>
      </c>
      <c r="F111" s="206" t="s">
        <v>680</v>
      </c>
      <c r="G111" s="203"/>
      <c r="H111" s="207">
        <v>21.3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141</v>
      </c>
      <c r="AU111" s="213" t="s">
        <v>82</v>
      </c>
      <c r="AV111" s="11" t="s">
        <v>82</v>
      </c>
      <c r="AW111" s="11" t="s">
        <v>36</v>
      </c>
      <c r="AX111" s="11" t="s">
        <v>80</v>
      </c>
      <c r="AY111" s="213" t="s">
        <v>132</v>
      </c>
    </row>
    <row r="112" spans="2:65" s="1" customFormat="1" ht="38.25" customHeight="1">
      <c r="B112" s="39"/>
      <c r="C112" s="190" t="s">
        <v>202</v>
      </c>
      <c r="D112" s="190" t="s">
        <v>134</v>
      </c>
      <c r="E112" s="191" t="s">
        <v>184</v>
      </c>
      <c r="F112" s="192" t="s">
        <v>185</v>
      </c>
      <c r="G112" s="193" t="s">
        <v>166</v>
      </c>
      <c r="H112" s="194">
        <v>42.6</v>
      </c>
      <c r="I112" s="195"/>
      <c r="J112" s="196">
        <f>ROUND(I112*H112,2)</f>
        <v>0</v>
      </c>
      <c r="K112" s="192" t="s">
        <v>146</v>
      </c>
      <c r="L112" s="59"/>
      <c r="M112" s="197" t="s">
        <v>21</v>
      </c>
      <c r="N112" s="198" t="s">
        <v>43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139</v>
      </c>
      <c r="AT112" s="22" t="s">
        <v>134</v>
      </c>
      <c r="AU112" s="22" t="s">
        <v>82</v>
      </c>
      <c r="AY112" s="22" t="s">
        <v>132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80</v>
      </c>
      <c r="BK112" s="201">
        <f>ROUND(I112*H112,2)</f>
        <v>0</v>
      </c>
      <c r="BL112" s="22" t="s">
        <v>139</v>
      </c>
      <c r="BM112" s="22" t="s">
        <v>681</v>
      </c>
    </row>
    <row r="113" spans="2:65" s="11" customFormat="1" ht="13.5">
      <c r="B113" s="202"/>
      <c r="C113" s="203"/>
      <c r="D113" s="204" t="s">
        <v>141</v>
      </c>
      <c r="E113" s="205" t="s">
        <v>21</v>
      </c>
      <c r="F113" s="206" t="s">
        <v>678</v>
      </c>
      <c r="G113" s="203"/>
      <c r="H113" s="207">
        <v>42.6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141</v>
      </c>
      <c r="AU113" s="213" t="s">
        <v>82</v>
      </c>
      <c r="AV113" s="11" t="s">
        <v>82</v>
      </c>
      <c r="AW113" s="11" t="s">
        <v>36</v>
      </c>
      <c r="AX113" s="11" t="s">
        <v>80</v>
      </c>
      <c r="AY113" s="213" t="s">
        <v>132</v>
      </c>
    </row>
    <row r="114" spans="2:65" s="1" customFormat="1" ht="16.5" customHeight="1">
      <c r="B114" s="39"/>
      <c r="C114" s="190" t="s">
        <v>9</v>
      </c>
      <c r="D114" s="190" t="s">
        <v>134</v>
      </c>
      <c r="E114" s="191" t="s">
        <v>189</v>
      </c>
      <c r="F114" s="192" t="s">
        <v>190</v>
      </c>
      <c r="G114" s="193" t="s">
        <v>166</v>
      </c>
      <c r="H114" s="194">
        <v>42.6</v>
      </c>
      <c r="I114" s="195"/>
      <c r="J114" s="196">
        <f>ROUND(I114*H114,2)</f>
        <v>0</v>
      </c>
      <c r="K114" s="192" t="s">
        <v>146</v>
      </c>
      <c r="L114" s="59"/>
      <c r="M114" s="197" t="s">
        <v>21</v>
      </c>
      <c r="N114" s="198" t="s">
        <v>43</v>
      </c>
      <c r="O114" s="40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2" t="s">
        <v>139</v>
      </c>
      <c r="AT114" s="22" t="s">
        <v>134</v>
      </c>
      <c r="AU114" s="22" t="s">
        <v>82</v>
      </c>
      <c r="AY114" s="22" t="s">
        <v>132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80</v>
      </c>
      <c r="BK114" s="201">
        <f>ROUND(I114*H114,2)</f>
        <v>0</v>
      </c>
      <c r="BL114" s="22" t="s">
        <v>139</v>
      </c>
      <c r="BM114" s="22" t="s">
        <v>682</v>
      </c>
    </row>
    <row r="115" spans="2:65" s="11" customFormat="1" ht="13.5">
      <c r="B115" s="202"/>
      <c r="C115" s="203"/>
      <c r="D115" s="204" t="s">
        <v>141</v>
      </c>
      <c r="E115" s="205" t="s">
        <v>21</v>
      </c>
      <c r="F115" s="206" t="s">
        <v>678</v>
      </c>
      <c r="G115" s="203"/>
      <c r="H115" s="207">
        <v>42.6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141</v>
      </c>
      <c r="AU115" s="213" t="s">
        <v>82</v>
      </c>
      <c r="AV115" s="11" t="s">
        <v>82</v>
      </c>
      <c r="AW115" s="11" t="s">
        <v>36</v>
      </c>
      <c r="AX115" s="11" t="s">
        <v>80</v>
      </c>
      <c r="AY115" s="213" t="s">
        <v>132</v>
      </c>
    </row>
    <row r="116" spans="2:65" s="1" customFormat="1" ht="16.5" customHeight="1">
      <c r="B116" s="39"/>
      <c r="C116" s="190" t="s">
        <v>206</v>
      </c>
      <c r="D116" s="190" t="s">
        <v>134</v>
      </c>
      <c r="E116" s="191" t="s">
        <v>194</v>
      </c>
      <c r="F116" s="192" t="s">
        <v>195</v>
      </c>
      <c r="G116" s="193" t="s">
        <v>196</v>
      </c>
      <c r="H116" s="194">
        <v>74.55</v>
      </c>
      <c r="I116" s="195"/>
      <c r="J116" s="196">
        <f>ROUND(I116*H116,2)</f>
        <v>0</v>
      </c>
      <c r="K116" s="192" t="s">
        <v>146</v>
      </c>
      <c r="L116" s="59"/>
      <c r="M116" s="197" t="s">
        <v>21</v>
      </c>
      <c r="N116" s="198" t="s">
        <v>43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139</v>
      </c>
      <c r="AT116" s="22" t="s">
        <v>134</v>
      </c>
      <c r="AU116" s="22" t="s">
        <v>82</v>
      </c>
      <c r="AY116" s="22" t="s">
        <v>132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80</v>
      </c>
      <c r="BK116" s="201">
        <f>ROUND(I116*H116,2)</f>
        <v>0</v>
      </c>
      <c r="BL116" s="22" t="s">
        <v>139</v>
      </c>
      <c r="BM116" s="22" t="s">
        <v>683</v>
      </c>
    </row>
    <row r="117" spans="2:65" s="11" customFormat="1" ht="13.5">
      <c r="B117" s="202"/>
      <c r="C117" s="203"/>
      <c r="D117" s="204" t="s">
        <v>141</v>
      </c>
      <c r="E117" s="205" t="s">
        <v>21</v>
      </c>
      <c r="F117" s="206" t="s">
        <v>684</v>
      </c>
      <c r="G117" s="203"/>
      <c r="H117" s="207">
        <v>74.55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141</v>
      </c>
      <c r="AU117" s="213" t="s">
        <v>82</v>
      </c>
      <c r="AV117" s="11" t="s">
        <v>82</v>
      </c>
      <c r="AW117" s="11" t="s">
        <v>36</v>
      </c>
      <c r="AX117" s="11" t="s">
        <v>80</v>
      </c>
      <c r="AY117" s="213" t="s">
        <v>132</v>
      </c>
    </row>
    <row r="118" spans="2:65" s="1" customFormat="1" ht="25.5" customHeight="1">
      <c r="B118" s="39"/>
      <c r="C118" s="190" t="s">
        <v>208</v>
      </c>
      <c r="D118" s="190" t="s">
        <v>134</v>
      </c>
      <c r="E118" s="191" t="s">
        <v>212</v>
      </c>
      <c r="F118" s="192" t="s">
        <v>213</v>
      </c>
      <c r="G118" s="193" t="s">
        <v>166</v>
      </c>
      <c r="H118" s="194">
        <v>20</v>
      </c>
      <c r="I118" s="195"/>
      <c r="J118" s="196">
        <f>ROUND(I118*H118,2)</f>
        <v>0</v>
      </c>
      <c r="K118" s="192" t="s">
        <v>146</v>
      </c>
      <c r="L118" s="59"/>
      <c r="M118" s="197" t="s">
        <v>21</v>
      </c>
      <c r="N118" s="198" t="s">
        <v>43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2" t="s">
        <v>139</v>
      </c>
      <c r="AT118" s="22" t="s">
        <v>134</v>
      </c>
      <c r="AU118" s="22" t="s">
        <v>82</v>
      </c>
      <c r="AY118" s="22" t="s">
        <v>132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80</v>
      </c>
      <c r="BK118" s="201">
        <f>ROUND(I118*H118,2)</f>
        <v>0</v>
      </c>
      <c r="BL118" s="22" t="s">
        <v>139</v>
      </c>
      <c r="BM118" s="22" t="s">
        <v>685</v>
      </c>
    </row>
    <row r="119" spans="2:65" s="11" customFormat="1" ht="13.5">
      <c r="B119" s="202"/>
      <c r="C119" s="203"/>
      <c r="D119" s="204" t="s">
        <v>141</v>
      </c>
      <c r="E119" s="205" t="s">
        <v>21</v>
      </c>
      <c r="F119" s="206" t="s">
        <v>686</v>
      </c>
      <c r="G119" s="203"/>
      <c r="H119" s="207">
        <v>20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141</v>
      </c>
      <c r="AU119" s="213" t="s">
        <v>82</v>
      </c>
      <c r="AV119" s="11" t="s">
        <v>82</v>
      </c>
      <c r="AW119" s="11" t="s">
        <v>36</v>
      </c>
      <c r="AX119" s="11" t="s">
        <v>80</v>
      </c>
      <c r="AY119" s="213" t="s">
        <v>132</v>
      </c>
    </row>
    <row r="120" spans="2:65" s="1" customFormat="1" ht="16.5" customHeight="1">
      <c r="B120" s="39"/>
      <c r="C120" s="190" t="s">
        <v>252</v>
      </c>
      <c r="D120" s="190" t="s">
        <v>134</v>
      </c>
      <c r="E120" s="191" t="s">
        <v>217</v>
      </c>
      <c r="F120" s="192" t="s">
        <v>218</v>
      </c>
      <c r="G120" s="193" t="s">
        <v>137</v>
      </c>
      <c r="H120" s="194">
        <v>355</v>
      </c>
      <c r="I120" s="195"/>
      <c r="J120" s="196">
        <f>ROUND(I120*H120,2)</f>
        <v>0</v>
      </c>
      <c r="K120" s="192" t="s">
        <v>146</v>
      </c>
      <c r="L120" s="59"/>
      <c r="M120" s="197" t="s">
        <v>21</v>
      </c>
      <c r="N120" s="198" t="s">
        <v>43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2" t="s">
        <v>139</v>
      </c>
      <c r="AT120" s="22" t="s">
        <v>134</v>
      </c>
      <c r="AU120" s="22" t="s">
        <v>82</v>
      </c>
      <c r="AY120" s="22" t="s">
        <v>132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2" t="s">
        <v>80</v>
      </c>
      <c r="BK120" s="201">
        <f>ROUND(I120*H120,2)</f>
        <v>0</v>
      </c>
      <c r="BL120" s="22" t="s">
        <v>139</v>
      </c>
      <c r="BM120" s="22" t="s">
        <v>687</v>
      </c>
    </row>
    <row r="121" spans="2:65" s="11" customFormat="1" ht="13.5">
      <c r="B121" s="202"/>
      <c r="C121" s="203"/>
      <c r="D121" s="204" t="s">
        <v>141</v>
      </c>
      <c r="E121" s="205" t="s">
        <v>21</v>
      </c>
      <c r="F121" s="206" t="s">
        <v>688</v>
      </c>
      <c r="G121" s="203"/>
      <c r="H121" s="207">
        <v>355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141</v>
      </c>
      <c r="AU121" s="213" t="s">
        <v>82</v>
      </c>
      <c r="AV121" s="11" t="s">
        <v>82</v>
      </c>
      <c r="AW121" s="11" t="s">
        <v>36</v>
      </c>
      <c r="AX121" s="11" t="s">
        <v>80</v>
      </c>
      <c r="AY121" s="213" t="s">
        <v>132</v>
      </c>
    </row>
    <row r="122" spans="2:65" s="1" customFormat="1" ht="38.25" customHeight="1">
      <c r="B122" s="39"/>
      <c r="C122" s="190" t="s">
        <v>305</v>
      </c>
      <c r="D122" s="190" t="s">
        <v>134</v>
      </c>
      <c r="E122" s="191" t="s">
        <v>222</v>
      </c>
      <c r="F122" s="192" t="s">
        <v>223</v>
      </c>
      <c r="G122" s="193" t="s">
        <v>137</v>
      </c>
      <c r="H122" s="194">
        <v>77</v>
      </c>
      <c r="I122" s="195"/>
      <c r="J122" s="196">
        <f>ROUND(I122*H122,2)</f>
        <v>0</v>
      </c>
      <c r="K122" s="192" t="s">
        <v>146</v>
      </c>
      <c r="L122" s="59"/>
      <c r="M122" s="197" t="s">
        <v>21</v>
      </c>
      <c r="N122" s="198" t="s">
        <v>43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2" t="s">
        <v>139</v>
      </c>
      <c r="AT122" s="22" t="s">
        <v>134</v>
      </c>
      <c r="AU122" s="22" t="s">
        <v>82</v>
      </c>
      <c r="AY122" s="22" t="s">
        <v>132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80</v>
      </c>
      <c r="BK122" s="201">
        <f>ROUND(I122*H122,2)</f>
        <v>0</v>
      </c>
      <c r="BL122" s="22" t="s">
        <v>139</v>
      </c>
      <c r="BM122" s="22" t="s">
        <v>689</v>
      </c>
    </row>
    <row r="123" spans="2:65" s="11" customFormat="1" ht="13.5">
      <c r="B123" s="202"/>
      <c r="C123" s="203"/>
      <c r="D123" s="204" t="s">
        <v>141</v>
      </c>
      <c r="E123" s="205" t="s">
        <v>21</v>
      </c>
      <c r="F123" s="206" t="s">
        <v>690</v>
      </c>
      <c r="G123" s="203"/>
      <c r="H123" s="207">
        <v>77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141</v>
      </c>
      <c r="AU123" s="213" t="s">
        <v>82</v>
      </c>
      <c r="AV123" s="11" t="s">
        <v>82</v>
      </c>
      <c r="AW123" s="11" t="s">
        <v>36</v>
      </c>
      <c r="AX123" s="11" t="s">
        <v>80</v>
      </c>
      <c r="AY123" s="213" t="s">
        <v>132</v>
      </c>
    </row>
    <row r="124" spans="2:65" s="1" customFormat="1" ht="16.5" customHeight="1">
      <c r="B124" s="39"/>
      <c r="C124" s="190" t="s">
        <v>221</v>
      </c>
      <c r="D124" s="190" t="s">
        <v>134</v>
      </c>
      <c r="E124" s="191" t="s">
        <v>227</v>
      </c>
      <c r="F124" s="192" t="s">
        <v>228</v>
      </c>
      <c r="G124" s="193" t="s">
        <v>166</v>
      </c>
      <c r="H124" s="194">
        <v>7.7</v>
      </c>
      <c r="I124" s="195"/>
      <c r="J124" s="196">
        <f>ROUND(I124*H124,2)</f>
        <v>0</v>
      </c>
      <c r="K124" s="192" t="s">
        <v>138</v>
      </c>
      <c r="L124" s="59"/>
      <c r="M124" s="197" t="s">
        <v>21</v>
      </c>
      <c r="N124" s="198" t="s">
        <v>43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2" t="s">
        <v>139</v>
      </c>
      <c r="AT124" s="22" t="s">
        <v>134</v>
      </c>
      <c r="AU124" s="22" t="s">
        <v>82</v>
      </c>
      <c r="AY124" s="22" t="s">
        <v>132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2" t="s">
        <v>80</v>
      </c>
      <c r="BK124" s="201">
        <f>ROUND(I124*H124,2)</f>
        <v>0</v>
      </c>
      <c r="BL124" s="22" t="s">
        <v>139</v>
      </c>
      <c r="BM124" s="22" t="s">
        <v>691</v>
      </c>
    </row>
    <row r="125" spans="2:65" s="11" customFormat="1" ht="13.5">
      <c r="B125" s="202"/>
      <c r="C125" s="203"/>
      <c r="D125" s="204" t="s">
        <v>141</v>
      </c>
      <c r="E125" s="205" t="s">
        <v>21</v>
      </c>
      <c r="F125" s="206" t="s">
        <v>692</v>
      </c>
      <c r="G125" s="203"/>
      <c r="H125" s="207">
        <v>7.7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141</v>
      </c>
      <c r="AU125" s="213" t="s">
        <v>82</v>
      </c>
      <c r="AV125" s="11" t="s">
        <v>82</v>
      </c>
      <c r="AW125" s="11" t="s">
        <v>36</v>
      </c>
      <c r="AX125" s="11" t="s">
        <v>80</v>
      </c>
      <c r="AY125" s="213" t="s">
        <v>132</v>
      </c>
    </row>
    <row r="126" spans="2:65" s="1" customFormat="1" ht="25.5" customHeight="1">
      <c r="B126" s="39"/>
      <c r="C126" s="190" t="s">
        <v>226</v>
      </c>
      <c r="D126" s="190" t="s">
        <v>134</v>
      </c>
      <c r="E126" s="191" t="s">
        <v>232</v>
      </c>
      <c r="F126" s="192" t="s">
        <v>233</v>
      </c>
      <c r="G126" s="193" t="s">
        <v>166</v>
      </c>
      <c r="H126" s="194">
        <v>7.7</v>
      </c>
      <c r="I126" s="195"/>
      <c r="J126" s="196">
        <f>ROUND(I126*H126,2)</f>
        <v>0</v>
      </c>
      <c r="K126" s="192" t="s">
        <v>138</v>
      </c>
      <c r="L126" s="59"/>
      <c r="M126" s="197" t="s">
        <v>21</v>
      </c>
      <c r="N126" s="198" t="s">
        <v>43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2" t="s">
        <v>139</v>
      </c>
      <c r="AT126" s="22" t="s">
        <v>134</v>
      </c>
      <c r="AU126" s="22" t="s">
        <v>82</v>
      </c>
      <c r="AY126" s="22" t="s">
        <v>132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2" t="s">
        <v>80</v>
      </c>
      <c r="BK126" s="201">
        <f>ROUND(I126*H126,2)</f>
        <v>0</v>
      </c>
      <c r="BL126" s="22" t="s">
        <v>139</v>
      </c>
      <c r="BM126" s="22" t="s">
        <v>693</v>
      </c>
    </row>
    <row r="127" spans="2:65" s="11" customFormat="1" ht="13.5">
      <c r="B127" s="202"/>
      <c r="C127" s="203"/>
      <c r="D127" s="204" t="s">
        <v>141</v>
      </c>
      <c r="E127" s="205" t="s">
        <v>21</v>
      </c>
      <c r="F127" s="206" t="s">
        <v>692</v>
      </c>
      <c r="G127" s="203"/>
      <c r="H127" s="207">
        <v>7.7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141</v>
      </c>
      <c r="AU127" s="213" t="s">
        <v>82</v>
      </c>
      <c r="AV127" s="11" t="s">
        <v>82</v>
      </c>
      <c r="AW127" s="11" t="s">
        <v>36</v>
      </c>
      <c r="AX127" s="11" t="s">
        <v>80</v>
      </c>
      <c r="AY127" s="213" t="s">
        <v>132</v>
      </c>
    </row>
    <row r="128" spans="2:65" s="1" customFormat="1" ht="25.5" customHeight="1">
      <c r="B128" s="39"/>
      <c r="C128" s="190" t="s">
        <v>231</v>
      </c>
      <c r="D128" s="190" t="s">
        <v>134</v>
      </c>
      <c r="E128" s="191" t="s">
        <v>236</v>
      </c>
      <c r="F128" s="192" t="s">
        <v>237</v>
      </c>
      <c r="G128" s="193" t="s">
        <v>137</v>
      </c>
      <c r="H128" s="194">
        <v>77</v>
      </c>
      <c r="I128" s="195"/>
      <c r="J128" s="196">
        <f>ROUND(I128*H128,2)</f>
        <v>0</v>
      </c>
      <c r="K128" s="192" t="s">
        <v>146</v>
      </c>
      <c r="L128" s="59"/>
      <c r="M128" s="197" t="s">
        <v>21</v>
      </c>
      <c r="N128" s="198" t="s">
        <v>43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2" t="s">
        <v>139</v>
      </c>
      <c r="AT128" s="22" t="s">
        <v>134</v>
      </c>
      <c r="AU128" s="22" t="s">
        <v>82</v>
      </c>
      <c r="AY128" s="22" t="s">
        <v>132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80</v>
      </c>
      <c r="BK128" s="201">
        <f>ROUND(I128*H128,2)</f>
        <v>0</v>
      </c>
      <c r="BL128" s="22" t="s">
        <v>139</v>
      </c>
      <c r="BM128" s="22" t="s">
        <v>694</v>
      </c>
    </row>
    <row r="129" spans="2:65" s="11" customFormat="1" ht="13.5">
      <c r="B129" s="202"/>
      <c r="C129" s="203"/>
      <c r="D129" s="204" t="s">
        <v>141</v>
      </c>
      <c r="E129" s="205" t="s">
        <v>21</v>
      </c>
      <c r="F129" s="206" t="s">
        <v>690</v>
      </c>
      <c r="G129" s="203"/>
      <c r="H129" s="207">
        <v>77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141</v>
      </c>
      <c r="AU129" s="213" t="s">
        <v>82</v>
      </c>
      <c r="AV129" s="11" t="s">
        <v>82</v>
      </c>
      <c r="AW129" s="11" t="s">
        <v>36</v>
      </c>
      <c r="AX129" s="11" t="s">
        <v>80</v>
      </c>
      <c r="AY129" s="213" t="s">
        <v>132</v>
      </c>
    </row>
    <row r="130" spans="2:65" s="1" customFormat="1" ht="25.5" customHeight="1">
      <c r="B130" s="39"/>
      <c r="C130" s="190" t="s">
        <v>235</v>
      </c>
      <c r="D130" s="190" t="s">
        <v>134</v>
      </c>
      <c r="E130" s="191" t="s">
        <v>240</v>
      </c>
      <c r="F130" s="192" t="s">
        <v>241</v>
      </c>
      <c r="G130" s="193" t="s">
        <v>137</v>
      </c>
      <c r="H130" s="194">
        <v>77</v>
      </c>
      <c r="I130" s="195"/>
      <c r="J130" s="196">
        <f>ROUND(I130*H130,2)</f>
        <v>0</v>
      </c>
      <c r="K130" s="192" t="s">
        <v>146</v>
      </c>
      <c r="L130" s="59"/>
      <c r="M130" s="197" t="s">
        <v>21</v>
      </c>
      <c r="N130" s="198" t="s">
        <v>43</v>
      </c>
      <c r="O130" s="4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2" t="s">
        <v>139</v>
      </c>
      <c r="AT130" s="22" t="s">
        <v>134</v>
      </c>
      <c r="AU130" s="22" t="s">
        <v>82</v>
      </c>
      <c r="AY130" s="22" t="s">
        <v>132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2" t="s">
        <v>80</v>
      </c>
      <c r="BK130" s="201">
        <f>ROUND(I130*H130,2)</f>
        <v>0</v>
      </c>
      <c r="BL130" s="22" t="s">
        <v>139</v>
      </c>
      <c r="BM130" s="22" t="s">
        <v>695</v>
      </c>
    </row>
    <row r="131" spans="2:65" s="11" customFormat="1" ht="13.5">
      <c r="B131" s="202"/>
      <c r="C131" s="203"/>
      <c r="D131" s="204" t="s">
        <v>141</v>
      </c>
      <c r="E131" s="205" t="s">
        <v>21</v>
      </c>
      <c r="F131" s="206" t="s">
        <v>696</v>
      </c>
      <c r="G131" s="203"/>
      <c r="H131" s="207">
        <v>77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141</v>
      </c>
      <c r="AU131" s="213" t="s">
        <v>82</v>
      </c>
      <c r="AV131" s="11" t="s">
        <v>82</v>
      </c>
      <c r="AW131" s="11" t="s">
        <v>36</v>
      </c>
      <c r="AX131" s="11" t="s">
        <v>80</v>
      </c>
      <c r="AY131" s="213" t="s">
        <v>132</v>
      </c>
    </row>
    <row r="132" spans="2:65" s="1" customFormat="1" ht="16.5" customHeight="1">
      <c r="B132" s="39"/>
      <c r="C132" s="214" t="s">
        <v>239</v>
      </c>
      <c r="D132" s="214" t="s">
        <v>245</v>
      </c>
      <c r="E132" s="215" t="s">
        <v>246</v>
      </c>
      <c r="F132" s="216" t="s">
        <v>247</v>
      </c>
      <c r="G132" s="217" t="s">
        <v>248</v>
      </c>
      <c r="H132" s="218">
        <v>1.925</v>
      </c>
      <c r="I132" s="219"/>
      <c r="J132" s="220">
        <f>ROUND(I132*H132,2)</f>
        <v>0</v>
      </c>
      <c r="K132" s="216" t="s">
        <v>146</v>
      </c>
      <c r="L132" s="221"/>
      <c r="M132" s="222" t="s">
        <v>21</v>
      </c>
      <c r="N132" s="223" t="s">
        <v>43</v>
      </c>
      <c r="O132" s="40"/>
      <c r="P132" s="199">
        <f>O132*H132</f>
        <v>0</v>
      </c>
      <c r="Q132" s="199">
        <v>1E-3</v>
      </c>
      <c r="R132" s="199">
        <f>Q132*H132</f>
        <v>1.9250000000000001E-3</v>
      </c>
      <c r="S132" s="199">
        <v>0</v>
      </c>
      <c r="T132" s="200">
        <f>S132*H132</f>
        <v>0</v>
      </c>
      <c r="AR132" s="22" t="s">
        <v>158</v>
      </c>
      <c r="AT132" s="22" t="s">
        <v>245</v>
      </c>
      <c r="AU132" s="22" t="s">
        <v>82</v>
      </c>
      <c r="AY132" s="22" t="s">
        <v>132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80</v>
      </c>
      <c r="BK132" s="201">
        <f>ROUND(I132*H132,2)</f>
        <v>0</v>
      </c>
      <c r="BL132" s="22" t="s">
        <v>139</v>
      </c>
      <c r="BM132" s="22" t="s">
        <v>697</v>
      </c>
    </row>
    <row r="133" spans="2:65" s="11" customFormat="1" ht="13.5">
      <c r="B133" s="202"/>
      <c r="C133" s="203"/>
      <c r="D133" s="204" t="s">
        <v>141</v>
      </c>
      <c r="E133" s="203"/>
      <c r="F133" s="206" t="s">
        <v>698</v>
      </c>
      <c r="G133" s="203"/>
      <c r="H133" s="207">
        <v>1.925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141</v>
      </c>
      <c r="AU133" s="213" t="s">
        <v>82</v>
      </c>
      <c r="AV133" s="11" t="s">
        <v>82</v>
      </c>
      <c r="AW133" s="11" t="s">
        <v>6</v>
      </c>
      <c r="AX133" s="11" t="s">
        <v>80</v>
      </c>
      <c r="AY133" s="213" t="s">
        <v>132</v>
      </c>
    </row>
    <row r="134" spans="2:65" s="10" customFormat="1" ht="29.85" customHeight="1">
      <c r="B134" s="174"/>
      <c r="C134" s="175"/>
      <c r="D134" s="176" t="s">
        <v>71</v>
      </c>
      <c r="E134" s="188" t="s">
        <v>82</v>
      </c>
      <c r="F134" s="188" t="s">
        <v>251</v>
      </c>
      <c r="G134" s="175"/>
      <c r="H134" s="175"/>
      <c r="I134" s="178"/>
      <c r="J134" s="189">
        <f>BK134</f>
        <v>0</v>
      </c>
      <c r="K134" s="175"/>
      <c r="L134" s="180"/>
      <c r="M134" s="181"/>
      <c r="N134" s="182"/>
      <c r="O134" s="182"/>
      <c r="P134" s="183">
        <f>SUM(P135:P136)</f>
        <v>0</v>
      </c>
      <c r="Q134" s="182"/>
      <c r="R134" s="183">
        <f>SUM(R135:R136)</f>
        <v>40.555958400000002</v>
      </c>
      <c r="S134" s="182"/>
      <c r="T134" s="184">
        <f>SUM(T135:T136)</f>
        <v>0</v>
      </c>
      <c r="AR134" s="185" t="s">
        <v>80</v>
      </c>
      <c r="AT134" s="186" t="s">
        <v>71</v>
      </c>
      <c r="AU134" s="186" t="s">
        <v>80</v>
      </c>
      <c r="AY134" s="185" t="s">
        <v>132</v>
      </c>
      <c r="BK134" s="187">
        <f>SUM(BK135:BK136)</f>
        <v>0</v>
      </c>
    </row>
    <row r="135" spans="2:65" s="1" customFormat="1" ht="38.25" customHeight="1">
      <c r="B135" s="39"/>
      <c r="C135" s="190" t="s">
        <v>211</v>
      </c>
      <c r="D135" s="190" t="s">
        <v>134</v>
      </c>
      <c r="E135" s="191" t="s">
        <v>253</v>
      </c>
      <c r="F135" s="192" t="s">
        <v>254</v>
      </c>
      <c r="G135" s="193" t="s">
        <v>145</v>
      </c>
      <c r="H135" s="194">
        <v>179</v>
      </c>
      <c r="I135" s="195"/>
      <c r="J135" s="196">
        <f>ROUND(I135*H135,2)</f>
        <v>0</v>
      </c>
      <c r="K135" s="192" t="s">
        <v>146</v>
      </c>
      <c r="L135" s="59"/>
      <c r="M135" s="197" t="s">
        <v>21</v>
      </c>
      <c r="N135" s="198" t="s">
        <v>43</v>
      </c>
      <c r="O135" s="40"/>
      <c r="P135" s="199">
        <f>O135*H135</f>
        <v>0</v>
      </c>
      <c r="Q135" s="199">
        <v>0.22656960000000001</v>
      </c>
      <c r="R135" s="199">
        <f>Q135*H135</f>
        <v>40.555958400000002</v>
      </c>
      <c r="S135" s="199">
        <v>0</v>
      </c>
      <c r="T135" s="200">
        <f>S135*H135</f>
        <v>0</v>
      </c>
      <c r="AR135" s="22" t="s">
        <v>139</v>
      </c>
      <c r="AT135" s="22" t="s">
        <v>134</v>
      </c>
      <c r="AU135" s="22" t="s">
        <v>82</v>
      </c>
      <c r="AY135" s="22" t="s">
        <v>132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80</v>
      </c>
      <c r="BK135" s="201">
        <f>ROUND(I135*H135,2)</f>
        <v>0</v>
      </c>
      <c r="BL135" s="22" t="s">
        <v>139</v>
      </c>
      <c r="BM135" s="22" t="s">
        <v>699</v>
      </c>
    </row>
    <row r="136" spans="2:65" s="11" customFormat="1" ht="13.5">
      <c r="B136" s="202"/>
      <c r="C136" s="203"/>
      <c r="D136" s="204" t="s">
        <v>141</v>
      </c>
      <c r="E136" s="205" t="s">
        <v>21</v>
      </c>
      <c r="F136" s="206" t="s">
        <v>700</v>
      </c>
      <c r="G136" s="203"/>
      <c r="H136" s="207">
        <v>179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141</v>
      </c>
      <c r="AU136" s="213" t="s">
        <v>82</v>
      </c>
      <c r="AV136" s="11" t="s">
        <v>82</v>
      </c>
      <c r="AW136" s="11" t="s">
        <v>36</v>
      </c>
      <c r="AX136" s="11" t="s">
        <v>80</v>
      </c>
      <c r="AY136" s="213" t="s">
        <v>132</v>
      </c>
    </row>
    <row r="137" spans="2:65" s="10" customFormat="1" ht="29.85" customHeight="1">
      <c r="B137" s="174"/>
      <c r="C137" s="175"/>
      <c r="D137" s="176" t="s">
        <v>71</v>
      </c>
      <c r="E137" s="188" t="s">
        <v>257</v>
      </c>
      <c r="F137" s="188" t="s">
        <v>258</v>
      </c>
      <c r="G137" s="175"/>
      <c r="H137" s="175"/>
      <c r="I137" s="178"/>
      <c r="J137" s="189">
        <f>BK137</f>
        <v>0</v>
      </c>
      <c r="K137" s="175"/>
      <c r="L137" s="180"/>
      <c r="M137" s="181"/>
      <c r="N137" s="182"/>
      <c r="O137" s="182"/>
      <c r="P137" s="183">
        <f>SUM(P138:P163)</f>
        <v>0</v>
      </c>
      <c r="Q137" s="182"/>
      <c r="R137" s="183">
        <f>SUM(R138:R163)</f>
        <v>88.413449999999997</v>
      </c>
      <c r="S137" s="182"/>
      <c r="T137" s="184">
        <f>SUM(T138:T163)</f>
        <v>0</v>
      </c>
      <c r="AR137" s="185" t="s">
        <v>80</v>
      </c>
      <c r="AT137" s="186" t="s">
        <v>71</v>
      </c>
      <c r="AU137" s="186" t="s">
        <v>80</v>
      </c>
      <c r="AY137" s="185" t="s">
        <v>132</v>
      </c>
      <c r="BK137" s="187">
        <f>SUM(BK138:BK163)</f>
        <v>0</v>
      </c>
    </row>
    <row r="138" spans="2:65" s="1" customFormat="1" ht="25.5" customHeight="1">
      <c r="B138" s="39"/>
      <c r="C138" s="190" t="s">
        <v>348</v>
      </c>
      <c r="D138" s="190" t="s">
        <v>134</v>
      </c>
      <c r="E138" s="191" t="s">
        <v>260</v>
      </c>
      <c r="F138" s="192" t="s">
        <v>261</v>
      </c>
      <c r="G138" s="193" t="s">
        <v>137</v>
      </c>
      <c r="H138" s="194">
        <v>355</v>
      </c>
      <c r="I138" s="195"/>
      <c r="J138" s="196">
        <f>ROUND(I138*H138,2)</f>
        <v>0</v>
      </c>
      <c r="K138" s="192" t="s">
        <v>146</v>
      </c>
      <c r="L138" s="59"/>
      <c r="M138" s="197" t="s">
        <v>21</v>
      </c>
      <c r="N138" s="198" t="s">
        <v>43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139</v>
      </c>
      <c r="AT138" s="22" t="s">
        <v>134</v>
      </c>
      <c r="AU138" s="22" t="s">
        <v>82</v>
      </c>
      <c r="AY138" s="22" t="s">
        <v>132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80</v>
      </c>
      <c r="BK138" s="201">
        <f>ROUND(I138*H138,2)</f>
        <v>0</v>
      </c>
      <c r="BL138" s="22" t="s">
        <v>139</v>
      </c>
      <c r="BM138" s="22" t="s">
        <v>701</v>
      </c>
    </row>
    <row r="139" spans="2:65" s="11" customFormat="1" ht="13.5">
      <c r="B139" s="202"/>
      <c r="C139" s="203"/>
      <c r="D139" s="204" t="s">
        <v>141</v>
      </c>
      <c r="E139" s="205" t="s">
        <v>21</v>
      </c>
      <c r="F139" s="206" t="s">
        <v>702</v>
      </c>
      <c r="G139" s="203"/>
      <c r="H139" s="207">
        <v>355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141</v>
      </c>
      <c r="AU139" s="213" t="s">
        <v>82</v>
      </c>
      <c r="AV139" s="11" t="s">
        <v>82</v>
      </c>
      <c r="AW139" s="11" t="s">
        <v>36</v>
      </c>
      <c r="AX139" s="11" t="s">
        <v>80</v>
      </c>
      <c r="AY139" s="213" t="s">
        <v>132</v>
      </c>
    </row>
    <row r="140" spans="2:65" s="1" customFormat="1" ht="25.5" customHeight="1">
      <c r="B140" s="39"/>
      <c r="C140" s="190" t="s">
        <v>259</v>
      </c>
      <c r="D140" s="190" t="s">
        <v>134</v>
      </c>
      <c r="E140" s="191" t="s">
        <v>265</v>
      </c>
      <c r="F140" s="192" t="s">
        <v>266</v>
      </c>
      <c r="G140" s="193" t="s">
        <v>137</v>
      </c>
      <c r="H140" s="194">
        <v>432</v>
      </c>
      <c r="I140" s="195"/>
      <c r="J140" s="196">
        <f>ROUND(I140*H140,2)</f>
        <v>0</v>
      </c>
      <c r="K140" s="192" t="s">
        <v>146</v>
      </c>
      <c r="L140" s="59"/>
      <c r="M140" s="197" t="s">
        <v>21</v>
      </c>
      <c r="N140" s="198" t="s">
        <v>43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2" t="s">
        <v>139</v>
      </c>
      <c r="AT140" s="22" t="s">
        <v>134</v>
      </c>
      <c r="AU140" s="22" t="s">
        <v>82</v>
      </c>
      <c r="AY140" s="22" t="s">
        <v>132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2" t="s">
        <v>80</v>
      </c>
      <c r="BK140" s="201">
        <f>ROUND(I140*H140,2)</f>
        <v>0</v>
      </c>
      <c r="BL140" s="22" t="s">
        <v>139</v>
      </c>
      <c r="BM140" s="22" t="s">
        <v>703</v>
      </c>
    </row>
    <row r="141" spans="2:65" s="11" customFormat="1" ht="13.5">
      <c r="B141" s="202"/>
      <c r="C141" s="203"/>
      <c r="D141" s="204" t="s">
        <v>141</v>
      </c>
      <c r="E141" s="205" t="s">
        <v>21</v>
      </c>
      <c r="F141" s="206" t="s">
        <v>704</v>
      </c>
      <c r="G141" s="203"/>
      <c r="H141" s="207">
        <v>278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141</v>
      </c>
      <c r="AU141" s="213" t="s">
        <v>82</v>
      </c>
      <c r="AV141" s="11" t="s">
        <v>82</v>
      </c>
      <c r="AW141" s="11" t="s">
        <v>36</v>
      </c>
      <c r="AX141" s="11" t="s">
        <v>72</v>
      </c>
      <c r="AY141" s="213" t="s">
        <v>132</v>
      </c>
    </row>
    <row r="142" spans="2:65" s="11" customFormat="1" ht="13.5">
      <c r="B142" s="202"/>
      <c r="C142" s="203"/>
      <c r="D142" s="204" t="s">
        <v>141</v>
      </c>
      <c r="E142" s="205" t="s">
        <v>21</v>
      </c>
      <c r="F142" s="206" t="s">
        <v>705</v>
      </c>
      <c r="G142" s="203"/>
      <c r="H142" s="207">
        <v>154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141</v>
      </c>
      <c r="AU142" s="213" t="s">
        <v>82</v>
      </c>
      <c r="AV142" s="11" t="s">
        <v>82</v>
      </c>
      <c r="AW142" s="11" t="s">
        <v>36</v>
      </c>
      <c r="AX142" s="11" t="s">
        <v>72</v>
      </c>
      <c r="AY142" s="213" t="s">
        <v>132</v>
      </c>
    </row>
    <row r="143" spans="2:65" s="12" customFormat="1" ht="13.5">
      <c r="B143" s="224"/>
      <c r="C143" s="225"/>
      <c r="D143" s="204" t="s">
        <v>141</v>
      </c>
      <c r="E143" s="226" t="s">
        <v>21</v>
      </c>
      <c r="F143" s="227" t="s">
        <v>270</v>
      </c>
      <c r="G143" s="225"/>
      <c r="H143" s="228">
        <v>432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141</v>
      </c>
      <c r="AU143" s="234" t="s">
        <v>82</v>
      </c>
      <c r="AV143" s="12" t="s">
        <v>139</v>
      </c>
      <c r="AW143" s="12" t="s">
        <v>36</v>
      </c>
      <c r="AX143" s="12" t="s">
        <v>80</v>
      </c>
      <c r="AY143" s="234" t="s">
        <v>132</v>
      </c>
    </row>
    <row r="144" spans="2:65" s="1" customFormat="1" ht="51" customHeight="1">
      <c r="B144" s="39"/>
      <c r="C144" s="190" t="s">
        <v>264</v>
      </c>
      <c r="D144" s="190" t="s">
        <v>134</v>
      </c>
      <c r="E144" s="191" t="s">
        <v>435</v>
      </c>
      <c r="F144" s="192" t="s">
        <v>436</v>
      </c>
      <c r="G144" s="193" t="s">
        <v>137</v>
      </c>
      <c r="H144" s="194">
        <v>278</v>
      </c>
      <c r="I144" s="195"/>
      <c r="J144" s="196">
        <f>ROUND(I144*H144,2)</f>
        <v>0</v>
      </c>
      <c r="K144" s="192" t="s">
        <v>138</v>
      </c>
      <c r="L144" s="59"/>
      <c r="M144" s="197" t="s">
        <v>21</v>
      </c>
      <c r="N144" s="198" t="s">
        <v>43</v>
      </c>
      <c r="O144" s="40"/>
      <c r="P144" s="199">
        <f>O144*H144</f>
        <v>0</v>
      </c>
      <c r="Q144" s="199">
        <v>8.4250000000000005E-2</v>
      </c>
      <c r="R144" s="199">
        <f>Q144*H144</f>
        <v>23.421500000000002</v>
      </c>
      <c r="S144" s="199">
        <v>0</v>
      </c>
      <c r="T144" s="200">
        <f>S144*H144</f>
        <v>0</v>
      </c>
      <c r="AR144" s="22" t="s">
        <v>139</v>
      </c>
      <c r="AT144" s="22" t="s">
        <v>134</v>
      </c>
      <c r="AU144" s="22" t="s">
        <v>82</v>
      </c>
      <c r="AY144" s="22" t="s">
        <v>132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80</v>
      </c>
      <c r="BK144" s="201">
        <f>ROUND(I144*H144,2)</f>
        <v>0</v>
      </c>
      <c r="BL144" s="22" t="s">
        <v>139</v>
      </c>
      <c r="BM144" s="22" t="s">
        <v>706</v>
      </c>
    </row>
    <row r="145" spans="2:65" s="11" customFormat="1" ht="13.5">
      <c r="B145" s="202"/>
      <c r="C145" s="203"/>
      <c r="D145" s="204" t="s">
        <v>141</v>
      </c>
      <c r="E145" s="205" t="s">
        <v>21</v>
      </c>
      <c r="F145" s="206" t="s">
        <v>707</v>
      </c>
      <c r="G145" s="203"/>
      <c r="H145" s="207">
        <v>275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141</v>
      </c>
      <c r="AU145" s="213" t="s">
        <v>82</v>
      </c>
      <c r="AV145" s="11" t="s">
        <v>82</v>
      </c>
      <c r="AW145" s="11" t="s">
        <v>36</v>
      </c>
      <c r="AX145" s="11" t="s">
        <v>72</v>
      </c>
      <c r="AY145" s="213" t="s">
        <v>132</v>
      </c>
    </row>
    <row r="146" spans="2:65" s="11" customFormat="1" ht="13.5">
      <c r="B146" s="202"/>
      <c r="C146" s="203"/>
      <c r="D146" s="204" t="s">
        <v>141</v>
      </c>
      <c r="E146" s="205" t="s">
        <v>21</v>
      </c>
      <c r="F146" s="206" t="s">
        <v>276</v>
      </c>
      <c r="G146" s="203"/>
      <c r="H146" s="207">
        <v>3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141</v>
      </c>
      <c r="AU146" s="213" t="s">
        <v>82</v>
      </c>
      <c r="AV146" s="11" t="s">
        <v>82</v>
      </c>
      <c r="AW146" s="11" t="s">
        <v>36</v>
      </c>
      <c r="AX146" s="11" t="s">
        <v>72</v>
      </c>
      <c r="AY146" s="213" t="s">
        <v>132</v>
      </c>
    </row>
    <row r="147" spans="2:65" s="12" customFormat="1" ht="13.5">
      <c r="B147" s="224"/>
      <c r="C147" s="225"/>
      <c r="D147" s="204" t="s">
        <v>141</v>
      </c>
      <c r="E147" s="226" t="s">
        <v>21</v>
      </c>
      <c r="F147" s="227" t="s">
        <v>270</v>
      </c>
      <c r="G147" s="225"/>
      <c r="H147" s="228">
        <v>278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141</v>
      </c>
      <c r="AU147" s="234" t="s">
        <v>82</v>
      </c>
      <c r="AV147" s="12" t="s">
        <v>139</v>
      </c>
      <c r="AW147" s="12" t="s">
        <v>36</v>
      </c>
      <c r="AX147" s="12" t="s">
        <v>80</v>
      </c>
      <c r="AY147" s="234" t="s">
        <v>132</v>
      </c>
    </row>
    <row r="148" spans="2:65" s="1" customFormat="1" ht="16.5" customHeight="1">
      <c r="B148" s="39"/>
      <c r="C148" s="214" t="s">
        <v>271</v>
      </c>
      <c r="D148" s="214" t="s">
        <v>245</v>
      </c>
      <c r="E148" s="215" t="s">
        <v>278</v>
      </c>
      <c r="F148" s="216" t="s">
        <v>279</v>
      </c>
      <c r="G148" s="217" t="s">
        <v>137</v>
      </c>
      <c r="H148" s="218">
        <v>275</v>
      </c>
      <c r="I148" s="219"/>
      <c r="J148" s="220">
        <f>ROUND(I148*H148,2)</f>
        <v>0</v>
      </c>
      <c r="K148" s="216" t="s">
        <v>138</v>
      </c>
      <c r="L148" s="221"/>
      <c r="M148" s="222" t="s">
        <v>21</v>
      </c>
      <c r="N148" s="223" t="s">
        <v>43</v>
      </c>
      <c r="O148" s="40"/>
      <c r="P148" s="199">
        <f>O148*H148</f>
        <v>0</v>
      </c>
      <c r="Q148" s="199">
        <v>0.13100000000000001</v>
      </c>
      <c r="R148" s="199">
        <f>Q148*H148</f>
        <v>36.024999999999999</v>
      </c>
      <c r="S148" s="199">
        <v>0</v>
      </c>
      <c r="T148" s="200">
        <f>S148*H148</f>
        <v>0</v>
      </c>
      <c r="AR148" s="22" t="s">
        <v>158</v>
      </c>
      <c r="AT148" s="22" t="s">
        <v>245</v>
      </c>
      <c r="AU148" s="22" t="s">
        <v>82</v>
      </c>
      <c r="AY148" s="22" t="s">
        <v>132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80</v>
      </c>
      <c r="BK148" s="201">
        <f>ROUND(I148*H148,2)</f>
        <v>0</v>
      </c>
      <c r="BL148" s="22" t="s">
        <v>139</v>
      </c>
      <c r="BM148" s="22" t="s">
        <v>708</v>
      </c>
    </row>
    <row r="149" spans="2:65" s="11" customFormat="1" ht="13.5">
      <c r="B149" s="202"/>
      <c r="C149" s="203"/>
      <c r="D149" s="204" t="s">
        <v>141</v>
      </c>
      <c r="E149" s="205" t="s">
        <v>21</v>
      </c>
      <c r="F149" s="206" t="s">
        <v>709</v>
      </c>
      <c r="G149" s="203"/>
      <c r="H149" s="207">
        <v>275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141</v>
      </c>
      <c r="AU149" s="213" t="s">
        <v>82</v>
      </c>
      <c r="AV149" s="11" t="s">
        <v>82</v>
      </c>
      <c r="AW149" s="11" t="s">
        <v>36</v>
      </c>
      <c r="AX149" s="11" t="s">
        <v>80</v>
      </c>
      <c r="AY149" s="213" t="s">
        <v>132</v>
      </c>
    </row>
    <row r="150" spans="2:65" s="1" customFormat="1" ht="16.5" customHeight="1">
      <c r="B150" s="39"/>
      <c r="C150" s="214" t="s">
        <v>277</v>
      </c>
      <c r="D150" s="214" t="s">
        <v>245</v>
      </c>
      <c r="E150" s="215" t="s">
        <v>283</v>
      </c>
      <c r="F150" s="216" t="s">
        <v>284</v>
      </c>
      <c r="G150" s="217" t="s">
        <v>137</v>
      </c>
      <c r="H150" s="218">
        <v>3</v>
      </c>
      <c r="I150" s="219"/>
      <c r="J150" s="220">
        <f>ROUND(I150*H150,2)</f>
        <v>0</v>
      </c>
      <c r="K150" s="216" t="s">
        <v>138</v>
      </c>
      <c r="L150" s="221"/>
      <c r="M150" s="222" t="s">
        <v>21</v>
      </c>
      <c r="N150" s="223" t="s">
        <v>43</v>
      </c>
      <c r="O150" s="40"/>
      <c r="P150" s="199">
        <f>O150*H150</f>
        <v>0</v>
      </c>
      <c r="Q150" s="199">
        <v>0.13100000000000001</v>
      </c>
      <c r="R150" s="199">
        <f>Q150*H150</f>
        <v>0.39300000000000002</v>
      </c>
      <c r="S150" s="199">
        <v>0</v>
      </c>
      <c r="T150" s="200">
        <f>S150*H150</f>
        <v>0</v>
      </c>
      <c r="AR150" s="22" t="s">
        <v>158</v>
      </c>
      <c r="AT150" s="22" t="s">
        <v>245</v>
      </c>
      <c r="AU150" s="22" t="s">
        <v>82</v>
      </c>
      <c r="AY150" s="22" t="s">
        <v>132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80</v>
      </c>
      <c r="BK150" s="201">
        <f>ROUND(I150*H150,2)</f>
        <v>0</v>
      </c>
      <c r="BL150" s="22" t="s">
        <v>139</v>
      </c>
      <c r="BM150" s="22" t="s">
        <v>710</v>
      </c>
    </row>
    <row r="151" spans="2:65" s="11" customFormat="1" ht="13.5">
      <c r="B151" s="202"/>
      <c r="C151" s="203"/>
      <c r="D151" s="204" t="s">
        <v>141</v>
      </c>
      <c r="E151" s="205" t="s">
        <v>21</v>
      </c>
      <c r="F151" s="206" t="s">
        <v>149</v>
      </c>
      <c r="G151" s="203"/>
      <c r="H151" s="207">
        <v>3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141</v>
      </c>
      <c r="AU151" s="213" t="s">
        <v>82</v>
      </c>
      <c r="AV151" s="11" t="s">
        <v>82</v>
      </c>
      <c r="AW151" s="11" t="s">
        <v>36</v>
      </c>
      <c r="AX151" s="11" t="s">
        <v>80</v>
      </c>
      <c r="AY151" s="213" t="s">
        <v>132</v>
      </c>
    </row>
    <row r="152" spans="2:65" s="1" customFormat="1" ht="51" customHeight="1">
      <c r="B152" s="39"/>
      <c r="C152" s="190" t="s">
        <v>282</v>
      </c>
      <c r="D152" s="190" t="s">
        <v>134</v>
      </c>
      <c r="E152" s="191" t="s">
        <v>287</v>
      </c>
      <c r="F152" s="192" t="s">
        <v>288</v>
      </c>
      <c r="G152" s="193" t="s">
        <v>137</v>
      </c>
      <c r="H152" s="194">
        <v>77</v>
      </c>
      <c r="I152" s="195"/>
      <c r="J152" s="196">
        <f>ROUND(I152*H152,2)</f>
        <v>0</v>
      </c>
      <c r="K152" s="192" t="s">
        <v>138</v>
      </c>
      <c r="L152" s="59"/>
      <c r="M152" s="197" t="s">
        <v>21</v>
      </c>
      <c r="N152" s="198" t="s">
        <v>43</v>
      </c>
      <c r="O152" s="40"/>
      <c r="P152" s="199">
        <f>O152*H152</f>
        <v>0</v>
      </c>
      <c r="Q152" s="199">
        <v>8.5650000000000004E-2</v>
      </c>
      <c r="R152" s="199">
        <f>Q152*H152</f>
        <v>6.5950500000000005</v>
      </c>
      <c r="S152" s="199">
        <v>0</v>
      </c>
      <c r="T152" s="200">
        <f>S152*H152</f>
        <v>0</v>
      </c>
      <c r="AR152" s="22" t="s">
        <v>139</v>
      </c>
      <c r="AT152" s="22" t="s">
        <v>134</v>
      </c>
      <c r="AU152" s="22" t="s">
        <v>82</v>
      </c>
      <c r="AY152" s="22" t="s">
        <v>132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2" t="s">
        <v>80</v>
      </c>
      <c r="BK152" s="201">
        <f>ROUND(I152*H152,2)</f>
        <v>0</v>
      </c>
      <c r="BL152" s="22" t="s">
        <v>139</v>
      </c>
      <c r="BM152" s="22" t="s">
        <v>711</v>
      </c>
    </row>
    <row r="153" spans="2:65" s="11" customFormat="1" ht="13.5">
      <c r="B153" s="202"/>
      <c r="C153" s="203"/>
      <c r="D153" s="204" t="s">
        <v>141</v>
      </c>
      <c r="E153" s="205" t="s">
        <v>21</v>
      </c>
      <c r="F153" s="206" t="s">
        <v>712</v>
      </c>
      <c r="G153" s="203"/>
      <c r="H153" s="207">
        <v>60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141</v>
      </c>
      <c r="AU153" s="213" t="s">
        <v>82</v>
      </c>
      <c r="AV153" s="11" t="s">
        <v>82</v>
      </c>
      <c r="AW153" s="11" t="s">
        <v>36</v>
      </c>
      <c r="AX153" s="11" t="s">
        <v>72</v>
      </c>
      <c r="AY153" s="213" t="s">
        <v>132</v>
      </c>
    </row>
    <row r="154" spans="2:65" s="11" customFormat="1" ht="13.5">
      <c r="B154" s="202"/>
      <c r="C154" s="203"/>
      <c r="D154" s="204" t="s">
        <v>141</v>
      </c>
      <c r="E154" s="205" t="s">
        <v>21</v>
      </c>
      <c r="F154" s="206" t="s">
        <v>713</v>
      </c>
      <c r="G154" s="203"/>
      <c r="H154" s="207">
        <v>17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141</v>
      </c>
      <c r="AU154" s="213" t="s">
        <v>82</v>
      </c>
      <c r="AV154" s="11" t="s">
        <v>82</v>
      </c>
      <c r="AW154" s="11" t="s">
        <v>36</v>
      </c>
      <c r="AX154" s="11" t="s">
        <v>72</v>
      </c>
      <c r="AY154" s="213" t="s">
        <v>132</v>
      </c>
    </row>
    <row r="155" spans="2:65" s="12" customFormat="1" ht="13.5">
      <c r="B155" s="224"/>
      <c r="C155" s="225"/>
      <c r="D155" s="204" t="s">
        <v>141</v>
      </c>
      <c r="E155" s="226" t="s">
        <v>21</v>
      </c>
      <c r="F155" s="227" t="s">
        <v>270</v>
      </c>
      <c r="G155" s="225"/>
      <c r="H155" s="228">
        <v>77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141</v>
      </c>
      <c r="AU155" s="234" t="s">
        <v>82</v>
      </c>
      <c r="AV155" s="12" t="s">
        <v>139</v>
      </c>
      <c r="AW155" s="12" t="s">
        <v>36</v>
      </c>
      <c r="AX155" s="12" t="s">
        <v>80</v>
      </c>
      <c r="AY155" s="234" t="s">
        <v>132</v>
      </c>
    </row>
    <row r="156" spans="2:65" s="1" customFormat="1" ht="16.5" customHeight="1">
      <c r="B156" s="39"/>
      <c r="C156" s="214" t="s">
        <v>286</v>
      </c>
      <c r="D156" s="214" t="s">
        <v>245</v>
      </c>
      <c r="E156" s="215" t="s">
        <v>293</v>
      </c>
      <c r="F156" s="216" t="s">
        <v>294</v>
      </c>
      <c r="G156" s="217" t="s">
        <v>137</v>
      </c>
      <c r="H156" s="218">
        <v>60</v>
      </c>
      <c r="I156" s="219"/>
      <c r="J156" s="220">
        <f>ROUND(I156*H156,2)</f>
        <v>0</v>
      </c>
      <c r="K156" s="216" t="s">
        <v>138</v>
      </c>
      <c r="L156" s="221"/>
      <c r="M156" s="222" t="s">
        <v>21</v>
      </c>
      <c r="N156" s="223" t="s">
        <v>43</v>
      </c>
      <c r="O156" s="40"/>
      <c r="P156" s="199">
        <f>O156*H156</f>
        <v>0</v>
      </c>
      <c r="Q156" s="199">
        <v>0.17599999999999999</v>
      </c>
      <c r="R156" s="199">
        <f>Q156*H156</f>
        <v>10.559999999999999</v>
      </c>
      <c r="S156" s="199">
        <v>0</v>
      </c>
      <c r="T156" s="200">
        <f>S156*H156</f>
        <v>0</v>
      </c>
      <c r="AR156" s="22" t="s">
        <v>158</v>
      </c>
      <c r="AT156" s="22" t="s">
        <v>245</v>
      </c>
      <c r="AU156" s="22" t="s">
        <v>82</v>
      </c>
      <c r="AY156" s="22" t="s">
        <v>132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22" t="s">
        <v>80</v>
      </c>
      <c r="BK156" s="201">
        <f>ROUND(I156*H156,2)</f>
        <v>0</v>
      </c>
      <c r="BL156" s="22" t="s">
        <v>139</v>
      </c>
      <c r="BM156" s="22" t="s">
        <v>714</v>
      </c>
    </row>
    <row r="157" spans="2:65" s="11" customFormat="1" ht="13.5">
      <c r="B157" s="202"/>
      <c r="C157" s="203"/>
      <c r="D157" s="204" t="s">
        <v>141</v>
      </c>
      <c r="E157" s="205" t="s">
        <v>21</v>
      </c>
      <c r="F157" s="206" t="s">
        <v>715</v>
      </c>
      <c r="G157" s="203"/>
      <c r="H157" s="207">
        <v>60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141</v>
      </c>
      <c r="AU157" s="213" t="s">
        <v>82</v>
      </c>
      <c r="AV157" s="11" t="s">
        <v>82</v>
      </c>
      <c r="AW157" s="11" t="s">
        <v>36</v>
      </c>
      <c r="AX157" s="11" t="s">
        <v>80</v>
      </c>
      <c r="AY157" s="213" t="s">
        <v>132</v>
      </c>
    </row>
    <row r="158" spans="2:65" s="1" customFormat="1" ht="16.5" customHeight="1">
      <c r="B158" s="39"/>
      <c r="C158" s="214" t="s">
        <v>292</v>
      </c>
      <c r="D158" s="214" t="s">
        <v>245</v>
      </c>
      <c r="E158" s="215" t="s">
        <v>297</v>
      </c>
      <c r="F158" s="216" t="s">
        <v>298</v>
      </c>
      <c r="G158" s="217" t="s">
        <v>137</v>
      </c>
      <c r="H158" s="218">
        <v>17</v>
      </c>
      <c r="I158" s="219"/>
      <c r="J158" s="220">
        <f>ROUND(I158*H158,2)</f>
        <v>0</v>
      </c>
      <c r="K158" s="216" t="s">
        <v>138</v>
      </c>
      <c r="L158" s="221"/>
      <c r="M158" s="222" t="s">
        <v>21</v>
      </c>
      <c r="N158" s="223" t="s">
        <v>43</v>
      </c>
      <c r="O158" s="40"/>
      <c r="P158" s="199">
        <f>O158*H158</f>
        <v>0</v>
      </c>
      <c r="Q158" s="199">
        <v>0.13100000000000001</v>
      </c>
      <c r="R158" s="199">
        <f>Q158*H158</f>
        <v>2.2270000000000003</v>
      </c>
      <c r="S158" s="199">
        <v>0</v>
      </c>
      <c r="T158" s="200">
        <f>S158*H158</f>
        <v>0</v>
      </c>
      <c r="AR158" s="22" t="s">
        <v>158</v>
      </c>
      <c r="AT158" s="22" t="s">
        <v>245</v>
      </c>
      <c r="AU158" s="22" t="s">
        <v>82</v>
      </c>
      <c r="AY158" s="22" t="s">
        <v>132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80</v>
      </c>
      <c r="BK158" s="201">
        <f>ROUND(I158*H158,2)</f>
        <v>0</v>
      </c>
      <c r="BL158" s="22" t="s">
        <v>139</v>
      </c>
      <c r="BM158" s="22" t="s">
        <v>716</v>
      </c>
    </row>
    <row r="159" spans="2:65" s="11" customFormat="1" ht="13.5">
      <c r="B159" s="202"/>
      <c r="C159" s="203"/>
      <c r="D159" s="204" t="s">
        <v>141</v>
      </c>
      <c r="E159" s="205" t="s">
        <v>21</v>
      </c>
      <c r="F159" s="206" t="s">
        <v>188</v>
      </c>
      <c r="G159" s="203"/>
      <c r="H159" s="207">
        <v>17</v>
      </c>
      <c r="I159" s="208"/>
      <c r="J159" s="203"/>
      <c r="K159" s="203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141</v>
      </c>
      <c r="AU159" s="213" t="s">
        <v>82</v>
      </c>
      <c r="AV159" s="11" t="s">
        <v>82</v>
      </c>
      <c r="AW159" s="11" t="s">
        <v>36</v>
      </c>
      <c r="AX159" s="11" t="s">
        <v>80</v>
      </c>
      <c r="AY159" s="213" t="s">
        <v>132</v>
      </c>
    </row>
    <row r="160" spans="2:65" s="1" customFormat="1" ht="25.5" customHeight="1">
      <c r="B160" s="39"/>
      <c r="C160" s="190" t="s">
        <v>296</v>
      </c>
      <c r="D160" s="190" t="s">
        <v>134</v>
      </c>
      <c r="E160" s="191" t="s">
        <v>301</v>
      </c>
      <c r="F160" s="192" t="s">
        <v>302</v>
      </c>
      <c r="G160" s="193" t="s">
        <v>137</v>
      </c>
      <c r="H160" s="194">
        <v>30</v>
      </c>
      <c r="I160" s="195"/>
      <c r="J160" s="196">
        <f>ROUND(I160*H160,2)</f>
        <v>0</v>
      </c>
      <c r="K160" s="192" t="s">
        <v>146</v>
      </c>
      <c r="L160" s="59"/>
      <c r="M160" s="197" t="s">
        <v>21</v>
      </c>
      <c r="N160" s="198" t="s">
        <v>43</v>
      </c>
      <c r="O160" s="40"/>
      <c r="P160" s="199">
        <f>O160*H160</f>
        <v>0</v>
      </c>
      <c r="Q160" s="199">
        <v>0.12966</v>
      </c>
      <c r="R160" s="199">
        <f>Q160*H160</f>
        <v>3.8898000000000001</v>
      </c>
      <c r="S160" s="199">
        <v>0</v>
      </c>
      <c r="T160" s="200">
        <f>S160*H160</f>
        <v>0</v>
      </c>
      <c r="AR160" s="22" t="s">
        <v>139</v>
      </c>
      <c r="AT160" s="22" t="s">
        <v>134</v>
      </c>
      <c r="AU160" s="22" t="s">
        <v>82</v>
      </c>
      <c r="AY160" s="22" t="s">
        <v>132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2" t="s">
        <v>80</v>
      </c>
      <c r="BK160" s="201">
        <f>ROUND(I160*H160,2)</f>
        <v>0</v>
      </c>
      <c r="BL160" s="22" t="s">
        <v>139</v>
      </c>
      <c r="BM160" s="22" t="s">
        <v>717</v>
      </c>
    </row>
    <row r="161" spans="2:65" s="11" customFormat="1" ht="13.5">
      <c r="B161" s="202"/>
      <c r="C161" s="203"/>
      <c r="D161" s="204" t="s">
        <v>141</v>
      </c>
      <c r="E161" s="205" t="s">
        <v>21</v>
      </c>
      <c r="F161" s="206" t="s">
        <v>718</v>
      </c>
      <c r="G161" s="203"/>
      <c r="H161" s="207">
        <v>30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141</v>
      </c>
      <c r="AU161" s="213" t="s">
        <v>82</v>
      </c>
      <c r="AV161" s="11" t="s">
        <v>82</v>
      </c>
      <c r="AW161" s="11" t="s">
        <v>36</v>
      </c>
      <c r="AX161" s="11" t="s">
        <v>80</v>
      </c>
      <c r="AY161" s="213" t="s">
        <v>132</v>
      </c>
    </row>
    <row r="162" spans="2:65" s="1" customFormat="1" ht="51" customHeight="1">
      <c r="B162" s="39"/>
      <c r="C162" s="190" t="s">
        <v>300</v>
      </c>
      <c r="D162" s="190" t="s">
        <v>134</v>
      </c>
      <c r="E162" s="191" t="s">
        <v>306</v>
      </c>
      <c r="F162" s="192" t="s">
        <v>307</v>
      </c>
      <c r="G162" s="193" t="s">
        <v>137</v>
      </c>
      <c r="H162" s="194">
        <v>10</v>
      </c>
      <c r="I162" s="195"/>
      <c r="J162" s="196">
        <f>ROUND(I162*H162,2)</f>
        <v>0</v>
      </c>
      <c r="K162" s="192" t="s">
        <v>146</v>
      </c>
      <c r="L162" s="59"/>
      <c r="M162" s="197" t="s">
        <v>21</v>
      </c>
      <c r="N162" s="198" t="s">
        <v>43</v>
      </c>
      <c r="O162" s="40"/>
      <c r="P162" s="199">
        <f>O162*H162</f>
        <v>0</v>
      </c>
      <c r="Q162" s="199">
        <v>0.53020999999999996</v>
      </c>
      <c r="R162" s="199">
        <f>Q162*H162</f>
        <v>5.3020999999999994</v>
      </c>
      <c r="S162" s="199">
        <v>0</v>
      </c>
      <c r="T162" s="200">
        <f>S162*H162</f>
        <v>0</v>
      </c>
      <c r="AR162" s="22" t="s">
        <v>139</v>
      </c>
      <c r="AT162" s="22" t="s">
        <v>134</v>
      </c>
      <c r="AU162" s="22" t="s">
        <v>82</v>
      </c>
      <c r="AY162" s="22" t="s">
        <v>132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80</v>
      </c>
      <c r="BK162" s="201">
        <f>ROUND(I162*H162,2)</f>
        <v>0</v>
      </c>
      <c r="BL162" s="22" t="s">
        <v>139</v>
      </c>
      <c r="BM162" s="22" t="s">
        <v>719</v>
      </c>
    </row>
    <row r="163" spans="2:65" s="11" customFormat="1" ht="13.5">
      <c r="B163" s="202"/>
      <c r="C163" s="203"/>
      <c r="D163" s="204" t="s">
        <v>141</v>
      </c>
      <c r="E163" s="205" t="s">
        <v>21</v>
      </c>
      <c r="F163" s="206" t="s">
        <v>543</v>
      </c>
      <c r="G163" s="203"/>
      <c r="H163" s="207">
        <v>10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141</v>
      </c>
      <c r="AU163" s="213" t="s">
        <v>82</v>
      </c>
      <c r="AV163" s="11" t="s">
        <v>82</v>
      </c>
      <c r="AW163" s="11" t="s">
        <v>36</v>
      </c>
      <c r="AX163" s="11" t="s">
        <v>80</v>
      </c>
      <c r="AY163" s="213" t="s">
        <v>132</v>
      </c>
    </row>
    <row r="164" spans="2:65" s="10" customFormat="1" ht="29.85" customHeight="1">
      <c r="B164" s="174"/>
      <c r="C164" s="175"/>
      <c r="D164" s="176" t="s">
        <v>71</v>
      </c>
      <c r="E164" s="188" t="s">
        <v>310</v>
      </c>
      <c r="F164" s="188" t="s">
        <v>311</v>
      </c>
      <c r="G164" s="175"/>
      <c r="H164" s="175"/>
      <c r="I164" s="178"/>
      <c r="J164" s="189">
        <f>BK164</f>
        <v>0</v>
      </c>
      <c r="K164" s="175"/>
      <c r="L164" s="180"/>
      <c r="M164" s="181"/>
      <c r="N164" s="182"/>
      <c r="O164" s="182"/>
      <c r="P164" s="183">
        <f>SUM(P165:P185)</f>
        <v>0</v>
      </c>
      <c r="Q164" s="182"/>
      <c r="R164" s="183">
        <f>SUM(R165:R185)</f>
        <v>33.985599999999998</v>
      </c>
      <c r="S164" s="182"/>
      <c r="T164" s="184">
        <f>SUM(T165:T185)</f>
        <v>0</v>
      </c>
      <c r="AR164" s="185" t="s">
        <v>80</v>
      </c>
      <c r="AT164" s="186" t="s">
        <v>71</v>
      </c>
      <c r="AU164" s="186" t="s">
        <v>80</v>
      </c>
      <c r="AY164" s="185" t="s">
        <v>132</v>
      </c>
      <c r="BK164" s="187">
        <f>SUM(BK165:BK185)</f>
        <v>0</v>
      </c>
    </row>
    <row r="165" spans="2:65" s="1" customFormat="1" ht="25.5" customHeight="1">
      <c r="B165" s="39"/>
      <c r="C165" s="190" t="s">
        <v>216</v>
      </c>
      <c r="D165" s="190" t="s">
        <v>134</v>
      </c>
      <c r="E165" s="191" t="s">
        <v>313</v>
      </c>
      <c r="F165" s="192" t="s">
        <v>314</v>
      </c>
      <c r="G165" s="193" t="s">
        <v>145</v>
      </c>
      <c r="H165" s="194">
        <v>21</v>
      </c>
      <c r="I165" s="195"/>
      <c r="J165" s="196">
        <f>ROUND(I165*H165,2)</f>
        <v>0</v>
      </c>
      <c r="K165" s="192" t="s">
        <v>138</v>
      </c>
      <c r="L165" s="59"/>
      <c r="M165" s="197" t="s">
        <v>21</v>
      </c>
      <c r="N165" s="198" t="s">
        <v>43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139</v>
      </c>
      <c r="AT165" s="22" t="s">
        <v>134</v>
      </c>
      <c r="AU165" s="22" t="s">
        <v>82</v>
      </c>
      <c r="AY165" s="22" t="s">
        <v>132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80</v>
      </c>
      <c r="BK165" s="201">
        <f>ROUND(I165*H165,2)</f>
        <v>0</v>
      </c>
      <c r="BL165" s="22" t="s">
        <v>139</v>
      </c>
      <c r="BM165" s="22" t="s">
        <v>720</v>
      </c>
    </row>
    <row r="166" spans="2:65" s="11" customFormat="1" ht="13.5">
      <c r="B166" s="202"/>
      <c r="C166" s="203"/>
      <c r="D166" s="204" t="s">
        <v>141</v>
      </c>
      <c r="E166" s="205" t="s">
        <v>21</v>
      </c>
      <c r="F166" s="206" t="s">
        <v>721</v>
      </c>
      <c r="G166" s="203"/>
      <c r="H166" s="207">
        <v>21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141</v>
      </c>
      <c r="AU166" s="213" t="s">
        <v>82</v>
      </c>
      <c r="AV166" s="11" t="s">
        <v>82</v>
      </c>
      <c r="AW166" s="11" t="s">
        <v>36</v>
      </c>
      <c r="AX166" s="11" t="s">
        <v>80</v>
      </c>
      <c r="AY166" s="213" t="s">
        <v>132</v>
      </c>
    </row>
    <row r="167" spans="2:65" s="1" customFormat="1" ht="16.5" customHeight="1">
      <c r="B167" s="39"/>
      <c r="C167" s="214" t="s">
        <v>312</v>
      </c>
      <c r="D167" s="214" t="s">
        <v>245</v>
      </c>
      <c r="E167" s="215" t="s">
        <v>318</v>
      </c>
      <c r="F167" s="216" t="s">
        <v>319</v>
      </c>
      <c r="G167" s="217" t="s">
        <v>137</v>
      </c>
      <c r="H167" s="218">
        <v>89.5</v>
      </c>
      <c r="I167" s="219"/>
      <c r="J167" s="220">
        <f>ROUND(I167*H167,2)</f>
        <v>0</v>
      </c>
      <c r="K167" s="216" t="s">
        <v>138</v>
      </c>
      <c r="L167" s="221"/>
      <c r="M167" s="222" t="s">
        <v>21</v>
      </c>
      <c r="N167" s="223" t="s">
        <v>43</v>
      </c>
      <c r="O167" s="40"/>
      <c r="P167" s="199">
        <f>O167*H167</f>
        <v>0</v>
      </c>
      <c r="Q167" s="199">
        <v>4.0000000000000002E-4</v>
      </c>
      <c r="R167" s="199">
        <f>Q167*H167</f>
        <v>3.5799999999999998E-2</v>
      </c>
      <c r="S167" s="199">
        <v>0</v>
      </c>
      <c r="T167" s="200">
        <f>S167*H167</f>
        <v>0</v>
      </c>
      <c r="AR167" s="22" t="s">
        <v>158</v>
      </c>
      <c r="AT167" s="22" t="s">
        <v>245</v>
      </c>
      <c r="AU167" s="22" t="s">
        <v>82</v>
      </c>
      <c r="AY167" s="22" t="s">
        <v>132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80</v>
      </c>
      <c r="BK167" s="201">
        <f>ROUND(I167*H167,2)</f>
        <v>0</v>
      </c>
      <c r="BL167" s="22" t="s">
        <v>139</v>
      </c>
      <c r="BM167" s="22" t="s">
        <v>722</v>
      </c>
    </row>
    <row r="168" spans="2:65" s="11" customFormat="1" ht="13.5">
      <c r="B168" s="202"/>
      <c r="C168" s="203"/>
      <c r="D168" s="204" t="s">
        <v>141</v>
      </c>
      <c r="E168" s="205" t="s">
        <v>21</v>
      </c>
      <c r="F168" s="206" t="s">
        <v>723</v>
      </c>
      <c r="G168" s="203"/>
      <c r="H168" s="207">
        <v>89.5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141</v>
      </c>
      <c r="AU168" s="213" t="s">
        <v>82</v>
      </c>
      <c r="AV168" s="11" t="s">
        <v>82</v>
      </c>
      <c r="AW168" s="11" t="s">
        <v>36</v>
      </c>
      <c r="AX168" s="11" t="s">
        <v>80</v>
      </c>
      <c r="AY168" s="213" t="s">
        <v>132</v>
      </c>
    </row>
    <row r="169" spans="2:65" s="1" customFormat="1" ht="38.25" customHeight="1">
      <c r="B169" s="39"/>
      <c r="C169" s="190" t="s">
        <v>317</v>
      </c>
      <c r="D169" s="190" t="s">
        <v>134</v>
      </c>
      <c r="E169" s="191" t="s">
        <v>323</v>
      </c>
      <c r="F169" s="192" t="s">
        <v>324</v>
      </c>
      <c r="G169" s="193" t="s">
        <v>145</v>
      </c>
      <c r="H169" s="194">
        <v>18</v>
      </c>
      <c r="I169" s="195"/>
      <c r="J169" s="196">
        <f>ROUND(I169*H169,2)</f>
        <v>0</v>
      </c>
      <c r="K169" s="192" t="s">
        <v>146</v>
      </c>
      <c r="L169" s="59"/>
      <c r="M169" s="197" t="s">
        <v>21</v>
      </c>
      <c r="N169" s="198" t="s">
        <v>43</v>
      </c>
      <c r="O169" s="40"/>
      <c r="P169" s="199">
        <f>O169*H169</f>
        <v>0</v>
      </c>
      <c r="Q169" s="199">
        <v>0.15540000000000001</v>
      </c>
      <c r="R169" s="199">
        <f>Q169*H169</f>
        <v>2.7972000000000001</v>
      </c>
      <c r="S169" s="199">
        <v>0</v>
      </c>
      <c r="T169" s="200">
        <f>S169*H169</f>
        <v>0</v>
      </c>
      <c r="AR169" s="22" t="s">
        <v>139</v>
      </c>
      <c r="AT169" s="22" t="s">
        <v>134</v>
      </c>
      <c r="AU169" s="22" t="s">
        <v>82</v>
      </c>
      <c r="AY169" s="22" t="s">
        <v>132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80</v>
      </c>
      <c r="BK169" s="201">
        <f>ROUND(I169*H169,2)</f>
        <v>0</v>
      </c>
      <c r="BL169" s="22" t="s">
        <v>139</v>
      </c>
      <c r="BM169" s="22" t="s">
        <v>724</v>
      </c>
    </row>
    <row r="170" spans="2:65" s="11" customFormat="1" ht="13.5">
      <c r="B170" s="202"/>
      <c r="C170" s="203"/>
      <c r="D170" s="204" t="s">
        <v>141</v>
      </c>
      <c r="E170" s="205" t="s">
        <v>21</v>
      </c>
      <c r="F170" s="206" t="s">
        <v>725</v>
      </c>
      <c r="G170" s="203"/>
      <c r="H170" s="207">
        <v>4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141</v>
      </c>
      <c r="AU170" s="213" t="s">
        <v>82</v>
      </c>
      <c r="AV170" s="11" t="s">
        <v>82</v>
      </c>
      <c r="AW170" s="11" t="s">
        <v>36</v>
      </c>
      <c r="AX170" s="11" t="s">
        <v>72</v>
      </c>
      <c r="AY170" s="213" t="s">
        <v>132</v>
      </c>
    </row>
    <row r="171" spans="2:65" s="11" customFormat="1" ht="13.5">
      <c r="B171" s="202"/>
      <c r="C171" s="203"/>
      <c r="D171" s="204" t="s">
        <v>141</v>
      </c>
      <c r="E171" s="205" t="s">
        <v>21</v>
      </c>
      <c r="F171" s="206" t="s">
        <v>726</v>
      </c>
      <c r="G171" s="203"/>
      <c r="H171" s="207">
        <v>12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141</v>
      </c>
      <c r="AU171" s="213" t="s">
        <v>82</v>
      </c>
      <c r="AV171" s="11" t="s">
        <v>82</v>
      </c>
      <c r="AW171" s="11" t="s">
        <v>36</v>
      </c>
      <c r="AX171" s="11" t="s">
        <v>72</v>
      </c>
      <c r="AY171" s="213" t="s">
        <v>132</v>
      </c>
    </row>
    <row r="172" spans="2:65" s="11" customFormat="1" ht="13.5">
      <c r="B172" s="202"/>
      <c r="C172" s="203"/>
      <c r="D172" s="204" t="s">
        <v>141</v>
      </c>
      <c r="E172" s="205" t="s">
        <v>21</v>
      </c>
      <c r="F172" s="206" t="s">
        <v>328</v>
      </c>
      <c r="G172" s="203"/>
      <c r="H172" s="207">
        <v>2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141</v>
      </c>
      <c r="AU172" s="213" t="s">
        <v>82</v>
      </c>
      <c r="AV172" s="11" t="s">
        <v>82</v>
      </c>
      <c r="AW172" s="11" t="s">
        <v>36</v>
      </c>
      <c r="AX172" s="11" t="s">
        <v>72</v>
      </c>
      <c r="AY172" s="213" t="s">
        <v>132</v>
      </c>
    </row>
    <row r="173" spans="2:65" s="12" customFormat="1" ht="13.5">
      <c r="B173" s="224"/>
      <c r="C173" s="225"/>
      <c r="D173" s="204" t="s">
        <v>141</v>
      </c>
      <c r="E173" s="226" t="s">
        <v>21</v>
      </c>
      <c r="F173" s="227" t="s">
        <v>270</v>
      </c>
      <c r="G173" s="225"/>
      <c r="H173" s="228">
        <v>18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141</v>
      </c>
      <c r="AU173" s="234" t="s">
        <v>82</v>
      </c>
      <c r="AV173" s="12" t="s">
        <v>139</v>
      </c>
      <c r="AW173" s="12" t="s">
        <v>36</v>
      </c>
      <c r="AX173" s="12" t="s">
        <v>80</v>
      </c>
      <c r="AY173" s="234" t="s">
        <v>132</v>
      </c>
    </row>
    <row r="174" spans="2:65" s="1" customFormat="1" ht="16.5" customHeight="1">
      <c r="B174" s="39"/>
      <c r="C174" s="214" t="s">
        <v>322</v>
      </c>
      <c r="D174" s="214" t="s">
        <v>245</v>
      </c>
      <c r="E174" s="215" t="s">
        <v>330</v>
      </c>
      <c r="F174" s="216" t="s">
        <v>331</v>
      </c>
      <c r="G174" s="217" t="s">
        <v>145</v>
      </c>
      <c r="H174" s="218">
        <v>4</v>
      </c>
      <c r="I174" s="219"/>
      <c r="J174" s="220">
        <f>ROUND(I174*H174,2)</f>
        <v>0</v>
      </c>
      <c r="K174" s="216" t="s">
        <v>138</v>
      </c>
      <c r="L174" s="221"/>
      <c r="M174" s="222" t="s">
        <v>21</v>
      </c>
      <c r="N174" s="223" t="s">
        <v>43</v>
      </c>
      <c r="O174" s="40"/>
      <c r="P174" s="199">
        <f>O174*H174</f>
        <v>0</v>
      </c>
      <c r="Q174" s="199">
        <v>8.1000000000000003E-2</v>
      </c>
      <c r="R174" s="199">
        <f>Q174*H174</f>
        <v>0.32400000000000001</v>
      </c>
      <c r="S174" s="199">
        <v>0</v>
      </c>
      <c r="T174" s="200">
        <f>S174*H174</f>
        <v>0</v>
      </c>
      <c r="AR174" s="22" t="s">
        <v>158</v>
      </c>
      <c r="AT174" s="22" t="s">
        <v>245</v>
      </c>
      <c r="AU174" s="22" t="s">
        <v>82</v>
      </c>
      <c r="AY174" s="22" t="s">
        <v>132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80</v>
      </c>
      <c r="BK174" s="201">
        <f>ROUND(I174*H174,2)</f>
        <v>0</v>
      </c>
      <c r="BL174" s="22" t="s">
        <v>139</v>
      </c>
      <c r="BM174" s="22" t="s">
        <v>727</v>
      </c>
    </row>
    <row r="175" spans="2:65" s="11" customFormat="1" ht="13.5">
      <c r="B175" s="202"/>
      <c r="C175" s="203"/>
      <c r="D175" s="204" t="s">
        <v>141</v>
      </c>
      <c r="E175" s="205" t="s">
        <v>21</v>
      </c>
      <c r="F175" s="206" t="s">
        <v>139</v>
      </c>
      <c r="G175" s="203"/>
      <c r="H175" s="207">
        <v>4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141</v>
      </c>
      <c r="AU175" s="213" t="s">
        <v>82</v>
      </c>
      <c r="AV175" s="11" t="s">
        <v>82</v>
      </c>
      <c r="AW175" s="11" t="s">
        <v>36</v>
      </c>
      <c r="AX175" s="11" t="s">
        <v>80</v>
      </c>
      <c r="AY175" s="213" t="s">
        <v>132</v>
      </c>
    </row>
    <row r="176" spans="2:65" s="1" customFormat="1" ht="16.5" customHeight="1">
      <c r="B176" s="39"/>
      <c r="C176" s="214" t="s">
        <v>329</v>
      </c>
      <c r="D176" s="214" t="s">
        <v>245</v>
      </c>
      <c r="E176" s="215" t="s">
        <v>334</v>
      </c>
      <c r="F176" s="216" t="s">
        <v>335</v>
      </c>
      <c r="G176" s="217" t="s">
        <v>145</v>
      </c>
      <c r="H176" s="218">
        <v>12</v>
      </c>
      <c r="I176" s="219"/>
      <c r="J176" s="220">
        <f>ROUND(I176*H176,2)</f>
        <v>0</v>
      </c>
      <c r="K176" s="216" t="s">
        <v>138</v>
      </c>
      <c r="L176" s="221"/>
      <c r="M176" s="222" t="s">
        <v>21</v>
      </c>
      <c r="N176" s="223" t="s">
        <v>43</v>
      </c>
      <c r="O176" s="40"/>
      <c r="P176" s="199">
        <f>O176*H176</f>
        <v>0</v>
      </c>
      <c r="Q176" s="199">
        <v>4.8300000000000003E-2</v>
      </c>
      <c r="R176" s="199">
        <f>Q176*H176</f>
        <v>0.5796</v>
      </c>
      <c r="S176" s="199">
        <v>0</v>
      </c>
      <c r="T176" s="200">
        <f>S176*H176</f>
        <v>0</v>
      </c>
      <c r="AR176" s="22" t="s">
        <v>158</v>
      </c>
      <c r="AT176" s="22" t="s">
        <v>245</v>
      </c>
      <c r="AU176" s="22" t="s">
        <v>82</v>
      </c>
      <c r="AY176" s="22" t="s">
        <v>132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2" t="s">
        <v>80</v>
      </c>
      <c r="BK176" s="201">
        <f>ROUND(I176*H176,2)</f>
        <v>0</v>
      </c>
      <c r="BL176" s="22" t="s">
        <v>139</v>
      </c>
      <c r="BM176" s="22" t="s">
        <v>728</v>
      </c>
    </row>
    <row r="177" spans="2:65" s="11" customFormat="1" ht="13.5">
      <c r="B177" s="202"/>
      <c r="C177" s="203"/>
      <c r="D177" s="204" t="s">
        <v>141</v>
      </c>
      <c r="E177" s="205" t="s">
        <v>21</v>
      </c>
      <c r="F177" s="206" t="s">
        <v>163</v>
      </c>
      <c r="G177" s="203"/>
      <c r="H177" s="207">
        <v>12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141</v>
      </c>
      <c r="AU177" s="213" t="s">
        <v>82</v>
      </c>
      <c r="AV177" s="11" t="s">
        <v>82</v>
      </c>
      <c r="AW177" s="11" t="s">
        <v>36</v>
      </c>
      <c r="AX177" s="11" t="s">
        <v>80</v>
      </c>
      <c r="AY177" s="213" t="s">
        <v>132</v>
      </c>
    </row>
    <row r="178" spans="2:65" s="1" customFormat="1" ht="16.5" customHeight="1">
      <c r="B178" s="39"/>
      <c r="C178" s="214" t="s">
        <v>333</v>
      </c>
      <c r="D178" s="214" t="s">
        <v>245</v>
      </c>
      <c r="E178" s="215" t="s">
        <v>339</v>
      </c>
      <c r="F178" s="216" t="s">
        <v>340</v>
      </c>
      <c r="G178" s="217" t="s">
        <v>145</v>
      </c>
      <c r="H178" s="218">
        <v>2</v>
      </c>
      <c r="I178" s="219"/>
      <c r="J178" s="220">
        <f>ROUND(I178*H178,2)</f>
        <v>0</v>
      </c>
      <c r="K178" s="216" t="s">
        <v>138</v>
      </c>
      <c r="L178" s="221"/>
      <c r="M178" s="222" t="s">
        <v>21</v>
      </c>
      <c r="N178" s="223" t="s">
        <v>43</v>
      </c>
      <c r="O178" s="40"/>
      <c r="P178" s="199">
        <f>O178*H178</f>
        <v>0</v>
      </c>
      <c r="Q178" s="199">
        <v>6.4000000000000001E-2</v>
      </c>
      <c r="R178" s="199">
        <f>Q178*H178</f>
        <v>0.128</v>
      </c>
      <c r="S178" s="199">
        <v>0</v>
      </c>
      <c r="T178" s="200">
        <f>S178*H178</f>
        <v>0</v>
      </c>
      <c r="AR178" s="22" t="s">
        <v>158</v>
      </c>
      <c r="AT178" s="22" t="s">
        <v>245</v>
      </c>
      <c r="AU178" s="22" t="s">
        <v>82</v>
      </c>
      <c r="AY178" s="22" t="s">
        <v>132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80</v>
      </c>
      <c r="BK178" s="201">
        <f>ROUND(I178*H178,2)</f>
        <v>0</v>
      </c>
      <c r="BL178" s="22" t="s">
        <v>139</v>
      </c>
      <c r="BM178" s="22" t="s">
        <v>729</v>
      </c>
    </row>
    <row r="179" spans="2:65" s="11" customFormat="1" ht="13.5">
      <c r="B179" s="202"/>
      <c r="C179" s="203"/>
      <c r="D179" s="204" t="s">
        <v>141</v>
      </c>
      <c r="E179" s="205" t="s">
        <v>21</v>
      </c>
      <c r="F179" s="206" t="s">
        <v>82</v>
      </c>
      <c r="G179" s="203"/>
      <c r="H179" s="207">
        <v>2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141</v>
      </c>
      <c r="AU179" s="213" t="s">
        <v>82</v>
      </c>
      <c r="AV179" s="11" t="s">
        <v>82</v>
      </c>
      <c r="AW179" s="11" t="s">
        <v>36</v>
      </c>
      <c r="AX179" s="11" t="s">
        <v>80</v>
      </c>
      <c r="AY179" s="213" t="s">
        <v>132</v>
      </c>
    </row>
    <row r="180" spans="2:65" s="1" customFormat="1" ht="38.25" customHeight="1">
      <c r="B180" s="39"/>
      <c r="C180" s="190" t="s">
        <v>338</v>
      </c>
      <c r="D180" s="190" t="s">
        <v>134</v>
      </c>
      <c r="E180" s="191" t="s">
        <v>343</v>
      </c>
      <c r="F180" s="192" t="s">
        <v>344</v>
      </c>
      <c r="G180" s="193" t="s">
        <v>145</v>
      </c>
      <c r="H180" s="194">
        <v>182</v>
      </c>
      <c r="I180" s="195"/>
      <c r="J180" s="196">
        <f>ROUND(I180*H180,2)</f>
        <v>0</v>
      </c>
      <c r="K180" s="192" t="s">
        <v>146</v>
      </c>
      <c r="L180" s="59"/>
      <c r="M180" s="197" t="s">
        <v>21</v>
      </c>
      <c r="N180" s="198" t="s">
        <v>43</v>
      </c>
      <c r="O180" s="40"/>
      <c r="P180" s="199">
        <f>O180*H180</f>
        <v>0</v>
      </c>
      <c r="Q180" s="199">
        <v>0.1295</v>
      </c>
      <c r="R180" s="199">
        <f>Q180*H180</f>
        <v>23.568999999999999</v>
      </c>
      <c r="S180" s="199">
        <v>0</v>
      </c>
      <c r="T180" s="200">
        <f>S180*H180</f>
        <v>0</v>
      </c>
      <c r="AR180" s="22" t="s">
        <v>139</v>
      </c>
      <c r="AT180" s="22" t="s">
        <v>134</v>
      </c>
      <c r="AU180" s="22" t="s">
        <v>82</v>
      </c>
      <c r="AY180" s="22" t="s">
        <v>132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80</v>
      </c>
      <c r="BK180" s="201">
        <f>ROUND(I180*H180,2)</f>
        <v>0</v>
      </c>
      <c r="BL180" s="22" t="s">
        <v>139</v>
      </c>
      <c r="BM180" s="22" t="s">
        <v>730</v>
      </c>
    </row>
    <row r="181" spans="2:65" s="11" customFormat="1" ht="13.5">
      <c r="B181" s="202"/>
      <c r="C181" s="203"/>
      <c r="D181" s="204" t="s">
        <v>141</v>
      </c>
      <c r="E181" s="205" t="s">
        <v>21</v>
      </c>
      <c r="F181" s="206" t="s">
        <v>731</v>
      </c>
      <c r="G181" s="203"/>
      <c r="H181" s="207">
        <v>6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141</v>
      </c>
      <c r="AU181" s="213" t="s">
        <v>82</v>
      </c>
      <c r="AV181" s="11" t="s">
        <v>82</v>
      </c>
      <c r="AW181" s="11" t="s">
        <v>36</v>
      </c>
      <c r="AX181" s="11" t="s">
        <v>72</v>
      </c>
      <c r="AY181" s="213" t="s">
        <v>132</v>
      </c>
    </row>
    <row r="182" spans="2:65" s="11" customFormat="1" ht="13.5">
      <c r="B182" s="202"/>
      <c r="C182" s="203"/>
      <c r="D182" s="204" t="s">
        <v>141</v>
      </c>
      <c r="E182" s="205" t="s">
        <v>21</v>
      </c>
      <c r="F182" s="206" t="s">
        <v>732</v>
      </c>
      <c r="G182" s="203"/>
      <c r="H182" s="207">
        <v>176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141</v>
      </c>
      <c r="AU182" s="213" t="s">
        <v>82</v>
      </c>
      <c r="AV182" s="11" t="s">
        <v>82</v>
      </c>
      <c r="AW182" s="11" t="s">
        <v>36</v>
      </c>
      <c r="AX182" s="11" t="s">
        <v>72</v>
      </c>
      <c r="AY182" s="213" t="s">
        <v>132</v>
      </c>
    </row>
    <row r="183" spans="2:65" s="12" customFormat="1" ht="13.5">
      <c r="B183" s="224"/>
      <c r="C183" s="225"/>
      <c r="D183" s="204" t="s">
        <v>141</v>
      </c>
      <c r="E183" s="226" t="s">
        <v>21</v>
      </c>
      <c r="F183" s="227" t="s">
        <v>270</v>
      </c>
      <c r="G183" s="225"/>
      <c r="H183" s="228">
        <v>182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141</v>
      </c>
      <c r="AU183" s="234" t="s">
        <v>82</v>
      </c>
      <c r="AV183" s="12" t="s">
        <v>139</v>
      </c>
      <c r="AW183" s="12" t="s">
        <v>36</v>
      </c>
      <c r="AX183" s="12" t="s">
        <v>80</v>
      </c>
      <c r="AY183" s="234" t="s">
        <v>132</v>
      </c>
    </row>
    <row r="184" spans="2:65" s="1" customFormat="1" ht="16.5" customHeight="1">
      <c r="B184" s="39"/>
      <c r="C184" s="214" t="s">
        <v>342</v>
      </c>
      <c r="D184" s="214" t="s">
        <v>245</v>
      </c>
      <c r="E184" s="215" t="s">
        <v>349</v>
      </c>
      <c r="F184" s="216" t="s">
        <v>350</v>
      </c>
      <c r="G184" s="217" t="s">
        <v>145</v>
      </c>
      <c r="H184" s="218">
        <v>182</v>
      </c>
      <c r="I184" s="219"/>
      <c r="J184" s="220">
        <f>ROUND(I184*H184,2)</f>
        <v>0</v>
      </c>
      <c r="K184" s="216" t="s">
        <v>138</v>
      </c>
      <c r="L184" s="221"/>
      <c r="M184" s="222" t="s">
        <v>21</v>
      </c>
      <c r="N184" s="223" t="s">
        <v>43</v>
      </c>
      <c r="O184" s="40"/>
      <c r="P184" s="199">
        <f>O184*H184</f>
        <v>0</v>
      </c>
      <c r="Q184" s="199">
        <v>3.5999999999999997E-2</v>
      </c>
      <c r="R184" s="199">
        <f>Q184*H184</f>
        <v>6.5519999999999996</v>
      </c>
      <c r="S184" s="199">
        <v>0</v>
      </c>
      <c r="T184" s="200">
        <f>S184*H184</f>
        <v>0</v>
      </c>
      <c r="AR184" s="22" t="s">
        <v>158</v>
      </c>
      <c r="AT184" s="22" t="s">
        <v>245</v>
      </c>
      <c r="AU184" s="22" t="s">
        <v>82</v>
      </c>
      <c r="AY184" s="22" t="s">
        <v>132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2" t="s">
        <v>80</v>
      </c>
      <c r="BK184" s="201">
        <f>ROUND(I184*H184,2)</f>
        <v>0</v>
      </c>
      <c r="BL184" s="22" t="s">
        <v>139</v>
      </c>
      <c r="BM184" s="22" t="s">
        <v>733</v>
      </c>
    </row>
    <row r="185" spans="2:65" s="11" customFormat="1" ht="13.5">
      <c r="B185" s="202"/>
      <c r="C185" s="203"/>
      <c r="D185" s="204" t="s">
        <v>141</v>
      </c>
      <c r="E185" s="205" t="s">
        <v>21</v>
      </c>
      <c r="F185" s="206" t="s">
        <v>734</v>
      </c>
      <c r="G185" s="203"/>
      <c r="H185" s="207">
        <v>182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141</v>
      </c>
      <c r="AU185" s="213" t="s">
        <v>82</v>
      </c>
      <c r="AV185" s="11" t="s">
        <v>82</v>
      </c>
      <c r="AW185" s="11" t="s">
        <v>36</v>
      </c>
      <c r="AX185" s="11" t="s">
        <v>80</v>
      </c>
      <c r="AY185" s="213" t="s">
        <v>132</v>
      </c>
    </row>
    <row r="186" spans="2:65" s="10" customFormat="1" ht="29.85" customHeight="1">
      <c r="B186" s="174"/>
      <c r="C186" s="175"/>
      <c r="D186" s="176" t="s">
        <v>71</v>
      </c>
      <c r="E186" s="188" t="s">
        <v>353</v>
      </c>
      <c r="F186" s="188" t="s">
        <v>354</v>
      </c>
      <c r="G186" s="175"/>
      <c r="H186" s="175"/>
      <c r="I186" s="178"/>
      <c r="J186" s="189">
        <f>BK186</f>
        <v>0</v>
      </c>
      <c r="K186" s="175"/>
      <c r="L186" s="180"/>
      <c r="M186" s="181"/>
      <c r="N186" s="182"/>
      <c r="O186" s="182"/>
      <c r="P186" s="183">
        <f>SUM(P187:P198)</f>
        <v>0</v>
      </c>
      <c r="Q186" s="182"/>
      <c r="R186" s="183">
        <f>SUM(R187:R198)</f>
        <v>0</v>
      </c>
      <c r="S186" s="182"/>
      <c r="T186" s="184">
        <f>SUM(T187:T198)</f>
        <v>0</v>
      </c>
      <c r="AR186" s="185" t="s">
        <v>80</v>
      </c>
      <c r="AT186" s="186" t="s">
        <v>71</v>
      </c>
      <c r="AU186" s="186" t="s">
        <v>80</v>
      </c>
      <c r="AY186" s="185" t="s">
        <v>132</v>
      </c>
      <c r="BK186" s="187">
        <f>SUM(BK187:BK198)</f>
        <v>0</v>
      </c>
    </row>
    <row r="187" spans="2:65" s="1" customFormat="1" ht="25.5" customHeight="1">
      <c r="B187" s="39"/>
      <c r="C187" s="190" t="s">
        <v>139</v>
      </c>
      <c r="D187" s="190" t="s">
        <v>134</v>
      </c>
      <c r="E187" s="191" t="s">
        <v>355</v>
      </c>
      <c r="F187" s="192" t="s">
        <v>356</v>
      </c>
      <c r="G187" s="193" t="s">
        <v>196</v>
      </c>
      <c r="H187" s="194">
        <v>131.52500000000001</v>
      </c>
      <c r="I187" s="195"/>
      <c r="J187" s="196">
        <f>ROUND(I187*H187,2)</f>
        <v>0</v>
      </c>
      <c r="K187" s="192" t="s">
        <v>146</v>
      </c>
      <c r="L187" s="59"/>
      <c r="M187" s="197" t="s">
        <v>21</v>
      </c>
      <c r="N187" s="198" t="s">
        <v>43</v>
      </c>
      <c r="O187" s="40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2" t="s">
        <v>139</v>
      </c>
      <c r="AT187" s="22" t="s">
        <v>134</v>
      </c>
      <c r="AU187" s="22" t="s">
        <v>82</v>
      </c>
      <c r="AY187" s="22" t="s">
        <v>132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2" t="s">
        <v>80</v>
      </c>
      <c r="BK187" s="201">
        <f>ROUND(I187*H187,2)</f>
        <v>0</v>
      </c>
      <c r="BL187" s="22" t="s">
        <v>139</v>
      </c>
      <c r="BM187" s="22" t="s">
        <v>735</v>
      </c>
    </row>
    <row r="188" spans="2:65" s="11" customFormat="1" ht="13.5">
      <c r="B188" s="202"/>
      <c r="C188" s="203"/>
      <c r="D188" s="204" t="s">
        <v>141</v>
      </c>
      <c r="E188" s="205" t="s">
        <v>21</v>
      </c>
      <c r="F188" s="206" t="s">
        <v>736</v>
      </c>
      <c r="G188" s="203"/>
      <c r="H188" s="207">
        <v>131.52500000000001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141</v>
      </c>
      <c r="AU188" s="213" t="s">
        <v>82</v>
      </c>
      <c r="AV188" s="11" t="s">
        <v>82</v>
      </c>
      <c r="AW188" s="11" t="s">
        <v>36</v>
      </c>
      <c r="AX188" s="11" t="s">
        <v>80</v>
      </c>
      <c r="AY188" s="213" t="s">
        <v>132</v>
      </c>
    </row>
    <row r="189" spans="2:65" s="1" customFormat="1" ht="25.5" customHeight="1">
      <c r="B189" s="39"/>
      <c r="C189" s="190" t="s">
        <v>257</v>
      </c>
      <c r="D189" s="190" t="s">
        <v>134</v>
      </c>
      <c r="E189" s="191" t="s">
        <v>359</v>
      </c>
      <c r="F189" s="192" t="s">
        <v>360</v>
      </c>
      <c r="G189" s="193" t="s">
        <v>196</v>
      </c>
      <c r="H189" s="194">
        <v>197.28800000000001</v>
      </c>
      <c r="I189" s="195"/>
      <c r="J189" s="196">
        <f>ROUND(I189*H189,2)</f>
        <v>0</v>
      </c>
      <c r="K189" s="192" t="s">
        <v>146</v>
      </c>
      <c r="L189" s="59"/>
      <c r="M189" s="197" t="s">
        <v>21</v>
      </c>
      <c r="N189" s="198" t="s">
        <v>43</v>
      </c>
      <c r="O189" s="4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2" t="s">
        <v>139</v>
      </c>
      <c r="AT189" s="22" t="s">
        <v>134</v>
      </c>
      <c r="AU189" s="22" t="s">
        <v>82</v>
      </c>
      <c r="AY189" s="22" t="s">
        <v>132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2" t="s">
        <v>80</v>
      </c>
      <c r="BK189" s="201">
        <f>ROUND(I189*H189,2)</f>
        <v>0</v>
      </c>
      <c r="BL189" s="22" t="s">
        <v>139</v>
      </c>
      <c r="BM189" s="22" t="s">
        <v>737</v>
      </c>
    </row>
    <row r="190" spans="2:65" s="11" customFormat="1" ht="13.5">
      <c r="B190" s="202"/>
      <c r="C190" s="203"/>
      <c r="D190" s="204" t="s">
        <v>141</v>
      </c>
      <c r="E190" s="205" t="s">
        <v>21</v>
      </c>
      <c r="F190" s="206" t="s">
        <v>738</v>
      </c>
      <c r="G190" s="203"/>
      <c r="H190" s="207">
        <v>197.28800000000001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141</v>
      </c>
      <c r="AU190" s="213" t="s">
        <v>82</v>
      </c>
      <c r="AV190" s="11" t="s">
        <v>82</v>
      </c>
      <c r="AW190" s="11" t="s">
        <v>36</v>
      </c>
      <c r="AX190" s="11" t="s">
        <v>80</v>
      </c>
      <c r="AY190" s="213" t="s">
        <v>132</v>
      </c>
    </row>
    <row r="191" spans="2:65" s="1" customFormat="1" ht="16.5" customHeight="1">
      <c r="B191" s="39"/>
      <c r="C191" s="190" t="s">
        <v>337</v>
      </c>
      <c r="D191" s="190" t="s">
        <v>134</v>
      </c>
      <c r="E191" s="191" t="s">
        <v>364</v>
      </c>
      <c r="F191" s="192" t="s">
        <v>365</v>
      </c>
      <c r="G191" s="193" t="s">
        <v>196</v>
      </c>
      <c r="H191" s="194">
        <v>131.52500000000001</v>
      </c>
      <c r="I191" s="195"/>
      <c r="J191" s="196">
        <f>ROUND(I191*H191,2)</f>
        <v>0</v>
      </c>
      <c r="K191" s="192" t="s">
        <v>146</v>
      </c>
      <c r="L191" s="59"/>
      <c r="M191" s="197" t="s">
        <v>21</v>
      </c>
      <c r="N191" s="198" t="s">
        <v>43</v>
      </c>
      <c r="O191" s="40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2" t="s">
        <v>139</v>
      </c>
      <c r="AT191" s="22" t="s">
        <v>134</v>
      </c>
      <c r="AU191" s="22" t="s">
        <v>82</v>
      </c>
      <c r="AY191" s="22" t="s">
        <v>132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2" t="s">
        <v>80</v>
      </c>
      <c r="BK191" s="201">
        <f>ROUND(I191*H191,2)</f>
        <v>0</v>
      </c>
      <c r="BL191" s="22" t="s">
        <v>139</v>
      </c>
      <c r="BM191" s="22" t="s">
        <v>739</v>
      </c>
    </row>
    <row r="192" spans="2:65" s="11" customFormat="1" ht="13.5">
      <c r="B192" s="202"/>
      <c r="C192" s="203"/>
      <c r="D192" s="204" t="s">
        <v>141</v>
      </c>
      <c r="E192" s="205" t="s">
        <v>21</v>
      </c>
      <c r="F192" s="206" t="s">
        <v>736</v>
      </c>
      <c r="G192" s="203"/>
      <c r="H192" s="207">
        <v>131.52500000000001</v>
      </c>
      <c r="I192" s="208"/>
      <c r="J192" s="203"/>
      <c r="K192" s="203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141</v>
      </c>
      <c r="AU192" s="213" t="s">
        <v>82</v>
      </c>
      <c r="AV192" s="11" t="s">
        <v>82</v>
      </c>
      <c r="AW192" s="11" t="s">
        <v>36</v>
      </c>
      <c r="AX192" s="11" t="s">
        <v>80</v>
      </c>
      <c r="AY192" s="213" t="s">
        <v>132</v>
      </c>
    </row>
    <row r="193" spans="2:65" s="1" customFormat="1" ht="25.5" customHeight="1">
      <c r="B193" s="39"/>
      <c r="C193" s="190" t="s">
        <v>158</v>
      </c>
      <c r="D193" s="190" t="s">
        <v>134</v>
      </c>
      <c r="E193" s="191" t="s">
        <v>367</v>
      </c>
      <c r="F193" s="192" t="s">
        <v>368</v>
      </c>
      <c r="G193" s="193" t="s">
        <v>196</v>
      </c>
      <c r="H193" s="194">
        <v>102.95</v>
      </c>
      <c r="I193" s="195"/>
      <c r="J193" s="196">
        <f>ROUND(I193*H193,2)</f>
        <v>0</v>
      </c>
      <c r="K193" s="192" t="s">
        <v>138</v>
      </c>
      <c r="L193" s="59"/>
      <c r="M193" s="197" t="s">
        <v>21</v>
      </c>
      <c r="N193" s="198" t="s">
        <v>43</v>
      </c>
      <c r="O193" s="40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2" t="s">
        <v>139</v>
      </c>
      <c r="AT193" s="22" t="s">
        <v>134</v>
      </c>
      <c r="AU193" s="22" t="s">
        <v>82</v>
      </c>
      <c r="AY193" s="22" t="s">
        <v>132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2" t="s">
        <v>80</v>
      </c>
      <c r="BK193" s="201">
        <f>ROUND(I193*H193,2)</f>
        <v>0</v>
      </c>
      <c r="BL193" s="22" t="s">
        <v>139</v>
      </c>
      <c r="BM193" s="22" t="s">
        <v>740</v>
      </c>
    </row>
    <row r="194" spans="2:65" s="11" customFormat="1" ht="13.5">
      <c r="B194" s="202"/>
      <c r="C194" s="203"/>
      <c r="D194" s="204" t="s">
        <v>141</v>
      </c>
      <c r="E194" s="205" t="s">
        <v>21</v>
      </c>
      <c r="F194" s="206" t="s">
        <v>741</v>
      </c>
      <c r="G194" s="203"/>
      <c r="H194" s="207">
        <v>102.95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141</v>
      </c>
      <c r="AU194" s="213" t="s">
        <v>82</v>
      </c>
      <c r="AV194" s="11" t="s">
        <v>82</v>
      </c>
      <c r="AW194" s="11" t="s">
        <v>36</v>
      </c>
      <c r="AX194" s="11" t="s">
        <v>80</v>
      </c>
      <c r="AY194" s="213" t="s">
        <v>132</v>
      </c>
    </row>
    <row r="195" spans="2:65" s="1" customFormat="1" ht="25.5" customHeight="1">
      <c r="B195" s="39"/>
      <c r="C195" s="190" t="s">
        <v>310</v>
      </c>
      <c r="D195" s="190" t="s">
        <v>134</v>
      </c>
      <c r="E195" s="191" t="s">
        <v>372</v>
      </c>
      <c r="F195" s="192" t="s">
        <v>373</v>
      </c>
      <c r="G195" s="193" t="s">
        <v>196</v>
      </c>
      <c r="H195" s="194">
        <v>154.42500000000001</v>
      </c>
      <c r="I195" s="195"/>
      <c r="J195" s="196">
        <f>ROUND(I195*H195,2)</f>
        <v>0</v>
      </c>
      <c r="K195" s="192" t="s">
        <v>138</v>
      </c>
      <c r="L195" s="59"/>
      <c r="M195" s="197" t="s">
        <v>21</v>
      </c>
      <c r="N195" s="198" t="s">
        <v>43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2" t="s">
        <v>139</v>
      </c>
      <c r="AT195" s="22" t="s">
        <v>134</v>
      </c>
      <c r="AU195" s="22" t="s">
        <v>82</v>
      </c>
      <c r="AY195" s="22" t="s">
        <v>132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80</v>
      </c>
      <c r="BK195" s="201">
        <f>ROUND(I195*H195,2)</f>
        <v>0</v>
      </c>
      <c r="BL195" s="22" t="s">
        <v>139</v>
      </c>
      <c r="BM195" s="22" t="s">
        <v>742</v>
      </c>
    </row>
    <row r="196" spans="2:65" s="11" customFormat="1" ht="13.5">
      <c r="B196" s="202"/>
      <c r="C196" s="203"/>
      <c r="D196" s="204" t="s">
        <v>141</v>
      </c>
      <c r="E196" s="205" t="s">
        <v>21</v>
      </c>
      <c r="F196" s="206" t="s">
        <v>743</v>
      </c>
      <c r="G196" s="203"/>
      <c r="H196" s="207">
        <v>154.42500000000001</v>
      </c>
      <c r="I196" s="208"/>
      <c r="J196" s="203"/>
      <c r="K196" s="203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141</v>
      </c>
      <c r="AU196" s="213" t="s">
        <v>82</v>
      </c>
      <c r="AV196" s="11" t="s">
        <v>82</v>
      </c>
      <c r="AW196" s="11" t="s">
        <v>36</v>
      </c>
      <c r="AX196" s="11" t="s">
        <v>80</v>
      </c>
      <c r="AY196" s="213" t="s">
        <v>132</v>
      </c>
    </row>
    <row r="197" spans="2:65" s="1" customFormat="1" ht="25.5" customHeight="1">
      <c r="B197" s="39"/>
      <c r="C197" s="190" t="s">
        <v>371</v>
      </c>
      <c r="D197" s="190" t="s">
        <v>134</v>
      </c>
      <c r="E197" s="191" t="s">
        <v>377</v>
      </c>
      <c r="F197" s="192" t="s">
        <v>378</v>
      </c>
      <c r="G197" s="193" t="s">
        <v>196</v>
      </c>
      <c r="H197" s="194">
        <v>102.95</v>
      </c>
      <c r="I197" s="195"/>
      <c r="J197" s="196">
        <f>ROUND(I197*H197,2)</f>
        <v>0</v>
      </c>
      <c r="K197" s="192" t="s">
        <v>146</v>
      </c>
      <c r="L197" s="59"/>
      <c r="M197" s="197" t="s">
        <v>21</v>
      </c>
      <c r="N197" s="198" t="s">
        <v>43</v>
      </c>
      <c r="O197" s="40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2" t="s">
        <v>139</v>
      </c>
      <c r="AT197" s="22" t="s">
        <v>134</v>
      </c>
      <c r="AU197" s="22" t="s">
        <v>82</v>
      </c>
      <c r="AY197" s="22" t="s">
        <v>132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80</v>
      </c>
      <c r="BK197" s="201">
        <f>ROUND(I197*H197,2)</f>
        <v>0</v>
      </c>
      <c r="BL197" s="22" t="s">
        <v>139</v>
      </c>
      <c r="BM197" s="22" t="s">
        <v>744</v>
      </c>
    </row>
    <row r="198" spans="2:65" s="11" customFormat="1" ht="13.5">
      <c r="B198" s="202"/>
      <c r="C198" s="203"/>
      <c r="D198" s="204" t="s">
        <v>141</v>
      </c>
      <c r="E198" s="205" t="s">
        <v>21</v>
      </c>
      <c r="F198" s="206" t="s">
        <v>741</v>
      </c>
      <c r="G198" s="203"/>
      <c r="H198" s="207">
        <v>102.95</v>
      </c>
      <c r="I198" s="208"/>
      <c r="J198" s="203"/>
      <c r="K198" s="203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141</v>
      </c>
      <c r="AU198" s="213" t="s">
        <v>82</v>
      </c>
      <c r="AV198" s="11" t="s">
        <v>82</v>
      </c>
      <c r="AW198" s="11" t="s">
        <v>36</v>
      </c>
      <c r="AX198" s="11" t="s">
        <v>80</v>
      </c>
      <c r="AY198" s="213" t="s">
        <v>132</v>
      </c>
    </row>
    <row r="199" spans="2:65" s="10" customFormat="1" ht="29.85" customHeight="1">
      <c r="B199" s="174"/>
      <c r="C199" s="175"/>
      <c r="D199" s="176" t="s">
        <v>71</v>
      </c>
      <c r="E199" s="188" t="s">
        <v>380</v>
      </c>
      <c r="F199" s="188" t="s">
        <v>381</v>
      </c>
      <c r="G199" s="175"/>
      <c r="H199" s="175"/>
      <c r="I199" s="178"/>
      <c r="J199" s="189">
        <f>BK199</f>
        <v>0</v>
      </c>
      <c r="K199" s="175"/>
      <c r="L199" s="180"/>
      <c r="M199" s="181"/>
      <c r="N199" s="182"/>
      <c r="O199" s="182"/>
      <c r="P199" s="183">
        <f>P200</f>
        <v>0</v>
      </c>
      <c r="Q199" s="182"/>
      <c r="R199" s="183">
        <f>R200</f>
        <v>0</v>
      </c>
      <c r="S199" s="182"/>
      <c r="T199" s="184">
        <f>T200</f>
        <v>0</v>
      </c>
      <c r="AR199" s="185" t="s">
        <v>80</v>
      </c>
      <c r="AT199" s="186" t="s">
        <v>71</v>
      </c>
      <c r="AU199" s="186" t="s">
        <v>80</v>
      </c>
      <c r="AY199" s="185" t="s">
        <v>132</v>
      </c>
      <c r="BK199" s="187">
        <f>BK200</f>
        <v>0</v>
      </c>
    </row>
    <row r="200" spans="2:65" s="1" customFormat="1" ht="25.5" customHeight="1">
      <c r="B200" s="39"/>
      <c r="C200" s="190" t="s">
        <v>244</v>
      </c>
      <c r="D200" s="190" t="s">
        <v>134</v>
      </c>
      <c r="E200" s="191" t="s">
        <v>383</v>
      </c>
      <c r="F200" s="192" t="s">
        <v>384</v>
      </c>
      <c r="G200" s="193" t="s">
        <v>196</v>
      </c>
      <c r="H200" s="194">
        <v>162.95699999999999</v>
      </c>
      <c r="I200" s="195"/>
      <c r="J200" s="196">
        <f>ROUND(I200*H200,2)</f>
        <v>0</v>
      </c>
      <c r="K200" s="192" t="s">
        <v>146</v>
      </c>
      <c r="L200" s="59"/>
      <c r="M200" s="197" t="s">
        <v>21</v>
      </c>
      <c r="N200" s="235" t="s">
        <v>43</v>
      </c>
      <c r="O200" s="236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AR200" s="22" t="s">
        <v>139</v>
      </c>
      <c r="AT200" s="22" t="s">
        <v>134</v>
      </c>
      <c r="AU200" s="22" t="s">
        <v>82</v>
      </c>
      <c r="AY200" s="22" t="s">
        <v>132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80</v>
      </c>
      <c r="BK200" s="201">
        <f>ROUND(I200*H200,2)</f>
        <v>0</v>
      </c>
      <c r="BL200" s="22" t="s">
        <v>139</v>
      </c>
      <c r="BM200" s="22" t="s">
        <v>745</v>
      </c>
    </row>
    <row r="201" spans="2:65" s="1" customFormat="1" ht="6.95" customHeight="1">
      <c r="B201" s="54"/>
      <c r="C201" s="55"/>
      <c r="D201" s="55"/>
      <c r="E201" s="55"/>
      <c r="F201" s="55"/>
      <c r="G201" s="55"/>
      <c r="H201" s="55"/>
      <c r="I201" s="137"/>
      <c r="J201" s="55"/>
      <c r="K201" s="55"/>
      <c r="L201" s="59"/>
    </row>
  </sheetData>
  <sheetProtection algorithmName="SHA-512" hashValue="aSk74p4vFHWhGgpfdjblTJXnxVbDa3IN2i5L7ARQkm/V5PPlmR3/ycPvagnugaHsLiT+2q8mwyVxDotf1uacvA==" saltValue="KUeax6NjastRFXnVHA6r/wYQLGZbrdlKvBzfoKdt+f7Na8jh0k2oWOFAA6GrNTzaurTJAozCk9a+A0by1JxY4w==" spinCount="100000" sheet="1" objects="1" scenarios="1" formatColumns="0" formatRows="0" autoFilter="0"/>
  <autoFilter ref="C82:K20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96</v>
      </c>
      <c r="G1" s="363" t="s">
        <v>97</v>
      </c>
      <c r="H1" s="363"/>
      <c r="I1" s="113"/>
      <c r="J1" s="112" t="s">
        <v>98</v>
      </c>
      <c r="K1" s="111" t="s">
        <v>99</v>
      </c>
      <c r="L1" s="112" t="s">
        <v>100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92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101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5" t="str">
        <f>'Rekapitulace stavby'!K6</f>
        <v>Rekonstrukce chodníku v ul. Tř. Legií v Bystřici pod Hostýnem</v>
      </c>
      <c r="F7" s="356"/>
      <c r="G7" s="356"/>
      <c r="H7" s="356"/>
      <c r="I7" s="115"/>
      <c r="J7" s="27"/>
      <c r="K7" s="29"/>
    </row>
    <row r="8" spans="1:70" s="1" customFormat="1">
      <c r="B8" s="39"/>
      <c r="C8" s="40"/>
      <c r="D8" s="35" t="s">
        <v>102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7" t="s">
        <v>746</v>
      </c>
      <c r="F9" s="358"/>
      <c r="G9" s="358"/>
      <c r="H9" s="35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22.2.2018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ROUND(SUM(BE78:BE83), 2)</f>
        <v>0</v>
      </c>
      <c r="G30" s="40"/>
      <c r="H30" s="40"/>
      <c r="I30" s="129">
        <v>0.21</v>
      </c>
      <c r="J30" s="128">
        <f>ROUND(ROUND((SUM(BE78:BE83)),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ROUND(SUM(BF78:BF83), 2)</f>
        <v>0</v>
      </c>
      <c r="G31" s="40"/>
      <c r="H31" s="40"/>
      <c r="I31" s="129">
        <v>0.15</v>
      </c>
      <c r="J31" s="128">
        <f>ROUND(ROUND((SUM(BF78:BF83)),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ROUND(SUM(BG78:BG83),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ROUND(SUM(BH78:BH83),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ROUND(SUM(BI78:BI83),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chodníku v ul. Tř. Legií v Bystřici pod Hostýnem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VRN 1 - VRN 1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Bystřice pod Hostýnem</v>
      </c>
      <c r="G49" s="40"/>
      <c r="H49" s="40"/>
      <c r="I49" s="117" t="s">
        <v>25</v>
      </c>
      <c r="J49" s="118" t="str">
        <f>IF(J12="","",J12)</f>
        <v>22.2.2018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Město Bystřice pod Hostýnem</v>
      </c>
      <c r="G51" s="40"/>
      <c r="H51" s="40"/>
      <c r="I51" s="117" t="s">
        <v>34</v>
      </c>
      <c r="J51" s="324" t="str">
        <f>E21</f>
        <v>Ing. Tomáš Olša</v>
      </c>
      <c r="K51" s="43"/>
    </row>
    <row r="52" spans="2:47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105</v>
      </c>
      <c r="D54" s="130"/>
      <c r="E54" s="130"/>
      <c r="F54" s="130"/>
      <c r="G54" s="130"/>
      <c r="H54" s="130"/>
      <c r="I54" s="143"/>
      <c r="J54" s="144" t="s">
        <v>106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107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108</v>
      </c>
    </row>
    <row r="57" spans="2:47" s="7" customFormat="1" ht="24.95" customHeight="1">
      <c r="B57" s="147"/>
      <c r="C57" s="148"/>
      <c r="D57" s="149" t="s">
        <v>747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47" s="8" customFormat="1" ht="19.899999999999999" customHeight="1">
      <c r="B58" s="154"/>
      <c r="C58" s="155"/>
      <c r="D58" s="156" t="s">
        <v>748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47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47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47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63" s="1" customFormat="1" ht="36.950000000000003" customHeight="1">
      <c r="B65" s="39"/>
      <c r="C65" s="60" t="s">
        <v>116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63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63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63" s="1" customFormat="1" ht="16.5" customHeight="1">
      <c r="B68" s="39"/>
      <c r="C68" s="61"/>
      <c r="D68" s="61"/>
      <c r="E68" s="360" t="str">
        <f>E7</f>
        <v>Rekonstrukce chodníku v ul. Tř. Legií v Bystřici pod Hostýnem</v>
      </c>
      <c r="F68" s="361"/>
      <c r="G68" s="361"/>
      <c r="H68" s="361"/>
      <c r="I68" s="161"/>
      <c r="J68" s="61"/>
      <c r="K68" s="61"/>
      <c r="L68" s="59"/>
    </row>
    <row r="69" spans="2:63" s="1" customFormat="1" ht="14.45" customHeight="1">
      <c r="B69" s="39"/>
      <c r="C69" s="63" t="s">
        <v>102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63" s="1" customFormat="1" ht="17.25" customHeight="1">
      <c r="B70" s="39"/>
      <c r="C70" s="61"/>
      <c r="D70" s="61"/>
      <c r="E70" s="335" t="str">
        <f>E9</f>
        <v>VRN 1 - VRN 1</v>
      </c>
      <c r="F70" s="362"/>
      <c r="G70" s="362"/>
      <c r="H70" s="362"/>
      <c r="I70" s="161"/>
      <c r="J70" s="61"/>
      <c r="K70" s="61"/>
      <c r="L70" s="59"/>
    </row>
    <row r="71" spans="2:63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63" s="1" customFormat="1" ht="18" customHeight="1">
      <c r="B72" s="39"/>
      <c r="C72" s="63" t="s">
        <v>23</v>
      </c>
      <c r="D72" s="61"/>
      <c r="E72" s="61"/>
      <c r="F72" s="162" t="str">
        <f>F12</f>
        <v>Bystřice pod Hostýnem</v>
      </c>
      <c r="G72" s="61"/>
      <c r="H72" s="61"/>
      <c r="I72" s="163" t="s">
        <v>25</v>
      </c>
      <c r="J72" s="71" t="str">
        <f>IF(J12="","",J12)</f>
        <v>22.2.2018</v>
      </c>
      <c r="K72" s="61"/>
      <c r="L72" s="59"/>
    </row>
    <row r="73" spans="2:63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63" s="1" customFormat="1">
      <c r="B74" s="39"/>
      <c r="C74" s="63" t="s">
        <v>27</v>
      </c>
      <c r="D74" s="61"/>
      <c r="E74" s="61"/>
      <c r="F74" s="162" t="str">
        <f>E15</f>
        <v>Město Bystřice pod Hostýnem</v>
      </c>
      <c r="G74" s="61"/>
      <c r="H74" s="61"/>
      <c r="I74" s="163" t="s">
        <v>34</v>
      </c>
      <c r="J74" s="162" t="str">
        <f>E21</f>
        <v>Ing. Tomáš Olša</v>
      </c>
      <c r="K74" s="61"/>
      <c r="L74" s="59"/>
    </row>
    <row r="75" spans="2:63" s="1" customFormat="1" ht="14.45" customHeight="1">
      <c r="B75" s="39"/>
      <c r="C75" s="63" t="s">
        <v>32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63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63" s="9" customFormat="1" ht="29.25" customHeight="1">
      <c r="B77" s="164"/>
      <c r="C77" s="165" t="s">
        <v>117</v>
      </c>
      <c r="D77" s="166" t="s">
        <v>57</v>
      </c>
      <c r="E77" s="166" t="s">
        <v>53</v>
      </c>
      <c r="F77" s="166" t="s">
        <v>118</v>
      </c>
      <c r="G77" s="166" t="s">
        <v>119</v>
      </c>
      <c r="H77" s="166" t="s">
        <v>120</v>
      </c>
      <c r="I77" s="167" t="s">
        <v>121</v>
      </c>
      <c r="J77" s="166" t="s">
        <v>106</v>
      </c>
      <c r="K77" s="168" t="s">
        <v>122</v>
      </c>
      <c r="L77" s="169"/>
      <c r="M77" s="79" t="s">
        <v>123</v>
      </c>
      <c r="N77" s="80" t="s">
        <v>42</v>
      </c>
      <c r="O77" s="80" t="s">
        <v>124</v>
      </c>
      <c r="P77" s="80" t="s">
        <v>125</v>
      </c>
      <c r="Q77" s="80" t="s">
        <v>126</v>
      </c>
      <c r="R77" s="80" t="s">
        <v>127</v>
      </c>
      <c r="S77" s="80" t="s">
        <v>128</v>
      </c>
      <c r="T77" s="81" t="s">
        <v>129</v>
      </c>
    </row>
    <row r="78" spans="2:63" s="1" customFormat="1" ht="29.25" customHeight="1">
      <c r="B78" s="39"/>
      <c r="C78" s="85" t="s">
        <v>107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</v>
      </c>
      <c r="S78" s="83"/>
      <c r="T78" s="172">
        <f>T79</f>
        <v>0</v>
      </c>
      <c r="AT78" s="22" t="s">
        <v>71</v>
      </c>
      <c r="AU78" s="22" t="s">
        <v>108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71</v>
      </c>
      <c r="E79" s="177" t="s">
        <v>749</v>
      </c>
      <c r="F79" s="177" t="s">
        <v>750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</v>
      </c>
      <c r="S79" s="182"/>
      <c r="T79" s="184">
        <f>T80</f>
        <v>0</v>
      </c>
      <c r="AR79" s="185" t="s">
        <v>257</v>
      </c>
      <c r="AT79" s="186" t="s">
        <v>71</v>
      </c>
      <c r="AU79" s="186" t="s">
        <v>72</v>
      </c>
      <c r="AY79" s="185" t="s">
        <v>132</v>
      </c>
      <c r="BK79" s="187">
        <f>BK80</f>
        <v>0</v>
      </c>
    </row>
    <row r="80" spans="2:63" s="10" customFormat="1" ht="19.899999999999999" customHeight="1">
      <c r="B80" s="174"/>
      <c r="C80" s="175"/>
      <c r="D80" s="176" t="s">
        <v>71</v>
      </c>
      <c r="E80" s="188" t="s">
        <v>751</v>
      </c>
      <c r="F80" s="188" t="s">
        <v>752</v>
      </c>
      <c r="G80" s="175"/>
      <c r="H80" s="175"/>
      <c r="I80" s="178"/>
      <c r="J80" s="189">
        <f>BK80</f>
        <v>0</v>
      </c>
      <c r="K80" s="175"/>
      <c r="L80" s="180"/>
      <c r="M80" s="181"/>
      <c r="N80" s="182"/>
      <c r="O80" s="182"/>
      <c r="P80" s="183">
        <f>SUM(P81:P83)</f>
        <v>0</v>
      </c>
      <c r="Q80" s="182"/>
      <c r="R80" s="183">
        <f>SUM(R81:R83)</f>
        <v>0</v>
      </c>
      <c r="S80" s="182"/>
      <c r="T80" s="184">
        <f>SUM(T81:T83)</f>
        <v>0</v>
      </c>
      <c r="AR80" s="185" t="s">
        <v>257</v>
      </c>
      <c r="AT80" s="186" t="s">
        <v>71</v>
      </c>
      <c r="AU80" s="186" t="s">
        <v>80</v>
      </c>
      <c r="AY80" s="185" t="s">
        <v>132</v>
      </c>
      <c r="BK80" s="187">
        <f>SUM(BK81:BK83)</f>
        <v>0</v>
      </c>
    </row>
    <row r="81" spans="2:65" s="1" customFormat="1" ht="25.5" customHeight="1">
      <c r="B81" s="39"/>
      <c r="C81" s="190" t="s">
        <v>80</v>
      </c>
      <c r="D81" s="190" t="s">
        <v>134</v>
      </c>
      <c r="E81" s="191" t="s">
        <v>753</v>
      </c>
      <c r="F81" s="192" t="s">
        <v>754</v>
      </c>
      <c r="G81" s="193" t="s">
        <v>755</v>
      </c>
      <c r="H81" s="194">
        <v>1</v>
      </c>
      <c r="I81" s="195"/>
      <c r="J81" s="196">
        <f>ROUND(I81*H81,2)</f>
        <v>0</v>
      </c>
      <c r="K81" s="192" t="s">
        <v>146</v>
      </c>
      <c r="L81" s="59"/>
      <c r="M81" s="197" t="s">
        <v>21</v>
      </c>
      <c r="N81" s="198" t="s">
        <v>43</v>
      </c>
      <c r="O81" s="40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2" t="s">
        <v>756</v>
      </c>
      <c r="AT81" s="22" t="s">
        <v>134</v>
      </c>
      <c r="AU81" s="22" t="s">
        <v>82</v>
      </c>
      <c r="AY81" s="22" t="s">
        <v>132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2" t="s">
        <v>80</v>
      </c>
      <c r="BK81" s="201">
        <f>ROUND(I81*H81,2)</f>
        <v>0</v>
      </c>
      <c r="BL81" s="22" t="s">
        <v>756</v>
      </c>
      <c r="BM81" s="22" t="s">
        <v>757</v>
      </c>
    </row>
    <row r="82" spans="2:65" s="1" customFormat="1" ht="25.5" customHeight="1">
      <c r="B82" s="39"/>
      <c r="C82" s="190" t="s">
        <v>82</v>
      </c>
      <c r="D82" s="190" t="s">
        <v>134</v>
      </c>
      <c r="E82" s="191" t="s">
        <v>758</v>
      </c>
      <c r="F82" s="192" t="s">
        <v>759</v>
      </c>
      <c r="G82" s="193" t="s">
        <v>755</v>
      </c>
      <c r="H82" s="194">
        <v>1</v>
      </c>
      <c r="I82" s="195"/>
      <c r="J82" s="196">
        <f>ROUND(I82*H82,2)</f>
        <v>0</v>
      </c>
      <c r="K82" s="192" t="s">
        <v>146</v>
      </c>
      <c r="L82" s="59"/>
      <c r="M82" s="197" t="s">
        <v>21</v>
      </c>
      <c r="N82" s="198" t="s">
        <v>43</v>
      </c>
      <c r="O82" s="40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2" t="s">
        <v>756</v>
      </c>
      <c r="AT82" s="22" t="s">
        <v>134</v>
      </c>
      <c r="AU82" s="22" t="s">
        <v>82</v>
      </c>
      <c r="AY82" s="22" t="s">
        <v>132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2" t="s">
        <v>80</v>
      </c>
      <c r="BK82" s="201">
        <f>ROUND(I82*H82,2)</f>
        <v>0</v>
      </c>
      <c r="BL82" s="22" t="s">
        <v>756</v>
      </c>
      <c r="BM82" s="22" t="s">
        <v>760</v>
      </c>
    </row>
    <row r="83" spans="2:65" s="1" customFormat="1" ht="25.5" customHeight="1">
      <c r="B83" s="39"/>
      <c r="C83" s="190" t="s">
        <v>149</v>
      </c>
      <c r="D83" s="190" t="s">
        <v>134</v>
      </c>
      <c r="E83" s="191" t="s">
        <v>761</v>
      </c>
      <c r="F83" s="192" t="s">
        <v>762</v>
      </c>
      <c r="G83" s="193" t="s">
        <v>755</v>
      </c>
      <c r="H83" s="194">
        <v>1</v>
      </c>
      <c r="I83" s="195"/>
      <c r="J83" s="196">
        <f>ROUND(I83*H83,2)</f>
        <v>0</v>
      </c>
      <c r="K83" s="192" t="s">
        <v>146</v>
      </c>
      <c r="L83" s="59"/>
      <c r="M83" s="197" t="s">
        <v>21</v>
      </c>
      <c r="N83" s="235" t="s">
        <v>43</v>
      </c>
      <c r="O83" s="236"/>
      <c r="P83" s="237">
        <f>O83*H83</f>
        <v>0</v>
      </c>
      <c r="Q83" s="237">
        <v>0</v>
      </c>
      <c r="R83" s="237">
        <f>Q83*H83</f>
        <v>0</v>
      </c>
      <c r="S83" s="237">
        <v>0</v>
      </c>
      <c r="T83" s="238">
        <f>S83*H83</f>
        <v>0</v>
      </c>
      <c r="AR83" s="22" t="s">
        <v>756</v>
      </c>
      <c r="AT83" s="22" t="s">
        <v>134</v>
      </c>
      <c r="AU83" s="22" t="s">
        <v>82</v>
      </c>
      <c r="AY83" s="22" t="s">
        <v>132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2" t="s">
        <v>80</v>
      </c>
      <c r="BK83" s="201">
        <f>ROUND(I83*H83,2)</f>
        <v>0</v>
      </c>
      <c r="BL83" s="22" t="s">
        <v>756</v>
      </c>
      <c r="BM83" s="22" t="s">
        <v>763</v>
      </c>
    </row>
    <row r="84" spans="2:65" s="1" customFormat="1" ht="6.95" customHeight="1">
      <c r="B84" s="54"/>
      <c r="C84" s="55"/>
      <c r="D84" s="55"/>
      <c r="E84" s="55"/>
      <c r="F84" s="55"/>
      <c r="G84" s="55"/>
      <c r="H84" s="55"/>
      <c r="I84" s="137"/>
      <c r="J84" s="55"/>
      <c r="K84" s="55"/>
      <c r="L84" s="59"/>
    </row>
  </sheetData>
  <sheetProtection algorithmName="SHA-512" hashValue="GTgeU8a3jLIFu6CMphupKjYx6b+UzOuRVNxW/iwCeN93TASssTQEJiJAjnfLXQu9czivmwG0zMo/uGtEec5B6A==" saltValue="EFxSBSB0Jx8ZNdKwP7eNOak7gQetcLjcKDbARsqAniCXCRm/y01r0bdPEveHlPjsMoOXX8/EiM09A6URzjXoUQ==" spinCount="100000" sheet="1" objects="1" scenarios="1" formatColumns="0" formatRows="0" autoFilter="0"/>
  <autoFilter ref="C77:K8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96</v>
      </c>
      <c r="G1" s="363" t="s">
        <v>97</v>
      </c>
      <c r="H1" s="363"/>
      <c r="I1" s="113"/>
      <c r="J1" s="112" t="s">
        <v>98</v>
      </c>
      <c r="K1" s="111" t="s">
        <v>99</v>
      </c>
      <c r="L1" s="112" t="s">
        <v>100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2" t="s">
        <v>95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82</v>
      </c>
    </row>
    <row r="4" spans="1:70" ht="36.950000000000003" customHeight="1">
      <c r="B4" s="26"/>
      <c r="C4" s="27"/>
      <c r="D4" s="28" t="s">
        <v>101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5" t="str">
        <f>'Rekapitulace stavby'!K6</f>
        <v>Rekonstrukce chodníku v ul. Tř. Legií v Bystřici pod Hostýnem</v>
      </c>
      <c r="F7" s="356"/>
      <c r="G7" s="356"/>
      <c r="H7" s="356"/>
      <c r="I7" s="115"/>
      <c r="J7" s="27"/>
      <c r="K7" s="29"/>
    </row>
    <row r="8" spans="1:70" s="1" customFormat="1">
      <c r="B8" s="39"/>
      <c r="C8" s="40"/>
      <c r="D8" s="35" t="s">
        <v>102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7" t="s">
        <v>764</v>
      </c>
      <c r="F9" s="358"/>
      <c r="G9" s="358"/>
      <c r="H9" s="35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22.2.2018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35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37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4" t="s">
        <v>21</v>
      </c>
      <c r="F24" s="324"/>
      <c r="G24" s="324"/>
      <c r="H24" s="32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ROUND(J79,2)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ROUND(SUM(BE79:BE84), 2)</f>
        <v>0</v>
      </c>
      <c r="G30" s="40"/>
      <c r="H30" s="40"/>
      <c r="I30" s="129">
        <v>0.21</v>
      </c>
      <c r="J30" s="128">
        <f>ROUND(ROUND((SUM(BE79:BE84)),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ROUND(SUM(BF79:BF84), 2)</f>
        <v>0</v>
      </c>
      <c r="G31" s="40"/>
      <c r="H31" s="40"/>
      <c r="I31" s="129">
        <v>0.15</v>
      </c>
      <c r="J31" s="128">
        <f>ROUND(ROUND((SUM(BF79:BF84)),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ROUND(SUM(BG79:BG84),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ROUND(SUM(BH79:BH84),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ROUND(SUM(BI79:BI84),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104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5" t="str">
        <f>E7</f>
        <v>Rekonstrukce chodníku v ul. Tř. Legií v Bystřici pod Hostýnem</v>
      </c>
      <c r="F45" s="356"/>
      <c r="G45" s="356"/>
      <c r="H45" s="356"/>
      <c r="I45" s="116"/>
      <c r="J45" s="40"/>
      <c r="K45" s="43"/>
    </row>
    <row r="46" spans="2:11" s="1" customFormat="1" ht="14.45" customHeight="1">
      <c r="B46" s="39"/>
      <c r="C46" s="35" t="s">
        <v>102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7" t="str">
        <f>E9</f>
        <v>VRN 2 - VRN 3, VRN 9</v>
      </c>
      <c r="F47" s="358"/>
      <c r="G47" s="358"/>
      <c r="H47" s="35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Bystřice pod Hostýnem</v>
      </c>
      <c r="G49" s="40"/>
      <c r="H49" s="40"/>
      <c r="I49" s="117" t="s">
        <v>25</v>
      </c>
      <c r="J49" s="118" t="str">
        <f>IF(J12="","",J12)</f>
        <v>22.2.2018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Město Bystřice pod Hostýnem</v>
      </c>
      <c r="G51" s="40"/>
      <c r="H51" s="40"/>
      <c r="I51" s="117" t="s">
        <v>34</v>
      </c>
      <c r="J51" s="324" t="str">
        <f>E21</f>
        <v>Ing. Tomáš Olša</v>
      </c>
      <c r="K51" s="43"/>
    </row>
    <row r="52" spans="2:47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16"/>
      <c r="J52" s="359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105</v>
      </c>
      <c r="D54" s="130"/>
      <c r="E54" s="130"/>
      <c r="F54" s="130"/>
      <c r="G54" s="130"/>
      <c r="H54" s="130"/>
      <c r="I54" s="143"/>
      <c r="J54" s="144" t="s">
        <v>106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107</v>
      </c>
      <c r="D56" s="40"/>
      <c r="E56" s="40"/>
      <c r="F56" s="40"/>
      <c r="G56" s="40"/>
      <c r="H56" s="40"/>
      <c r="I56" s="116"/>
      <c r="J56" s="126">
        <f>J79</f>
        <v>0</v>
      </c>
      <c r="K56" s="43"/>
      <c r="AU56" s="22" t="s">
        <v>108</v>
      </c>
    </row>
    <row r="57" spans="2:47" s="7" customFormat="1" ht="24.95" customHeight="1">
      <c r="B57" s="147"/>
      <c r="C57" s="148"/>
      <c r="D57" s="149" t="s">
        <v>747</v>
      </c>
      <c r="E57" s="150"/>
      <c r="F57" s="150"/>
      <c r="G57" s="150"/>
      <c r="H57" s="150"/>
      <c r="I57" s="151"/>
      <c r="J57" s="152">
        <f>J80</f>
        <v>0</v>
      </c>
      <c r="K57" s="153"/>
    </row>
    <row r="58" spans="2:47" s="8" customFormat="1" ht="19.899999999999999" customHeight="1">
      <c r="B58" s="154"/>
      <c r="C58" s="155"/>
      <c r="D58" s="156" t="s">
        <v>765</v>
      </c>
      <c r="E58" s="157"/>
      <c r="F58" s="157"/>
      <c r="G58" s="157"/>
      <c r="H58" s="157"/>
      <c r="I58" s="158"/>
      <c r="J58" s="159">
        <f>J81</f>
        <v>0</v>
      </c>
      <c r="K58" s="160"/>
    </row>
    <row r="59" spans="2:47" s="8" customFormat="1" ht="19.899999999999999" customHeight="1">
      <c r="B59" s="154"/>
      <c r="C59" s="155"/>
      <c r="D59" s="156" t="s">
        <v>766</v>
      </c>
      <c r="E59" s="157"/>
      <c r="F59" s="157"/>
      <c r="G59" s="157"/>
      <c r="H59" s="157"/>
      <c r="I59" s="158"/>
      <c r="J59" s="159">
        <f>J83</f>
        <v>0</v>
      </c>
      <c r="K59" s="160"/>
    </row>
    <row r="60" spans="2:47" s="1" customFormat="1" ht="21.75" customHeight="1">
      <c r="B60" s="39"/>
      <c r="C60" s="40"/>
      <c r="D60" s="40"/>
      <c r="E60" s="40"/>
      <c r="F60" s="40"/>
      <c r="G60" s="40"/>
      <c r="H60" s="40"/>
      <c r="I60" s="116"/>
      <c r="J60" s="40"/>
      <c r="K60" s="43"/>
    </row>
    <row r="61" spans="2:47" s="1" customFormat="1" ht="6.95" customHeight="1">
      <c r="B61" s="54"/>
      <c r="C61" s="55"/>
      <c r="D61" s="55"/>
      <c r="E61" s="55"/>
      <c r="F61" s="55"/>
      <c r="G61" s="55"/>
      <c r="H61" s="55"/>
      <c r="I61" s="137"/>
      <c r="J61" s="55"/>
      <c r="K61" s="56"/>
    </row>
    <row r="65" spans="2:63" s="1" customFormat="1" ht="6.95" customHeight="1">
      <c r="B65" s="57"/>
      <c r="C65" s="58"/>
      <c r="D65" s="58"/>
      <c r="E65" s="58"/>
      <c r="F65" s="58"/>
      <c r="G65" s="58"/>
      <c r="H65" s="58"/>
      <c r="I65" s="140"/>
      <c r="J65" s="58"/>
      <c r="K65" s="58"/>
      <c r="L65" s="59"/>
    </row>
    <row r="66" spans="2:63" s="1" customFormat="1" ht="36.950000000000003" customHeight="1">
      <c r="B66" s="39"/>
      <c r="C66" s="60" t="s">
        <v>116</v>
      </c>
      <c r="D66" s="61"/>
      <c r="E66" s="61"/>
      <c r="F66" s="61"/>
      <c r="G66" s="61"/>
      <c r="H66" s="61"/>
      <c r="I66" s="161"/>
      <c r="J66" s="61"/>
      <c r="K66" s="61"/>
      <c r="L66" s="59"/>
    </row>
    <row r="67" spans="2:63" s="1" customFormat="1" ht="6.95" customHeight="1">
      <c r="B67" s="39"/>
      <c r="C67" s="61"/>
      <c r="D67" s="61"/>
      <c r="E67" s="61"/>
      <c r="F67" s="61"/>
      <c r="G67" s="61"/>
      <c r="H67" s="61"/>
      <c r="I67" s="161"/>
      <c r="J67" s="61"/>
      <c r="K67" s="61"/>
      <c r="L67" s="59"/>
    </row>
    <row r="68" spans="2:63" s="1" customFormat="1" ht="14.45" customHeight="1">
      <c r="B68" s="39"/>
      <c r="C68" s="63" t="s">
        <v>18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63" s="1" customFormat="1" ht="16.5" customHeight="1">
      <c r="B69" s="39"/>
      <c r="C69" s="61"/>
      <c r="D69" s="61"/>
      <c r="E69" s="360" t="str">
        <f>E7</f>
        <v>Rekonstrukce chodníku v ul. Tř. Legií v Bystřici pod Hostýnem</v>
      </c>
      <c r="F69" s="361"/>
      <c r="G69" s="361"/>
      <c r="H69" s="361"/>
      <c r="I69" s="161"/>
      <c r="J69" s="61"/>
      <c r="K69" s="61"/>
      <c r="L69" s="59"/>
    </row>
    <row r="70" spans="2:63" s="1" customFormat="1" ht="14.45" customHeight="1">
      <c r="B70" s="39"/>
      <c r="C70" s="63" t="s">
        <v>102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63" s="1" customFormat="1" ht="17.25" customHeight="1">
      <c r="B71" s="39"/>
      <c r="C71" s="61"/>
      <c r="D71" s="61"/>
      <c r="E71" s="335" t="str">
        <f>E9</f>
        <v>VRN 2 - VRN 3, VRN 9</v>
      </c>
      <c r="F71" s="362"/>
      <c r="G71" s="362"/>
      <c r="H71" s="362"/>
      <c r="I71" s="161"/>
      <c r="J71" s="61"/>
      <c r="K71" s="61"/>
      <c r="L71" s="59"/>
    </row>
    <row r="72" spans="2:63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63" s="1" customFormat="1" ht="18" customHeight="1">
      <c r="B73" s="39"/>
      <c r="C73" s="63" t="s">
        <v>23</v>
      </c>
      <c r="D73" s="61"/>
      <c r="E73" s="61"/>
      <c r="F73" s="162" t="str">
        <f>F12</f>
        <v>Bystřice pod Hostýnem</v>
      </c>
      <c r="G73" s="61"/>
      <c r="H73" s="61"/>
      <c r="I73" s="163" t="s">
        <v>25</v>
      </c>
      <c r="J73" s="71" t="str">
        <f>IF(J12="","",J12)</f>
        <v>22.2.2018</v>
      </c>
      <c r="K73" s="61"/>
      <c r="L73" s="59"/>
    </row>
    <row r="74" spans="2:63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63" s="1" customFormat="1">
      <c r="B75" s="39"/>
      <c r="C75" s="63" t="s">
        <v>27</v>
      </c>
      <c r="D75" s="61"/>
      <c r="E75" s="61"/>
      <c r="F75" s="162" t="str">
        <f>E15</f>
        <v>Město Bystřice pod Hostýnem</v>
      </c>
      <c r="G75" s="61"/>
      <c r="H75" s="61"/>
      <c r="I75" s="163" t="s">
        <v>34</v>
      </c>
      <c r="J75" s="162" t="str">
        <f>E21</f>
        <v>Ing. Tomáš Olša</v>
      </c>
      <c r="K75" s="61"/>
      <c r="L75" s="59"/>
    </row>
    <row r="76" spans="2:63" s="1" customFormat="1" ht="14.45" customHeight="1">
      <c r="B76" s="39"/>
      <c r="C76" s="63" t="s">
        <v>32</v>
      </c>
      <c r="D76" s="61"/>
      <c r="E76" s="61"/>
      <c r="F76" s="162" t="str">
        <f>IF(E18="","",E18)</f>
        <v/>
      </c>
      <c r="G76" s="61"/>
      <c r="H76" s="61"/>
      <c r="I76" s="161"/>
      <c r="J76" s="61"/>
      <c r="K76" s="61"/>
      <c r="L76" s="59"/>
    </row>
    <row r="77" spans="2:63" s="1" customFormat="1" ht="10.3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63" s="9" customFormat="1" ht="29.25" customHeight="1">
      <c r="B78" s="164"/>
      <c r="C78" s="165" t="s">
        <v>117</v>
      </c>
      <c r="D78" s="166" t="s">
        <v>57</v>
      </c>
      <c r="E78" s="166" t="s">
        <v>53</v>
      </c>
      <c r="F78" s="166" t="s">
        <v>118</v>
      </c>
      <c r="G78" s="166" t="s">
        <v>119</v>
      </c>
      <c r="H78" s="166" t="s">
        <v>120</v>
      </c>
      <c r="I78" s="167" t="s">
        <v>121</v>
      </c>
      <c r="J78" s="166" t="s">
        <v>106</v>
      </c>
      <c r="K78" s="168" t="s">
        <v>122</v>
      </c>
      <c r="L78" s="169"/>
      <c r="M78" s="79" t="s">
        <v>123</v>
      </c>
      <c r="N78" s="80" t="s">
        <v>42</v>
      </c>
      <c r="O78" s="80" t="s">
        <v>124</v>
      </c>
      <c r="P78" s="80" t="s">
        <v>125</v>
      </c>
      <c r="Q78" s="80" t="s">
        <v>126</v>
      </c>
      <c r="R78" s="80" t="s">
        <v>127</v>
      </c>
      <c r="S78" s="80" t="s">
        <v>128</v>
      </c>
      <c r="T78" s="81" t="s">
        <v>129</v>
      </c>
    </row>
    <row r="79" spans="2:63" s="1" customFormat="1" ht="29.25" customHeight="1">
      <c r="B79" s="39"/>
      <c r="C79" s="85" t="s">
        <v>107</v>
      </c>
      <c r="D79" s="61"/>
      <c r="E79" s="61"/>
      <c r="F79" s="61"/>
      <c r="G79" s="61"/>
      <c r="H79" s="61"/>
      <c r="I79" s="161"/>
      <c r="J79" s="170">
        <f>BK79</f>
        <v>0</v>
      </c>
      <c r="K79" s="61"/>
      <c r="L79" s="59"/>
      <c r="M79" s="82"/>
      <c r="N79" s="83"/>
      <c r="O79" s="83"/>
      <c r="P79" s="171">
        <f>P80</f>
        <v>0</v>
      </c>
      <c r="Q79" s="83"/>
      <c r="R79" s="171">
        <f>R80</f>
        <v>0</v>
      </c>
      <c r="S79" s="83"/>
      <c r="T79" s="172">
        <f>T80</f>
        <v>0</v>
      </c>
      <c r="AT79" s="22" t="s">
        <v>71</v>
      </c>
      <c r="AU79" s="22" t="s">
        <v>108</v>
      </c>
      <c r="BK79" s="173">
        <f>BK80</f>
        <v>0</v>
      </c>
    </row>
    <row r="80" spans="2:63" s="10" customFormat="1" ht="37.35" customHeight="1">
      <c r="B80" s="174"/>
      <c r="C80" s="175"/>
      <c r="D80" s="176" t="s">
        <v>71</v>
      </c>
      <c r="E80" s="177" t="s">
        <v>749</v>
      </c>
      <c r="F80" s="177" t="s">
        <v>750</v>
      </c>
      <c r="G80" s="175"/>
      <c r="H80" s="175"/>
      <c r="I80" s="178"/>
      <c r="J80" s="179">
        <f>BK80</f>
        <v>0</v>
      </c>
      <c r="K80" s="175"/>
      <c r="L80" s="180"/>
      <c r="M80" s="181"/>
      <c r="N80" s="182"/>
      <c r="O80" s="182"/>
      <c r="P80" s="183">
        <f>P81+P83</f>
        <v>0</v>
      </c>
      <c r="Q80" s="182"/>
      <c r="R80" s="183">
        <f>R81+R83</f>
        <v>0</v>
      </c>
      <c r="S80" s="182"/>
      <c r="T80" s="184">
        <f>T81+T83</f>
        <v>0</v>
      </c>
      <c r="AR80" s="185" t="s">
        <v>257</v>
      </c>
      <c r="AT80" s="186" t="s">
        <v>71</v>
      </c>
      <c r="AU80" s="186" t="s">
        <v>72</v>
      </c>
      <c r="AY80" s="185" t="s">
        <v>132</v>
      </c>
      <c r="BK80" s="187">
        <f>BK81+BK83</f>
        <v>0</v>
      </c>
    </row>
    <row r="81" spans="2:65" s="10" customFormat="1" ht="19.899999999999999" customHeight="1">
      <c r="B81" s="174"/>
      <c r="C81" s="175"/>
      <c r="D81" s="176" t="s">
        <v>71</v>
      </c>
      <c r="E81" s="188" t="s">
        <v>767</v>
      </c>
      <c r="F81" s="188" t="s">
        <v>768</v>
      </c>
      <c r="G81" s="175"/>
      <c r="H81" s="175"/>
      <c r="I81" s="178"/>
      <c r="J81" s="189">
        <f>BK81</f>
        <v>0</v>
      </c>
      <c r="K81" s="175"/>
      <c r="L81" s="180"/>
      <c r="M81" s="181"/>
      <c r="N81" s="182"/>
      <c r="O81" s="182"/>
      <c r="P81" s="183">
        <f>P82</f>
        <v>0</v>
      </c>
      <c r="Q81" s="182"/>
      <c r="R81" s="183">
        <f>R82</f>
        <v>0</v>
      </c>
      <c r="S81" s="182"/>
      <c r="T81" s="184">
        <f>T82</f>
        <v>0</v>
      </c>
      <c r="AR81" s="185" t="s">
        <v>257</v>
      </c>
      <c r="AT81" s="186" t="s">
        <v>71</v>
      </c>
      <c r="AU81" s="186" t="s">
        <v>80</v>
      </c>
      <c r="AY81" s="185" t="s">
        <v>132</v>
      </c>
      <c r="BK81" s="187">
        <f>BK82</f>
        <v>0</v>
      </c>
    </row>
    <row r="82" spans="2:65" s="1" customFormat="1" ht="16.5" customHeight="1">
      <c r="B82" s="39"/>
      <c r="C82" s="190" t="s">
        <v>80</v>
      </c>
      <c r="D82" s="190" t="s">
        <v>134</v>
      </c>
      <c r="E82" s="191" t="s">
        <v>769</v>
      </c>
      <c r="F82" s="192" t="s">
        <v>770</v>
      </c>
      <c r="G82" s="193" t="s">
        <v>755</v>
      </c>
      <c r="H82" s="194">
        <v>1</v>
      </c>
      <c r="I82" s="195"/>
      <c r="J82" s="196">
        <f>ROUND(I82*H82,2)</f>
        <v>0</v>
      </c>
      <c r="K82" s="192" t="s">
        <v>146</v>
      </c>
      <c r="L82" s="59"/>
      <c r="M82" s="197" t="s">
        <v>21</v>
      </c>
      <c r="N82" s="198" t="s">
        <v>43</v>
      </c>
      <c r="O82" s="40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2" t="s">
        <v>756</v>
      </c>
      <c r="AT82" s="22" t="s">
        <v>134</v>
      </c>
      <c r="AU82" s="22" t="s">
        <v>82</v>
      </c>
      <c r="AY82" s="22" t="s">
        <v>132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2" t="s">
        <v>80</v>
      </c>
      <c r="BK82" s="201">
        <f>ROUND(I82*H82,2)</f>
        <v>0</v>
      </c>
      <c r="BL82" s="22" t="s">
        <v>756</v>
      </c>
      <c r="BM82" s="22" t="s">
        <v>771</v>
      </c>
    </row>
    <row r="83" spans="2:65" s="10" customFormat="1" ht="29.85" customHeight="1">
      <c r="B83" s="174"/>
      <c r="C83" s="175"/>
      <c r="D83" s="176" t="s">
        <v>71</v>
      </c>
      <c r="E83" s="188" t="s">
        <v>772</v>
      </c>
      <c r="F83" s="188" t="s">
        <v>773</v>
      </c>
      <c r="G83" s="175"/>
      <c r="H83" s="175"/>
      <c r="I83" s="178"/>
      <c r="J83" s="189">
        <f>BK83</f>
        <v>0</v>
      </c>
      <c r="K83" s="175"/>
      <c r="L83" s="180"/>
      <c r="M83" s="181"/>
      <c r="N83" s="182"/>
      <c r="O83" s="182"/>
      <c r="P83" s="183">
        <f>P84</f>
        <v>0</v>
      </c>
      <c r="Q83" s="182"/>
      <c r="R83" s="183">
        <f>R84</f>
        <v>0</v>
      </c>
      <c r="S83" s="182"/>
      <c r="T83" s="184">
        <f>T84</f>
        <v>0</v>
      </c>
      <c r="AR83" s="185" t="s">
        <v>257</v>
      </c>
      <c r="AT83" s="186" t="s">
        <v>71</v>
      </c>
      <c r="AU83" s="186" t="s">
        <v>80</v>
      </c>
      <c r="AY83" s="185" t="s">
        <v>132</v>
      </c>
      <c r="BK83" s="187">
        <f>BK84</f>
        <v>0</v>
      </c>
    </row>
    <row r="84" spans="2:65" s="1" customFormat="1" ht="16.5" customHeight="1">
      <c r="B84" s="39"/>
      <c r="C84" s="190" t="s">
        <v>82</v>
      </c>
      <c r="D84" s="190" t="s">
        <v>134</v>
      </c>
      <c r="E84" s="191" t="s">
        <v>774</v>
      </c>
      <c r="F84" s="192" t="s">
        <v>773</v>
      </c>
      <c r="G84" s="193" t="s">
        <v>755</v>
      </c>
      <c r="H84" s="194">
        <v>1</v>
      </c>
      <c r="I84" s="195"/>
      <c r="J84" s="196">
        <f>ROUND(I84*H84,2)</f>
        <v>0</v>
      </c>
      <c r="K84" s="192" t="s">
        <v>146</v>
      </c>
      <c r="L84" s="59"/>
      <c r="M84" s="197" t="s">
        <v>21</v>
      </c>
      <c r="N84" s="235" t="s">
        <v>43</v>
      </c>
      <c r="O84" s="236"/>
      <c r="P84" s="237">
        <f>O84*H84</f>
        <v>0</v>
      </c>
      <c r="Q84" s="237">
        <v>0</v>
      </c>
      <c r="R84" s="237">
        <f>Q84*H84</f>
        <v>0</v>
      </c>
      <c r="S84" s="237">
        <v>0</v>
      </c>
      <c r="T84" s="238">
        <f>S84*H84</f>
        <v>0</v>
      </c>
      <c r="AR84" s="22" t="s">
        <v>756</v>
      </c>
      <c r="AT84" s="22" t="s">
        <v>134</v>
      </c>
      <c r="AU84" s="22" t="s">
        <v>82</v>
      </c>
      <c r="AY84" s="22" t="s">
        <v>132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2" t="s">
        <v>80</v>
      </c>
      <c r="BK84" s="201">
        <f>ROUND(I84*H84,2)</f>
        <v>0</v>
      </c>
      <c r="BL84" s="22" t="s">
        <v>756</v>
      </c>
      <c r="BM84" s="22" t="s">
        <v>775</v>
      </c>
    </row>
    <row r="85" spans="2:65" s="1" customFormat="1" ht="6.95" customHeight="1">
      <c r="B85" s="54"/>
      <c r="C85" s="55"/>
      <c r="D85" s="55"/>
      <c r="E85" s="55"/>
      <c r="F85" s="55"/>
      <c r="G85" s="55"/>
      <c r="H85" s="55"/>
      <c r="I85" s="137"/>
      <c r="J85" s="55"/>
      <c r="K85" s="55"/>
      <c r="L85" s="59"/>
    </row>
  </sheetData>
  <sheetProtection algorithmName="SHA-512" hashValue="hZdzXqnMcRfUnDrAtmTyoPDObYsqd30vI9vslwuL0iwAWb3tDaOVnKxJz2OTp9N11Ri9MJLL8H7TZBsA+tf5Fw==" saltValue="YZHe1twpG6KM6ckr52zzYeazIRfCHLfP30TMLZQDx+SdOzQnqBjJ4NaoZfV+t7+y8MfXF7OCDdrDqOdCm+ht6g==" spinCount="100000" sheet="1" objects="1" scenarios="1" formatColumns="0" formatRows="0" autoFilter="0"/>
  <autoFilter ref="C78:K84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9" customWidth="1"/>
    <col min="2" max="2" width="1.6640625" style="239" customWidth="1"/>
    <col min="3" max="4" width="5" style="239" customWidth="1"/>
    <col min="5" max="5" width="11.6640625" style="239" customWidth="1"/>
    <col min="6" max="6" width="9.1640625" style="239" customWidth="1"/>
    <col min="7" max="7" width="5" style="239" customWidth="1"/>
    <col min="8" max="8" width="77.83203125" style="239" customWidth="1"/>
    <col min="9" max="10" width="20" style="239" customWidth="1"/>
    <col min="11" max="11" width="1.6640625" style="239" customWidth="1"/>
  </cols>
  <sheetData>
    <row r="1" spans="2:11" ht="37.5" customHeight="1"/>
    <row r="2" spans="2:1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3" customFormat="1" ht="45" customHeight="1">
      <c r="B3" s="243"/>
      <c r="C3" s="367" t="s">
        <v>776</v>
      </c>
      <c r="D3" s="367"/>
      <c r="E3" s="367"/>
      <c r="F3" s="367"/>
      <c r="G3" s="367"/>
      <c r="H3" s="367"/>
      <c r="I3" s="367"/>
      <c r="J3" s="367"/>
      <c r="K3" s="244"/>
    </row>
    <row r="4" spans="2:11" ht="25.5" customHeight="1">
      <c r="B4" s="245"/>
      <c r="C4" s="371" t="s">
        <v>777</v>
      </c>
      <c r="D4" s="371"/>
      <c r="E4" s="371"/>
      <c r="F4" s="371"/>
      <c r="G4" s="371"/>
      <c r="H4" s="371"/>
      <c r="I4" s="371"/>
      <c r="J4" s="371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370" t="s">
        <v>778</v>
      </c>
      <c r="D6" s="370"/>
      <c r="E6" s="370"/>
      <c r="F6" s="370"/>
      <c r="G6" s="370"/>
      <c r="H6" s="370"/>
      <c r="I6" s="370"/>
      <c r="J6" s="370"/>
      <c r="K6" s="246"/>
    </row>
    <row r="7" spans="2:11" ht="15" customHeight="1">
      <c r="B7" s="249"/>
      <c r="C7" s="370" t="s">
        <v>779</v>
      </c>
      <c r="D7" s="370"/>
      <c r="E7" s="370"/>
      <c r="F7" s="370"/>
      <c r="G7" s="370"/>
      <c r="H7" s="370"/>
      <c r="I7" s="370"/>
      <c r="J7" s="370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370" t="s">
        <v>780</v>
      </c>
      <c r="D9" s="370"/>
      <c r="E9" s="370"/>
      <c r="F9" s="370"/>
      <c r="G9" s="370"/>
      <c r="H9" s="370"/>
      <c r="I9" s="370"/>
      <c r="J9" s="370"/>
      <c r="K9" s="246"/>
    </row>
    <row r="10" spans="2:11" ht="15" customHeight="1">
      <c r="B10" s="249"/>
      <c r="C10" s="248"/>
      <c r="D10" s="370" t="s">
        <v>781</v>
      </c>
      <c r="E10" s="370"/>
      <c r="F10" s="370"/>
      <c r="G10" s="370"/>
      <c r="H10" s="370"/>
      <c r="I10" s="370"/>
      <c r="J10" s="370"/>
      <c r="K10" s="246"/>
    </row>
    <row r="11" spans="2:11" ht="15" customHeight="1">
      <c r="B11" s="249"/>
      <c r="C11" s="250"/>
      <c r="D11" s="370" t="s">
        <v>782</v>
      </c>
      <c r="E11" s="370"/>
      <c r="F11" s="370"/>
      <c r="G11" s="370"/>
      <c r="H11" s="370"/>
      <c r="I11" s="370"/>
      <c r="J11" s="370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370" t="s">
        <v>783</v>
      </c>
      <c r="E13" s="370"/>
      <c r="F13" s="370"/>
      <c r="G13" s="370"/>
      <c r="H13" s="370"/>
      <c r="I13" s="370"/>
      <c r="J13" s="370"/>
      <c r="K13" s="246"/>
    </row>
    <row r="14" spans="2:11" ht="15" customHeight="1">
      <c r="B14" s="249"/>
      <c r="C14" s="250"/>
      <c r="D14" s="370" t="s">
        <v>784</v>
      </c>
      <c r="E14" s="370"/>
      <c r="F14" s="370"/>
      <c r="G14" s="370"/>
      <c r="H14" s="370"/>
      <c r="I14" s="370"/>
      <c r="J14" s="370"/>
      <c r="K14" s="246"/>
    </row>
    <row r="15" spans="2:11" ht="15" customHeight="1">
      <c r="B15" s="249"/>
      <c r="C15" s="250"/>
      <c r="D15" s="370" t="s">
        <v>785</v>
      </c>
      <c r="E15" s="370"/>
      <c r="F15" s="370"/>
      <c r="G15" s="370"/>
      <c r="H15" s="370"/>
      <c r="I15" s="370"/>
      <c r="J15" s="370"/>
      <c r="K15" s="246"/>
    </row>
    <row r="16" spans="2:11" ht="15" customHeight="1">
      <c r="B16" s="249"/>
      <c r="C16" s="250"/>
      <c r="D16" s="250"/>
      <c r="E16" s="251" t="s">
        <v>79</v>
      </c>
      <c r="F16" s="370" t="s">
        <v>786</v>
      </c>
      <c r="G16" s="370"/>
      <c r="H16" s="370"/>
      <c r="I16" s="370"/>
      <c r="J16" s="370"/>
      <c r="K16" s="246"/>
    </row>
    <row r="17" spans="2:11" ht="15" customHeight="1">
      <c r="B17" s="249"/>
      <c r="C17" s="250"/>
      <c r="D17" s="250"/>
      <c r="E17" s="251" t="s">
        <v>787</v>
      </c>
      <c r="F17" s="370" t="s">
        <v>788</v>
      </c>
      <c r="G17" s="370"/>
      <c r="H17" s="370"/>
      <c r="I17" s="370"/>
      <c r="J17" s="370"/>
      <c r="K17" s="246"/>
    </row>
    <row r="18" spans="2:11" ht="15" customHeight="1">
      <c r="B18" s="249"/>
      <c r="C18" s="250"/>
      <c r="D18" s="250"/>
      <c r="E18" s="251" t="s">
        <v>789</v>
      </c>
      <c r="F18" s="370" t="s">
        <v>790</v>
      </c>
      <c r="G18" s="370"/>
      <c r="H18" s="370"/>
      <c r="I18" s="370"/>
      <c r="J18" s="370"/>
      <c r="K18" s="246"/>
    </row>
    <row r="19" spans="2:11" ht="15" customHeight="1">
      <c r="B19" s="249"/>
      <c r="C19" s="250"/>
      <c r="D19" s="250"/>
      <c r="E19" s="251" t="s">
        <v>791</v>
      </c>
      <c r="F19" s="370" t="s">
        <v>792</v>
      </c>
      <c r="G19" s="370"/>
      <c r="H19" s="370"/>
      <c r="I19" s="370"/>
      <c r="J19" s="370"/>
      <c r="K19" s="246"/>
    </row>
    <row r="20" spans="2:11" ht="15" customHeight="1">
      <c r="B20" s="249"/>
      <c r="C20" s="250"/>
      <c r="D20" s="250"/>
      <c r="E20" s="251" t="s">
        <v>793</v>
      </c>
      <c r="F20" s="370" t="s">
        <v>794</v>
      </c>
      <c r="G20" s="370"/>
      <c r="H20" s="370"/>
      <c r="I20" s="370"/>
      <c r="J20" s="370"/>
      <c r="K20" s="246"/>
    </row>
    <row r="21" spans="2:11" ht="15" customHeight="1">
      <c r="B21" s="249"/>
      <c r="C21" s="250"/>
      <c r="D21" s="250"/>
      <c r="E21" s="251" t="s">
        <v>795</v>
      </c>
      <c r="F21" s="370" t="s">
        <v>796</v>
      </c>
      <c r="G21" s="370"/>
      <c r="H21" s="370"/>
      <c r="I21" s="370"/>
      <c r="J21" s="370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370" t="s">
        <v>797</v>
      </c>
      <c r="D23" s="370"/>
      <c r="E23" s="370"/>
      <c r="F23" s="370"/>
      <c r="G23" s="370"/>
      <c r="H23" s="370"/>
      <c r="I23" s="370"/>
      <c r="J23" s="370"/>
      <c r="K23" s="246"/>
    </row>
    <row r="24" spans="2:11" ht="15" customHeight="1">
      <c r="B24" s="249"/>
      <c r="C24" s="370" t="s">
        <v>798</v>
      </c>
      <c r="D24" s="370"/>
      <c r="E24" s="370"/>
      <c r="F24" s="370"/>
      <c r="G24" s="370"/>
      <c r="H24" s="370"/>
      <c r="I24" s="370"/>
      <c r="J24" s="370"/>
      <c r="K24" s="246"/>
    </row>
    <row r="25" spans="2:11" ht="15" customHeight="1">
      <c r="B25" s="249"/>
      <c r="C25" s="248"/>
      <c r="D25" s="370" t="s">
        <v>799</v>
      </c>
      <c r="E25" s="370"/>
      <c r="F25" s="370"/>
      <c r="G25" s="370"/>
      <c r="H25" s="370"/>
      <c r="I25" s="370"/>
      <c r="J25" s="370"/>
      <c r="K25" s="246"/>
    </row>
    <row r="26" spans="2:11" ht="15" customHeight="1">
      <c r="B26" s="249"/>
      <c r="C26" s="250"/>
      <c r="D26" s="370" t="s">
        <v>800</v>
      </c>
      <c r="E26" s="370"/>
      <c r="F26" s="370"/>
      <c r="G26" s="370"/>
      <c r="H26" s="370"/>
      <c r="I26" s="370"/>
      <c r="J26" s="370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370" t="s">
        <v>801</v>
      </c>
      <c r="E28" s="370"/>
      <c r="F28" s="370"/>
      <c r="G28" s="370"/>
      <c r="H28" s="370"/>
      <c r="I28" s="370"/>
      <c r="J28" s="370"/>
      <c r="K28" s="246"/>
    </row>
    <row r="29" spans="2:11" ht="15" customHeight="1">
      <c r="B29" s="249"/>
      <c r="C29" s="250"/>
      <c r="D29" s="370" t="s">
        <v>802</v>
      </c>
      <c r="E29" s="370"/>
      <c r="F29" s="370"/>
      <c r="G29" s="370"/>
      <c r="H29" s="370"/>
      <c r="I29" s="370"/>
      <c r="J29" s="370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370" t="s">
        <v>803</v>
      </c>
      <c r="E31" s="370"/>
      <c r="F31" s="370"/>
      <c r="G31" s="370"/>
      <c r="H31" s="370"/>
      <c r="I31" s="370"/>
      <c r="J31" s="370"/>
      <c r="K31" s="246"/>
    </row>
    <row r="32" spans="2:11" ht="15" customHeight="1">
      <c r="B32" s="249"/>
      <c r="C32" s="250"/>
      <c r="D32" s="370" t="s">
        <v>804</v>
      </c>
      <c r="E32" s="370"/>
      <c r="F32" s="370"/>
      <c r="G32" s="370"/>
      <c r="H32" s="370"/>
      <c r="I32" s="370"/>
      <c r="J32" s="370"/>
      <c r="K32" s="246"/>
    </row>
    <row r="33" spans="2:11" ht="15" customHeight="1">
      <c r="B33" s="249"/>
      <c r="C33" s="250"/>
      <c r="D33" s="370" t="s">
        <v>805</v>
      </c>
      <c r="E33" s="370"/>
      <c r="F33" s="370"/>
      <c r="G33" s="370"/>
      <c r="H33" s="370"/>
      <c r="I33" s="370"/>
      <c r="J33" s="370"/>
      <c r="K33" s="246"/>
    </row>
    <row r="34" spans="2:11" ht="15" customHeight="1">
      <c r="B34" s="249"/>
      <c r="C34" s="250"/>
      <c r="D34" s="248"/>
      <c r="E34" s="252" t="s">
        <v>117</v>
      </c>
      <c r="F34" s="248"/>
      <c r="G34" s="370" t="s">
        <v>806</v>
      </c>
      <c r="H34" s="370"/>
      <c r="I34" s="370"/>
      <c r="J34" s="370"/>
      <c r="K34" s="246"/>
    </row>
    <row r="35" spans="2:11" ht="30.75" customHeight="1">
      <c r="B35" s="249"/>
      <c r="C35" s="250"/>
      <c r="D35" s="248"/>
      <c r="E35" s="252" t="s">
        <v>807</v>
      </c>
      <c r="F35" s="248"/>
      <c r="G35" s="370" t="s">
        <v>808</v>
      </c>
      <c r="H35" s="370"/>
      <c r="I35" s="370"/>
      <c r="J35" s="370"/>
      <c r="K35" s="246"/>
    </row>
    <row r="36" spans="2:11" ht="15" customHeight="1">
      <c r="B36" s="249"/>
      <c r="C36" s="250"/>
      <c r="D36" s="248"/>
      <c r="E36" s="252" t="s">
        <v>53</v>
      </c>
      <c r="F36" s="248"/>
      <c r="G36" s="370" t="s">
        <v>809</v>
      </c>
      <c r="H36" s="370"/>
      <c r="I36" s="370"/>
      <c r="J36" s="370"/>
      <c r="K36" s="246"/>
    </row>
    <row r="37" spans="2:11" ht="15" customHeight="1">
      <c r="B37" s="249"/>
      <c r="C37" s="250"/>
      <c r="D37" s="248"/>
      <c r="E37" s="252" t="s">
        <v>118</v>
      </c>
      <c r="F37" s="248"/>
      <c r="G37" s="370" t="s">
        <v>810</v>
      </c>
      <c r="H37" s="370"/>
      <c r="I37" s="370"/>
      <c r="J37" s="370"/>
      <c r="K37" s="246"/>
    </row>
    <row r="38" spans="2:11" ht="15" customHeight="1">
      <c r="B38" s="249"/>
      <c r="C38" s="250"/>
      <c r="D38" s="248"/>
      <c r="E38" s="252" t="s">
        <v>119</v>
      </c>
      <c r="F38" s="248"/>
      <c r="G38" s="370" t="s">
        <v>811</v>
      </c>
      <c r="H38" s="370"/>
      <c r="I38" s="370"/>
      <c r="J38" s="370"/>
      <c r="K38" s="246"/>
    </row>
    <row r="39" spans="2:11" ht="15" customHeight="1">
      <c r="B39" s="249"/>
      <c r="C39" s="250"/>
      <c r="D39" s="248"/>
      <c r="E39" s="252" t="s">
        <v>120</v>
      </c>
      <c r="F39" s="248"/>
      <c r="G39" s="370" t="s">
        <v>812</v>
      </c>
      <c r="H39" s="370"/>
      <c r="I39" s="370"/>
      <c r="J39" s="370"/>
      <c r="K39" s="246"/>
    </row>
    <row r="40" spans="2:11" ht="15" customHeight="1">
      <c r="B40" s="249"/>
      <c r="C40" s="250"/>
      <c r="D40" s="248"/>
      <c r="E40" s="252" t="s">
        <v>813</v>
      </c>
      <c r="F40" s="248"/>
      <c r="G40" s="370" t="s">
        <v>814</v>
      </c>
      <c r="H40" s="370"/>
      <c r="I40" s="370"/>
      <c r="J40" s="370"/>
      <c r="K40" s="246"/>
    </row>
    <row r="41" spans="2:11" ht="15" customHeight="1">
      <c r="B41" s="249"/>
      <c r="C41" s="250"/>
      <c r="D41" s="248"/>
      <c r="E41" s="252"/>
      <c r="F41" s="248"/>
      <c r="G41" s="370" t="s">
        <v>815</v>
      </c>
      <c r="H41" s="370"/>
      <c r="I41" s="370"/>
      <c r="J41" s="370"/>
      <c r="K41" s="246"/>
    </row>
    <row r="42" spans="2:11" ht="15" customHeight="1">
      <c r="B42" s="249"/>
      <c r="C42" s="250"/>
      <c r="D42" s="248"/>
      <c r="E42" s="252" t="s">
        <v>816</v>
      </c>
      <c r="F42" s="248"/>
      <c r="G42" s="370" t="s">
        <v>817</v>
      </c>
      <c r="H42" s="370"/>
      <c r="I42" s="370"/>
      <c r="J42" s="370"/>
      <c r="K42" s="246"/>
    </row>
    <row r="43" spans="2:11" ht="15" customHeight="1">
      <c r="B43" s="249"/>
      <c r="C43" s="250"/>
      <c r="D43" s="248"/>
      <c r="E43" s="252" t="s">
        <v>122</v>
      </c>
      <c r="F43" s="248"/>
      <c r="G43" s="370" t="s">
        <v>818</v>
      </c>
      <c r="H43" s="370"/>
      <c r="I43" s="370"/>
      <c r="J43" s="370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370" t="s">
        <v>819</v>
      </c>
      <c r="E45" s="370"/>
      <c r="F45" s="370"/>
      <c r="G45" s="370"/>
      <c r="H45" s="370"/>
      <c r="I45" s="370"/>
      <c r="J45" s="370"/>
      <c r="K45" s="246"/>
    </row>
    <row r="46" spans="2:11" ht="15" customHeight="1">
      <c r="B46" s="249"/>
      <c r="C46" s="250"/>
      <c r="D46" s="250"/>
      <c r="E46" s="370" t="s">
        <v>820</v>
      </c>
      <c r="F46" s="370"/>
      <c r="G46" s="370"/>
      <c r="H46" s="370"/>
      <c r="I46" s="370"/>
      <c r="J46" s="370"/>
      <c r="K46" s="246"/>
    </row>
    <row r="47" spans="2:11" ht="15" customHeight="1">
      <c r="B47" s="249"/>
      <c r="C47" s="250"/>
      <c r="D47" s="250"/>
      <c r="E47" s="370" t="s">
        <v>821</v>
      </c>
      <c r="F47" s="370"/>
      <c r="G47" s="370"/>
      <c r="H47" s="370"/>
      <c r="I47" s="370"/>
      <c r="J47" s="370"/>
      <c r="K47" s="246"/>
    </row>
    <row r="48" spans="2:11" ht="15" customHeight="1">
      <c r="B48" s="249"/>
      <c r="C48" s="250"/>
      <c r="D48" s="250"/>
      <c r="E48" s="370" t="s">
        <v>822</v>
      </c>
      <c r="F48" s="370"/>
      <c r="G48" s="370"/>
      <c r="H48" s="370"/>
      <c r="I48" s="370"/>
      <c r="J48" s="370"/>
      <c r="K48" s="246"/>
    </row>
    <row r="49" spans="2:11" ht="15" customHeight="1">
      <c r="B49" s="249"/>
      <c r="C49" s="250"/>
      <c r="D49" s="370" t="s">
        <v>823</v>
      </c>
      <c r="E49" s="370"/>
      <c r="F49" s="370"/>
      <c r="G49" s="370"/>
      <c r="H49" s="370"/>
      <c r="I49" s="370"/>
      <c r="J49" s="370"/>
      <c r="K49" s="246"/>
    </row>
    <row r="50" spans="2:11" ht="25.5" customHeight="1">
      <c r="B50" s="245"/>
      <c r="C50" s="371" t="s">
        <v>824</v>
      </c>
      <c r="D50" s="371"/>
      <c r="E50" s="371"/>
      <c r="F50" s="371"/>
      <c r="G50" s="371"/>
      <c r="H50" s="371"/>
      <c r="I50" s="371"/>
      <c r="J50" s="371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370" t="s">
        <v>825</v>
      </c>
      <c r="D52" s="370"/>
      <c r="E52" s="370"/>
      <c r="F52" s="370"/>
      <c r="G52" s="370"/>
      <c r="H52" s="370"/>
      <c r="I52" s="370"/>
      <c r="J52" s="370"/>
      <c r="K52" s="246"/>
    </row>
    <row r="53" spans="2:11" ht="15" customHeight="1">
      <c r="B53" s="245"/>
      <c r="C53" s="370" t="s">
        <v>826</v>
      </c>
      <c r="D53" s="370"/>
      <c r="E53" s="370"/>
      <c r="F53" s="370"/>
      <c r="G53" s="370"/>
      <c r="H53" s="370"/>
      <c r="I53" s="370"/>
      <c r="J53" s="370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370" t="s">
        <v>827</v>
      </c>
      <c r="D55" s="370"/>
      <c r="E55" s="370"/>
      <c r="F55" s="370"/>
      <c r="G55" s="370"/>
      <c r="H55" s="370"/>
      <c r="I55" s="370"/>
      <c r="J55" s="370"/>
      <c r="K55" s="246"/>
    </row>
    <row r="56" spans="2:11" ht="15" customHeight="1">
      <c r="B56" s="245"/>
      <c r="C56" s="250"/>
      <c r="D56" s="370" t="s">
        <v>828</v>
      </c>
      <c r="E56" s="370"/>
      <c r="F56" s="370"/>
      <c r="G56" s="370"/>
      <c r="H56" s="370"/>
      <c r="I56" s="370"/>
      <c r="J56" s="370"/>
      <c r="K56" s="246"/>
    </row>
    <row r="57" spans="2:11" ht="15" customHeight="1">
      <c r="B57" s="245"/>
      <c r="C57" s="250"/>
      <c r="D57" s="370" t="s">
        <v>829</v>
      </c>
      <c r="E57" s="370"/>
      <c r="F57" s="370"/>
      <c r="G57" s="370"/>
      <c r="H57" s="370"/>
      <c r="I57" s="370"/>
      <c r="J57" s="370"/>
      <c r="K57" s="246"/>
    </row>
    <row r="58" spans="2:11" ht="15" customHeight="1">
      <c r="B58" s="245"/>
      <c r="C58" s="250"/>
      <c r="D58" s="370" t="s">
        <v>830</v>
      </c>
      <c r="E58" s="370"/>
      <c r="F58" s="370"/>
      <c r="G58" s="370"/>
      <c r="H58" s="370"/>
      <c r="I58" s="370"/>
      <c r="J58" s="370"/>
      <c r="K58" s="246"/>
    </row>
    <row r="59" spans="2:11" ht="15" customHeight="1">
      <c r="B59" s="245"/>
      <c r="C59" s="250"/>
      <c r="D59" s="370" t="s">
        <v>831</v>
      </c>
      <c r="E59" s="370"/>
      <c r="F59" s="370"/>
      <c r="G59" s="370"/>
      <c r="H59" s="370"/>
      <c r="I59" s="370"/>
      <c r="J59" s="370"/>
      <c r="K59" s="246"/>
    </row>
    <row r="60" spans="2:11" ht="15" customHeight="1">
      <c r="B60" s="245"/>
      <c r="C60" s="250"/>
      <c r="D60" s="369" t="s">
        <v>832</v>
      </c>
      <c r="E60" s="369"/>
      <c r="F60" s="369"/>
      <c r="G60" s="369"/>
      <c r="H60" s="369"/>
      <c r="I60" s="369"/>
      <c r="J60" s="369"/>
      <c r="K60" s="246"/>
    </row>
    <row r="61" spans="2:11" ht="15" customHeight="1">
      <c r="B61" s="245"/>
      <c r="C61" s="250"/>
      <c r="D61" s="370" t="s">
        <v>833</v>
      </c>
      <c r="E61" s="370"/>
      <c r="F61" s="370"/>
      <c r="G61" s="370"/>
      <c r="H61" s="370"/>
      <c r="I61" s="370"/>
      <c r="J61" s="370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370" t="s">
        <v>834</v>
      </c>
      <c r="E63" s="370"/>
      <c r="F63" s="370"/>
      <c r="G63" s="370"/>
      <c r="H63" s="370"/>
      <c r="I63" s="370"/>
      <c r="J63" s="370"/>
      <c r="K63" s="246"/>
    </row>
    <row r="64" spans="2:11" ht="15" customHeight="1">
      <c r="B64" s="245"/>
      <c r="C64" s="250"/>
      <c r="D64" s="369" t="s">
        <v>835</v>
      </c>
      <c r="E64" s="369"/>
      <c r="F64" s="369"/>
      <c r="G64" s="369"/>
      <c r="H64" s="369"/>
      <c r="I64" s="369"/>
      <c r="J64" s="369"/>
      <c r="K64" s="246"/>
    </row>
    <row r="65" spans="2:11" ht="15" customHeight="1">
      <c r="B65" s="245"/>
      <c r="C65" s="250"/>
      <c r="D65" s="370" t="s">
        <v>836</v>
      </c>
      <c r="E65" s="370"/>
      <c r="F65" s="370"/>
      <c r="G65" s="370"/>
      <c r="H65" s="370"/>
      <c r="I65" s="370"/>
      <c r="J65" s="370"/>
      <c r="K65" s="246"/>
    </row>
    <row r="66" spans="2:11" ht="15" customHeight="1">
      <c r="B66" s="245"/>
      <c r="C66" s="250"/>
      <c r="D66" s="370" t="s">
        <v>837</v>
      </c>
      <c r="E66" s="370"/>
      <c r="F66" s="370"/>
      <c r="G66" s="370"/>
      <c r="H66" s="370"/>
      <c r="I66" s="370"/>
      <c r="J66" s="370"/>
      <c r="K66" s="246"/>
    </row>
    <row r="67" spans="2:11" ht="15" customHeight="1">
      <c r="B67" s="245"/>
      <c r="C67" s="250"/>
      <c r="D67" s="370" t="s">
        <v>838</v>
      </c>
      <c r="E67" s="370"/>
      <c r="F67" s="370"/>
      <c r="G67" s="370"/>
      <c r="H67" s="370"/>
      <c r="I67" s="370"/>
      <c r="J67" s="370"/>
      <c r="K67" s="246"/>
    </row>
    <row r="68" spans="2:11" ht="15" customHeight="1">
      <c r="B68" s="245"/>
      <c r="C68" s="250"/>
      <c r="D68" s="370" t="s">
        <v>839</v>
      </c>
      <c r="E68" s="370"/>
      <c r="F68" s="370"/>
      <c r="G68" s="370"/>
      <c r="H68" s="370"/>
      <c r="I68" s="370"/>
      <c r="J68" s="370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368" t="s">
        <v>100</v>
      </c>
      <c r="D73" s="368"/>
      <c r="E73" s="368"/>
      <c r="F73" s="368"/>
      <c r="G73" s="368"/>
      <c r="H73" s="368"/>
      <c r="I73" s="368"/>
      <c r="J73" s="368"/>
      <c r="K73" s="263"/>
    </row>
    <row r="74" spans="2:11" ht="17.25" customHeight="1">
      <c r="B74" s="262"/>
      <c r="C74" s="264" t="s">
        <v>840</v>
      </c>
      <c r="D74" s="264"/>
      <c r="E74" s="264"/>
      <c r="F74" s="264" t="s">
        <v>841</v>
      </c>
      <c r="G74" s="265"/>
      <c r="H74" s="264" t="s">
        <v>118</v>
      </c>
      <c r="I74" s="264" t="s">
        <v>57</v>
      </c>
      <c r="J74" s="264" t="s">
        <v>842</v>
      </c>
      <c r="K74" s="263"/>
    </row>
    <row r="75" spans="2:11" ht="17.25" customHeight="1">
      <c r="B75" s="262"/>
      <c r="C75" s="266" t="s">
        <v>843</v>
      </c>
      <c r="D75" s="266"/>
      <c r="E75" s="266"/>
      <c r="F75" s="267" t="s">
        <v>844</v>
      </c>
      <c r="G75" s="268"/>
      <c r="H75" s="266"/>
      <c r="I75" s="266"/>
      <c r="J75" s="266" t="s">
        <v>845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53</v>
      </c>
      <c r="D77" s="269"/>
      <c r="E77" s="269"/>
      <c r="F77" s="271" t="s">
        <v>846</v>
      </c>
      <c r="G77" s="270"/>
      <c r="H77" s="252" t="s">
        <v>847</v>
      </c>
      <c r="I77" s="252" t="s">
        <v>848</v>
      </c>
      <c r="J77" s="252">
        <v>20</v>
      </c>
      <c r="K77" s="263"/>
    </row>
    <row r="78" spans="2:11" ht="15" customHeight="1">
      <c r="B78" s="262"/>
      <c r="C78" s="252" t="s">
        <v>849</v>
      </c>
      <c r="D78" s="252"/>
      <c r="E78" s="252"/>
      <c r="F78" s="271" t="s">
        <v>846</v>
      </c>
      <c r="G78" s="270"/>
      <c r="H78" s="252" t="s">
        <v>850</v>
      </c>
      <c r="I78" s="252" t="s">
        <v>848</v>
      </c>
      <c r="J78" s="252">
        <v>120</v>
      </c>
      <c r="K78" s="263"/>
    </row>
    <row r="79" spans="2:11" ht="15" customHeight="1">
      <c r="B79" s="272"/>
      <c r="C79" s="252" t="s">
        <v>851</v>
      </c>
      <c r="D79" s="252"/>
      <c r="E79" s="252"/>
      <c r="F79" s="271" t="s">
        <v>852</v>
      </c>
      <c r="G79" s="270"/>
      <c r="H79" s="252" t="s">
        <v>853</v>
      </c>
      <c r="I79" s="252" t="s">
        <v>848</v>
      </c>
      <c r="J79" s="252">
        <v>50</v>
      </c>
      <c r="K79" s="263"/>
    </row>
    <row r="80" spans="2:11" ht="15" customHeight="1">
      <c r="B80" s="272"/>
      <c r="C80" s="252" t="s">
        <v>854</v>
      </c>
      <c r="D80" s="252"/>
      <c r="E80" s="252"/>
      <c r="F80" s="271" t="s">
        <v>846</v>
      </c>
      <c r="G80" s="270"/>
      <c r="H80" s="252" t="s">
        <v>855</v>
      </c>
      <c r="I80" s="252" t="s">
        <v>856</v>
      </c>
      <c r="J80" s="252"/>
      <c r="K80" s="263"/>
    </row>
    <row r="81" spans="2:11" ht="15" customHeight="1">
      <c r="B81" s="272"/>
      <c r="C81" s="273" t="s">
        <v>857</v>
      </c>
      <c r="D81" s="273"/>
      <c r="E81" s="273"/>
      <c r="F81" s="274" t="s">
        <v>852</v>
      </c>
      <c r="G81" s="273"/>
      <c r="H81" s="273" t="s">
        <v>858</v>
      </c>
      <c r="I81" s="273" t="s">
        <v>848</v>
      </c>
      <c r="J81" s="273">
        <v>15</v>
      </c>
      <c r="K81" s="263"/>
    </row>
    <row r="82" spans="2:11" ht="15" customHeight="1">
      <c r="B82" s="272"/>
      <c r="C82" s="273" t="s">
        <v>859</v>
      </c>
      <c r="D82" s="273"/>
      <c r="E82" s="273"/>
      <c r="F82" s="274" t="s">
        <v>852</v>
      </c>
      <c r="G82" s="273"/>
      <c r="H82" s="273" t="s">
        <v>860</v>
      </c>
      <c r="I82" s="273" t="s">
        <v>848</v>
      </c>
      <c r="J82" s="273">
        <v>15</v>
      </c>
      <c r="K82" s="263"/>
    </row>
    <row r="83" spans="2:11" ht="15" customHeight="1">
      <c r="B83" s="272"/>
      <c r="C83" s="273" t="s">
        <v>861</v>
      </c>
      <c r="D83" s="273"/>
      <c r="E83" s="273"/>
      <c r="F83" s="274" t="s">
        <v>852</v>
      </c>
      <c r="G83" s="273"/>
      <c r="H83" s="273" t="s">
        <v>862</v>
      </c>
      <c r="I83" s="273" t="s">
        <v>848</v>
      </c>
      <c r="J83" s="273">
        <v>20</v>
      </c>
      <c r="K83" s="263"/>
    </row>
    <row r="84" spans="2:11" ht="15" customHeight="1">
      <c r="B84" s="272"/>
      <c r="C84" s="273" t="s">
        <v>863</v>
      </c>
      <c r="D84" s="273"/>
      <c r="E84" s="273"/>
      <c r="F84" s="274" t="s">
        <v>852</v>
      </c>
      <c r="G84" s="273"/>
      <c r="H84" s="273" t="s">
        <v>864</v>
      </c>
      <c r="I84" s="273" t="s">
        <v>848</v>
      </c>
      <c r="J84" s="273">
        <v>20</v>
      </c>
      <c r="K84" s="263"/>
    </row>
    <row r="85" spans="2:11" ht="15" customHeight="1">
      <c r="B85" s="272"/>
      <c r="C85" s="252" t="s">
        <v>865</v>
      </c>
      <c r="D85" s="252"/>
      <c r="E85" s="252"/>
      <c r="F85" s="271" t="s">
        <v>852</v>
      </c>
      <c r="G85" s="270"/>
      <c r="H85" s="252" t="s">
        <v>866</v>
      </c>
      <c r="I85" s="252" t="s">
        <v>848</v>
      </c>
      <c r="J85" s="252">
        <v>50</v>
      </c>
      <c r="K85" s="263"/>
    </row>
    <row r="86" spans="2:11" ht="15" customHeight="1">
      <c r="B86" s="272"/>
      <c r="C86" s="252" t="s">
        <v>867</v>
      </c>
      <c r="D86" s="252"/>
      <c r="E86" s="252"/>
      <c r="F86" s="271" t="s">
        <v>852</v>
      </c>
      <c r="G86" s="270"/>
      <c r="H86" s="252" t="s">
        <v>868</v>
      </c>
      <c r="I86" s="252" t="s">
        <v>848</v>
      </c>
      <c r="J86" s="252">
        <v>20</v>
      </c>
      <c r="K86" s="263"/>
    </row>
    <row r="87" spans="2:11" ht="15" customHeight="1">
      <c r="B87" s="272"/>
      <c r="C87" s="252" t="s">
        <v>869</v>
      </c>
      <c r="D87" s="252"/>
      <c r="E87" s="252"/>
      <c r="F87" s="271" t="s">
        <v>852</v>
      </c>
      <c r="G87" s="270"/>
      <c r="H87" s="252" t="s">
        <v>870</v>
      </c>
      <c r="I87" s="252" t="s">
        <v>848</v>
      </c>
      <c r="J87" s="252">
        <v>20</v>
      </c>
      <c r="K87" s="263"/>
    </row>
    <row r="88" spans="2:11" ht="15" customHeight="1">
      <c r="B88" s="272"/>
      <c r="C88" s="252" t="s">
        <v>871</v>
      </c>
      <c r="D88" s="252"/>
      <c r="E88" s="252"/>
      <c r="F88" s="271" t="s">
        <v>852</v>
      </c>
      <c r="G88" s="270"/>
      <c r="H88" s="252" t="s">
        <v>872</v>
      </c>
      <c r="I88" s="252" t="s">
        <v>848</v>
      </c>
      <c r="J88" s="252">
        <v>50</v>
      </c>
      <c r="K88" s="263"/>
    </row>
    <row r="89" spans="2:11" ht="15" customHeight="1">
      <c r="B89" s="272"/>
      <c r="C89" s="252" t="s">
        <v>873</v>
      </c>
      <c r="D89" s="252"/>
      <c r="E89" s="252"/>
      <c r="F89" s="271" t="s">
        <v>852</v>
      </c>
      <c r="G89" s="270"/>
      <c r="H89" s="252" t="s">
        <v>873</v>
      </c>
      <c r="I89" s="252" t="s">
        <v>848</v>
      </c>
      <c r="J89" s="252">
        <v>50</v>
      </c>
      <c r="K89" s="263"/>
    </row>
    <row r="90" spans="2:11" ht="15" customHeight="1">
      <c r="B90" s="272"/>
      <c r="C90" s="252" t="s">
        <v>123</v>
      </c>
      <c r="D90" s="252"/>
      <c r="E90" s="252"/>
      <c r="F90" s="271" t="s">
        <v>852</v>
      </c>
      <c r="G90" s="270"/>
      <c r="H90" s="252" t="s">
        <v>874</v>
      </c>
      <c r="I90" s="252" t="s">
        <v>848</v>
      </c>
      <c r="J90" s="252">
        <v>255</v>
      </c>
      <c r="K90" s="263"/>
    </row>
    <row r="91" spans="2:11" ht="15" customHeight="1">
      <c r="B91" s="272"/>
      <c r="C91" s="252" t="s">
        <v>875</v>
      </c>
      <c r="D91" s="252"/>
      <c r="E91" s="252"/>
      <c r="F91" s="271" t="s">
        <v>846</v>
      </c>
      <c r="G91" s="270"/>
      <c r="H91" s="252" t="s">
        <v>876</v>
      </c>
      <c r="I91" s="252" t="s">
        <v>877</v>
      </c>
      <c r="J91" s="252"/>
      <c r="K91" s="263"/>
    </row>
    <row r="92" spans="2:11" ht="15" customHeight="1">
      <c r="B92" s="272"/>
      <c r="C92" s="252" t="s">
        <v>878</v>
      </c>
      <c r="D92" s="252"/>
      <c r="E92" s="252"/>
      <c r="F92" s="271" t="s">
        <v>846</v>
      </c>
      <c r="G92" s="270"/>
      <c r="H92" s="252" t="s">
        <v>879</v>
      </c>
      <c r="I92" s="252" t="s">
        <v>880</v>
      </c>
      <c r="J92" s="252"/>
      <c r="K92" s="263"/>
    </row>
    <row r="93" spans="2:11" ht="15" customHeight="1">
      <c r="B93" s="272"/>
      <c r="C93" s="252" t="s">
        <v>881</v>
      </c>
      <c r="D93" s="252"/>
      <c r="E93" s="252"/>
      <c r="F93" s="271" t="s">
        <v>846</v>
      </c>
      <c r="G93" s="270"/>
      <c r="H93" s="252" t="s">
        <v>881</v>
      </c>
      <c r="I93" s="252" t="s">
        <v>880</v>
      </c>
      <c r="J93" s="252"/>
      <c r="K93" s="263"/>
    </row>
    <row r="94" spans="2:11" ht="15" customHeight="1">
      <c r="B94" s="272"/>
      <c r="C94" s="252" t="s">
        <v>38</v>
      </c>
      <c r="D94" s="252"/>
      <c r="E94" s="252"/>
      <c r="F94" s="271" t="s">
        <v>846</v>
      </c>
      <c r="G94" s="270"/>
      <c r="H94" s="252" t="s">
        <v>882</v>
      </c>
      <c r="I94" s="252" t="s">
        <v>880</v>
      </c>
      <c r="J94" s="252"/>
      <c r="K94" s="263"/>
    </row>
    <row r="95" spans="2:11" ht="15" customHeight="1">
      <c r="B95" s="272"/>
      <c r="C95" s="252" t="s">
        <v>48</v>
      </c>
      <c r="D95" s="252"/>
      <c r="E95" s="252"/>
      <c r="F95" s="271" t="s">
        <v>846</v>
      </c>
      <c r="G95" s="270"/>
      <c r="H95" s="252" t="s">
        <v>883</v>
      </c>
      <c r="I95" s="252" t="s">
        <v>880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368" t="s">
        <v>884</v>
      </c>
      <c r="D100" s="368"/>
      <c r="E100" s="368"/>
      <c r="F100" s="368"/>
      <c r="G100" s="368"/>
      <c r="H100" s="368"/>
      <c r="I100" s="368"/>
      <c r="J100" s="368"/>
      <c r="K100" s="263"/>
    </row>
    <row r="101" spans="2:11" ht="17.25" customHeight="1">
      <c r="B101" s="262"/>
      <c r="C101" s="264" t="s">
        <v>840</v>
      </c>
      <c r="D101" s="264"/>
      <c r="E101" s="264"/>
      <c r="F101" s="264" t="s">
        <v>841</v>
      </c>
      <c r="G101" s="265"/>
      <c r="H101" s="264" t="s">
        <v>118</v>
      </c>
      <c r="I101" s="264" t="s">
        <v>57</v>
      </c>
      <c r="J101" s="264" t="s">
        <v>842</v>
      </c>
      <c r="K101" s="263"/>
    </row>
    <row r="102" spans="2:11" ht="17.25" customHeight="1">
      <c r="B102" s="262"/>
      <c r="C102" s="266" t="s">
        <v>843</v>
      </c>
      <c r="D102" s="266"/>
      <c r="E102" s="266"/>
      <c r="F102" s="267" t="s">
        <v>844</v>
      </c>
      <c r="G102" s="268"/>
      <c r="H102" s="266"/>
      <c r="I102" s="266"/>
      <c r="J102" s="266" t="s">
        <v>845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53</v>
      </c>
      <c r="D104" s="269"/>
      <c r="E104" s="269"/>
      <c r="F104" s="271" t="s">
        <v>846</v>
      </c>
      <c r="G104" s="280"/>
      <c r="H104" s="252" t="s">
        <v>885</v>
      </c>
      <c r="I104" s="252" t="s">
        <v>848</v>
      </c>
      <c r="J104" s="252">
        <v>20</v>
      </c>
      <c r="K104" s="263"/>
    </row>
    <row r="105" spans="2:11" ht="15" customHeight="1">
      <c r="B105" s="262"/>
      <c r="C105" s="252" t="s">
        <v>849</v>
      </c>
      <c r="D105" s="252"/>
      <c r="E105" s="252"/>
      <c r="F105" s="271" t="s">
        <v>846</v>
      </c>
      <c r="G105" s="252"/>
      <c r="H105" s="252" t="s">
        <v>885</v>
      </c>
      <c r="I105" s="252" t="s">
        <v>848</v>
      </c>
      <c r="J105" s="252">
        <v>120</v>
      </c>
      <c r="K105" s="263"/>
    </row>
    <row r="106" spans="2:11" ht="15" customHeight="1">
      <c r="B106" s="272"/>
      <c r="C106" s="252" t="s">
        <v>851</v>
      </c>
      <c r="D106" s="252"/>
      <c r="E106" s="252"/>
      <c r="F106" s="271" t="s">
        <v>852</v>
      </c>
      <c r="G106" s="252"/>
      <c r="H106" s="252" t="s">
        <v>885</v>
      </c>
      <c r="I106" s="252" t="s">
        <v>848</v>
      </c>
      <c r="J106" s="252">
        <v>50</v>
      </c>
      <c r="K106" s="263"/>
    </row>
    <row r="107" spans="2:11" ht="15" customHeight="1">
      <c r="B107" s="272"/>
      <c r="C107" s="252" t="s">
        <v>854</v>
      </c>
      <c r="D107" s="252"/>
      <c r="E107" s="252"/>
      <c r="F107" s="271" t="s">
        <v>846</v>
      </c>
      <c r="G107" s="252"/>
      <c r="H107" s="252" t="s">
        <v>885</v>
      </c>
      <c r="I107" s="252" t="s">
        <v>856</v>
      </c>
      <c r="J107" s="252"/>
      <c r="K107" s="263"/>
    </row>
    <row r="108" spans="2:11" ht="15" customHeight="1">
      <c r="B108" s="272"/>
      <c r="C108" s="252" t="s">
        <v>865</v>
      </c>
      <c r="D108" s="252"/>
      <c r="E108" s="252"/>
      <c r="F108" s="271" t="s">
        <v>852</v>
      </c>
      <c r="G108" s="252"/>
      <c r="H108" s="252" t="s">
        <v>885</v>
      </c>
      <c r="I108" s="252" t="s">
        <v>848</v>
      </c>
      <c r="J108" s="252">
        <v>50</v>
      </c>
      <c r="K108" s="263"/>
    </row>
    <row r="109" spans="2:11" ht="15" customHeight="1">
      <c r="B109" s="272"/>
      <c r="C109" s="252" t="s">
        <v>873</v>
      </c>
      <c r="D109" s="252"/>
      <c r="E109" s="252"/>
      <c r="F109" s="271" t="s">
        <v>852</v>
      </c>
      <c r="G109" s="252"/>
      <c r="H109" s="252" t="s">
        <v>885</v>
      </c>
      <c r="I109" s="252" t="s">
        <v>848</v>
      </c>
      <c r="J109" s="252">
        <v>50</v>
      </c>
      <c r="K109" s="263"/>
    </row>
    <row r="110" spans="2:11" ht="15" customHeight="1">
      <c r="B110" s="272"/>
      <c r="C110" s="252" t="s">
        <v>871</v>
      </c>
      <c r="D110" s="252"/>
      <c r="E110" s="252"/>
      <c r="F110" s="271" t="s">
        <v>852</v>
      </c>
      <c r="G110" s="252"/>
      <c r="H110" s="252" t="s">
        <v>885</v>
      </c>
      <c r="I110" s="252" t="s">
        <v>848</v>
      </c>
      <c r="J110" s="252">
        <v>50</v>
      </c>
      <c r="K110" s="263"/>
    </row>
    <row r="111" spans="2:11" ht="15" customHeight="1">
      <c r="B111" s="272"/>
      <c r="C111" s="252" t="s">
        <v>53</v>
      </c>
      <c r="D111" s="252"/>
      <c r="E111" s="252"/>
      <c r="F111" s="271" t="s">
        <v>846</v>
      </c>
      <c r="G111" s="252"/>
      <c r="H111" s="252" t="s">
        <v>886</v>
      </c>
      <c r="I111" s="252" t="s">
        <v>848</v>
      </c>
      <c r="J111" s="252">
        <v>20</v>
      </c>
      <c r="K111" s="263"/>
    </row>
    <row r="112" spans="2:11" ht="15" customHeight="1">
      <c r="B112" s="272"/>
      <c r="C112" s="252" t="s">
        <v>887</v>
      </c>
      <c r="D112" s="252"/>
      <c r="E112" s="252"/>
      <c r="F112" s="271" t="s">
        <v>846</v>
      </c>
      <c r="G112" s="252"/>
      <c r="H112" s="252" t="s">
        <v>888</v>
      </c>
      <c r="I112" s="252" t="s">
        <v>848</v>
      </c>
      <c r="J112" s="252">
        <v>120</v>
      </c>
      <c r="K112" s="263"/>
    </row>
    <row r="113" spans="2:11" ht="15" customHeight="1">
      <c r="B113" s="272"/>
      <c r="C113" s="252" t="s">
        <v>38</v>
      </c>
      <c r="D113" s="252"/>
      <c r="E113" s="252"/>
      <c r="F113" s="271" t="s">
        <v>846</v>
      </c>
      <c r="G113" s="252"/>
      <c r="H113" s="252" t="s">
        <v>889</v>
      </c>
      <c r="I113" s="252" t="s">
        <v>880</v>
      </c>
      <c r="J113" s="252"/>
      <c r="K113" s="263"/>
    </row>
    <row r="114" spans="2:11" ht="15" customHeight="1">
      <c r="B114" s="272"/>
      <c r="C114" s="252" t="s">
        <v>48</v>
      </c>
      <c r="D114" s="252"/>
      <c r="E114" s="252"/>
      <c r="F114" s="271" t="s">
        <v>846</v>
      </c>
      <c r="G114" s="252"/>
      <c r="H114" s="252" t="s">
        <v>890</v>
      </c>
      <c r="I114" s="252" t="s">
        <v>880</v>
      </c>
      <c r="J114" s="252"/>
      <c r="K114" s="263"/>
    </row>
    <row r="115" spans="2:11" ht="15" customHeight="1">
      <c r="B115" s="272"/>
      <c r="C115" s="252" t="s">
        <v>57</v>
      </c>
      <c r="D115" s="252"/>
      <c r="E115" s="252"/>
      <c r="F115" s="271" t="s">
        <v>846</v>
      </c>
      <c r="G115" s="252"/>
      <c r="H115" s="252" t="s">
        <v>891</v>
      </c>
      <c r="I115" s="252" t="s">
        <v>892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367" t="s">
        <v>893</v>
      </c>
      <c r="D120" s="367"/>
      <c r="E120" s="367"/>
      <c r="F120" s="367"/>
      <c r="G120" s="367"/>
      <c r="H120" s="367"/>
      <c r="I120" s="367"/>
      <c r="J120" s="367"/>
      <c r="K120" s="288"/>
    </row>
    <row r="121" spans="2:11" ht="17.25" customHeight="1">
      <c r="B121" s="289"/>
      <c r="C121" s="264" t="s">
        <v>840</v>
      </c>
      <c r="D121" s="264"/>
      <c r="E121" s="264"/>
      <c r="F121" s="264" t="s">
        <v>841</v>
      </c>
      <c r="G121" s="265"/>
      <c r="H121" s="264" t="s">
        <v>118</v>
      </c>
      <c r="I121" s="264" t="s">
        <v>57</v>
      </c>
      <c r="J121" s="264" t="s">
        <v>842</v>
      </c>
      <c r="K121" s="290"/>
    </row>
    <row r="122" spans="2:11" ht="17.25" customHeight="1">
      <c r="B122" s="289"/>
      <c r="C122" s="266" t="s">
        <v>843</v>
      </c>
      <c r="D122" s="266"/>
      <c r="E122" s="266"/>
      <c r="F122" s="267" t="s">
        <v>844</v>
      </c>
      <c r="G122" s="268"/>
      <c r="H122" s="266"/>
      <c r="I122" s="266"/>
      <c r="J122" s="266" t="s">
        <v>845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849</v>
      </c>
      <c r="D124" s="269"/>
      <c r="E124" s="269"/>
      <c r="F124" s="271" t="s">
        <v>846</v>
      </c>
      <c r="G124" s="252"/>
      <c r="H124" s="252" t="s">
        <v>885</v>
      </c>
      <c r="I124" s="252" t="s">
        <v>848</v>
      </c>
      <c r="J124" s="252">
        <v>120</v>
      </c>
      <c r="K124" s="293"/>
    </row>
    <row r="125" spans="2:11" ht="15" customHeight="1">
      <c r="B125" s="291"/>
      <c r="C125" s="252" t="s">
        <v>894</v>
      </c>
      <c r="D125" s="252"/>
      <c r="E125" s="252"/>
      <c r="F125" s="271" t="s">
        <v>846</v>
      </c>
      <c r="G125" s="252"/>
      <c r="H125" s="252" t="s">
        <v>895</v>
      </c>
      <c r="I125" s="252" t="s">
        <v>848</v>
      </c>
      <c r="J125" s="252" t="s">
        <v>896</v>
      </c>
      <c r="K125" s="293"/>
    </row>
    <row r="126" spans="2:11" ht="15" customHeight="1">
      <c r="B126" s="291"/>
      <c r="C126" s="252" t="s">
        <v>795</v>
      </c>
      <c r="D126" s="252"/>
      <c r="E126" s="252"/>
      <c r="F126" s="271" t="s">
        <v>846</v>
      </c>
      <c r="G126" s="252"/>
      <c r="H126" s="252" t="s">
        <v>897</v>
      </c>
      <c r="I126" s="252" t="s">
        <v>848</v>
      </c>
      <c r="J126" s="252" t="s">
        <v>896</v>
      </c>
      <c r="K126" s="293"/>
    </row>
    <row r="127" spans="2:11" ht="15" customHeight="1">
      <c r="B127" s="291"/>
      <c r="C127" s="252" t="s">
        <v>857</v>
      </c>
      <c r="D127" s="252"/>
      <c r="E127" s="252"/>
      <c r="F127" s="271" t="s">
        <v>852</v>
      </c>
      <c r="G127" s="252"/>
      <c r="H127" s="252" t="s">
        <v>858</v>
      </c>
      <c r="I127" s="252" t="s">
        <v>848</v>
      </c>
      <c r="J127" s="252">
        <v>15</v>
      </c>
      <c r="K127" s="293"/>
    </row>
    <row r="128" spans="2:11" ht="15" customHeight="1">
      <c r="B128" s="291"/>
      <c r="C128" s="273" t="s">
        <v>859</v>
      </c>
      <c r="D128" s="273"/>
      <c r="E128" s="273"/>
      <c r="F128" s="274" t="s">
        <v>852</v>
      </c>
      <c r="G128" s="273"/>
      <c r="H128" s="273" t="s">
        <v>860</v>
      </c>
      <c r="I128" s="273" t="s">
        <v>848</v>
      </c>
      <c r="J128" s="273">
        <v>15</v>
      </c>
      <c r="K128" s="293"/>
    </row>
    <row r="129" spans="2:11" ht="15" customHeight="1">
      <c r="B129" s="291"/>
      <c r="C129" s="273" t="s">
        <v>861</v>
      </c>
      <c r="D129" s="273"/>
      <c r="E129" s="273"/>
      <c r="F129" s="274" t="s">
        <v>852</v>
      </c>
      <c r="G129" s="273"/>
      <c r="H129" s="273" t="s">
        <v>862</v>
      </c>
      <c r="I129" s="273" t="s">
        <v>848</v>
      </c>
      <c r="J129" s="273">
        <v>20</v>
      </c>
      <c r="K129" s="293"/>
    </row>
    <row r="130" spans="2:11" ht="15" customHeight="1">
      <c r="B130" s="291"/>
      <c r="C130" s="273" t="s">
        <v>863</v>
      </c>
      <c r="D130" s="273"/>
      <c r="E130" s="273"/>
      <c r="F130" s="274" t="s">
        <v>852</v>
      </c>
      <c r="G130" s="273"/>
      <c r="H130" s="273" t="s">
        <v>864</v>
      </c>
      <c r="I130" s="273" t="s">
        <v>848</v>
      </c>
      <c r="J130" s="273">
        <v>20</v>
      </c>
      <c r="K130" s="293"/>
    </row>
    <row r="131" spans="2:11" ht="15" customHeight="1">
      <c r="B131" s="291"/>
      <c r="C131" s="252" t="s">
        <v>851</v>
      </c>
      <c r="D131" s="252"/>
      <c r="E131" s="252"/>
      <c r="F131" s="271" t="s">
        <v>852</v>
      </c>
      <c r="G131" s="252"/>
      <c r="H131" s="252" t="s">
        <v>885</v>
      </c>
      <c r="I131" s="252" t="s">
        <v>848</v>
      </c>
      <c r="J131" s="252">
        <v>50</v>
      </c>
      <c r="K131" s="293"/>
    </row>
    <row r="132" spans="2:11" ht="15" customHeight="1">
      <c r="B132" s="291"/>
      <c r="C132" s="252" t="s">
        <v>865</v>
      </c>
      <c r="D132" s="252"/>
      <c r="E132" s="252"/>
      <c r="F132" s="271" t="s">
        <v>852</v>
      </c>
      <c r="G132" s="252"/>
      <c r="H132" s="252" t="s">
        <v>885</v>
      </c>
      <c r="I132" s="252" t="s">
        <v>848</v>
      </c>
      <c r="J132" s="252">
        <v>50</v>
      </c>
      <c r="K132" s="293"/>
    </row>
    <row r="133" spans="2:11" ht="15" customHeight="1">
      <c r="B133" s="291"/>
      <c r="C133" s="252" t="s">
        <v>871</v>
      </c>
      <c r="D133" s="252"/>
      <c r="E133" s="252"/>
      <c r="F133" s="271" t="s">
        <v>852</v>
      </c>
      <c r="G133" s="252"/>
      <c r="H133" s="252" t="s">
        <v>885</v>
      </c>
      <c r="I133" s="252" t="s">
        <v>848</v>
      </c>
      <c r="J133" s="252">
        <v>50</v>
      </c>
      <c r="K133" s="293"/>
    </row>
    <row r="134" spans="2:11" ht="15" customHeight="1">
      <c r="B134" s="291"/>
      <c r="C134" s="252" t="s">
        <v>873</v>
      </c>
      <c r="D134" s="252"/>
      <c r="E134" s="252"/>
      <c r="F134" s="271" t="s">
        <v>852</v>
      </c>
      <c r="G134" s="252"/>
      <c r="H134" s="252" t="s">
        <v>885</v>
      </c>
      <c r="I134" s="252" t="s">
        <v>848</v>
      </c>
      <c r="J134" s="252">
        <v>50</v>
      </c>
      <c r="K134" s="293"/>
    </row>
    <row r="135" spans="2:11" ht="15" customHeight="1">
      <c r="B135" s="291"/>
      <c r="C135" s="252" t="s">
        <v>123</v>
      </c>
      <c r="D135" s="252"/>
      <c r="E135" s="252"/>
      <c r="F135" s="271" t="s">
        <v>852</v>
      </c>
      <c r="G135" s="252"/>
      <c r="H135" s="252" t="s">
        <v>898</v>
      </c>
      <c r="I135" s="252" t="s">
        <v>848</v>
      </c>
      <c r="J135" s="252">
        <v>255</v>
      </c>
      <c r="K135" s="293"/>
    </row>
    <row r="136" spans="2:11" ht="15" customHeight="1">
      <c r="B136" s="291"/>
      <c r="C136" s="252" t="s">
        <v>875</v>
      </c>
      <c r="D136" s="252"/>
      <c r="E136" s="252"/>
      <c r="F136" s="271" t="s">
        <v>846</v>
      </c>
      <c r="G136" s="252"/>
      <c r="H136" s="252" t="s">
        <v>899</v>
      </c>
      <c r="I136" s="252" t="s">
        <v>877</v>
      </c>
      <c r="J136" s="252"/>
      <c r="K136" s="293"/>
    </row>
    <row r="137" spans="2:11" ht="15" customHeight="1">
      <c r="B137" s="291"/>
      <c r="C137" s="252" t="s">
        <v>878</v>
      </c>
      <c r="D137" s="252"/>
      <c r="E137" s="252"/>
      <c r="F137" s="271" t="s">
        <v>846</v>
      </c>
      <c r="G137" s="252"/>
      <c r="H137" s="252" t="s">
        <v>900</v>
      </c>
      <c r="I137" s="252" t="s">
        <v>880</v>
      </c>
      <c r="J137" s="252"/>
      <c r="K137" s="293"/>
    </row>
    <row r="138" spans="2:11" ht="15" customHeight="1">
      <c r="B138" s="291"/>
      <c r="C138" s="252" t="s">
        <v>881</v>
      </c>
      <c r="D138" s="252"/>
      <c r="E138" s="252"/>
      <c r="F138" s="271" t="s">
        <v>846</v>
      </c>
      <c r="G138" s="252"/>
      <c r="H138" s="252" t="s">
        <v>881</v>
      </c>
      <c r="I138" s="252" t="s">
        <v>880</v>
      </c>
      <c r="J138" s="252"/>
      <c r="K138" s="293"/>
    </row>
    <row r="139" spans="2:11" ht="15" customHeight="1">
      <c r="B139" s="291"/>
      <c r="C139" s="252" t="s">
        <v>38</v>
      </c>
      <c r="D139" s="252"/>
      <c r="E139" s="252"/>
      <c r="F139" s="271" t="s">
        <v>846</v>
      </c>
      <c r="G139" s="252"/>
      <c r="H139" s="252" t="s">
        <v>901</v>
      </c>
      <c r="I139" s="252" t="s">
        <v>880</v>
      </c>
      <c r="J139" s="252"/>
      <c r="K139" s="293"/>
    </row>
    <row r="140" spans="2:11" ht="15" customHeight="1">
      <c r="B140" s="291"/>
      <c r="C140" s="252" t="s">
        <v>902</v>
      </c>
      <c r="D140" s="252"/>
      <c r="E140" s="252"/>
      <c r="F140" s="271" t="s">
        <v>846</v>
      </c>
      <c r="G140" s="252"/>
      <c r="H140" s="252" t="s">
        <v>903</v>
      </c>
      <c r="I140" s="252" t="s">
        <v>880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368" t="s">
        <v>904</v>
      </c>
      <c r="D145" s="368"/>
      <c r="E145" s="368"/>
      <c r="F145" s="368"/>
      <c r="G145" s="368"/>
      <c r="H145" s="368"/>
      <c r="I145" s="368"/>
      <c r="J145" s="368"/>
      <c r="K145" s="263"/>
    </row>
    <row r="146" spans="2:11" ht="17.25" customHeight="1">
      <c r="B146" s="262"/>
      <c r="C146" s="264" t="s">
        <v>840</v>
      </c>
      <c r="D146" s="264"/>
      <c r="E146" s="264"/>
      <c r="F146" s="264" t="s">
        <v>841</v>
      </c>
      <c r="G146" s="265"/>
      <c r="H146" s="264" t="s">
        <v>118</v>
      </c>
      <c r="I146" s="264" t="s">
        <v>57</v>
      </c>
      <c r="J146" s="264" t="s">
        <v>842</v>
      </c>
      <c r="K146" s="263"/>
    </row>
    <row r="147" spans="2:11" ht="17.25" customHeight="1">
      <c r="B147" s="262"/>
      <c r="C147" s="266" t="s">
        <v>843</v>
      </c>
      <c r="D147" s="266"/>
      <c r="E147" s="266"/>
      <c r="F147" s="267" t="s">
        <v>844</v>
      </c>
      <c r="G147" s="268"/>
      <c r="H147" s="266"/>
      <c r="I147" s="266"/>
      <c r="J147" s="266" t="s">
        <v>845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849</v>
      </c>
      <c r="D149" s="252"/>
      <c r="E149" s="252"/>
      <c r="F149" s="298" t="s">
        <v>846</v>
      </c>
      <c r="G149" s="252"/>
      <c r="H149" s="297" t="s">
        <v>885</v>
      </c>
      <c r="I149" s="297" t="s">
        <v>848</v>
      </c>
      <c r="J149" s="297">
        <v>120</v>
      </c>
      <c r="K149" s="293"/>
    </row>
    <row r="150" spans="2:11" ht="15" customHeight="1">
      <c r="B150" s="272"/>
      <c r="C150" s="297" t="s">
        <v>894</v>
      </c>
      <c r="D150" s="252"/>
      <c r="E150" s="252"/>
      <c r="F150" s="298" t="s">
        <v>846</v>
      </c>
      <c r="G150" s="252"/>
      <c r="H150" s="297" t="s">
        <v>905</v>
      </c>
      <c r="I150" s="297" t="s">
        <v>848</v>
      </c>
      <c r="J150" s="297" t="s">
        <v>896</v>
      </c>
      <c r="K150" s="293"/>
    </row>
    <row r="151" spans="2:11" ht="15" customHeight="1">
      <c r="B151" s="272"/>
      <c r="C151" s="297" t="s">
        <v>795</v>
      </c>
      <c r="D151" s="252"/>
      <c r="E151" s="252"/>
      <c r="F151" s="298" t="s">
        <v>846</v>
      </c>
      <c r="G151" s="252"/>
      <c r="H151" s="297" t="s">
        <v>906</v>
      </c>
      <c r="I151" s="297" t="s">
        <v>848</v>
      </c>
      <c r="J151" s="297" t="s">
        <v>896</v>
      </c>
      <c r="K151" s="293"/>
    </row>
    <row r="152" spans="2:11" ht="15" customHeight="1">
      <c r="B152" s="272"/>
      <c r="C152" s="297" t="s">
        <v>851</v>
      </c>
      <c r="D152" s="252"/>
      <c r="E152" s="252"/>
      <c r="F152" s="298" t="s">
        <v>852</v>
      </c>
      <c r="G152" s="252"/>
      <c r="H152" s="297" t="s">
        <v>885</v>
      </c>
      <c r="I152" s="297" t="s">
        <v>848</v>
      </c>
      <c r="J152" s="297">
        <v>50</v>
      </c>
      <c r="K152" s="293"/>
    </row>
    <row r="153" spans="2:11" ht="15" customHeight="1">
      <c r="B153" s="272"/>
      <c r="C153" s="297" t="s">
        <v>854</v>
      </c>
      <c r="D153" s="252"/>
      <c r="E153" s="252"/>
      <c r="F153" s="298" t="s">
        <v>846</v>
      </c>
      <c r="G153" s="252"/>
      <c r="H153" s="297" t="s">
        <v>885</v>
      </c>
      <c r="I153" s="297" t="s">
        <v>856</v>
      </c>
      <c r="J153" s="297"/>
      <c r="K153" s="293"/>
    </row>
    <row r="154" spans="2:11" ht="15" customHeight="1">
      <c r="B154" s="272"/>
      <c r="C154" s="297" t="s">
        <v>865</v>
      </c>
      <c r="D154" s="252"/>
      <c r="E154" s="252"/>
      <c r="F154" s="298" t="s">
        <v>852</v>
      </c>
      <c r="G154" s="252"/>
      <c r="H154" s="297" t="s">
        <v>885</v>
      </c>
      <c r="I154" s="297" t="s">
        <v>848</v>
      </c>
      <c r="J154" s="297">
        <v>50</v>
      </c>
      <c r="K154" s="293"/>
    </row>
    <row r="155" spans="2:11" ht="15" customHeight="1">
      <c r="B155" s="272"/>
      <c r="C155" s="297" t="s">
        <v>873</v>
      </c>
      <c r="D155" s="252"/>
      <c r="E155" s="252"/>
      <c r="F155" s="298" t="s">
        <v>852</v>
      </c>
      <c r="G155" s="252"/>
      <c r="H155" s="297" t="s">
        <v>885</v>
      </c>
      <c r="I155" s="297" t="s">
        <v>848</v>
      </c>
      <c r="J155" s="297">
        <v>50</v>
      </c>
      <c r="K155" s="293"/>
    </row>
    <row r="156" spans="2:11" ht="15" customHeight="1">
      <c r="B156" s="272"/>
      <c r="C156" s="297" t="s">
        <v>871</v>
      </c>
      <c r="D156" s="252"/>
      <c r="E156" s="252"/>
      <c r="F156" s="298" t="s">
        <v>852</v>
      </c>
      <c r="G156" s="252"/>
      <c r="H156" s="297" t="s">
        <v>885</v>
      </c>
      <c r="I156" s="297" t="s">
        <v>848</v>
      </c>
      <c r="J156" s="297">
        <v>50</v>
      </c>
      <c r="K156" s="293"/>
    </row>
    <row r="157" spans="2:11" ht="15" customHeight="1">
      <c r="B157" s="272"/>
      <c r="C157" s="297" t="s">
        <v>105</v>
      </c>
      <c r="D157" s="252"/>
      <c r="E157" s="252"/>
      <c r="F157" s="298" t="s">
        <v>846</v>
      </c>
      <c r="G157" s="252"/>
      <c r="H157" s="297" t="s">
        <v>907</v>
      </c>
      <c r="I157" s="297" t="s">
        <v>848</v>
      </c>
      <c r="J157" s="297" t="s">
        <v>908</v>
      </c>
      <c r="K157" s="293"/>
    </row>
    <row r="158" spans="2:11" ht="15" customHeight="1">
      <c r="B158" s="272"/>
      <c r="C158" s="297" t="s">
        <v>909</v>
      </c>
      <c r="D158" s="252"/>
      <c r="E158" s="252"/>
      <c r="F158" s="298" t="s">
        <v>846</v>
      </c>
      <c r="G158" s="252"/>
      <c r="H158" s="297" t="s">
        <v>910</v>
      </c>
      <c r="I158" s="297" t="s">
        <v>880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40"/>
      <c r="C162" s="241"/>
      <c r="D162" s="241"/>
      <c r="E162" s="241"/>
      <c r="F162" s="241"/>
      <c r="G162" s="241"/>
      <c r="H162" s="241"/>
      <c r="I162" s="241"/>
      <c r="J162" s="241"/>
      <c r="K162" s="242"/>
    </row>
    <row r="163" spans="2:11" ht="45" customHeight="1">
      <c r="B163" s="243"/>
      <c r="C163" s="367" t="s">
        <v>911</v>
      </c>
      <c r="D163" s="367"/>
      <c r="E163" s="367"/>
      <c r="F163" s="367"/>
      <c r="G163" s="367"/>
      <c r="H163" s="367"/>
      <c r="I163" s="367"/>
      <c r="J163" s="367"/>
      <c r="K163" s="244"/>
    </row>
    <row r="164" spans="2:11" ht="17.25" customHeight="1">
      <c r="B164" s="243"/>
      <c r="C164" s="264" t="s">
        <v>840</v>
      </c>
      <c r="D164" s="264"/>
      <c r="E164" s="264"/>
      <c r="F164" s="264" t="s">
        <v>841</v>
      </c>
      <c r="G164" s="301"/>
      <c r="H164" s="302" t="s">
        <v>118</v>
      </c>
      <c r="I164" s="302" t="s">
        <v>57</v>
      </c>
      <c r="J164" s="264" t="s">
        <v>842</v>
      </c>
      <c r="K164" s="244"/>
    </row>
    <row r="165" spans="2:11" ht="17.25" customHeight="1">
      <c r="B165" s="245"/>
      <c r="C165" s="266" t="s">
        <v>843</v>
      </c>
      <c r="D165" s="266"/>
      <c r="E165" s="266"/>
      <c r="F165" s="267" t="s">
        <v>844</v>
      </c>
      <c r="G165" s="303"/>
      <c r="H165" s="304"/>
      <c r="I165" s="304"/>
      <c r="J165" s="266" t="s">
        <v>845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849</v>
      </c>
      <c r="D167" s="252"/>
      <c r="E167" s="252"/>
      <c r="F167" s="271" t="s">
        <v>846</v>
      </c>
      <c r="G167" s="252"/>
      <c r="H167" s="252" t="s">
        <v>885</v>
      </c>
      <c r="I167" s="252" t="s">
        <v>848</v>
      </c>
      <c r="J167" s="252">
        <v>120</v>
      </c>
      <c r="K167" s="293"/>
    </row>
    <row r="168" spans="2:11" ht="15" customHeight="1">
      <c r="B168" s="272"/>
      <c r="C168" s="252" t="s">
        <v>894</v>
      </c>
      <c r="D168" s="252"/>
      <c r="E168" s="252"/>
      <c r="F168" s="271" t="s">
        <v>846</v>
      </c>
      <c r="G168" s="252"/>
      <c r="H168" s="252" t="s">
        <v>895</v>
      </c>
      <c r="I168" s="252" t="s">
        <v>848</v>
      </c>
      <c r="J168" s="252" t="s">
        <v>896</v>
      </c>
      <c r="K168" s="293"/>
    </row>
    <row r="169" spans="2:11" ht="15" customHeight="1">
      <c r="B169" s="272"/>
      <c r="C169" s="252" t="s">
        <v>795</v>
      </c>
      <c r="D169" s="252"/>
      <c r="E169" s="252"/>
      <c r="F169" s="271" t="s">
        <v>846</v>
      </c>
      <c r="G169" s="252"/>
      <c r="H169" s="252" t="s">
        <v>912</v>
      </c>
      <c r="I169" s="252" t="s">
        <v>848</v>
      </c>
      <c r="J169" s="252" t="s">
        <v>896</v>
      </c>
      <c r="K169" s="293"/>
    </row>
    <row r="170" spans="2:11" ht="15" customHeight="1">
      <c r="B170" s="272"/>
      <c r="C170" s="252" t="s">
        <v>851</v>
      </c>
      <c r="D170" s="252"/>
      <c r="E170" s="252"/>
      <c r="F170" s="271" t="s">
        <v>852</v>
      </c>
      <c r="G170" s="252"/>
      <c r="H170" s="252" t="s">
        <v>912</v>
      </c>
      <c r="I170" s="252" t="s">
        <v>848</v>
      </c>
      <c r="J170" s="252">
        <v>50</v>
      </c>
      <c r="K170" s="293"/>
    </row>
    <row r="171" spans="2:11" ht="15" customHeight="1">
      <c r="B171" s="272"/>
      <c r="C171" s="252" t="s">
        <v>854</v>
      </c>
      <c r="D171" s="252"/>
      <c r="E171" s="252"/>
      <c r="F171" s="271" t="s">
        <v>846</v>
      </c>
      <c r="G171" s="252"/>
      <c r="H171" s="252" t="s">
        <v>912</v>
      </c>
      <c r="I171" s="252" t="s">
        <v>856</v>
      </c>
      <c r="J171" s="252"/>
      <c r="K171" s="293"/>
    </row>
    <row r="172" spans="2:11" ht="15" customHeight="1">
      <c r="B172" s="272"/>
      <c r="C172" s="252" t="s">
        <v>865</v>
      </c>
      <c r="D172" s="252"/>
      <c r="E172" s="252"/>
      <c r="F172" s="271" t="s">
        <v>852</v>
      </c>
      <c r="G172" s="252"/>
      <c r="H172" s="252" t="s">
        <v>912</v>
      </c>
      <c r="I172" s="252" t="s">
        <v>848</v>
      </c>
      <c r="J172" s="252">
        <v>50</v>
      </c>
      <c r="K172" s="293"/>
    </row>
    <row r="173" spans="2:11" ht="15" customHeight="1">
      <c r="B173" s="272"/>
      <c r="C173" s="252" t="s">
        <v>873</v>
      </c>
      <c r="D173" s="252"/>
      <c r="E173" s="252"/>
      <c r="F173" s="271" t="s">
        <v>852</v>
      </c>
      <c r="G173" s="252"/>
      <c r="H173" s="252" t="s">
        <v>912</v>
      </c>
      <c r="I173" s="252" t="s">
        <v>848</v>
      </c>
      <c r="J173" s="252">
        <v>50</v>
      </c>
      <c r="K173" s="293"/>
    </row>
    <row r="174" spans="2:11" ht="15" customHeight="1">
      <c r="B174" s="272"/>
      <c r="C174" s="252" t="s">
        <v>871</v>
      </c>
      <c r="D174" s="252"/>
      <c r="E174" s="252"/>
      <c r="F174" s="271" t="s">
        <v>852</v>
      </c>
      <c r="G174" s="252"/>
      <c r="H174" s="252" t="s">
        <v>912</v>
      </c>
      <c r="I174" s="252" t="s">
        <v>848</v>
      </c>
      <c r="J174" s="252">
        <v>50</v>
      </c>
      <c r="K174" s="293"/>
    </row>
    <row r="175" spans="2:11" ht="15" customHeight="1">
      <c r="B175" s="272"/>
      <c r="C175" s="252" t="s">
        <v>117</v>
      </c>
      <c r="D175" s="252"/>
      <c r="E175" s="252"/>
      <c r="F175" s="271" t="s">
        <v>846</v>
      </c>
      <c r="G175" s="252"/>
      <c r="H175" s="252" t="s">
        <v>913</v>
      </c>
      <c r="I175" s="252" t="s">
        <v>914</v>
      </c>
      <c r="J175" s="252"/>
      <c r="K175" s="293"/>
    </row>
    <row r="176" spans="2:11" ht="15" customHeight="1">
      <c r="B176" s="272"/>
      <c r="C176" s="252" t="s">
        <v>57</v>
      </c>
      <c r="D176" s="252"/>
      <c r="E176" s="252"/>
      <c r="F176" s="271" t="s">
        <v>846</v>
      </c>
      <c r="G176" s="252"/>
      <c r="H176" s="252" t="s">
        <v>915</v>
      </c>
      <c r="I176" s="252" t="s">
        <v>916</v>
      </c>
      <c r="J176" s="252">
        <v>1</v>
      </c>
      <c r="K176" s="293"/>
    </row>
    <row r="177" spans="2:11" ht="15" customHeight="1">
      <c r="B177" s="272"/>
      <c r="C177" s="252" t="s">
        <v>53</v>
      </c>
      <c r="D177" s="252"/>
      <c r="E177" s="252"/>
      <c r="F177" s="271" t="s">
        <v>846</v>
      </c>
      <c r="G177" s="252"/>
      <c r="H177" s="252" t="s">
        <v>917</v>
      </c>
      <c r="I177" s="252" t="s">
        <v>848</v>
      </c>
      <c r="J177" s="252">
        <v>20</v>
      </c>
      <c r="K177" s="293"/>
    </row>
    <row r="178" spans="2:11" ht="15" customHeight="1">
      <c r="B178" s="272"/>
      <c r="C178" s="252" t="s">
        <v>118</v>
      </c>
      <c r="D178" s="252"/>
      <c r="E178" s="252"/>
      <c r="F178" s="271" t="s">
        <v>846</v>
      </c>
      <c r="G178" s="252"/>
      <c r="H178" s="252" t="s">
        <v>918</v>
      </c>
      <c r="I178" s="252" t="s">
        <v>848</v>
      </c>
      <c r="J178" s="252">
        <v>255</v>
      </c>
      <c r="K178" s="293"/>
    </row>
    <row r="179" spans="2:11" ht="15" customHeight="1">
      <c r="B179" s="272"/>
      <c r="C179" s="252" t="s">
        <v>119</v>
      </c>
      <c r="D179" s="252"/>
      <c r="E179" s="252"/>
      <c r="F179" s="271" t="s">
        <v>846</v>
      </c>
      <c r="G179" s="252"/>
      <c r="H179" s="252" t="s">
        <v>811</v>
      </c>
      <c r="I179" s="252" t="s">
        <v>848</v>
      </c>
      <c r="J179" s="252">
        <v>10</v>
      </c>
      <c r="K179" s="293"/>
    </row>
    <row r="180" spans="2:11" ht="15" customHeight="1">
      <c r="B180" s="272"/>
      <c r="C180" s="252" t="s">
        <v>120</v>
      </c>
      <c r="D180" s="252"/>
      <c r="E180" s="252"/>
      <c r="F180" s="271" t="s">
        <v>846</v>
      </c>
      <c r="G180" s="252"/>
      <c r="H180" s="252" t="s">
        <v>919</v>
      </c>
      <c r="I180" s="252" t="s">
        <v>880</v>
      </c>
      <c r="J180" s="252"/>
      <c r="K180" s="293"/>
    </row>
    <row r="181" spans="2:11" ht="15" customHeight="1">
      <c r="B181" s="272"/>
      <c r="C181" s="252" t="s">
        <v>920</v>
      </c>
      <c r="D181" s="252"/>
      <c r="E181" s="252"/>
      <c r="F181" s="271" t="s">
        <v>846</v>
      </c>
      <c r="G181" s="252"/>
      <c r="H181" s="252" t="s">
        <v>921</v>
      </c>
      <c r="I181" s="252" t="s">
        <v>880</v>
      </c>
      <c r="J181" s="252"/>
      <c r="K181" s="293"/>
    </row>
    <row r="182" spans="2:11" ht="15" customHeight="1">
      <c r="B182" s="272"/>
      <c r="C182" s="252" t="s">
        <v>909</v>
      </c>
      <c r="D182" s="252"/>
      <c r="E182" s="252"/>
      <c r="F182" s="271" t="s">
        <v>846</v>
      </c>
      <c r="G182" s="252"/>
      <c r="H182" s="252" t="s">
        <v>922</v>
      </c>
      <c r="I182" s="252" t="s">
        <v>880</v>
      </c>
      <c r="J182" s="252"/>
      <c r="K182" s="293"/>
    </row>
    <row r="183" spans="2:11" ht="15" customHeight="1">
      <c r="B183" s="272"/>
      <c r="C183" s="252" t="s">
        <v>122</v>
      </c>
      <c r="D183" s="252"/>
      <c r="E183" s="252"/>
      <c r="F183" s="271" t="s">
        <v>852</v>
      </c>
      <c r="G183" s="252"/>
      <c r="H183" s="252" t="s">
        <v>923</v>
      </c>
      <c r="I183" s="252" t="s">
        <v>848</v>
      </c>
      <c r="J183" s="252">
        <v>50</v>
      </c>
      <c r="K183" s="293"/>
    </row>
    <row r="184" spans="2:11" ht="15" customHeight="1">
      <c r="B184" s="272"/>
      <c r="C184" s="252" t="s">
        <v>924</v>
      </c>
      <c r="D184" s="252"/>
      <c r="E184" s="252"/>
      <c r="F184" s="271" t="s">
        <v>852</v>
      </c>
      <c r="G184" s="252"/>
      <c r="H184" s="252" t="s">
        <v>925</v>
      </c>
      <c r="I184" s="252" t="s">
        <v>926</v>
      </c>
      <c r="J184" s="252"/>
      <c r="K184" s="293"/>
    </row>
    <row r="185" spans="2:11" ht="15" customHeight="1">
      <c r="B185" s="272"/>
      <c r="C185" s="252" t="s">
        <v>927</v>
      </c>
      <c r="D185" s="252"/>
      <c r="E185" s="252"/>
      <c r="F185" s="271" t="s">
        <v>852</v>
      </c>
      <c r="G185" s="252"/>
      <c r="H185" s="252" t="s">
        <v>928</v>
      </c>
      <c r="I185" s="252" t="s">
        <v>926</v>
      </c>
      <c r="J185" s="252"/>
      <c r="K185" s="293"/>
    </row>
    <row r="186" spans="2:11" ht="15" customHeight="1">
      <c r="B186" s="272"/>
      <c r="C186" s="252" t="s">
        <v>929</v>
      </c>
      <c r="D186" s="252"/>
      <c r="E186" s="252"/>
      <c r="F186" s="271" t="s">
        <v>852</v>
      </c>
      <c r="G186" s="252"/>
      <c r="H186" s="252" t="s">
        <v>930</v>
      </c>
      <c r="I186" s="252" t="s">
        <v>926</v>
      </c>
      <c r="J186" s="252"/>
      <c r="K186" s="293"/>
    </row>
    <row r="187" spans="2:11" ht="15" customHeight="1">
      <c r="B187" s="272"/>
      <c r="C187" s="305" t="s">
        <v>931</v>
      </c>
      <c r="D187" s="252"/>
      <c r="E187" s="252"/>
      <c r="F187" s="271" t="s">
        <v>852</v>
      </c>
      <c r="G187" s="252"/>
      <c r="H187" s="252" t="s">
        <v>932</v>
      </c>
      <c r="I187" s="252" t="s">
        <v>933</v>
      </c>
      <c r="J187" s="306" t="s">
        <v>934</v>
      </c>
      <c r="K187" s="293"/>
    </row>
    <row r="188" spans="2:11" ht="15" customHeight="1">
      <c r="B188" s="272"/>
      <c r="C188" s="257" t="s">
        <v>42</v>
      </c>
      <c r="D188" s="252"/>
      <c r="E188" s="252"/>
      <c r="F188" s="271" t="s">
        <v>846</v>
      </c>
      <c r="G188" s="252"/>
      <c r="H188" s="248" t="s">
        <v>935</v>
      </c>
      <c r="I188" s="252" t="s">
        <v>936</v>
      </c>
      <c r="J188" s="252"/>
      <c r="K188" s="293"/>
    </row>
    <row r="189" spans="2:11" ht="15" customHeight="1">
      <c r="B189" s="272"/>
      <c r="C189" s="257" t="s">
        <v>937</v>
      </c>
      <c r="D189" s="252"/>
      <c r="E189" s="252"/>
      <c r="F189" s="271" t="s">
        <v>846</v>
      </c>
      <c r="G189" s="252"/>
      <c r="H189" s="252" t="s">
        <v>938</v>
      </c>
      <c r="I189" s="252" t="s">
        <v>880</v>
      </c>
      <c r="J189" s="252"/>
      <c r="K189" s="293"/>
    </row>
    <row r="190" spans="2:11" ht="15" customHeight="1">
      <c r="B190" s="272"/>
      <c r="C190" s="257" t="s">
        <v>939</v>
      </c>
      <c r="D190" s="252"/>
      <c r="E190" s="252"/>
      <c r="F190" s="271" t="s">
        <v>846</v>
      </c>
      <c r="G190" s="252"/>
      <c r="H190" s="252" t="s">
        <v>940</v>
      </c>
      <c r="I190" s="252" t="s">
        <v>880</v>
      </c>
      <c r="J190" s="252"/>
      <c r="K190" s="293"/>
    </row>
    <row r="191" spans="2:11" ht="15" customHeight="1">
      <c r="B191" s="272"/>
      <c r="C191" s="257" t="s">
        <v>941</v>
      </c>
      <c r="D191" s="252"/>
      <c r="E191" s="252"/>
      <c r="F191" s="271" t="s">
        <v>852</v>
      </c>
      <c r="G191" s="252"/>
      <c r="H191" s="252" t="s">
        <v>942</v>
      </c>
      <c r="I191" s="252" t="s">
        <v>880</v>
      </c>
      <c r="J191" s="252"/>
      <c r="K191" s="293"/>
    </row>
    <row r="192" spans="2:11" ht="15" customHeight="1">
      <c r="B192" s="299"/>
      <c r="C192" s="307"/>
      <c r="D192" s="281"/>
      <c r="E192" s="281"/>
      <c r="F192" s="281"/>
      <c r="G192" s="281"/>
      <c r="H192" s="281"/>
      <c r="I192" s="281"/>
      <c r="J192" s="281"/>
      <c r="K192" s="300"/>
    </row>
    <row r="193" spans="2:11" ht="18.75" customHeight="1">
      <c r="B193" s="248"/>
      <c r="C193" s="252"/>
      <c r="D193" s="252"/>
      <c r="E193" s="252"/>
      <c r="F193" s="271"/>
      <c r="G193" s="252"/>
      <c r="H193" s="252"/>
      <c r="I193" s="252"/>
      <c r="J193" s="252"/>
      <c r="K193" s="248"/>
    </row>
    <row r="194" spans="2:11" ht="18.75" customHeight="1">
      <c r="B194" s="248"/>
      <c r="C194" s="252"/>
      <c r="D194" s="252"/>
      <c r="E194" s="252"/>
      <c r="F194" s="271"/>
      <c r="G194" s="252"/>
      <c r="H194" s="252"/>
      <c r="I194" s="252"/>
      <c r="J194" s="252"/>
      <c r="K194" s="248"/>
    </row>
    <row r="195" spans="2:11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2:11">
      <c r="B196" s="240"/>
      <c r="C196" s="241"/>
      <c r="D196" s="241"/>
      <c r="E196" s="241"/>
      <c r="F196" s="241"/>
      <c r="G196" s="241"/>
      <c r="H196" s="241"/>
      <c r="I196" s="241"/>
      <c r="J196" s="241"/>
      <c r="K196" s="242"/>
    </row>
    <row r="197" spans="2:11" ht="21">
      <c r="B197" s="243"/>
      <c r="C197" s="367" t="s">
        <v>943</v>
      </c>
      <c r="D197" s="367"/>
      <c r="E197" s="367"/>
      <c r="F197" s="367"/>
      <c r="G197" s="367"/>
      <c r="H197" s="367"/>
      <c r="I197" s="367"/>
      <c r="J197" s="367"/>
      <c r="K197" s="244"/>
    </row>
    <row r="198" spans="2:11" ht="25.5" customHeight="1">
      <c r="B198" s="243"/>
      <c r="C198" s="308" t="s">
        <v>944</v>
      </c>
      <c r="D198" s="308"/>
      <c r="E198" s="308"/>
      <c r="F198" s="308" t="s">
        <v>945</v>
      </c>
      <c r="G198" s="309"/>
      <c r="H198" s="366" t="s">
        <v>946</v>
      </c>
      <c r="I198" s="366"/>
      <c r="J198" s="366"/>
      <c r="K198" s="244"/>
    </row>
    <row r="199" spans="2:11" ht="5.25" customHeight="1">
      <c r="B199" s="272"/>
      <c r="C199" s="269"/>
      <c r="D199" s="269"/>
      <c r="E199" s="269"/>
      <c r="F199" s="269"/>
      <c r="G199" s="252"/>
      <c r="H199" s="269"/>
      <c r="I199" s="269"/>
      <c r="J199" s="269"/>
      <c r="K199" s="293"/>
    </row>
    <row r="200" spans="2:11" ht="15" customHeight="1">
      <c r="B200" s="272"/>
      <c r="C200" s="252" t="s">
        <v>936</v>
      </c>
      <c r="D200" s="252"/>
      <c r="E200" s="252"/>
      <c r="F200" s="271" t="s">
        <v>43</v>
      </c>
      <c r="G200" s="252"/>
      <c r="H200" s="364" t="s">
        <v>947</v>
      </c>
      <c r="I200" s="364"/>
      <c r="J200" s="364"/>
      <c r="K200" s="293"/>
    </row>
    <row r="201" spans="2:11" ht="15" customHeight="1">
      <c r="B201" s="272"/>
      <c r="C201" s="278"/>
      <c r="D201" s="252"/>
      <c r="E201" s="252"/>
      <c r="F201" s="271" t="s">
        <v>44</v>
      </c>
      <c r="G201" s="252"/>
      <c r="H201" s="364" t="s">
        <v>948</v>
      </c>
      <c r="I201" s="364"/>
      <c r="J201" s="364"/>
      <c r="K201" s="293"/>
    </row>
    <row r="202" spans="2:11" ht="15" customHeight="1">
      <c r="B202" s="272"/>
      <c r="C202" s="278"/>
      <c r="D202" s="252"/>
      <c r="E202" s="252"/>
      <c r="F202" s="271" t="s">
        <v>47</v>
      </c>
      <c r="G202" s="252"/>
      <c r="H202" s="364" t="s">
        <v>949</v>
      </c>
      <c r="I202" s="364"/>
      <c r="J202" s="364"/>
      <c r="K202" s="293"/>
    </row>
    <row r="203" spans="2:11" ht="15" customHeight="1">
      <c r="B203" s="272"/>
      <c r="C203" s="252"/>
      <c r="D203" s="252"/>
      <c r="E203" s="252"/>
      <c r="F203" s="271" t="s">
        <v>45</v>
      </c>
      <c r="G203" s="252"/>
      <c r="H203" s="364" t="s">
        <v>950</v>
      </c>
      <c r="I203" s="364"/>
      <c r="J203" s="364"/>
      <c r="K203" s="293"/>
    </row>
    <row r="204" spans="2:11" ht="15" customHeight="1">
      <c r="B204" s="272"/>
      <c r="C204" s="252"/>
      <c r="D204" s="252"/>
      <c r="E204" s="252"/>
      <c r="F204" s="271" t="s">
        <v>46</v>
      </c>
      <c r="G204" s="252"/>
      <c r="H204" s="364" t="s">
        <v>951</v>
      </c>
      <c r="I204" s="364"/>
      <c r="J204" s="364"/>
      <c r="K204" s="293"/>
    </row>
    <row r="205" spans="2:11" ht="15" customHeight="1">
      <c r="B205" s="272"/>
      <c r="C205" s="252"/>
      <c r="D205" s="252"/>
      <c r="E205" s="252"/>
      <c r="F205" s="271"/>
      <c r="G205" s="252"/>
      <c r="H205" s="252"/>
      <c r="I205" s="252"/>
      <c r="J205" s="252"/>
      <c r="K205" s="293"/>
    </row>
    <row r="206" spans="2:11" ht="15" customHeight="1">
      <c r="B206" s="272"/>
      <c r="C206" s="252" t="s">
        <v>892</v>
      </c>
      <c r="D206" s="252"/>
      <c r="E206" s="252"/>
      <c r="F206" s="271" t="s">
        <v>79</v>
      </c>
      <c r="G206" s="252"/>
      <c r="H206" s="364" t="s">
        <v>952</v>
      </c>
      <c r="I206" s="364"/>
      <c r="J206" s="364"/>
      <c r="K206" s="293"/>
    </row>
    <row r="207" spans="2:11" ht="15" customHeight="1">
      <c r="B207" s="272"/>
      <c r="C207" s="278"/>
      <c r="D207" s="252"/>
      <c r="E207" s="252"/>
      <c r="F207" s="271" t="s">
        <v>789</v>
      </c>
      <c r="G207" s="252"/>
      <c r="H207" s="364" t="s">
        <v>790</v>
      </c>
      <c r="I207" s="364"/>
      <c r="J207" s="364"/>
      <c r="K207" s="293"/>
    </row>
    <row r="208" spans="2:11" ht="15" customHeight="1">
      <c r="B208" s="272"/>
      <c r="C208" s="252"/>
      <c r="D208" s="252"/>
      <c r="E208" s="252"/>
      <c r="F208" s="271" t="s">
        <v>787</v>
      </c>
      <c r="G208" s="252"/>
      <c r="H208" s="364" t="s">
        <v>953</v>
      </c>
      <c r="I208" s="364"/>
      <c r="J208" s="364"/>
      <c r="K208" s="293"/>
    </row>
    <row r="209" spans="2:11" ht="15" customHeight="1">
      <c r="B209" s="310"/>
      <c r="C209" s="278"/>
      <c r="D209" s="278"/>
      <c r="E209" s="278"/>
      <c r="F209" s="271" t="s">
        <v>791</v>
      </c>
      <c r="G209" s="257"/>
      <c r="H209" s="365" t="s">
        <v>792</v>
      </c>
      <c r="I209" s="365"/>
      <c r="J209" s="365"/>
      <c r="K209" s="311"/>
    </row>
    <row r="210" spans="2:11" ht="15" customHeight="1">
      <c r="B210" s="310"/>
      <c r="C210" s="278"/>
      <c r="D210" s="278"/>
      <c r="E210" s="278"/>
      <c r="F210" s="271" t="s">
        <v>793</v>
      </c>
      <c r="G210" s="257"/>
      <c r="H210" s="365" t="s">
        <v>773</v>
      </c>
      <c r="I210" s="365"/>
      <c r="J210" s="365"/>
      <c r="K210" s="311"/>
    </row>
    <row r="211" spans="2:11" ht="15" customHeight="1">
      <c r="B211" s="310"/>
      <c r="C211" s="278"/>
      <c r="D211" s="278"/>
      <c r="E211" s="278"/>
      <c r="F211" s="312"/>
      <c r="G211" s="257"/>
      <c r="H211" s="313"/>
      <c r="I211" s="313"/>
      <c r="J211" s="313"/>
      <c r="K211" s="311"/>
    </row>
    <row r="212" spans="2:11" ht="15" customHeight="1">
      <c r="B212" s="310"/>
      <c r="C212" s="252" t="s">
        <v>916</v>
      </c>
      <c r="D212" s="278"/>
      <c r="E212" s="278"/>
      <c r="F212" s="271">
        <v>1</v>
      </c>
      <c r="G212" s="257"/>
      <c r="H212" s="365" t="s">
        <v>954</v>
      </c>
      <c r="I212" s="365"/>
      <c r="J212" s="365"/>
      <c r="K212" s="311"/>
    </row>
    <row r="213" spans="2:11" ht="15" customHeight="1">
      <c r="B213" s="310"/>
      <c r="C213" s="278"/>
      <c r="D213" s="278"/>
      <c r="E213" s="278"/>
      <c r="F213" s="271">
        <v>2</v>
      </c>
      <c r="G213" s="257"/>
      <c r="H213" s="365" t="s">
        <v>955</v>
      </c>
      <c r="I213" s="365"/>
      <c r="J213" s="365"/>
      <c r="K213" s="311"/>
    </row>
    <row r="214" spans="2:11" ht="15" customHeight="1">
      <c r="B214" s="310"/>
      <c r="C214" s="278"/>
      <c r="D214" s="278"/>
      <c r="E214" s="278"/>
      <c r="F214" s="271">
        <v>3</v>
      </c>
      <c r="G214" s="257"/>
      <c r="H214" s="365" t="s">
        <v>956</v>
      </c>
      <c r="I214" s="365"/>
      <c r="J214" s="365"/>
      <c r="K214" s="311"/>
    </row>
    <row r="215" spans="2:11" ht="15" customHeight="1">
      <c r="B215" s="310"/>
      <c r="C215" s="278"/>
      <c r="D215" s="278"/>
      <c r="E215" s="278"/>
      <c r="F215" s="271">
        <v>4</v>
      </c>
      <c r="G215" s="257"/>
      <c r="H215" s="365" t="s">
        <v>957</v>
      </c>
      <c r="I215" s="365"/>
      <c r="J215" s="365"/>
      <c r="K215" s="311"/>
    </row>
    <row r="216" spans="2:11" ht="12.75" customHeight="1">
      <c r="B216" s="314"/>
      <c r="C216" s="315"/>
      <c r="D216" s="315"/>
      <c r="E216" s="315"/>
      <c r="F216" s="315"/>
      <c r="G216" s="315"/>
      <c r="H216" s="315"/>
      <c r="I216" s="315"/>
      <c r="J216" s="315"/>
      <c r="K216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17</vt:i4>
      </vt:variant>
    </vt:vector>
  </HeadingPairs>
  <TitlesOfParts>
    <vt:vector size="26" baseType="lpstr">
      <vt:lpstr>Rekapitulace stavby</vt:lpstr>
      <vt:lpstr>SO 101 - Chodník</vt:lpstr>
      <vt:lpstr>SO 102 - Chodník</vt:lpstr>
      <vt:lpstr>SO 103 - Chodník</vt:lpstr>
      <vt:lpstr>SO 104 - Chodník</vt:lpstr>
      <vt:lpstr>SO 105 - Chodník</vt:lpstr>
      <vt:lpstr>VRN 1 - VRN 1</vt:lpstr>
      <vt:lpstr>VRN 2 - VRN 3, VRN 9</vt:lpstr>
      <vt:lpstr>Pokyny pro vyplnění</vt:lpstr>
      <vt:lpstr>'Rekapitulace stavby'!Názvy_tisku</vt:lpstr>
      <vt:lpstr>'SO 101 - Chodník'!Názvy_tisku</vt:lpstr>
      <vt:lpstr>'SO 102 - Chodník'!Názvy_tisku</vt:lpstr>
      <vt:lpstr>'SO 103 - Chodník'!Názvy_tisku</vt:lpstr>
      <vt:lpstr>'SO 104 - Chodník'!Názvy_tisku</vt:lpstr>
      <vt:lpstr>'SO 105 - Chodník'!Názvy_tisku</vt:lpstr>
      <vt:lpstr>'VRN 1 - VRN 1'!Názvy_tisku</vt:lpstr>
      <vt:lpstr>'VRN 2 - VRN 3, VRN 9'!Názvy_tisku</vt:lpstr>
      <vt:lpstr>'Pokyny pro vyplnění'!Oblast_tisku</vt:lpstr>
      <vt:lpstr>'Rekapitulace stavby'!Oblast_tisku</vt:lpstr>
      <vt:lpstr>'SO 101 - Chodník'!Oblast_tisku</vt:lpstr>
      <vt:lpstr>'SO 102 - Chodník'!Oblast_tisku</vt:lpstr>
      <vt:lpstr>'SO 103 - Chodník'!Oblast_tisku</vt:lpstr>
      <vt:lpstr>'SO 104 - Chodník'!Oblast_tisku</vt:lpstr>
      <vt:lpstr>'SO 105 - Chodník'!Oblast_tisku</vt:lpstr>
      <vt:lpstr>'VRN 1 - VRN 1'!Oblast_tisku</vt:lpstr>
      <vt:lpstr>'VRN 2 - VRN 3, VRN 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Olša Tomáš</dc:creator>
  <cp:lastModifiedBy>Aneta Urbanová</cp:lastModifiedBy>
  <dcterms:created xsi:type="dcterms:W3CDTF">2018-02-28T12:00:43Z</dcterms:created>
  <dcterms:modified xsi:type="dcterms:W3CDTF">2018-02-28T12:34:45Z</dcterms:modified>
</cp:coreProperties>
</file>