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áca\Moje 2018\Cesty\Dlhá nad Oravou\Rozpočet 2024\"/>
    </mc:Choice>
  </mc:AlternateContent>
  <xr:revisionPtr revIDLastSave="0" documentId="13_ncr:1_{AA8F89E4-01FB-40C0-85C3-3BF6AC1A7F8F}" xr6:coauthVersionLast="47" xr6:coauthVersionMax="47" xr10:uidLastSave="{00000000-0000-0000-0000-000000000000}"/>
  <bookViews>
    <workbookView xWindow="-120" yWindow="-120" windowWidth="38640" windowHeight="21120" tabRatio="500" xr2:uid="{00000000-000D-0000-FFFF-FFFF00000000}"/>
  </bookViews>
  <sheets>
    <sheet name="Prehlad" sheetId="3" r:id="rId1"/>
  </sheets>
  <definedNames>
    <definedName name="_xlnm._FilterDatabase">#REF!</definedName>
    <definedName name="fakt1R">#REF!</definedName>
    <definedName name="_xlnm.Print_Titles" localSheetId="0">Prehlad!$8:$10</definedName>
    <definedName name="_xlnm.Print_Area" localSheetId="0">Prehlad!$A:$AH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37" i="3" l="1"/>
  <c r="L137" i="3"/>
  <c r="N136" i="3"/>
  <c r="L136" i="3"/>
  <c r="J136" i="3"/>
  <c r="H136" i="3"/>
  <c r="N135" i="3"/>
  <c r="L135" i="3"/>
  <c r="J135" i="3"/>
  <c r="H135" i="3"/>
  <c r="N134" i="3"/>
  <c r="L134" i="3"/>
  <c r="J134" i="3"/>
  <c r="H134" i="3"/>
  <c r="N133" i="3"/>
  <c r="L133" i="3"/>
  <c r="J133" i="3"/>
  <c r="H133" i="3"/>
  <c r="N132" i="3"/>
  <c r="L132" i="3"/>
  <c r="J132" i="3"/>
  <c r="H132" i="3"/>
  <c r="N131" i="3"/>
  <c r="L131" i="3"/>
  <c r="J131" i="3"/>
  <c r="H131" i="3"/>
  <c r="N130" i="3"/>
  <c r="L130" i="3"/>
  <c r="J130" i="3"/>
  <c r="H130" i="3"/>
  <c r="N129" i="3"/>
  <c r="L129" i="3"/>
  <c r="J129" i="3"/>
  <c r="I129" i="3"/>
  <c r="N128" i="3"/>
  <c r="L128" i="3"/>
  <c r="J128" i="3"/>
  <c r="I128" i="3"/>
  <c r="N127" i="3"/>
  <c r="L127" i="3"/>
  <c r="J127" i="3"/>
  <c r="I127" i="3"/>
  <c r="N126" i="3"/>
  <c r="L126" i="3"/>
  <c r="J126" i="3"/>
  <c r="H126" i="3"/>
  <c r="N125" i="3"/>
  <c r="L125" i="3"/>
  <c r="J125" i="3"/>
  <c r="H125" i="3"/>
  <c r="N124" i="3"/>
  <c r="L124" i="3"/>
  <c r="J124" i="3"/>
  <c r="H124" i="3"/>
  <c r="N122" i="3"/>
  <c r="L122" i="3"/>
  <c r="J122" i="3"/>
  <c r="I122" i="3"/>
  <c r="N121" i="3"/>
  <c r="L121" i="3"/>
  <c r="J121" i="3"/>
  <c r="I121" i="3"/>
  <c r="N120" i="3"/>
  <c r="L120" i="3"/>
  <c r="J120" i="3"/>
  <c r="I120" i="3"/>
  <c r="N119" i="3"/>
  <c r="L119" i="3"/>
  <c r="J119" i="3"/>
  <c r="H119" i="3"/>
  <c r="N118" i="3"/>
  <c r="L118" i="3"/>
  <c r="J118" i="3"/>
  <c r="H118" i="3"/>
  <c r="N117" i="3"/>
  <c r="L117" i="3"/>
  <c r="J117" i="3"/>
  <c r="H117" i="3"/>
  <c r="N116" i="3"/>
  <c r="L116" i="3"/>
  <c r="J116" i="3"/>
  <c r="H116" i="3"/>
  <c r="N115" i="3"/>
  <c r="L115" i="3"/>
  <c r="J115" i="3"/>
  <c r="I115" i="3"/>
  <c r="N114" i="3"/>
  <c r="L114" i="3"/>
  <c r="J114" i="3"/>
  <c r="I114" i="3"/>
  <c r="N113" i="3"/>
  <c r="L113" i="3"/>
  <c r="J113" i="3"/>
  <c r="I113" i="3"/>
  <c r="N112" i="3"/>
  <c r="L112" i="3"/>
  <c r="J112" i="3"/>
  <c r="H112" i="3"/>
  <c r="N111" i="3"/>
  <c r="L111" i="3"/>
  <c r="J111" i="3"/>
  <c r="I111" i="3"/>
  <c r="I137" i="3" s="1"/>
  <c r="N110" i="3"/>
  <c r="N137" i="3" s="1"/>
  <c r="L110" i="3"/>
  <c r="J110" i="3"/>
  <c r="J137" i="3" s="1"/>
  <c r="H110" i="3"/>
  <c r="W107" i="3"/>
  <c r="N106" i="3"/>
  <c r="L106" i="3"/>
  <c r="J106" i="3"/>
  <c r="H106" i="3"/>
  <c r="N105" i="3"/>
  <c r="L105" i="3"/>
  <c r="J105" i="3"/>
  <c r="I105" i="3"/>
  <c r="N104" i="3"/>
  <c r="L104" i="3"/>
  <c r="J104" i="3"/>
  <c r="I104" i="3"/>
  <c r="N103" i="3"/>
  <c r="L103" i="3"/>
  <c r="J103" i="3"/>
  <c r="I103" i="3"/>
  <c r="N102" i="3"/>
  <c r="L102" i="3"/>
  <c r="J102" i="3"/>
  <c r="H102" i="3"/>
  <c r="N101" i="3"/>
  <c r="L101" i="3"/>
  <c r="J101" i="3"/>
  <c r="H101" i="3"/>
  <c r="N100" i="3"/>
  <c r="L100" i="3"/>
  <c r="J100" i="3"/>
  <c r="H100" i="3"/>
  <c r="N99" i="3"/>
  <c r="L99" i="3"/>
  <c r="J99" i="3"/>
  <c r="I99" i="3"/>
  <c r="N98" i="3"/>
  <c r="L98" i="3"/>
  <c r="J98" i="3"/>
  <c r="I98" i="3"/>
  <c r="N97" i="3"/>
  <c r="L97" i="3"/>
  <c r="J97" i="3"/>
  <c r="I97" i="3"/>
  <c r="N96" i="3"/>
  <c r="L96" i="3"/>
  <c r="J96" i="3"/>
  <c r="I96" i="3"/>
  <c r="N95" i="3"/>
  <c r="L95" i="3"/>
  <c r="J95" i="3"/>
  <c r="H95" i="3"/>
  <c r="N94" i="3"/>
  <c r="N107" i="3" s="1"/>
  <c r="L94" i="3"/>
  <c r="L107" i="3" s="1"/>
  <c r="J94" i="3"/>
  <c r="H94" i="3"/>
  <c r="W91" i="3"/>
  <c r="N90" i="3"/>
  <c r="L90" i="3"/>
  <c r="J90" i="3"/>
  <c r="H90" i="3"/>
  <c r="N89" i="3"/>
  <c r="L89" i="3"/>
  <c r="J89" i="3"/>
  <c r="I89" i="3"/>
  <c r="N88" i="3"/>
  <c r="L88" i="3"/>
  <c r="J88" i="3"/>
  <c r="I88" i="3"/>
  <c r="N87" i="3"/>
  <c r="L87" i="3"/>
  <c r="J87" i="3"/>
  <c r="I87" i="3"/>
  <c r="I91" i="3" s="1"/>
  <c r="N86" i="3"/>
  <c r="L86" i="3"/>
  <c r="J86" i="3"/>
  <c r="I86" i="3"/>
  <c r="N85" i="3"/>
  <c r="L85" i="3"/>
  <c r="J85" i="3"/>
  <c r="H85" i="3"/>
  <c r="N84" i="3"/>
  <c r="L84" i="3"/>
  <c r="J84" i="3"/>
  <c r="H84" i="3"/>
  <c r="N83" i="3"/>
  <c r="L83" i="3"/>
  <c r="J83" i="3"/>
  <c r="H83" i="3"/>
  <c r="N82" i="3"/>
  <c r="L82" i="3"/>
  <c r="J82" i="3"/>
  <c r="H82" i="3"/>
  <c r="N81" i="3"/>
  <c r="L81" i="3"/>
  <c r="J81" i="3"/>
  <c r="H81" i="3"/>
  <c r="N80" i="3"/>
  <c r="L80" i="3"/>
  <c r="J80" i="3"/>
  <c r="H80" i="3"/>
  <c r="N79" i="3"/>
  <c r="L79" i="3"/>
  <c r="J79" i="3"/>
  <c r="H79" i="3"/>
  <c r="N78" i="3"/>
  <c r="L78" i="3"/>
  <c r="J78" i="3"/>
  <c r="H78" i="3"/>
  <c r="N77" i="3"/>
  <c r="L77" i="3"/>
  <c r="J77" i="3"/>
  <c r="H77" i="3"/>
  <c r="N76" i="3"/>
  <c r="L76" i="3"/>
  <c r="J76" i="3"/>
  <c r="H76" i="3"/>
  <c r="N75" i="3"/>
  <c r="L75" i="3"/>
  <c r="L91" i="3" s="1"/>
  <c r="J75" i="3"/>
  <c r="J91" i="3" s="1"/>
  <c r="H75" i="3"/>
  <c r="N74" i="3"/>
  <c r="N91" i="3" s="1"/>
  <c r="L74" i="3"/>
  <c r="J74" i="3"/>
  <c r="H74" i="3"/>
  <c r="W71" i="3"/>
  <c r="I71" i="3"/>
  <c r="N70" i="3"/>
  <c r="L70" i="3"/>
  <c r="J70" i="3"/>
  <c r="H70" i="3"/>
  <c r="N69" i="3"/>
  <c r="L69" i="3"/>
  <c r="J69" i="3"/>
  <c r="H69" i="3"/>
  <c r="N68" i="3"/>
  <c r="L68" i="3"/>
  <c r="J68" i="3"/>
  <c r="H68" i="3"/>
  <c r="N67" i="3"/>
  <c r="L67" i="3"/>
  <c r="J67" i="3"/>
  <c r="H67" i="3"/>
  <c r="N66" i="3"/>
  <c r="L66" i="3"/>
  <c r="J66" i="3"/>
  <c r="H66" i="3"/>
  <c r="N65" i="3"/>
  <c r="N71" i="3" s="1"/>
  <c r="L65" i="3"/>
  <c r="L71" i="3" s="1"/>
  <c r="J65" i="3"/>
  <c r="J71" i="3" s="1"/>
  <c r="H65" i="3"/>
  <c r="W62" i="3"/>
  <c r="N61" i="3"/>
  <c r="L61" i="3"/>
  <c r="J61" i="3"/>
  <c r="H61" i="3"/>
  <c r="N60" i="3"/>
  <c r="L60" i="3"/>
  <c r="J60" i="3"/>
  <c r="H60" i="3"/>
  <c r="N59" i="3"/>
  <c r="L59" i="3"/>
  <c r="J59" i="3"/>
  <c r="H59" i="3"/>
  <c r="N58" i="3"/>
  <c r="L58" i="3"/>
  <c r="J58" i="3"/>
  <c r="I58" i="3"/>
  <c r="N57" i="3"/>
  <c r="L57" i="3"/>
  <c r="J57" i="3"/>
  <c r="I57" i="3"/>
  <c r="N56" i="3"/>
  <c r="L56" i="3"/>
  <c r="J56" i="3"/>
  <c r="H56" i="3"/>
  <c r="H62" i="3" s="1"/>
  <c r="N55" i="3"/>
  <c r="N62" i="3" s="1"/>
  <c r="L55" i="3"/>
  <c r="L62" i="3" s="1"/>
  <c r="J55" i="3"/>
  <c r="J62" i="3" s="1"/>
  <c r="H55" i="3"/>
  <c r="W52" i="3"/>
  <c r="N50" i="3"/>
  <c r="L50" i="3"/>
  <c r="J50" i="3"/>
  <c r="I50" i="3"/>
  <c r="N49" i="3"/>
  <c r="L49" i="3"/>
  <c r="J49" i="3"/>
  <c r="H49" i="3"/>
  <c r="N48" i="3"/>
  <c r="L48" i="3"/>
  <c r="J48" i="3"/>
  <c r="H48" i="3"/>
  <c r="N47" i="3"/>
  <c r="L47" i="3"/>
  <c r="J47" i="3"/>
  <c r="H47" i="3"/>
  <c r="N46" i="3"/>
  <c r="L46" i="3"/>
  <c r="J46" i="3"/>
  <c r="H46" i="3"/>
  <c r="N45" i="3"/>
  <c r="L45" i="3"/>
  <c r="J45" i="3"/>
  <c r="H45" i="3"/>
  <c r="N44" i="3"/>
  <c r="L44" i="3"/>
  <c r="J44" i="3"/>
  <c r="H44" i="3"/>
  <c r="N43" i="3"/>
  <c r="L43" i="3"/>
  <c r="J43" i="3"/>
  <c r="H43" i="3"/>
  <c r="N42" i="3"/>
  <c r="L42" i="3"/>
  <c r="J42" i="3"/>
  <c r="H42" i="3"/>
  <c r="N41" i="3"/>
  <c r="L41" i="3"/>
  <c r="J41" i="3"/>
  <c r="H41" i="3"/>
  <c r="N40" i="3"/>
  <c r="L40" i="3"/>
  <c r="J40" i="3"/>
  <c r="H40" i="3"/>
  <c r="N39" i="3"/>
  <c r="L39" i="3"/>
  <c r="J39" i="3"/>
  <c r="H39" i="3"/>
  <c r="N38" i="3"/>
  <c r="L38" i="3"/>
  <c r="J38" i="3"/>
  <c r="H38" i="3"/>
  <c r="N37" i="3"/>
  <c r="L37" i="3"/>
  <c r="J37" i="3"/>
  <c r="H37" i="3"/>
  <c r="N36" i="3"/>
  <c r="L36" i="3"/>
  <c r="J36" i="3"/>
  <c r="H36" i="3"/>
  <c r="N35" i="3"/>
  <c r="L35" i="3"/>
  <c r="J35" i="3"/>
  <c r="H35" i="3"/>
  <c r="N34" i="3"/>
  <c r="L34" i="3"/>
  <c r="J34" i="3"/>
  <c r="H34" i="3"/>
  <c r="N33" i="3"/>
  <c r="L33" i="3"/>
  <c r="J33" i="3"/>
  <c r="H33" i="3"/>
  <c r="N32" i="3"/>
  <c r="L32" i="3"/>
  <c r="J32" i="3"/>
  <c r="H32" i="3"/>
  <c r="N31" i="3"/>
  <c r="L31" i="3"/>
  <c r="J31" i="3"/>
  <c r="H31" i="3"/>
  <c r="N30" i="3"/>
  <c r="L30" i="3"/>
  <c r="J30" i="3"/>
  <c r="H30" i="3"/>
  <c r="N29" i="3"/>
  <c r="L29" i="3"/>
  <c r="J29" i="3"/>
  <c r="H29" i="3"/>
  <c r="N28" i="3"/>
  <c r="L28" i="3"/>
  <c r="J28" i="3"/>
  <c r="H28" i="3"/>
  <c r="N26" i="3"/>
  <c r="L26" i="3"/>
  <c r="J26" i="3"/>
  <c r="H26" i="3"/>
  <c r="N25" i="3"/>
  <c r="L25" i="3"/>
  <c r="J25" i="3"/>
  <c r="H25" i="3"/>
  <c r="N24" i="3"/>
  <c r="L24" i="3"/>
  <c r="J24" i="3"/>
  <c r="H24" i="3"/>
  <c r="N23" i="3"/>
  <c r="L23" i="3"/>
  <c r="J23" i="3"/>
  <c r="H23" i="3"/>
  <c r="N22" i="3"/>
  <c r="L22" i="3"/>
  <c r="J22" i="3"/>
  <c r="H22" i="3"/>
  <c r="N21" i="3"/>
  <c r="L21" i="3"/>
  <c r="J21" i="3"/>
  <c r="H21" i="3"/>
  <c r="N20" i="3"/>
  <c r="L20" i="3"/>
  <c r="J20" i="3"/>
  <c r="H20" i="3"/>
  <c r="N19" i="3"/>
  <c r="L19" i="3"/>
  <c r="J19" i="3"/>
  <c r="H19" i="3"/>
  <c r="N18" i="3"/>
  <c r="L18" i="3"/>
  <c r="J18" i="3"/>
  <c r="H18" i="3"/>
  <c r="N17" i="3"/>
  <c r="L17" i="3"/>
  <c r="J17" i="3"/>
  <c r="I17" i="3"/>
  <c r="N16" i="3"/>
  <c r="L16" i="3"/>
  <c r="J16" i="3"/>
  <c r="I16" i="3"/>
  <c r="I52" i="3" s="1"/>
  <c r="N15" i="3"/>
  <c r="L15" i="3"/>
  <c r="J15" i="3"/>
  <c r="I15" i="3"/>
  <c r="N14" i="3"/>
  <c r="N52" i="3" s="1"/>
  <c r="L14" i="3"/>
  <c r="L52" i="3" s="1"/>
  <c r="J14" i="3"/>
  <c r="J52" i="3" s="1"/>
  <c r="H14" i="3"/>
  <c r="H52" i="3" s="1"/>
  <c r="H91" i="3" l="1"/>
  <c r="I62" i="3"/>
  <c r="H107" i="3"/>
  <c r="I107" i="3"/>
  <c r="H71" i="3"/>
  <c r="J107" i="3"/>
  <c r="H137" i="3"/>
  <c r="H139" i="3"/>
  <c r="I139" i="3"/>
  <c r="E137" i="3"/>
  <c r="N139" i="3"/>
  <c r="E52" i="3"/>
  <c r="E91" i="3"/>
  <c r="L139" i="3"/>
  <c r="E62" i="3"/>
  <c r="E71" i="3"/>
  <c r="W139" i="3"/>
  <c r="D8" i="3"/>
  <c r="E107" i="3" l="1"/>
  <c r="J139" i="3"/>
  <c r="W141" i="3"/>
  <c r="I141" i="3"/>
  <c r="E139" i="3"/>
  <c r="J141" i="3"/>
  <c r="H141" i="3"/>
  <c r="L141" i="3"/>
  <c r="N141" i="3"/>
  <c r="E141" i="3" l="1"/>
</calcChain>
</file>

<file path=xl/sharedStrings.xml><?xml version="1.0" encoding="utf-8"?>
<sst xmlns="http://schemas.openxmlformats.org/spreadsheetml/2006/main" count="1294" uniqueCount="443">
  <si>
    <t>a</t>
  </si>
  <si>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</si>
  <si>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</si>
  <si>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</si>
  <si>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</si>
  <si>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</si>
  <si>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</si>
  <si>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</si>
  <si>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</si>
  <si>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</si>
  <si>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</si>
  <si>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</si>
  <si>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</si>
  <si>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</si>
  <si>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</si>
  <si>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</si>
  <si>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</si>
  <si>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</si>
  <si>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</si>
  <si>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</si>
  <si>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</si>
  <si>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</si>
  <si>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</si>
  <si>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</si>
  <si>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</si>
  <si>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</si>
  <si>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</si>
  <si>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</si>
  <si>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</si>
  <si>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</si>
  <si>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</si>
  <si>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</si>
  <si>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</si>
  <si>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</si>
  <si>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</si>
  <si>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</si>
  <si>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</si>
  <si>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</si>
  <si>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</si>
  <si>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</si>
  <si>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</si>
  <si>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</si>
  <si>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</si>
  <si>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</si>
  <si>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</si>
  <si>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</si>
  <si>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</si>
  <si>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</si>
  <si>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</si>
  <si>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</si>
  <si>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</si>
  <si>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</si>
  <si>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</si>
  <si>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</si>
  <si>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</si>
  <si>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</si>
  <si>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</si>
  <si>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</si>
  <si>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</si>
  <si>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</si>
  <si>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</si>
  <si>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pre tlač</t>
  </si>
  <si>
    <t>produkcie</t>
  </si>
  <si>
    <t>ceny</t>
  </si>
  <si>
    <t>D</t>
  </si>
  <si>
    <t>E</t>
  </si>
  <si>
    <t xml:space="preserve">Spracoval:  Jozef Kvaššay                          </t>
  </si>
  <si>
    <t xml:space="preserve">JKSO : </t>
  </si>
  <si>
    <t>Stavba : Orava -Lesná cesta</t>
  </si>
  <si>
    <t>Objekt : Lesná cesta Magura</t>
  </si>
  <si>
    <t>PROJART, s.r.o. POVAŽSKÁ BYSTRICA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</si>
  <si>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</si>
  <si>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</si>
  <si>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</si>
  <si>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</si>
  <si>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</si>
  <si>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</si>
  <si>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</si>
  <si>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112201102</t>
  </si>
  <si>
    <t>Odstránenie pňov priemer do 500 mm</t>
  </si>
  <si>
    <t>kus</t>
  </si>
  <si>
    <t xml:space="preserve">                    </t>
  </si>
  <si>
    <t>11220-1102</t>
  </si>
  <si>
    <t>45.11.12</t>
  </si>
  <si>
    <t>EK</t>
  </si>
  <si>
    <t>S</t>
  </si>
  <si>
    <t>MAT</t>
  </si>
  <si>
    <t>2865A3502</t>
  </si>
  <si>
    <t>Kónus betónový - 425 - IF 100400</t>
  </si>
  <si>
    <t>25.21.22</t>
  </si>
  <si>
    <t xml:space="preserve">3022233             </t>
  </si>
  <si>
    <t>EZ</t>
  </si>
  <si>
    <t>2865A3543</t>
  </si>
  <si>
    <t>Spojka IN SITU PL - 200</t>
  </si>
  <si>
    <t xml:space="preserve">4000647             </t>
  </si>
  <si>
    <t>2865A3582</t>
  </si>
  <si>
    <t>Kôš bahenný galvanizovaný - DN 315 - IF303000</t>
  </si>
  <si>
    <t xml:space="preserve">3022215             </t>
  </si>
  <si>
    <t>112201103</t>
  </si>
  <si>
    <t>Odstránenie pňov priemer do 700 mm</t>
  </si>
  <si>
    <t>11220-1103</t>
  </si>
  <si>
    <t>121101103</t>
  </si>
  <si>
    <t>Odstránenie ornice s premiestnením do 250 m</t>
  </si>
  <si>
    <t>m3</t>
  </si>
  <si>
    <t>12110-1103</t>
  </si>
  <si>
    <t>45.11.21</t>
  </si>
  <si>
    <t>001</t>
  </si>
  <si>
    <t>122101101</t>
  </si>
  <si>
    <t>Ílové tesnenie pod drenáž</t>
  </si>
  <si>
    <t>12210-1101</t>
  </si>
  <si>
    <t>122101401</t>
  </si>
  <si>
    <t>Výkopy v zemníku na suchu v horn. tr. 1-2 do 100 m3 - ohumusovanie</t>
  </si>
  <si>
    <t>12210-1401</t>
  </si>
  <si>
    <t>122202203</t>
  </si>
  <si>
    <t>Odkopávky pre cesty v horn. tr. 3 nad 1 000 do 10 000 m3</t>
  </si>
  <si>
    <t>12220-2203</t>
  </si>
  <si>
    <t>45.11.24</t>
  </si>
  <si>
    <t>122202209</t>
  </si>
  <si>
    <t>Príplatok za lepivosť horn. tr. 3 pre cesty</t>
  </si>
  <si>
    <t>12220-2209</t>
  </si>
  <si>
    <t>131201101</t>
  </si>
  <si>
    <t>Hĺbenie jám nezapaž. v horn. tr. 3 do 100 m3</t>
  </si>
  <si>
    <t>13120-1101</t>
  </si>
  <si>
    <t>131201109</t>
  </si>
  <si>
    <t>Príplatok za lepivosť v horn. tr. 3</t>
  </si>
  <si>
    <t>13120-1109</t>
  </si>
  <si>
    <t>132201101</t>
  </si>
  <si>
    <t>Hĺbenie rýh šírka do 60 cm v horn. tr. 3 do 100 m3</t>
  </si>
  <si>
    <t>13220-1101</t>
  </si>
  <si>
    <t>33,75 =   33,750</t>
  </si>
  <si>
    <t>132201109</t>
  </si>
  <si>
    <t>Príplatok za lepivosť horniny tr. 3 v rýhach š. do 60 cm</t>
  </si>
  <si>
    <t>13220-1109</t>
  </si>
  <si>
    <t>132201201</t>
  </si>
  <si>
    <t>Hĺbenie rýh šírka do 2 m v horn. tr. 3 do 100 m3</t>
  </si>
  <si>
    <t>13220-1201</t>
  </si>
  <si>
    <t>132201209</t>
  </si>
  <si>
    <t>Príplatok za lepivosť horniny tr.3 v rýhach š. do 200 cm</t>
  </si>
  <si>
    <t>13220-1209</t>
  </si>
  <si>
    <t>133201101</t>
  </si>
  <si>
    <t>Hĺbenie šachiet v horn. tr. 3 do 100 m3</t>
  </si>
  <si>
    <t>13320-1101</t>
  </si>
  <si>
    <t>133201109</t>
  </si>
  <si>
    <t>Príplatok za lepivosť horniny tr.3</t>
  </si>
  <si>
    <t>13320-1109</t>
  </si>
  <si>
    <t>151101201</t>
  </si>
  <si>
    <t>Zhotovenie paženia stien výkopu príložné hl. do 4 m</t>
  </si>
  <si>
    <t>m2</t>
  </si>
  <si>
    <t>15110-1201</t>
  </si>
  <si>
    <t>151101211</t>
  </si>
  <si>
    <t>Odstránenie paženia stien výkopu príložné hl. do 4 m</t>
  </si>
  <si>
    <t>15110-1211</t>
  </si>
  <si>
    <t>253</t>
  </si>
  <si>
    <t>162307112</t>
  </si>
  <si>
    <t>Vodor. premiestnenie výkop. horn. 1-4 1000 m</t>
  </si>
  <si>
    <t>16230-7112</t>
  </si>
  <si>
    <t>162601102</t>
  </si>
  <si>
    <t>Vodorovné premiestnenie výkopu do 5000 m horn. tr. 1-4</t>
  </si>
  <si>
    <t>16260-1102</t>
  </si>
  <si>
    <t>162607119</t>
  </si>
  <si>
    <t>Príplatok ZKD 1000 m</t>
  </si>
  <si>
    <t>16260-7119</t>
  </si>
  <si>
    <t>231</t>
  </si>
  <si>
    <t>167102111</t>
  </si>
  <si>
    <t>Nakladanie neuľahlého výkopu z hornín tr.1-4</t>
  </si>
  <si>
    <t>16710-2111</t>
  </si>
  <si>
    <t>171101141</t>
  </si>
  <si>
    <t>Násypy zhut. z akýchkol. hornín do 0,75 m3 na 1 m2 pre cesty, železn.</t>
  </si>
  <si>
    <t>17110-1141</t>
  </si>
  <si>
    <t>171204111</t>
  </si>
  <si>
    <t>Uloženie sypaniny bez zhut. na skl.</t>
  </si>
  <si>
    <t>17120-4111</t>
  </si>
  <si>
    <t>45.21.22</t>
  </si>
  <si>
    <t>171204112</t>
  </si>
  <si>
    <t>Uloženie sypaniny do násypu  so zhutnemím</t>
  </si>
  <si>
    <t>17120-4112</t>
  </si>
  <si>
    <t>174101101</t>
  </si>
  <si>
    <t>Zásyp zhutnený jám, rýh, šachiet alebo okolo objektu</t>
  </si>
  <si>
    <t>17410-1101</t>
  </si>
  <si>
    <t>175101101</t>
  </si>
  <si>
    <t>Obsyp potrubia bez prehodenia sypaniny</t>
  </si>
  <si>
    <t>17510-1101</t>
  </si>
  <si>
    <t>180401212</t>
  </si>
  <si>
    <t>Založenie lúčneho trávnika výsevom vo svahu 1:5-1:2</t>
  </si>
  <si>
    <t>18040-1212</t>
  </si>
  <si>
    <t>181101102</t>
  </si>
  <si>
    <t>Úprava pláne v zárezoch v horn. tr. 1-4 so zhutnením</t>
  </si>
  <si>
    <t>18110-1102</t>
  </si>
  <si>
    <t>181301111</t>
  </si>
  <si>
    <t>Rozprestretie ornice, sklon do 1:5 nad 500 m2 hr. do 10 cm</t>
  </si>
  <si>
    <t>18130-1111</t>
  </si>
  <si>
    <t>182101101</t>
  </si>
  <si>
    <t>Svahovanie v zárezoch v horn. tr. 1-4</t>
  </si>
  <si>
    <t>18210-1101</t>
  </si>
  <si>
    <t>183405211</t>
  </si>
  <si>
    <t>Zasiatie trávnika hydroosevom na ornicu</t>
  </si>
  <si>
    <t>18340-5211</t>
  </si>
  <si>
    <t>183405291</t>
  </si>
  <si>
    <t>Príplatok za mulčovanie súčasne s osevom</t>
  </si>
  <si>
    <t>18340-5291</t>
  </si>
  <si>
    <t>005724600</t>
  </si>
  <si>
    <t>Zmes trávna tieňová technická</t>
  </si>
  <si>
    <t>kg</t>
  </si>
  <si>
    <t>01.11.92</t>
  </si>
  <si>
    <t>6536,40*0,03 =   196,092</t>
  </si>
  <si>
    <t xml:space="preserve">1 - ZEMNE PRÁCE  spolu: </t>
  </si>
  <si>
    <t>2 - ZÁKLADY</t>
  </si>
  <si>
    <t>002</t>
  </si>
  <si>
    <t>211971110</t>
  </si>
  <si>
    <t>Zhotovenie opláštenia drenáže z geotextílie</t>
  </si>
  <si>
    <t>21197-1110</t>
  </si>
  <si>
    <t>45.25.21</t>
  </si>
  <si>
    <t>271</t>
  </si>
  <si>
    <t>212752127</t>
  </si>
  <si>
    <t>Trativody z flexibilného potrubia DN 160 so štrkopieskovým lôžkom a obsypom</t>
  </si>
  <si>
    <t>m</t>
  </si>
  <si>
    <t>21275-2127</t>
  </si>
  <si>
    <t>286112250</t>
  </si>
  <si>
    <t>Rúrka PVC drenážna flexibilná d 160 mm</t>
  </si>
  <si>
    <t xml:space="preserve">  .  .  </t>
  </si>
  <si>
    <t>673521500</t>
  </si>
  <si>
    <t>Geotextília filtračná F 130 250g/m2</t>
  </si>
  <si>
    <t>17.20.10</t>
  </si>
  <si>
    <t>215901101</t>
  </si>
  <si>
    <t>Zhutnenie podložia z hor. súdr. do 92%PS a nesúdr. Id do 0,8</t>
  </si>
  <si>
    <t>21590-1101</t>
  </si>
  <si>
    <t>000</t>
  </si>
  <si>
    <t>215999999</t>
  </si>
  <si>
    <t>Skúška zhutnenia podložia</t>
  </si>
  <si>
    <t>sub.</t>
  </si>
  <si>
    <t>21599-9999</t>
  </si>
  <si>
    <t>011</t>
  </si>
  <si>
    <t>272313711</t>
  </si>
  <si>
    <t>Základové pás z betónu prostého tr. C25/30 - pod čelo priepustu</t>
  </si>
  <si>
    <t>27231-3711</t>
  </si>
  <si>
    <t>45.25.32</t>
  </si>
  <si>
    <t xml:space="preserve">2 - ZÁKLADY  spolu: </t>
  </si>
  <si>
    <t>4 - VODOROVNÉ KONŠTRUKCIE</t>
  </si>
  <si>
    <t>312</t>
  </si>
  <si>
    <t>451311311</t>
  </si>
  <si>
    <t>Podklad pod dlažbu z betónu tr. C 12/15 hr. do 100 mm</t>
  </si>
  <si>
    <t>45131-1311</t>
  </si>
  <si>
    <t>451573111</t>
  </si>
  <si>
    <t>Lôžko pod potrubie, stoky v otvorenom výkope z piesku a štrkopiesku</t>
  </si>
  <si>
    <t>45157-3111</t>
  </si>
  <si>
    <t>45.21.41</t>
  </si>
  <si>
    <t>452312131</t>
  </si>
  <si>
    <t>Sedlové lôžka z betónu prostého tr. C 12/15 v otvorenom výkope pod potrubie</t>
  </si>
  <si>
    <t>45231-2131</t>
  </si>
  <si>
    <t>452384131</t>
  </si>
  <si>
    <t>Podvaly pod potr. betón B 7,5 (C8/10) otv. výk. prier. pl. nad 500cm2</t>
  </si>
  <si>
    <t>45238-4131</t>
  </si>
  <si>
    <t>211</t>
  </si>
  <si>
    <t>462511111</t>
  </si>
  <si>
    <t>Zásypy z lomového kameňa, zhotovenie s dodaním kameňa</t>
  </si>
  <si>
    <t>46251-1111</t>
  </si>
  <si>
    <t>45.21.21</t>
  </si>
  <si>
    <t>465511312</t>
  </si>
  <si>
    <t>Dlažba z lomového kameňa na sucho do 20m2, hr. 250 mm so zaliatím škár MC</t>
  </si>
  <si>
    <t>46551-1312</t>
  </si>
  <si>
    <t>45.24.13</t>
  </si>
  <si>
    <t xml:space="preserve">4 - VODOROVNÉ KONŠTRUKCIE  spolu: </t>
  </si>
  <si>
    <t>5 - KOMUNIKÁCIE</t>
  </si>
  <si>
    <t>221</t>
  </si>
  <si>
    <t>561471115</t>
  </si>
  <si>
    <t>Podklad zo zeminy stabil. vápnom ROAD MIX hr. 250 mm</t>
  </si>
  <si>
    <t>56147-1115</t>
  </si>
  <si>
    <t>45.23.11</t>
  </si>
  <si>
    <t>561471119</t>
  </si>
  <si>
    <t>Príplatok za každých ďalších 10 mm hrúbky</t>
  </si>
  <si>
    <t>56147-1119</t>
  </si>
  <si>
    <t>564681111</t>
  </si>
  <si>
    <t>Podklad z kameniva hrub. drveného 63-125 mm hr. 300 mm</t>
  </si>
  <si>
    <t>56468-1111</t>
  </si>
  <si>
    <t>564752114</t>
  </si>
  <si>
    <t>Podklad zo štrkodrvina 0/63 hr. 180 mm</t>
  </si>
  <si>
    <t>56475-2114</t>
  </si>
  <si>
    <t>564762111</t>
  </si>
  <si>
    <t>Podklad zo štrkodrviny 0/125 hr. 200 mm</t>
  </si>
  <si>
    <t>56476-2111</t>
  </si>
  <si>
    <t>567116113</t>
  </si>
  <si>
    <t>Podklad z prostého betónu tr. C 12/15 hr. 100 mm - podkam.dlažbu , priepust</t>
  </si>
  <si>
    <t>56711-6113</t>
  </si>
  <si>
    <t>569731111</t>
  </si>
  <si>
    <t>Spevnenie krajníc alebo komunik. kamenivom drveným hr. 100 mm</t>
  </si>
  <si>
    <t>56973-1111</t>
  </si>
  <si>
    <t>45.23.12</t>
  </si>
  <si>
    <t>569903311</t>
  </si>
  <si>
    <t>Zhotovenie zemných krajníc so zhutnením</t>
  </si>
  <si>
    <t>56990-3311</t>
  </si>
  <si>
    <t>572702111</t>
  </si>
  <si>
    <t>Vyspravenie výtlkov štrkodrvinou fr. 32/63</t>
  </si>
  <si>
    <t>57270-2111</t>
  </si>
  <si>
    <t>581132111</t>
  </si>
  <si>
    <t>Kryt cementobetónový komunikácií skupiny CB II hr.210mm, vystužený polyuretán.vláknami</t>
  </si>
  <si>
    <t>58113-2111</t>
  </si>
  <si>
    <t>597161111</t>
  </si>
  <si>
    <t>Rigol dláždený z lom. kameňa hr. 250 mm, škáry z cem. malty, lôžko z betónu tr. C 8/10</t>
  </si>
  <si>
    <t>59716-1111</t>
  </si>
  <si>
    <t>598622200</t>
  </si>
  <si>
    <t>Montáž uzavretého žľabu BG, BGU-Z, BGZ-S, SV 200 do lôžka z betónu prostého tr.C 25/30</t>
  </si>
  <si>
    <t>59862-2200</t>
  </si>
  <si>
    <t>5927A1402</t>
  </si>
  <si>
    <t>Žľab pre vysokú záťaž BGZ-S, SV G NW 200,č.5-0, bez spádu</t>
  </si>
  <si>
    <t>26.61.11</t>
  </si>
  <si>
    <t xml:space="preserve">16701               </t>
  </si>
  <si>
    <t>5927A3702</t>
  </si>
  <si>
    <t>Rošt liatinový s pozdl.rebr.NW 200, 500/247/25, MW 27/13</t>
  </si>
  <si>
    <t>28.75.27</t>
  </si>
  <si>
    <t xml:space="preserve">22722               </t>
  </si>
  <si>
    <t>5927A6152</t>
  </si>
  <si>
    <t>Matica BGZ-S, M 12, DIN 934, pozinkovaná</t>
  </si>
  <si>
    <t xml:space="preserve">32027               </t>
  </si>
  <si>
    <t>5927A6153</t>
  </si>
  <si>
    <t>Podložka BGZ-S, M 12, DIN 134, pozinkovaná</t>
  </si>
  <si>
    <t xml:space="preserve">32025               </t>
  </si>
  <si>
    <t>599632111</t>
  </si>
  <si>
    <t>Výplň škár dlažby z lom. kameňa cementovou maltou</t>
  </si>
  <si>
    <t>59963-2111</t>
  </si>
  <si>
    <t xml:space="preserve">5 - KOMUNIKÁCIE  spolu: </t>
  </si>
  <si>
    <t>8 - RÚROVÉ VEDENIA</t>
  </si>
  <si>
    <t>871353121</t>
  </si>
  <si>
    <t>Montáž potrubia z kanalizačných rúr z PVC v otvorenom výkope do 20% DN 200, tesnenie gum. krúžkami</t>
  </si>
  <si>
    <t>87135-3121</t>
  </si>
  <si>
    <t>877353121</t>
  </si>
  <si>
    <t>Montáž tvaroviek odbočných na potrubie z kanalizačných rúr z PVC v otvorenom výkope DN 200</t>
  </si>
  <si>
    <t>87735-3121</t>
  </si>
  <si>
    <t>2865A0309</t>
  </si>
  <si>
    <t>Rúra kanalizačná hladká PVC d 200x5,9x600 - SP343600</t>
  </si>
  <si>
    <t xml:space="preserve">3022407             </t>
  </si>
  <si>
    <t>2865A0454</t>
  </si>
  <si>
    <t>Presuvka kanalizačná PVC d 200 _ 4383</t>
  </si>
  <si>
    <t xml:space="preserve">3023719             </t>
  </si>
  <si>
    <t>2865A0707</t>
  </si>
  <si>
    <t>Odbočka kanalizačná PVC 45° d 200/110 - 4347</t>
  </si>
  <si>
    <t xml:space="preserve">3009595             </t>
  </si>
  <si>
    <t>2865A1017</t>
  </si>
  <si>
    <t>Koleno kanalizačné PVC d 200x30° - 4347</t>
  </si>
  <si>
    <t xml:space="preserve">3041340             </t>
  </si>
  <si>
    <t>877353122</t>
  </si>
  <si>
    <t>Montáž presuviek na potrubie z kanalizačných rúr z PVC v otvorenom výkope DN 200</t>
  </si>
  <si>
    <t>87735-3122</t>
  </si>
  <si>
    <t>892101111</t>
  </si>
  <si>
    <t>Skúška tesnosti kanalizačného potrubia DN do 200 vodou</t>
  </si>
  <si>
    <t>89210-1111</t>
  </si>
  <si>
    <t>894807313</t>
  </si>
  <si>
    <t>Montáž uličnej vpuste z PVC, DN  400, DN potrubia 200, tlak 12,5 t, hl. 900 do 1400mm</t>
  </si>
  <si>
    <t>89480-7313</t>
  </si>
  <si>
    <t>2865A2302</t>
  </si>
  <si>
    <t>TEGRA 425 - Dno šachtové "slepé" -RF10000</t>
  </si>
  <si>
    <t xml:space="preserve">4000666             </t>
  </si>
  <si>
    <t>2865A3142</t>
  </si>
  <si>
    <t>Rúra teleskopická s tesnením 425x375- N7083</t>
  </si>
  <si>
    <t xml:space="preserve">3022180             </t>
  </si>
  <si>
    <t>2865A3182</t>
  </si>
  <si>
    <t>Rúra šachtová vlnovcová - 425x2000-N3433</t>
  </si>
  <si>
    <t xml:space="preserve">3044021             </t>
  </si>
  <si>
    <t>254</t>
  </si>
  <si>
    <t>899211113</t>
  </si>
  <si>
    <t>Osadenie liatinových mreží s rámom, hmotnosť jednotlivo nad 100 do 150 kg</t>
  </si>
  <si>
    <t>89921-1113</t>
  </si>
  <si>
    <t xml:space="preserve">8 - RÚROVÉ VEDENIA  spolu: </t>
  </si>
  <si>
    <t>9 - OSTATNÉ KONŠTRUKCIE A PRÁCE</t>
  </si>
  <si>
    <t>911231111</t>
  </si>
  <si>
    <t>Osadenie a montáž cest. oceľ. zábradlia s oceľ. stĺpikmi, s dvoma madlami</t>
  </si>
  <si>
    <t>91123-1111</t>
  </si>
  <si>
    <t>2865A3522</t>
  </si>
  <si>
    <t>Mreža liatinová na teles.rúru D400 - DN315</t>
  </si>
  <si>
    <t xml:space="preserve">3022240             </t>
  </si>
  <si>
    <t>911332111</t>
  </si>
  <si>
    <t>Osadenie a mont. oceľ. zvodidla so zabaranením stĺpikov pri vzdialenosti 2 m</t>
  </si>
  <si>
    <t>91133-2111</t>
  </si>
  <si>
    <t>553000010</t>
  </si>
  <si>
    <t>Oceľové konštrukcie - predbežná cena - zábradlie z ocelespovrch.úpravou</t>
  </si>
  <si>
    <t>28.11.23</t>
  </si>
  <si>
    <t>553915120</t>
  </si>
  <si>
    <t>Zvodidlový systém JSNH4 zostava 4 metre JSNH4/N2 stĺpiky po 2 m</t>
  </si>
  <si>
    <t>553915220</t>
  </si>
  <si>
    <t>Zvodidlový systém OSNH4/N2 zostava 4 metre stĺpiky po 2 m</t>
  </si>
  <si>
    <t>918101111</t>
  </si>
  <si>
    <t>Lôžko pod obrubníky, krajníky, obruby z betónu tr. C 12/15</t>
  </si>
  <si>
    <t>91810-1111</t>
  </si>
  <si>
    <t>919411121</t>
  </si>
  <si>
    <t>Čelo priepustu z betónu prostého tr. C 8/10 pre priepust z rúr DN 600-800 mm</t>
  </si>
  <si>
    <t>91941-1121</t>
  </si>
  <si>
    <t>919413121</t>
  </si>
  <si>
    <t>Vtoková nádržka z betónu prost. vodost. V-4 tr. C 16/20 pri priepuste z rúr do DN 800 mm</t>
  </si>
  <si>
    <t>91941-3121</t>
  </si>
  <si>
    <t>919413221</t>
  </si>
  <si>
    <t>Vtoková nádržka z betónu prost. vodost. V-4 tr. C 16/20 pri priepuste z rúr DN 900-1500 mm</t>
  </si>
  <si>
    <t>91941-3221</t>
  </si>
  <si>
    <t>592225810</t>
  </si>
  <si>
    <t>Rúra TZR 112-60 60x240x10,6</t>
  </si>
  <si>
    <t>26.61.13</t>
  </si>
  <si>
    <t>592225820</t>
  </si>
  <si>
    <t>Rúra TZR 111-80 80x240x11,5</t>
  </si>
  <si>
    <t>592225830</t>
  </si>
  <si>
    <t>Rúra TZR 111-100 100x240x13</t>
  </si>
  <si>
    <t>7,50*1,05 =   7,875</t>
  </si>
  <si>
    <t>919514111</t>
  </si>
  <si>
    <t>Zhotovenie priepustu z rúr betónových alebo železobetónových DN 600 mm</t>
  </si>
  <si>
    <t>91951-4111</t>
  </si>
  <si>
    <t>919535557</t>
  </si>
  <si>
    <t>Obetónovanie rúrového priepustu betónom prostým tr. C 16/20</t>
  </si>
  <si>
    <t>91953-5557</t>
  </si>
  <si>
    <t>935112111</t>
  </si>
  <si>
    <t>Osadenie priekop. žľabu z bet. tvárnic š. do 500 mm do lôžka z bet. tr. C 12/15 hr. 100 mm</t>
  </si>
  <si>
    <t>93511-2111</t>
  </si>
  <si>
    <t>592275160</t>
  </si>
  <si>
    <t>Žľabovka  50x50x8cm</t>
  </si>
  <si>
    <t>592275700</t>
  </si>
  <si>
    <t>Žľabovka betónová 50/40/10cm</t>
  </si>
  <si>
    <t>592276300</t>
  </si>
  <si>
    <t>Melioračná tvárnica 50x50x8 cm</t>
  </si>
  <si>
    <t>938902106</t>
  </si>
  <si>
    <t>Čistenie priekop nespev. šírka dna nad 40 cm nános do 0,50 m3/m</t>
  </si>
  <si>
    <t>93890-2106</t>
  </si>
  <si>
    <t>938909612</t>
  </si>
  <si>
    <t>Odstránenie uľahnutého nánosu z krajníc hr. 100-200 mm</t>
  </si>
  <si>
    <t>93890-9612</t>
  </si>
  <si>
    <t>013</t>
  </si>
  <si>
    <t>979081111</t>
  </si>
  <si>
    <t>Odvoz sute a vybúraných hmôt na skládku do 1 km</t>
  </si>
  <si>
    <t>t</t>
  </si>
  <si>
    <t>97908-1111</t>
  </si>
  <si>
    <t>45.11.11</t>
  </si>
  <si>
    <t>321</t>
  </si>
  <si>
    <t>979086112</t>
  </si>
  <si>
    <t>Nakladanie alebo prekladanie sute a vybúraných hmôt</t>
  </si>
  <si>
    <t>97908-6112</t>
  </si>
  <si>
    <t>979131410</t>
  </si>
  <si>
    <t>Poplatok za ulož.a znešk.stav.sute na urč.sklád. -z demol.vozoviek "O"-ost.odpad</t>
  </si>
  <si>
    <t>97913-1410</t>
  </si>
  <si>
    <t>979131415</t>
  </si>
  <si>
    <t>Poplatok za uloženie vykopanej zeminy</t>
  </si>
  <si>
    <t>97913-1415</t>
  </si>
  <si>
    <t>998224111</t>
  </si>
  <si>
    <t>Presun hmôt pre pozemné komunikácie, kryt betónový</t>
  </si>
  <si>
    <t>99822-4111</t>
  </si>
  <si>
    <t xml:space="preserve">9 - OSTATNÉ KONŠTRUKCIE A PRÁCE  spolu: </t>
  </si>
  <si>
    <t xml:space="preserve">PRÁCE A DODÁVKY HSV  spolu: </t>
  </si>
  <si>
    <t>Za rozpočet celkom</t>
  </si>
  <si>
    <t>Dátum: 03.09.2024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</si>
</sst>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&quot; Sk&quot;;[Red]\-#,##0&quot; Sk&quot;"/>
    <numFmt numFmtId="165" formatCode="_-* #,##0&quot; Sk&quot;_-;\-* #,##0&quot; Sk&quot;_-;_-* &quot;- Sk&quot;_-;_-@_-"/>
    <numFmt numFmtId="169" formatCode="#,##0.0000"/>
    <numFmt numFmtId="171" formatCode="#,##0.00000"/>
    <numFmt numFmtId="172" formatCode="#,##0.000"/>
    <numFmt numFmtId="173" formatCode="#,##0.0"/>
  </numFmts>
  <fonts count="17">
    <font>
      <sz val="10"/>
      <name val="Arial"/>
      <charset val="238"/>
    </font>
    <font>
      <sz val="8"/>
      <name val="Arial Narrow"/>
      <charset val="238"/>
    </font>
    <font>
      <b/>
      <sz val="10"/>
      <name val="Arial Narrow"/>
      <charset val="238"/>
    </font>
    <font>
      <b/>
      <sz val="8"/>
      <name val="Arial Narrow"/>
      <charset val="238"/>
    </font>
    <font>
      <sz val="8"/>
      <color rgb="FFFFFFFF"/>
      <name val="Arial Narrow"/>
      <charset val="238"/>
    </font>
    <font>
      <b/>
      <sz val="8"/>
      <color rgb="FFFFFFFF"/>
      <name val="Arial Narrow"/>
      <charset val="238"/>
    </font>
    <font>
      <sz val="8"/>
      <color rgb="FF0000FF"/>
      <name val="Arial Narrow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11"/>
      <color rgb="FF000000"/>
      <name val="Calibri"/>
      <charset val="238"/>
    </font>
    <font>
      <sz val="11"/>
      <color rgb="FFFFFFFF"/>
      <name val="Calibri"/>
      <charset val="238"/>
    </font>
    <font>
      <b/>
      <sz val="11"/>
      <color rgb="FF000000"/>
      <name val="Calibri"/>
      <charset val="238"/>
    </font>
    <font>
      <b/>
      <sz val="18"/>
      <color rgb="FF333399"/>
      <name val="Cambria"/>
      <charset val="238"/>
    </font>
    <font>
      <sz val="11"/>
      <color rgb="FFFF0000"/>
      <name val="Calibri"/>
      <charset val="238"/>
    </font>
    <font>
      <sz val="10"/>
      <name val="Arial"/>
      <charset val="238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A0E0E0"/>
        <bgColor rgb="FFA6CAF0"/>
      </patternFill>
    </fill>
    <fill>
      <patternFill patternType="solid">
        <fgColor rgb="FFA6CAF0"/>
        <bgColor rgb="FFA0E0E0"/>
      </patternFill>
    </fill>
    <fill>
      <patternFill patternType="solid">
        <fgColor rgb="FFFFFFC0"/>
        <bgColor rgb="FFFFFF99"/>
      </patternFill>
    </fill>
    <fill>
      <patternFill patternType="solid">
        <fgColor rgb="FFFF8080"/>
        <bgColor rgb="FFFF99CC"/>
      </patternFill>
    </fill>
    <fill>
      <patternFill patternType="solid">
        <fgColor rgb="FFC0C0C0"/>
        <bgColor rgb="FFA6CAF0"/>
      </patternFill>
    </fill>
    <fill>
      <patternFill patternType="solid">
        <fgColor rgb="FFFFFF99"/>
        <bgColor rgb="FFFFFFC0"/>
      </patternFill>
    </fill>
    <fill>
      <patternFill patternType="solid">
        <fgColor rgb="FFCC9CCC"/>
        <bgColor rgb="FFFF99CC"/>
      </patternFill>
    </fill>
    <fill>
      <patternFill patternType="solid">
        <fgColor rgb="FF996666"/>
        <bgColor rgb="FF666699"/>
      </patternFill>
    </fill>
    <fill>
      <patternFill patternType="solid">
        <fgColor rgb="FF999933"/>
        <bgColor rgb="FF969696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rgb="FF3333CC"/>
      </top>
      <bottom style="double">
        <color rgb="FF3333CC"/>
      </bottom>
      <diagonal/>
    </border>
  </borders>
  <cellStyleXfs count="32">
    <xf numFmtId="0" fontId="0" fillId="0" borderId="0"/>
    <xf numFmtId="0" fontId="8" fillId="0" borderId="0"/>
    <xf numFmtId="0" fontId="14" fillId="0" borderId="0" applyBorder="0">
      <alignment vertical="center"/>
    </xf>
    <xf numFmtId="0" fontId="9" fillId="4" borderId="0" applyBorder="0" applyProtection="0"/>
    <xf numFmtId="165" fontId="14" fillId="0" borderId="0" applyBorder="0" applyProtection="0"/>
    <xf numFmtId="0" fontId="9" fillId="2" borderId="0" applyBorder="0" applyProtection="0"/>
    <xf numFmtId="0" fontId="9" fillId="2" borderId="0" applyBorder="0" applyProtection="0"/>
    <xf numFmtId="164" fontId="7" fillId="0" borderId="8"/>
    <xf numFmtId="0" fontId="9" fillId="3" borderId="0" applyBorder="0" applyProtection="0"/>
    <xf numFmtId="0" fontId="9" fillId="5" borderId="0" applyBorder="0" applyProtection="0"/>
    <xf numFmtId="0" fontId="14" fillId="0" borderId="8"/>
    <xf numFmtId="0" fontId="7" fillId="0" borderId="8">
      <alignment vertical="center"/>
    </xf>
    <xf numFmtId="0" fontId="9" fillId="6" borderId="0" applyBorder="0" applyProtection="0"/>
    <xf numFmtId="0" fontId="9" fillId="2" borderId="0" applyBorder="0" applyProtection="0"/>
    <xf numFmtId="0" fontId="9" fillId="4" borderId="0" applyBorder="0" applyProtection="0"/>
    <xf numFmtId="0" fontId="9" fillId="5" borderId="0" applyBorder="0" applyProtection="0"/>
    <xf numFmtId="0" fontId="9" fillId="7" borderId="0" applyBorder="0" applyProtection="0"/>
    <xf numFmtId="0" fontId="9" fillId="8" borderId="0" applyBorder="0" applyProtection="0"/>
    <xf numFmtId="0" fontId="9" fillId="4" borderId="0" applyBorder="0" applyProtection="0"/>
    <xf numFmtId="0" fontId="10" fillId="2" borderId="0" applyBorder="0" applyProtection="0"/>
    <xf numFmtId="0" fontId="10" fillId="9" borderId="0" applyBorder="0" applyProtection="0"/>
    <xf numFmtId="0" fontId="10" fillId="10" borderId="0" applyBorder="0" applyProtection="0"/>
    <xf numFmtId="0" fontId="10" fillId="8" borderId="0" applyBorder="0" applyProtection="0"/>
    <xf numFmtId="0" fontId="10" fillId="2" borderId="0" applyBorder="0" applyProtection="0"/>
    <xf numFmtId="0" fontId="10" fillId="5" borderId="0" applyBorder="0" applyProtection="0"/>
    <xf numFmtId="0" fontId="11" fillId="0" borderId="9" applyProtection="0"/>
    <xf numFmtId="0" fontId="8" fillId="0" borderId="0"/>
    <xf numFmtId="0" fontId="12" fillId="0" borderId="0" applyBorder="0" applyProtection="0"/>
    <xf numFmtId="0" fontId="8" fillId="0" borderId="0"/>
    <xf numFmtId="0" fontId="7" fillId="0" borderId="0" applyBorder="0">
      <alignment vertical="center"/>
    </xf>
    <xf numFmtId="0" fontId="13" fillId="0" borderId="0" applyBorder="0" applyProtection="0"/>
    <xf numFmtId="0" fontId="7" fillId="0" borderId="1">
      <alignment vertical="center"/>
    </xf>
  </cellStyleXfs>
  <cellXfs count="6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72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72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169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2" xfId="0" applyFont="1" applyBorder="1" applyAlignment="1">
      <alignment horizontal="left" vertical="top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1" fillId="0" borderId="4" xfId="0" applyFont="1" applyBorder="1" applyAlignment="1" applyProtection="1">
      <alignment horizontal="center"/>
      <protection locked="0"/>
    </xf>
    <xf numFmtId="172" fontId="1" fillId="0" borderId="4" xfId="0" applyNumberFormat="1" applyFont="1" applyBorder="1"/>
    <xf numFmtId="0" fontId="1" fillId="0" borderId="4" xfId="0" applyFont="1" applyBorder="1" applyAlignment="1">
      <alignment horizontal="left" vertical="top"/>
    </xf>
    <xf numFmtId="49" fontId="4" fillId="0" borderId="0" xfId="1" applyNumberFormat="1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  <xf numFmtId="173" fontId="4" fillId="0" borderId="0" xfId="0" applyNumberFormat="1" applyFont="1" applyAlignment="1">
      <alignment horizontal="right" wrapText="1"/>
    </xf>
    <xf numFmtId="4" fontId="4" fillId="0" borderId="0" xfId="0" applyNumberFormat="1" applyFont="1" applyAlignment="1">
      <alignment horizontal="right" wrapText="1"/>
    </xf>
    <xf numFmtId="172" fontId="4" fillId="0" borderId="0" xfId="0" applyNumberFormat="1" applyFont="1" applyAlignment="1">
      <alignment horizontal="right" wrapText="1"/>
    </xf>
    <xf numFmtId="169" fontId="4" fillId="0" borderId="0" xfId="0" applyNumberFormat="1" applyFont="1" applyAlignment="1">
      <alignment horizontal="right" wrapText="1"/>
    </xf>
    <xf numFmtId="49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right"/>
    </xf>
    <xf numFmtId="49" fontId="1" fillId="0" borderId="4" xfId="0" applyNumberFormat="1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right"/>
    </xf>
    <xf numFmtId="49" fontId="15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49" fontId="16" fillId="0" borderId="0" xfId="0" applyNumberFormat="1" applyFont="1" applyAlignment="1">
      <alignment horizontal="left" vertical="top" wrapText="1"/>
    </xf>
    <xf numFmtId="172" fontId="16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4" fontId="16" fillId="0" borderId="0" xfId="0" applyNumberFormat="1" applyFont="1" applyAlignment="1">
      <alignment vertical="top"/>
    </xf>
    <xf numFmtId="171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right" vertical="top" wrapText="1"/>
    </xf>
    <xf numFmtId="4" fontId="15" fillId="0" borderId="0" xfId="0" applyNumberFormat="1" applyFont="1" applyAlignment="1">
      <alignment vertical="top"/>
    </xf>
    <xf numFmtId="171" fontId="15" fillId="0" borderId="0" xfId="0" applyNumberFormat="1" applyFont="1" applyAlignment="1">
      <alignment vertical="top"/>
    </xf>
    <xf numFmtId="172" fontId="15" fillId="0" borderId="0" xfId="0" applyNumberFormat="1" applyFont="1" applyAlignment="1">
      <alignment vertical="top"/>
    </xf>
    <xf numFmtId="49" fontId="15" fillId="0" borderId="0" xfId="0" applyNumberFormat="1" applyFont="1" applyAlignment="1">
      <alignment horizontal="left" vertical="top" wrapText="1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32">
    <cellStyle name="1 000 Sk" xfId="11" xr:uid="{00000000-0005-0000-0000-000000000000}"/>
    <cellStyle name="1 000,-  Sk" xfId="2" xr:uid="{00000000-0005-0000-0000-000001000000}"/>
    <cellStyle name="1 000,- Kč" xfId="7" xr:uid="{00000000-0005-0000-0000-000002000000}"/>
    <cellStyle name="1 000,- Sk" xfId="10" xr:uid="{00000000-0005-0000-0000-000003000000}"/>
    <cellStyle name="1000 Sk_fakturuj99" xfId="4" xr:uid="{00000000-0005-0000-0000-000004000000}"/>
    <cellStyle name="20 % – Zvýraznění1" xfId="8" xr:uid="{00000000-0005-0000-0000-000005000000}"/>
    <cellStyle name="20 % – Zvýraznění2" xfId="9" xr:uid="{00000000-0005-0000-0000-000006000000}"/>
    <cellStyle name="20 % – Zvýraznění3" xfId="3" xr:uid="{00000000-0005-0000-0000-000007000000}"/>
    <cellStyle name="20 % – Zvýraznění4" xfId="12" xr:uid="{00000000-0005-0000-0000-000008000000}"/>
    <cellStyle name="20 % – Zvýraznění5" xfId="13" xr:uid="{00000000-0005-0000-0000-000009000000}"/>
    <cellStyle name="20 % – Zvýraznění6" xfId="14" xr:uid="{00000000-0005-0000-0000-00000A000000}"/>
    <cellStyle name="40 % – Zvýraznění1" xfId="5" xr:uid="{00000000-0005-0000-0000-00000B000000}"/>
    <cellStyle name="40 % – Zvýraznění2" xfId="15" xr:uid="{00000000-0005-0000-0000-00000C000000}"/>
    <cellStyle name="40 % – Zvýraznění3" xfId="16" xr:uid="{00000000-0005-0000-0000-00000D000000}"/>
    <cellStyle name="40 % – Zvýraznění4" xfId="17" xr:uid="{00000000-0005-0000-0000-00000E000000}"/>
    <cellStyle name="40 % – Zvýraznění5" xfId="6" xr:uid="{00000000-0005-0000-0000-00000F000000}"/>
    <cellStyle name="40 % – Zvýraznění6" xfId="18" xr:uid="{00000000-0005-0000-0000-000010000000}"/>
    <cellStyle name="60 % – Zvýraznění1" xfId="19" xr:uid="{00000000-0005-0000-0000-000011000000}"/>
    <cellStyle name="60 % – Zvýraznění2" xfId="20" xr:uid="{00000000-0005-0000-0000-000012000000}"/>
    <cellStyle name="60 % – Zvýraznění3" xfId="21" xr:uid="{00000000-0005-0000-0000-000013000000}"/>
    <cellStyle name="60 % – Zvýraznění4" xfId="22" xr:uid="{00000000-0005-0000-0000-000014000000}"/>
    <cellStyle name="60 % – Zvýraznění5" xfId="23" xr:uid="{00000000-0005-0000-0000-000015000000}"/>
    <cellStyle name="60 % – Zvýraznění6" xfId="24" xr:uid="{00000000-0005-0000-0000-000016000000}"/>
    <cellStyle name="Celkem" xfId="25" xr:uid="{00000000-0005-0000-0000-000017000000}"/>
    <cellStyle name="data" xfId="26" xr:uid="{00000000-0005-0000-0000-000018000000}"/>
    <cellStyle name="Název" xfId="27" xr:uid="{00000000-0005-0000-0000-000019000000}"/>
    <cellStyle name="Normálna" xfId="0" builtinId="0"/>
    <cellStyle name="normálne_fakturuj99" xfId="28" xr:uid="{00000000-0005-0000-0000-00001B000000}"/>
    <cellStyle name="normálne_KLs" xfId="1" xr:uid="{00000000-0005-0000-0000-00001C000000}"/>
    <cellStyle name="TEXT 1" xfId="29" xr:uid="{00000000-0005-0000-0000-00001D000000}"/>
    <cellStyle name="Text upozornění" xfId="30" xr:uid="{00000000-0005-0000-0000-00001E000000}"/>
    <cellStyle name="TEXT1" xfId="31" xr:uid="{00000000-0005-0000-0000-00001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9933"/>
      <rgbColor rgb="00800080"/>
      <rgbColor rgb="00008080"/>
      <rgbColor rgb="00C0C0C0"/>
      <rgbColor rgb="00996666"/>
      <rgbColor rgb="009999FF"/>
      <rgbColor rgb="00993366"/>
      <rgbColor rgb="00FFFFC0"/>
      <rgbColor rgb="00CCFFFF"/>
      <rgbColor rgb="00660066"/>
      <rgbColor rgb="00FF8080"/>
      <rgbColor rgb="000066CC"/>
      <rgbColor rgb="00A0E0E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FF99CC"/>
      <rgbColor rgb="00CC9CCC"/>
      <rgbColor rgb="00FFCC99"/>
      <rgbColor rgb="003333CC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41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G14" sqref="G14:G142"/>
    </sheetView>
  </sheetViews>
  <sheetFormatPr defaultColWidth="9" defaultRowHeight="13.5"/>
  <cols>
    <col min="1" max="1" width="6.7109375" style="12" customWidth="1"/>
    <col min="2" max="2" width="3.7109375" style="13" customWidth="1"/>
    <col min="3" max="3" width="13" style="14" customWidth="1"/>
    <col min="4" max="4" width="45.7109375" style="15" customWidth="1"/>
    <col min="5" max="5" width="11.28515625" style="16" customWidth="1"/>
    <col min="6" max="6" width="5.85546875" style="17" customWidth="1"/>
    <col min="7" max="7" width="8.7109375" style="18" customWidth="1"/>
    <col min="8" max="10" width="9.7109375" style="18" customWidth="1"/>
    <col min="11" max="11" width="7.42578125" style="19" customWidth="1"/>
    <col min="12" max="12" width="8.28515625" style="19" customWidth="1"/>
    <col min="13" max="13" width="7.140625" style="16" customWidth="1"/>
    <col min="14" max="14" width="7" style="16" customWidth="1"/>
    <col min="15" max="15" width="3.5703125" style="17" customWidth="1"/>
    <col min="16" max="16" width="12.7109375" style="17" customWidth="1"/>
    <col min="17" max="19" width="11.28515625" style="16" customWidth="1"/>
    <col min="20" max="20" width="10.5703125" style="20" customWidth="1"/>
    <col min="21" max="21" width="10.28515625" style="20" customWidth="1"/>
    <col min="22" max="22" width="5.7109375" style="20" customWidth="1"/>
    <col min="23" max="23" width="9.140625" style="16" customWidth="1"/>
    <col min="24" max="25" width="11.85546875" style="21" customWidth="1"/>
    <col min="26" max="26" width="7.5703125" style="14" customWidth="1"/>
    <col min="27" max="27" width="12.7109375" style="14" customWidth="1"/>
    <col min="28" max="28" width="4.28515625" style="17" customWidth="1"/>
    <col min="29" max="30" width="2.7109375" style="17" customWidth="1"/>
    <col min="31" max="34" width="9.140625" style="22" customWidth="1"/>
    <col min="35" max="35" width="9.140625" style="4" customWidth="1"/>
    <col min="36" max="37" width="9.140625" style="4" hidden="1" customWidth="1"/>
    <col min="38" max="1024" width="9" style="4"/>
  </cols>
  <sheetData>
    <row r="1" spans="1:37" s="4" customFormat="1" ht="12.75" customHeight="1">
      <c r="A1" s="8" t="s">
        <v>2</v>
      </c>
      <c r="G1" s="5"/>
      <c r="I1" s="8" t="s">
        <v>66</v>
      </c>
      <c r="J1" s="5"/>
      <c r="K1" s="6"/>
      <c r="Q1" s="7"/>
      <c r="R1" s="7"/>
      <c r="S1" s="7"/>
      <c r="X1" s="21"/>
      <c r="Y1" s="21"/>
      <c r="Z1" s="37" t="s">
        <v>3</v>
      </c>
      <c r="AA1" s="37" t="s">
        <v>4</v>
      </c>
      <c r="AB1" s="1" t="s">
        <v>5</v>
      </c>
      <c r="AC1" s="1" t="s">
        <v>6</v>
      </c>
      <c r="AD1" s="1" t="s">
        <v>7</v>
      </c>
      <c r="AE1" s="38" t="s">
        <v>8</v>
      </c>
      <c r="AF1" s="39" t="s">
        <v>9</v>
      </c>
    </row>
    <row r="2" spans="1:37" s="4" customFormat="1" ht="12.75">
      <c r="A2" s="8" t="s">
        <v>10</v>
      </c>
      <c r="G2" s="5"/>
      <c r="H2" s="23"/>
      <c r="I2" s="8" t="s">
        <v>67</v>
      </c>
      <c r="J2" s="5"/>
      <c r="K2" s="6"/>
      <c r="Q2" s="7"/>
      <c r="R2" s="7"/>
      <c r="S2" s="7"/>
      <c r="X2" s="21"/>
      <c r="Y2" s="21"/>
      <c r="Z2" s="37" t="s">
        <v>11</v>
      </c>
      <c r="AA2" s="3" t="s">
        <v>12</v>
      </c>
      <c r="AB2" s="2" t="s">
        <v>13</v>
      </c>
      <c r="AC2" s="2"/>
      <c r="AD2" s="3"/>
      <c r="AE2" s="38">
        <v>1</v>
      </c>
      <c r="AF2" s="40">
        <v>123.5</v>
      </c>
    </row>
    <row r="3" spans="1:37" s="4" customFormat="1" ht="12.75">
      <c r="A3" s="8" t="s">
        <v>14</v>
      </c>
      <c r="G3" s="5"/>
      <c r="I3" s="8" t="s">
        <v>442</v>
      </c>
      <c r="J3" s="5"/>
      <c r="K3" s="6"/>
      <c r="Q3" s="7"/>
      <c r="R3" s="7"/>
      <c r="S3" s="7"/>
      <c r="X3" s="21"/>
      <c r="Y3" s="21"/>
      <c r="Z3" s="37" t="s">
        <v>15</v>
      </c>
      <c r="AA3" s="3" t="s">
        <v>16</v>
      </c>
      <c r="AB3" s="2" t="s">
        <v>13</v>
      </c>
      <c r="AC3" s="2" t="s">
        <v>17</v>
      </c>
      <c r="AD3" s="3" t="s">
        <v>18</v>
      </c>
      <c r="AE3" s="38">
        <v>2</v>
      </c>
      <c r="AF3" s="41">
        <v>123.46</v>
      </c>
    </row>
    <row r="4" spans="1:37" s="4" customFormat="1" ht="12.75">
      <c r="Q4" s="7"/>
      <c r="R4" s="7"/>
      <c r="S4" s="7"/>
      <c r="X4" s="21"/>
      <c r="Y4" s="21"/>
      <c r="Z4" s="37" t="s">
        <v>19</v>
      </c>
      <c r="AA4" s="3" t="s">
        <v>20</v>
      </c>
      <c r="AB4" s="2" t="s">
        <v>13</v>
      </c>
      <c r="AC4" s="2"/>
      <c r="AD4" s="3"/>
      <c r="AE4" s="38">
        <v>3</v>
      </c>
      <c r="AF4" s="42">
        <v>123.45699999999999</v>
      </c>
    </row>
    <row r="5" spans="1:37" s="4" customFormat="1" ht="12.75">
      <c r="A5" s="8" t="s">
        <v>68</v>
      </c>
      <c r="Q5" s="7"/>
      <c r="R5" s="7"/>
      <c r="S5" s="7"/>
      <c r="X5" s="21"/>
      <c r="Y5" s="21"/>
      <c r="Z5" s="37" t="s">
        <v>21</v>
      </c>
      <c r="AA5" s="3" t="s">
        <v>16</v>
      </c>
      <c r="AB5" s="2" t="s">
        <v>13</v>
      </c>
      <c r="AC5" s="2" t="s">
        <v>17</v>
      </c>
      <c r="AD5" s="3" t="s">
        <v>18</v>
      </c>
      <c r="AE5" s="38">
        <v>4</v>
      </c>
      <c r="AF5" s="43">
        <v>123.4567</v>
      </c>
    </row>
    <row r="6" spans="1:37" s="4" customFormat="1" ht="12.75">
      <c r="A6" s="8" t="s">
        <v>69</v>
      </c>
      <c r="Q6" s="7"/>
      <c r="R6" s="7"/>
      <c r="S6" s="7"/>
      <c r="X6" s="21"/>
      <c r="Y6" s="21"/>
      <c r="Z6" s="23"/>
      <c r="AA6" s="23"/>
      <c r="AE6" s="38" t="s">
        <v>22</v>
      </c>
      <c r="AF6" s="41">
        <v>123.46</v>
      </c>
    </row>
    <row r="7" spans="1:37" s="4" customFormat="1" ht="12.75">
      <c r="A7" s="8"/>
      <c r="Q7" s="7"/>
      <c r="R7" s="7"/>
      <c r="S7" s="7"/>
      <c r="X7" s="21"/>
      <c r="Y7" s="21"/>
      <c r="Z7" s="23"/>
      <c r="AA7" s="23"/>
    </row>
    <row r="8" spans="1:37" s="4" customFormat="1">
      <c r="A8" s="4" t="s">
        <v>70</v>
      </c>
      <c r="B8" s="24"/>
      <c r="C8" s="23"/>
      <c r="D8" s="9" t="str">
        <f>CONCATENATE(AA2," ",AB2," ",AC2," ",AD2)</f>
        <v xml:space="preserve">Prehľad rozpočtových nákladov v EUR  </v>
      </c>
      <c r="E8" s="7"/>
      <c r="G8" s="5"/>
      <c r="H8" s="5"/>
      <c r="I8" s="5"/>
      <c r="J8" s="5"/>
      <c r="K8" s="6"/>
      <c r="L8" s="6"/>
      <c r="M8" s="7"/>
      <c r="N8" s="7"/>
      <c r="Q8" s="7"/>
      <c r="R8" s="7"/>
      <c r="S8" s="7"/>
      <c r="X8" s="21"/>
      <c r="Y8" s="21"/>
      <c r="Z8" s="23"/>
      <c r="AA8" s="23"/>
      <c r="AE8" s="17"/>
      <c r="AF8" s="17"/>
      <c r="AG8" s="17"/>
      <c r="AH8" s="17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63" t="s">
        <v>33</v>
      </c>
      <c r="L9" s="63"/>
      <c r="M9" s="64" t="s">
        <v>34</v>
      </c>
      <c r="N9" s="64"/>
      <c r="O9" s="10" t="s">
        <v>1</v>
      </c>
      <c r="P9" s="26" t="s">
        <v>35</v>
      </c>
      <c r="Q9" s="10" t="s">
        <v>27</v>
      </c>
      <c r="R9" s="10" t="s">
        <v>27</v>
      </c>
      <c r="S9" s="26" t="s">
        <v>27</v>
      </c>
      <c r="T9" s="28" t="s">
        <v>36</v>
      </c>
      <c r="U9" s="29" t="s">
        <v>37</v>
      </c>
      <c r="V9" s="30" t="s">
        <v>38</v>
      </c>
      <c r="W9" s="10" t="s">
        <v>39</v>
      </c>
      <c r="X9" s="31" t="s">
        <v>25</v>
      </c>
      <c r="Y9" s="31" t="s">
        <v>25</v>
      </c>
      <c r="Z9" s="44" t="s">
        <v>40</v>
      </c>
      <c r="AA9" s="44" t="s">
        <v>41</v>
      </c>
      <c r="AB9" s="10" t="s">
        <v>38</v>
      </c>
      <c r="AC9" s="10" t="s">
        <v>42</v>
      </c>
      <c r="AD9" s="10" t="s">
        <v>43</v>
      </c>
      <c r="AE9" s="45" t="s">
        <v>44</v>
      </c>
      <c r="AF9" s="45" t="s">
        <v>45</v>
      </c>
      <c r="AG9" s="45" t="s">
        <v>27</v>
      </c>
      <c r="AH9" s="45" t="s">
        <v>46</v>
      </c>
      <c r="AJ9" s="4" t="s">
        <v>71</v>
      </c>
      <c r="AK9" s="4" t="s">
        <v>73</v>
      </c>
    </row>
    <row r="10" spans="1:37">
      <c r="A10" s="11" t="s">
        <v>47</v>
      </c>
      <c r="B10" s="11" t="s">
        <v>48</v>
      </c>
      <c r="C10" s="25"/>
      <c r="D10" s="11" t="s">
        <v>49</v>
      </c>
      <c r="E10" s="11" t="s">
        <v>50</v>
      </c>
      <c r="F10" s="11" t="s">
        <v>51</v>
      </c>
      <c r="G10" s="11" t="s">
        <v>52</v>
      </c>
      <c r="H10" s="11"/>
      <c r="I10" s="11" t="s">
        <v>53</v>
      </c>
      <c r="J10" s="11"/>
      <c r="K10" s="11" t="s">
        <v>29</v>
      </c>
      <c r="L10" s="11" t="s">
        <v>32</v>
      </c>
      <c r="M10" s="27" t="s">
        <v>29</v>
      </c>
      <c r="N10" s="11" t="s">
        <v>32</v>
      </c>
      <c r="O10" s="11" t="s">
        <v>54</v>
      </c>
      <c r="P10" s="27"/>
      <c r="Q10" s="11" t="s">
        <v>55</v>
      </c>
      <c r="R10" s="11" t="s">
        <v>56</v>
      </c>
      <c r="S10" s="27" t="s">
        <v>57</v>
      </c>
      <c r="T10" s="32" t="s">
        <v>58</v>
      </c>
      <c r="U10" s="33" t="s">
        <v>59</v>
      </c>
      <c r="V10" s="34" t="s">
        <v>60</v>
      </c>
      <c r="W10" s="35"/>
      <c r="X10" s="36" t="s">
        <v>61</v>
      </c>
      <c r="Y10" s="36"/>
      <c r="Z10" s="46" t="s">
        <v>62</v>
      </c>
      <c r="AA10" s="46" t="s">
        <v>47</v>
      </c>
      <c r="AB10" s="11" t="s">
        <v>63</v>
      </c>
      <c r="AC10" s="47"/>
      <c r="AD10" s="47"/>
      <c r="AE10" s="48"/>
      <c r="AF10" s="48"/>
      <c r="AG10" s="48"/>
      <c r="AH10" s="48"/>
      <c r="AJ10" s="4" t="s">
        <v>72</v>
      </c>
      <c r="AK10" s="4" t="s">
        <v>74</v>
      </c>
    </row>
    <row r="12" spans="1:37">
      <c r="B12" s="49" t="s">
        <v>75</v>
      </c>
    </row>
    <row r="13" spans="1:37">
      <c r="B13" s="14" t="s">
        <v>76</v>
      </c>
    </row>
    <row r="14" spans="1:37">
      <c r="A14" s="12">
        <v>1</v>
      </c>
      <c r="B14" s="13" t="s">
        <v>77</v>
      </c>
      <c r="C14" s="14" t="s">
        <v>78</v>
      </c>
      <c r="D14" s="15" t="s">
        <v>79</v>
      </c>
      <c r="E14" s="16">
        <v>55</v>
      </c>
      <c r="F14" s="17" t="s">
        <v>80</v>
      </c>
      <c r="H14" s="18">
        <f>ROUND(E14*G14,2)</f>
        <v>0</v>
      </c>
      <c r="J14" s="18">
        <f t="shared" ref="J14:J26" si="0">ROUND(E14*G14,2)</f>
        <v>0</v>
      </c>
      <c r="K14" s="19">
        <v>2.0000000000000002E-5</v>
      </c>
      <c r="L14" s="19">
        <f t="shared" ref="L14:L26" si="1">E14*K14</f>
        <v>1.1000000000000001E-3</v>
      </c>
      <c r="N14" s="16">
        <f t="shared" ref="N14:N26" si="2">E14*M14</f>
        <v>0</v>
      </c>
      <c r="O14" s="17">
        <v>19</v>
      </c>
      <c r="P14" s="17" t="s">
        <v>81</v>
      </c>
      <c r="V14" s="20" t="s">
        <v>65</v>
      </c>
      <c r="W14" s="16">
        <v>90.915000000000006</v>
      </c>
      <c r="X14" s="50" t="s">
        <v>82</v>
      </c>
      <c r="Y14" s="50" t="s">
        <v>78</v>
      </c>
      <c r="Z14" s="14" t="s">
        <v>83</v>
      </c>
      <c r="AB14" s="17">
        <v>7</v>
      </c>
      <c r="AJ14" s="4" t="s">
        <v>84</v>
      </c>
      <c r="AK14" s="4" t="s">
        <v>85</v>
      </c>
    </row>
    <row r="15" spans="1:37">
      <c r="A15" s="12">
        <v>2</v>
      </c>
      <c r="B15" s="13" t="s">
        <v>86</v>
      </c>
      <c r="C15" s="14" t="s">
        <v>87</v>
      </c>
      <c r="D15" s="15" t="s">
        <v>88</v>
      </c>
      <c r="E15" s="16">
        <v>4</v>
      </c>
      <c r="F15" s="17" t="s">
        <v>80</v>
      </c>
      <c r="I15" s="18">
        <f>ROUND(E15*G15,2)</f>
        <v>0</v>
      </c>
      <c r="J15" s="18">
        <f t="shared" si="0"/>
        <v>0</v>
      </c>
      <c r="L15" s="19">
        <f t="shared" si="1"/>
        <v>0</v>
      </c>
      <c r="N15" s="16">
        <f t="shared" si="2"/>
        <v>0</v>
      </c>
      <c r="O15" s="17">
        <v>19</v>
      </c>
      <c r="P15" s="17" t="s">
        <v>81</v>
      </c>
      <c r="V15" s="20" t="s">
        <v>64</v>
      </c>
      <c r="X15" s="50" t="s">
        <v>87</v>
      </c>
      <c r="Y15" s="50" t="s">
        <v>87</v>
      </c>
      <c r="Z15" s="14" t="s">
        <v>89</v>
      </c>
      <c r="AA15" s="14" t="s">
        <v>90</v>
      </c>
      <c r="AB15" s="17">
        <v>8</v>
      </c>
      <c r="AJ15" s="4" t="s">
        <v>91</v>
      </c>
      <c r="AK15" s="4" t="s">
        <v>85</v>
      </c>
    </row>
    <row r="16" spans="1:37">
      <c r="A16" s="12">
        <v>3</v>
      </c>
      <c r="B16" s="13" t="s">
        <v>86</v>
      </c>
      <c r="C16" s="14" t="s">
        <v>92</v>
      </c>
      <c r="D16" s="15" t="s">
        <v>93</v>
      </c>
      <c r="E16" s="16">
        <v>4</v>
      </c>
      <c r="F16" s="17" t="s">
        <v>80</v>
      </c>
      <c r="I16" s="18">
        <f>ROUND(E16*G16,2)</f>
        <v>0</v>
      </c>
      <c r="J16" s="18">
        <f t="shared" si="0"/>
        <v>0</v>
      </c>
      <c r="L16" s="19">
        <f t="shared" si="1"/>
        <v>0</v>
      </c>
      <c r="N16" s="16">
        <f t="shared" si="2"/>
        <v>0</v>
      </c>
      <c r="O16" s="17">
        <v>19</v>
      </c>
      <c r="P16" s="17" t="s">
        <v>81</v>
      </c>
      <c r="V16" s="20" t="s">
        <v>64</v>
      </c>
      <c r="X16" s="50" t="s">
        <v>92</v>
      </c>
      <c r="Y16" s="50" t="s">
        <v>92</v>
      </c>
      <c r="Z16" s="14" t="s">
        <v>89</v>
      </c>
      <c r="AA16" s="14" t="s">
        <v>94</v>
      </c>
      <c r="AB16" s="17">
        <v>8</v>
      </c>
      <c r="AJ16" s="4" t="s">
        <v>91</v>
      </c>
      <c r="AK16" s="4" t="s">
        <v>85</v>
      </c>
    </row>
    <row r="17" spans="1:37">
      <c r="A17" s="12">
        <v>4</v>
      </c>
      <c r="B17" s="13" t="s">
        <v>86</v>
      </c>
      <c r="C17" s="14" t="s">
        <v>95</v>
      </c>
      <c r="D17" s="15" t="s">
        <v>96</v>
      </c>
      <c r="E17" s="16">
        <v>4</v>
      </c>
      <c r="F17" s="17" t="s">
        <v>80</v>
      </c>
      <c r="I17" s="18">
        <f>ROUND(E17*G17,2)</f>
        <v>0</v>
      </c>
      <c r="J17" s="18">
        <f t="shared" si="0"/>
        <v>0</v>
      </c>
      <c r="L17" s="19">
        <f t="shared" si="1"/>
        <v>0</v>
      </c>
      <c r="N17" s="16">
        <f t="shared" si="2"/>
        <v>0</v>
      </c>
      <c r="O17" s="17">
        <v>19</v>
      </c>
      <c r="P17" s="17" t="s">
        <v>81</v>
      </c>
      <c r="V17" s="20" t="s">
        <v>64</v>
      </c>
      <c r="X17" s="50" t="s">
        <v>95</v>
      </c>
      <c r="Y17" s="50" t="s">
        <v>95</v>
      </c>
      <c r="Z17" s="14" t="s">
        <v>89</v>
      </c>
      <c r="AA17" s="14" t="s">
        <v>97</v>
      </c>
      <c r="AB17" s="17">
        <v>8</v>
      </c>
      <c r="AJ17" s="4" t="s">
        <v>91</v>
      </c>
      <c r="AK17" s="4" t="s">
        <v>85</v>
      </c>
    </row>
    <row r="18" spans="1:37">
      <c r="A18" s="12">
        <v>5</v>
      </c>
      <c r="B18" s="13" t="s">
        <v>77</v>
      </c>
      <c r="C18" s="14" t="s">
        <v>98</v>
      </c>
      <c r="D18" s="15" t="s">
        <v>99</v>
      </c>
      <c r="E18" s="16">
        <v>20</v>
      </c>
      <c r="F18" s="17" t="s">
        <v>80</v>
      </c>
      <c r="H18" s="18">
        <f t="shared" ref="H18:H26" si="3">ROUND(E18*G18,2)</f>
        <v>0</v>
      </c>
      <c r="J18" s="18">
        <f t="shared" si="0"/>
        <v>0</v>
      </c>
      <c r="K18" s="19">
        <v>3.0000000000000001E-5</v>
      </c>
      <c r="L18" s="19">
        <f t="shared" si="1"/>
        <v>6.0000000000000006E-4</v>
      </c>
      <c r="N18" s="16">
        <f t="shared" si="2"/>
        <v>0</v>
      </c>
      <c r="O18" s="17">
        <v>19</v>
      </c>
      <c r="P18" s="17" t="s">
        <v>81</v>
      </c>
      <c r="V18" s="20" t="s">
        <v>65</v>
      </c>
      <c r="W18" s="16">
        <v>51.2</v>
      </c>
      <c r="X18" s="50" t="s">
        <v>100</v>
      </c>
      <c r="Y18" s="50" t="s">
        <v>98</v>
      </c>
      <c r="Z18" s="14" t="s">
        <v>83</v>
      </c>
      <c r="AB18" s="17">
        <v>7</v>
      </c>
      <c r="AJ18" s="4" t="s">
        <v>84</v>
      </c>
      <c r="AK18" s="4" t="s">
        <v>85</v>
      </c>
    </row>
    <row r="19" spans="1:37">
      <c r="A19" s="12">
        <v>6</v>
      </c>
      <c r="B19" s="13" t="s">
        <v>77</v>
      </c>
      <c r="C19" s="14" t="s">
        <v>101</v>
      </c>
      <c r="D19" s="15" t="s">
        <v>102</v>
      </c>
      <c r="E19" s="16">
        <v>292.5</v>
      </c>
      <c r="F19" s="17" t="s">
        <v>103</v>
      </c>
      <c r="H19" s="18">
        <f t="shared" si="3"/>
        <v>0</v>
      </c>
      <c r="J19" s="18">
        <f t="shared" si="0"/>
        <v>0</v>
      </c>
      <c r="L19" s="19">
        <f t="shared" si="1"/>
        <v>0</v>
      </c>
      <c r="N19" s="16">
        <f t="shared" si="2"/>
        <v>0</v>
      </c>
      <c r="O19" s="17">
        <v>19</v>
      </c>
      <c r="P19" s="17" t="s">
        <v>81</v>
      </c>
      <c r="V19" s="20" t="s">
        <v>65</v>
      </c>
      <c r="W19" s="16">
        <v>3.8029999999999999</v>
      </c>
      <c r="X19" s="50" t="s">
        <v>104</v>
      </c>
      <c r="Y19" s="50" t="s">
        <v>101</v>
      </c>
      <c r="Z19" s="14" t="s">
        <v>105</v>
      </c>
      <c r="AB19" s="17">
        <v>7</v>
      </c>
      <c r="AJ19" s="4" t="s">
        <v>84</v>
      </c>
      <c r="AK19" s="4" t="s">
        <v>85</v>
      </c>
    </row>
    <row r="20" spans="1:37">
      <c r="A20" s="12">
        <v>7</v>
      </c>
      <c r="B20" s="13" t="s">
        <v>106</v>
      </c>
      <c r="C20" s="14" t="s">
        <v>107</v>
      </c>
      <c r="D20" s="15" t="s">
        <v>108</v>
      </c>
      <c r="E20" s="16">
        <v>6.4</v>
      </c>
      <c r="F20" s="17" t="s">
        <v>103</v>
      </c>
      <c r="H20" s="18">
        <f t="shared" si="3"/>
        <v>0</v>
      </c>
      <c r="J20" s="18">
        <f t="shared" si="0"/>
        <v>0</v>
      </c>
      <c r="L20" s="19">
        <f t="shared" si="1"/>
        <v>0</v>
      </c>
      <c r="N20" s="16">
        <f t="shared" si="2"/>
        <v>0</v>
      </c>
      <c r="O20" s="17">
        <v>19</v>
      </c>
      <c r="P20" s="17" t="s">
        <v>81</v>
      </c>
      <c r="V20" s="20" t="s">
        <v>65</v>
      </c>
      <c r="W20" s="16">
        <v>0.307</v>
      </c>
      <c r="X20" s="50" t="s">
        <v>109</v>
      </c>
      <c r="Y20" s="50" t="s">
        <v>107</v>
      </c>
      <c r="Z20" s="14" t="s">
        <v>105</v>
      </c>
      <c r="AB20" s="17">
        <v>7</v>
      </c>
      <c r="AJ20" s="4" t="s">
        <v>84</v>
      </c>
      <c r="AK20" s="4" t="s">
        <v>85</v>
      </c>
    </row>
    <row r="21" spans="1:37">
      <c r="A21" s="12">
        <v>8</v>
      </c>
      <c r="B21" s="13" t="s">
        <v>106</v>
      </c>
      <c r="C21" s="14" t="s">
        <v>110</v>
      </c>
      <c r="D21" s="15" t="s">
        <v>111</v>
      </c>
      <c r="E21" s="16">
        <v>653.64</v>
      </c>
      <c r="F21" s="17" t="s">
        <v>103</v>
      </c>
      <c r="H21" s="18">
        <f t="shared" si="3"/>
        <v>0</v>
      </c>
      <c r="J21" s="18">
        <f t="shared" si="0"/>
        <v>0</v>
      </c>
      <c r="L21" s="19">
        <f t="shared" si="1"/>
        <v>0</v>
      </c>
      <c r="N21" s="16">
        <f t="shared" si="2"/>
        <v>0</v>
      </c>
      <c r="O21" s="17">
        <v>19</v>
      </c>
      <c r="P21" s="17" t="s">
        <v>81</v>
      </c>
      <c r="V21" s="20" t="s">
        <v>65</v>
      </c>
      <c r="W21" s="16">
        <v>79.744</v>
      </c>
      <c r="X21" s="50" t="s">
        <v>112</v>
      </c>
      <c r="Y21" s="50" t="s">
        <v>110</v>
      </c>
      <c r="Z21" s="14" t="s">
        <v>105</v>
      </c>
      <c r="AB21" s="17">
        <v>7</v>
      </c>
      <c r="AJ21" s="4" t="s">
        <v>84</v>
      </c>
      <c r="AK21" s="4" t="s">
        <v>85</v>
      </c>
    </row>
    <row r="22" spans="1:37">
      <c r="A22" s="12">
        <v>9</v>
      </c>
      <c r="B22" s="13" t="s">
        <v>106</v>
      </c>
      <c r="C22" s="14" t="s">
        <v>113</v>
      </c>
      <c r="D22" s="15" t="s">
        <v>114</v>
      </c>
      <c r="E22" s="16">
        <v>4877.7</v>
      </c>
      <c r="F22" s="17" t="s">
        <v>103</v>
      </c>
      <c r="H22" s="18">
        <f t="shared" si="3"/>
        <v>0</v>
      </c>
      <c r="J22" s="18">
        <f t="shared" si="0"/>
        <v>0</v>
      </c>
      <c r="L22" s="19">
        <f t="shared" si="1"/>
        <v>0</v>
      </c>
      <c r="N22" s="16">
        <f t="shared" si="2"/>
        <v>0</v>
      </c>
      <c r="O22" s="17">
        <v>19</v>
      </c>
      <c r="P22" s="17" t="s">
        <v>81</v>
      </c>
      <c r="V22" s="20" t="s">
        <v>65</v>
      </c>
      <c r="W22" s="16">
        <v>97.554000000000002</v>
      </c>
      <c r="X22" s="50" t="s">
        <v>115</v>
      </c>
      <c r="Y22" s="50" t="s">
        <v>113</v>
      </c>
      <c r="Z22" s="14" t="s">
        <v>116</v>
      </c>
      <c r="AB22" s="17">
        <v>7</v>
      </c>
      <c r="AJ22" s="4" t="s">
        <v>84</v>
      </c>
      <c r="AK22" s="4" t="s">
        <v>85</v>
      </c>
    </row>
    <row r="23" spans="1:37">
      <c r="A23" s="12">
        <v>10</v>
      </c>
      <c r="B23" s="13" t="s">
        <v>106</v>
      </c>
      <c r="C23" s="14" t="s">
        <v>117</v>
      </c>
      <c r="D23" s="15" t="s">
        <v>118</v>
      </c>
      <c r="E23" s="16">
        <v>4877.7</v>
      </c>
      <c r="F23" s="17" t="s">
        <v>103</v>
      </c>
      <c r="H23" s="18">
        <f t="shared" si="3"/>
        <v>0</v>
      </c>
      <c r="J23" s="18">
        <f t="shared" si="0"/>
        <v>0</v>
      </c>
      <c r="L23" s="19">
        <f t="shared" si="1"/>
        <v>0</v>
      </c>
      <c r="N23" s="16">
        <f t="shared" si="2"/>
        <v>0</v>
      </c>
      <c r="O23" s="17">
        <v>19</v>
      </c>
      <c r="P23" s="17" t="s">
        <v>81</v>
      </c>
      <c r="V23" s="20" t="s">
        <v>65</v>
      </c>
      <c r="W23" s="16">
        <v>209.74100000000001</v>
      </c>
      <c r="X23" s="50" t="s">
        <v>119</v>
      </c>
      <c r="Y23" s="50" t="s">
        <v>117</v>
      </c>
      <c r="Z23" s="14" t="s">
        <v>116</v>
      </c>
      <c r="AB23" s="17">
        <v>7</v>
      </c>
      <c r="AJ23" s="4" t="s">
        <v>84</v>
      </c>
      <c r="AK23" s="4" t="s">
        <v>85</v>
      </c>
    </row>
    <row r="24" spans="1:37">
      <c r="A24" s="12">
        <v>11</v>
      </c>
      <c r="B24" s="13" t="s">
        <v>77</v>
      </c>
      <c r="C24" s="14" t="s">
        <v>120</v>
      </c>
      <c r="D24" s="15" t="s">
        <v>121</v>
      </c>
      <c r="E24" s="16">
        <v>75</v>
      </c>
      <c r="F24" s="17" t="s">
        <v>103</v>
      </c>
      <c r="H24" s="18">
        <f t="shared" si="3"/>
        <v>0</v>
      </c>
      <c r="J24" s="18">
        <f t="shared" si="0"/>
        <v>0</v>
      </c>
      <c r="L24" s="19">
        <f t="shared" si="1"/>
        <v>0</v>
      </c>
      <c r="N24" s="16">
        <f t="shared" si="2"/>
        <v>0</v>
      </c>
      <c r="O24" s="17">
        <v>19</v>
      </c>
      <c r="P24" s="17" t="s">
        <v>81</v>
      </c>
      <c r="V24" s="20" t="s">
        <v>65</v>
      </c>
      <c r="W24" s="16">
        <v>43.125</v>
      </c>
      <c r="X24" s="50" t="s">
        <v>122</v>
      </c>
      <c r="Y24" s="50" t="s">
        <v>120</v>
      </c>
      <c r="Z24" s="14" t="s">
        <v>105</v>
      </c>
      <c r="AB24" s="17">
        <v>7</v>
      </c>
      <c r="AJ24" s="4" t="s">
        <v>84</v>
      </c>
      <c r="AK24" s="4" t="s">
        <v>85</v>
      </c>
    </row>
    <row r="25" spans="1:37">
      <c r="A25" s="12">
        <v>12</v>
      </c>
      <c r="B25" s="13" t="s">
        <v>77</v>
      </c>
      <c r="C25" s="14" t="s">
        <v>123</v>
      </c>
      <c r="D25" s="15" t="s">
        <v>124</v>
      </c>
      <c r="E25" s="16">
        <v>75</v>
      </c>
      <c r="F25" s="17" t="s">
        <v>103</v>
      </c>
      <c r="H25" s="18">
        <f t="shared" si="3"/>
        <v>0</v>
      </c>
      <c r="J25" s="18">
        <f t="shared" si="0"/>
        <v>0</v>
      </c>
      <c r="L25" s="19">
        <f t="shared" si="1"/>
        <v>0</v>
      </c>
      <c r="N25" s="16">
        <f t="shared" si="2"/>
        <v>0</v>
      </c>
      <c r="O25" s="17">
        <v>19</v>
      </c>
      <c r="P25" s="17" t="s">
        <v>81</v>
      </c>
      <c r="V25" s="20" t="s">
        <v>65</v>
      </c>
      <c r="W25" s="16">
        <v>3</v>
      </c>
      <c r="X25" s="50" t="s">
        <v>125</v>
      </c>
      <c r="Y25" s="50" t="s">
        <v>123</v>
      </c>
      <c r="Z25" s="14" t="s">
        <v>105</v>
      </c>
      <c r="AB25" s="17">
        <v>7</v>
      </c>
      <c r="AJ25" s="4" t="s">
        <v>84</v>
      </c>
      <c r="AK25" s="4" t="s">
        <v>85</v>
      </c>
    </row>
    <row r="26" spans="1:37">
      <c r="A26" s="12">
        <v>13</v>
      </c>
      <c r="B26" s="13" t="s">
        <v>77</v>
      </c>
      <c r="C26" s="14" t="s">
        <v>126</v>
      </c>
      <c r="D26" s="15" t="s">
        <v>127</v>
      </c>
      <c r="E26" s="16">
        <v>33.75</v>
      </c>
      <c r="F26" s="17" t="s">
        <v>103</v>
      </c>
      <c r="H26" s="18">
        <f t="shared" si="3"/>
        <v>0</v>
      </c>
      <c r="J26" s="18">
        <f t="shared" si="0"/>
        <v>0</v>
      </c>
      <c r="L26" s="19">
        <f t="shared" si="1"/>
        <v>0</v>
      </c>
      <c r="N26" s="16">
        <f t="shared" si="2"/>
        <v>0</v>
      </c>
      <c r="O26" s="17">
        <v>19</v>
      </c>
      <c r="P26" s="17" t="s">
        <v>81</v>
      </c>
      <c r="V26" s="20" t="s">
        <v>65</v>
      </c>
      <c r="W26" s="16">
        <v>66.284999999999997</v>
      </c>
      <c r="X26" s="50" t="s">
        <v>128</v>
      </c>
      <c r="Y26" s="50" t="s">
        <v>126</v>
      </c>
      <c r="Z26" s="14" t="s">
        <v>105</v>
      </c>
      <c r="AB26" s="17">
        <v>7</v>
      </c>
      <c r="AJ26" s="4" t="s">
        <v>84</v>
      </c>
      <c r="AK26" s="4" t="s">
        <v>85</v>
      </c>
    </row>
    <row r="27" spans="1:37">
      <c r="D27" s="51" t="s">
        <v>129</v>
      </c>
      <c r="E27" s="52"/>
      <c r="F27" s="53"/>
      <c r="G27" s="54"/>
      <c r="H27" s="54"/>
      <c r="I27" s="54"/>
      <c r="J27" s="54"/>
      <c r="K27" s="55"/>
      <c r="L27" s="55"/>
      <c r="M27" s="52"/>
      <c r="N27" s="52"/>
      <c r="O27" s="53"/>
      <c r="P27" s="53"/>
      <c r="Q27" s="52"/>
      <c r="R27" s="52"/>
      <c r="S27" s="52"/>
      <c r="T27" s="56"/>
      <c r="U27" s="56"/>
      <c r="V27" s="56" t="s">
        <v>0</v>
      </c>
      <c r="W27" s="52"/>
      <c r="X27" s="57"/>
    </row>
    <row r="28" spans="1:37">
      <c r="A28" s="12">
        <v>14</v>
      </c>
      <c r="B28" s="13" t="s">
        <v>77</v>
      </c>
      <c r="C28" s="14" t="s">
        <v>130</v>
      </c>
      <c r="D28" s="15" t="s">
        <v>131</v>
      </c>
      <c r="E28" s="16">
        <v>33.75</v>
      </c>
      <c r="F28" s="17" t="s">
        <v>103</v>
      </c>
      <c r="H28" s="18">
        <f t="shared" ref="H28:H49" si="4">ROUND(E28*G28,2)</f>
        <v>0</v>
      </c>
      <c r="J28" s="18">
        <f t="shared" ref="J28:J50" si="5">ROUND(E28*G28,2)</f>
        <v>0</v>
      </c>
      <c r="L28" s="19">
        <f t="shared" ref="L28:L50" si="6">E28*K28</f>
        <v>0</v>
      </c>
      <c r="N28" s="16">
        <f t="shared" ref="N28:N50" si="7">E28*M28</f>
        <v>0</v>
      </c>
      <c r="O28" s="17">
        <v>19</v>
      </c>
      <c r="P28" s="17" t="s">
        <v>81</v>
      </c>
      <c r="V28" s="20" t="s">
        <v>65</v>
      </c>
      <c r="W28" s="16">
        <v>9.2810000000000006</v>
      </c>
      <c r="X28" s="50" t="s">
        <v>132</v>
      </c>
      <c r="Y28" s="50" t="s">
        <v>130</v>
      </c>
      <c r="Z28" s="14" t="s">
        <v>105</v>
      </c>
      <c r="AB28" s="17">
        <v>7</v>
      </c>
      <c r="AJ28" s="4" t="s">
        <v>84</v>
      </c>
      <c r="AK28" s="4" t="s">
        <v>85</v>
      </c>
    </row>
    <row r="29" spans="1:37">
      <c r="A29" s="12">
        <v>15</v>
      </c>
      <c r="B29" s="13" t="s">
        <v>77</v>
      </c>
      <c r="C29" s="14" t="s">
        <v>133</v>
      </c>
      <c r="D29" s="15" t="s">
        <v>134</v>
      </c>
      <c r="E29" s="16">
        <v>432</v>
      </c>
      <c r="F29" s="17" t="s">
        <v>103</v>
      </c>
      <c r="H29" s="18">
        <f t="shared" si="4"/>
        <v>0</v>
      </c>
      <c r="J29" s="18">
        <f t="shared" si="5"/>
        <v>0</v>
      </c>
      <c r="L29" s="19">
        <f t="shared" si="6"/>
        <v>0</v>
      </c>
      <c r="N29" s="16">
        <f t="shared" si="7"/>
        <v>0</v>
      </c>
      <c r="O29" s="17">
        <v>19</v>
      </c>
      <c r="P29" s="17" t="s">
        <v>81</v>
      </c>
      <c r="V29" s="20" t="s">
        <v>65</v>
      </c>
      <c r="W29" s="16">
        <v>501.98399999999998</v>
      </c>
      <c r="X29" s="50" t="s">
        <v>135</v>
      </c>
      <c r="Y29" s="50" t="s">
        <v>133</v>
      </c>
      <c r="Z29" s="14" t="s">
        <v>105</v>
      </c>
      <c r="AB29" s="17">
        <v>7</v>
      </c>
      <c r="AJ29" s="4" t="s">
        <v>84</v>
      </c>
      <c r="AK29" s="4" t="s">
        <v>85</v>
      </c>
    </row>
    <row r="30" spans="1:37">
      <c r="A30" s="12">
        <v>16</v>
      </c>
      <c r="B30" s="13" t="s">
        <v>77</v>
      </c>
      <c r="C30" s="14" t="s">
        <v>136</v>
      </c>
      <c r="D30" s="15" t="s">
        <v>137</v>
      </c>
      <c r="E30" s="16">
        <v>432</v>
      </c>
      <c r="F30" s="17" t="s">
        <v>103</v>
      </c>
      <c r="H30" s="18">
        <f t="shared" si="4"/>
        <v>0</v>
      </c>
      <c r="J30" s="18">
        <f t="shared" si="5"/>
        <v>0</v>
      </c>
      <c r="L30" s="19">
        <f t="shared" si="6"/>
        <v>0</v>
      </c>
      <c r="N30" s="16">
        <f t="shared" si="7"/>
        <v>0</v>
      </c>
      <c r="O30" s="17">
        <v>19</v>
      </c>
      <c r="P30" s="17" t="s">
        <v>81</v>
      </c>
      <c r="V30" s="20" t="s">
        <v>65</v>
      </c>
      <c r="W30" s="16">
        <v>36.287999999999997</v>
      </c>
      <c r="X30" s="50" t="s">
        <v>138</v>
      </c>
      <c r="Y30" s="50" t="s">
        <v>136</v>
      </c>
      <c r="Z30" s="14" t="s">
        <v>105</v>
      </c>
      <c r="AB30" s="17">
        <v>7</v>
      </c>
      <c r="AJ30" s="4" t="s">
        <v>84</v>
      </c>
      <c r="AK30" s="4" t="s">
        <v>85</v>
      </c>
    </row>
    <row r="31" spans="1:37">
      <c r="A31" s="12">
        <v>17</v>
      </c>
      <c r="B31" s="13" t="s">
        <v>77</v>
      </c>
      <c r="C31" s="14" t="s">
        <v>139</v>
      </c>
      <c r="D31" s="15" t="s">
        <v>140</v>
      </c>
      <c r="E31" s="16">
        <v>8.64</v>
      </c>
      <c r="F31" s="17" t="s">
        <v>103</v>
      </c>
      <c r="H31" s="18">
        <f t="shared" si="4"/>
        <v>0</v>
      </c>
      <c r="J31" s="18">
        <f t="shared" si="5"/>
        <v>0</v>
      </c>
      <c r="L31" s="19">
        <f t="shared" si="6"/>
        <v>0</v>
      </c>
      <c r="N31" s="16">
        <f t="shared" si="7"/>
        <v>0</v>
      </c>
      <c r="O31" s="17">
        <v>19</v>
      </c>
      <c r="P31" s="17" t="s">
        <v>81</v>
      </c>
      <c r="V31" s="20" t="s">
        <v>65</v>
      </c>
      <c r="W31" s="16">
        <v>26.94</v>
      </c>
      <c r="X31" s="50" t="s">
        <v>141</v>
      </c>
      <c r="Y31" s="50" t="s">
        <v>139</v>
      </c>
      <c r="Z31" s="14" t="s">
        <v>105</v>
      </c>
      <c r="AB31" s="17">
        <v>7</v>
      </c>
      <c r="AJ31" s="4" t="s">
        <v>84</v>
      </c>
      <c r="AK31" s="4" t="s">
        <v>85</v>
      </c>
    </row>
    <row r="32" spans="1:37">
      <c r="A32" s="12">
        <v>18</v>
      </c>
      <c r="B32" s="13" t="s">
        <v>77</v>
      </c>
      <c r="C32" s="14" t="s">
        <v>142</v>
      </c>
      <c r="D32" s="15" t="s">
        <v>143</v>
      </c>
      <c r="E32" s="16">
        <v>8.64</v>
      </c>
      <c r="F32" s="17" t="s">
        <v>103</v>
      </c>
      <c r="H32" s="18">
        <f t="shared" si="4"/>
        <v>0</v>
      </c>
      <c r="J32" s="18">
        <f t="shared" si="5"/>
        <v>0</v>
      </c>
      <c r="L32" s="19">
        <f t="shared" si="6"/>
        <v>0</v>
      </c>
      <c r="N32" s="16">
        <f t="shared" si="7"/>
        <v>0</v>
      </c>
      <c r="O32" s="17">
        <v>19</v>
      </c>
      <c r="P32" s="17" t="s">
        <v>81</v>
      </c>
      <c r="V32" s="20" t="s">
        <v>65</v>
      </c>
      <c r="W32" s="16">
        <v>2.1509999999999998</v>
      </c>
      <c r="X32" s="50" t="s">
        <v>144</v>
      </c>
      <c r="Y32" s="50" t="s">
        <v>142</v>
      </c>
      <c r="Z32" s="14" t="s">
        <v>105</v>
      </c>
      <c r="AB32" s="17">
        <v>7</v>
      </c>
      <c r="AJ32" s="4" t="s">
        <v>84</v>
      </c>
      <c r="AK32" s="4" t="s">
        <v>85</v>
      </c>
    </row>
    <row r="33" spans="1:37">
      <c r="A33" s="12">
        <v>19</v>
      </c>
      <c r="B33" s="13" t="s">
        <v>77</v>
      </c>
      <c r="C33" s="14" t="s">
        <v>145</v>
      </c>
      <c r="D33" s="15" t="s">
        <v>146</v>
      </c>
      <c r="E33" s="16">
        <v>82.224000000000004</v>
      </c>
      <c r="F33" s="17" t="s">
        <v>147</v>
      </c>
      <c r="H33" s="18">
        <f t="shared" si="4"/>
        <v>0</v>
      </c>
      <c r="J33" s="18">
        <f t="shared" si="5"/>
        <v>0</v>
      </c>
      <c r="K33" s="19">
        <v>2.5000000000000001E-4</v>
      </c>
      <c r="L33" s="19">
        <f t="shared" si="6"/>
        <v>2.0556000000000001E-2</v>
      </c>
      <c r="N33" s="16">
        <f t="shared" si="7"/>
        <v>0</v>
      </c>
      <c r="O33" s="17">
        <v>19</v>
      </c>
      <c r="P33" s="17" t="s">
        <v>81</v>
      </c>
      <c r="V33" s="20" t="s">
        <v>65</v>
      </c>
      <c r="W33" s="16">
        <v>12.827</v>
      </c>
      <c r="X33" s="50" t="s">
        <v>148</v>
      </c>
      <c r="Y33" s="50" t="s">
        <v>145</v>
      </c>
      <c r="Z33" s="14" t="s">
        <v>105</v>
      </c>
      <c r="AB33" s="17">
        <v>7</v>
      </c>
      <c r="AJ33" s="4" t="s">
        <v>84</v>
      </c>
      <c r="AK33" s="4" t="s">
        <v>85</v>
      </c>
    </row>
    <row r="34" spans="1:37">
      <c r="A34" s="12">
        <v>20</v>
      </c>
      <c r="B34" s="13" t="s">
        <v>77</v>
      </c>
      <c r="C34" s="14" t="s">
        <v>149</v>
      </c>
      <c r="D34" s="15" t="s">
        <v>150</v>
      </c>
      <c r="E34" s="16">
        <v>82.224000000000004</v>
      </c>
      <c r="F34" s="17" t="s">
        <v>147</v>
      </c>
      <c r="H34" s="18">
        <f t="shared" si="4"/>
        <v>0</v>
      </c>
      <c r="J34" s="18">
        <f t="shared" si="5"/>
        <v>0</v>
      </c>
      <c r="L34" s="19">
        <f t="shared" si="6"/>
        <v>0</v>
      </c>
      <c r="N34" s="16">
        <f t="shared" si="7"/>
        <v>0</v>
      </c>
      <c r="O34" s="17">
        <v>19</v>
      </c>
      <c r="P34" s="17" t="s">
        <v>81</v>
      </c>
      <c r="V34" s="20" t="s">
        <v>65</v>
      </c>
      <c r="W34" s="16">
        <v>7.8109999999999999</v>
      </c>
      <c r="X34" s="50" t="s">
        <v>151</v>
      </c>
      <c r="Y34" s="50" t="s">
        <v>149</v>
      </c>
      <c r="Z34" s="14" t="s">
        <v>105</v>
      </c>
      <c r="AB34" s="17">
        <v>7</v>
      </c>
      <c r="AJ34" s="4" t="s">
        <v>84</v>
      </c>
      <c r="AK34" s="4" t="s">
        <v>85</v>
      </c>
    </row>
    <row r="35" spans="1:37">
      <c r="A35" s="12">
        <v>21</v>
      </c>
      <c r="B35" s="13" t="s">
        <v>152</v>
      </c>
      <c r="C35" s="14" t="s">
        <v>153</v>
      </c>
      <c r="D35" s="15" t="s">
        <v>154</v>
      </c>
      <c r="E35" s="16">
        <v>292.5</v>
      </c>
      <c r="F35" s="17" t="s">
        <v>103</v>
      </c>
      <c r="H35" s="18">
        <f t="shared" si="4"/>
        <v>0</v>
      </c>
      <c r="J35" s="18">
        <f t="shared" si="5"/>
        <v>0</v>
      </c>
      <c r="L35" s="19">
        <f t="shared" si="6"/>
        <v>0</v>
      </c>
      <c r="N35" s="16">
        <f t="shared" si="7"/>
        <v>0</v>
      </c>
      <c r="O35" s="17">
        <v>19</v>
      </c>
      <c r="P35" s="17" t="s">
        <v>81</v>
      </c>
      <c r="V35" s="20" t="s">
        <v>65</v>
      </c>
      <c r="X35" s="50" t="s">
        <v>155</v>
      </c>
      <c r="Y35" s="50" t="s">
        <v>153</v>
      </c>
      <c r="Z35" s="14" t="s">
        <v>116</v>
      </c>
      <c r="AB35" s="17">
        <v>7</v>
      </c>
      <c r="AJ35" s="4" t="s">
        <v>84</v>
      </c>
      <c r="AK35" s="4" t="s">
        <v>85</v>
      </c>
    </row>
    <row r="36" spans="1:37">
      <c r="A36" s="12">
        <v>22</v>
      </c>
      <c r="B36" s="13" t="s">
        <v>77</v>
      </c>
      <c r="C36" s="14" t="s">
        <v>156</v>
      </c>
      <c r="D36" s="15" t="s">
        <v>157</v>
      </c>
      <c r="E36" s="16">
        <v>7146.63</v>
      </c>
      <c r="F36" s="17" t="s">
        <v>103</v>
      </c>
      <c r="H36" s="18">
        <f t="shared" si="4"/>
        <v>0</v>
      </c>
      <c r="J36" s="18">
        <f t="shared" si="5"/>
        <v>0</v>
      </c>
      <c r="L36" s="19">
        <f t="shared" si="6"/>
        <v>0</v>
      </c>
      <c r="N36" s="16">
        <f t="shared" si="7"/>
        <v>0</v>
      </c>
      <c r="O36" s="17">
        <v>19</v>
      </c>
      <c r="P36" s="17" t="s">
        <v>81</v>
      </c>
      <c r="V36" s="20" t="s">
        <v>65</v>
      </c>
      <c r="W36" s="16">
        <v>78.613</v>
      </c>
      <c r="X36" s="50" t="s">
        <v>158</v>
      </c>
      <c r="Y36" s="50" t="s">
        <v>156</v>
      </c>
      <c r="Z36" s="14" t="s">
        <v>116</v>
      </c>
      <c r="AB36" s="17">
        <v>7</v>
      </c>
      <c r="AJ36" s="4" t="s">
        <v>84</v>
      </c>
      <c r="AK36" s="4" t="s">
        <v>85</v>
      </c>
    </row>
    <row r="37" spans="1:37">
      <c r="A37" s="12">
        <v>23</v>
      </c>
      <c r="B37" s="13" t="s">
        <v>152</v>
      </c>
      <c r="C37" s="14" t="s">
        <v>159</v>
      </c>
      <c r="D37" s="15" t="s">
        <v>160</v>
      </c>
      <c r="E37" s="16">
        <v>13857.5</v>
      </c>
      <c r="F37" s="17" t="s">
        <v>103</v>
      </c>
      <c r="H37" s="18">
        <f t="shared" si="4"/>
        <v>0</v>
      </c>
      <c r="J37" s="18">
        <f t="shared" si="5"/>
        <v>0</v>
      </c>
      <c r="L37" s="19">
        <f t="shared" si="6"/>
        <v>0</v>
      </c>
      <c r="N37" s="16">
        <f t="shared" si="7"/>
        <v>0</v>
      </c>
      <c r="O37" s="17">
        <v>19</v>
      </c>
      <c r="P37" s="17" t="s">
        <v>81</v>
      </c>
      <c r="V37" s="20" t="s">
        <v>65</v>
      </c>
      <c r="X37" s="50" t="s">
        <v>161</v>
      </c>
      <c r="Y37" s="50" t="s">
        <v>159</v>
      </c>
      <c r="Z37" s="14" t="s">
        <v>116</v>
      </c>
      <c r="AB37" s="17">
        <v>7</v>
      </c>
      <c r="AJ37" s="4" t="s">
        <v>84</v>
      </c>
      <c r="AK37" s="4" t="s">
        <v>85</v>
      </c>
    </row>
    <row r="38" spans="1:37">
      <c r="A38" s="12">
        <v>24</v>
      </c>
      <c r="B38" s="13" t="s">
        <v>162</v>
      </c>
      <c r="C38" s="14" t="s">
        <v>163</v>
      </c>
      <c r="D38" s="15" t="s">
        <v>164</v>
      </c>
      <c r="E38" s="16">
        <v>3399.69</v>
      </c>
      <c r="F38" s="17" t="s">
        <v>147</v>
      </c>
      <c r="H38" s="18">
        <f t="shared" si="4"/>
        <v>0</v>
      </c>
      <c r="J38" s="18">
        <f t="shared" si="5"/>
        <v>0</v>
      </c>
      <c r="L38" s="19">
        <f t="shared" si="6"/>
        <v>0</v>
      </c>
      <c r="N38" s="16">
        <f t="shared" si="7"/>
        <v>0</v>
      </c>
      <c r="O38" s="17">
        <v>19</v>
      </c>
      <c r="P38" s="17" t="s">
        <v>81</v>
      </c>
      <c r="V38" s="20" t="s">
        <v>65</v>
      </c>
      <c r="W38" s="16">
        <v>91.792000000000002</v>
      </c>
      <c r="X38" s="50" t="s">
        <v>165</v>
      </c>
      <c r="Y38" s="50" t="s">
        <v>163</v>
      </c>
      <c r="Z38" s="14" t="s">
        <v>105</v>
      </c>
      <c r="AB38" s="17">
        <v>7</v>
      </c>
      <c r="AJ38" s="4" t="s">
        <v>84</v>
      </c>
      <c r="AK38" s="4" t="s">
        <v>85</v>
      </c>
    </row>
    <row r="39" spans="1:37">
      <c r="A39" s="12">
        <v>25</v>
      </c>
      <c r="B39" s="13" t="s">
        <v>106</v>
      </c>
      <c r="C39" s="14" t="s">
        <v>166</v>
      </c>
      <c r="D39" s="15" t="s">
        <v>167</v>
      </c>
      <c r="E39" s="16">
        <v>1385.75</v>
      </c>
      <c r="F39" s="17" t="s">
        <v>103</v>
      </c>
      <c r="H39" s="18">
        <f t="shared" si="4"/>
        <v>0</v>
      </c>
      <c r="J39" s="18">
        <f t="shared" si="5"/>
        <v>0</v>
      </c>
      <c r="L39" s="19">
        <f t="shared" si="6"/>
        <v>0</v>
      </c>
      <c r="N39" s="16">
        <f t="shared" si="7"/>
        <v>0</v>
      </c>
      <c r="O39" s="17">
        <v>19</v>
      </c>
      <c r="P39" s="17" t="s">
        <v>81</v>
      </c>
      <c r="V39" s="20" t="s">
        <v>65</v>
      </c>
      <c r="W39" s="16">
        <v>400.48200000000003</v>
      </c>
      <c r="X39" s="50" t="s">
        <v>168</v>
      </c>
      <c r="Y39" s="50" t="s">
        <v>166</v>
      </c>
      <c r="Z39" s="14" t="s">
        <v>105</v>
      </c>
      <c r="AB39" s="17">
        <v>7</v>
      </c>
      <c r="AJ39" s="4" t="s">
        <v>84</v>
      </c>
      <c r="AK39" s="4" t="s">
        <v>85</v>
      </c>
    </row>
    <row r="40" spans="1:37">
      <c r="A40" s="12">
        <v>26</v>
      </c>
      <c r="B40" s="13" t="s">
        <v>152</v>
      </c>
      <c r="C40" s="14" t="s">
        <v>169</v>
      </c>
      <c r="D40" s="15" t="s">
        <v>170</v>
      </c>
      <c r="E40" s="16">
        <v>5399.75</v>
      </c>
      <c r="F40" s="17" t="s">
        <v>103</v>
      </c>
      <c r="H40" s="18">
        <f t="shared" si="4"/>
        <v>0</v>
      </c>
      <c r="J40" s="18">
        <f t="shared" si="5"/>
        <v>0</v>
      </c>
      <c r="L40" s="19">
        <f t="shared" si="6"/>
        <v>0</v>
      </c>
      <c r="N40" s="16">
        <f t="shared" si="7"/>
        <v>0</v>
      </c>
      <c r="O40" s="17">
        <v>19</v>
      </c>
      <c r="P40" s="17" t="s">
        <v>81</v>
      </c>
      <c r="V40" s="20" t="s">
        <v>65</v>
      </c>
      <c r="W40" s="16">
        <v>210.59</v>
      </c>
      <c r="X40" s="50" t="s">
        <v>171</v>
      </c>
      <c r="Y40" s="50" t="s">
        <v>169</v>
      </c>
      <c r="Z40" s="14" t="s">
        <v>172</v>
      </c>
      <c r="AB40" s="17">
        <v>7</v>
      </c>
      <c r="AJ40" s="4" t="s">
        <v>84</v>
      </c>
      <c r="AK40" s="4" t="s">
        <v>85</v>
      </c>
    </row>
    <row r="41" spans="1:37">
      <c r="A41" s="12">
        <v>27</v>
      </c>
      <c r="B41" s="13" t="s">
        <v>152</v>
      </c>
      <c r="C41" s="14" t="s">
        <v>173</v>
      </c>
      <c r="D41" s="15" t="s">
        <v>174</v>
      </c>
      <c r="E41" s="16">
        <v>1385.75</v>
      </c>
      <c r="F41" s="17" t="s">
        <v>103</v>
      </c>
      <c r="H41" s="18">
        <f t="shared" si="4"/>
        <v>0</v>
      </c>
      <c r="J41" s="18">
        <f t="shared" si="5"/>
        <v>0</v>
      </c>
      <c r="L41" s="19">
        <f t="shared" si="6"/>
        <v>0</v>
      </c>
      <c r="N41" s="16">
        <f t="shared" si="7"/>
        <v>0</v>
      </c>
      <c r="O41" s="17">
        <v>19</v>
      </c>
      <c r="P41" s="17" t="s">
        <v>81</v>
      </c>
      <c r="V41" s="20" t="s">
        <v>65</v>
      </c>
      <c r="W41" s="16">
        <v>60.972999999999999</v>
      </c>
      <c r="X41" s="50" t="s">
        <v>175</v>
      </c>
      <c r="Y41" s="50" t="s">
        <v>173</v>
      </c>
      <c r="Z41" s="14" t="s">
        <v>172</v>
      </c>
      <c r="AB41" s="17">
        <v>7</v>
      </c>
      <c r="AJ41" s="4" t="s">
        <v>84</v>
      </c>
      <c r="AK41" s="4" t="s">
        <v>85</v>
      </c>
    </row>
    <row r="42" spans="1:37">
      <c r="A42" s="12">
        <v>28</v>
      </c>
      <c r="B42" s="13" t="s">
        <v>77</v>
      </c>
      <c r="C42" s="14" t="s">
        <v>176</v>
      </c>
      <c r="D42" s="15" t="s">
        <v>177</v>
      </c>
      <c r="E42" s="16">
        <v>221.2</v>
      </c>
      <c r="F42" s="17" t="s">
        <v>103</v>
      </c>
      <c r="H42" s="18">
        <f t="shared" si="4"/>
        <v>0</v>
      </c>
      <c r="J42" s="18">
        <f t="shared" si="5"/>
        <v>0</v>
      </c>
      <c r="L42" s="19">
        <f t="shared" si="6"/>
        <v>0</v>
      </c>
      <c r="N42" s="16">
        <f t="shared" si="7"/>
        <v>0</v>
      </c>
      <c r="O42" s="17">
        <v>19</v>
      </c>
      <c r="P42" s="17" t="s">
        <v>81</v>
      </c>
      <c r="V42" s="20" t="s">
        <v>65</v>
      </c>
      <c r="W42" s="16">
        <v>61.051000000000002</v>
      </c>
      <c r="X42" s="50" t="s">
        <v>178</v>
      </c>
      <c r="Y42" s="50" t="s">
        <v>176</v>
      </c>
      <c r="Z42" s="14" t="s">
        <v>105</v>
      </c>
      <c r="AB42" s="17">
        <v>7</v>
      </c>
      <c r="AJ42" s="4" t="s">
        <v>84</v>
      </c>
      <c r="AK42" s="4" t="s">
        <v>85</v>
      </c>
    </row>
    <row r="43" spans="1:37">
      <c r="A43" s="12">
        <v>29</v>
      </c>
      <c r="B43" s="13" t="s">
        <v>106</v>
      </c>
      <c r="C43" s="14" t="s">
        <v>179</v>
      </c>
      <c r="D43" s="15" t="s">
        <v>180</v>
      </c>
      <c r="E43" s="16">
        <v>45.5</v>
      </c>
      <c r="F43" s="17" t="s">
        <v>103</v>
      </c>
      <c r="H43" s="18">
        <f t="shared" si="4"/>
        <v>0</v>
      </c>
      <c r="J43" s="18">
        <f t="shared" si="5"/>
        <v>0</v>
      </c>
      <c r="L43" s="19">
        <f t="shared" si="6"/>
        <v>0</v>
      </c>
      <c r="N43" s="16">
        <f t="shared" si="7"/>
        <v>0</v>
      </c>
      <c r="O43" s="17">
        <v>19</v>
      </c>
      <c r="P43" s="17" t="s">
        <v>81</v>
      </c>
      <c r="V43" s="20" t="s">
        <v>65</v>
      </c>
      <c r="W43" s="16">
        <v>66.430000000000007</v>
      </c>
      <c r="X43" s="50" t="s">
        <v>181</v>
      </c>
      <c r="Y43" s="50" t="s">
        <v>179</v>
      </c>
      <c r="Z43" s="14" t="s">
        <v>105</v>
      </c>
      <c r="AB43" s="17">
        <v>7</v>
      </c>
      <c r="AJ43" s="4" t="s">
        <v>84</v>
      </c>
      <c r="AK43" s="4" t="s">
        <v>85</v>
      </c>
    </row>
    <row r="44" spans="1:37">
      <c r="A44" s="12">
        <v>30</v>
      </c>
      <c r="B44" s="13" t="s">
        <v>77</v>
      </c>
      <c r="C44" s="14" t="s">
        <v>182</v>
      </c>
      <c r="D44" s="15" t="s">
        <v>183</v>
      </c>
      <c r="E44" s="16">
        <v>6536.4</v>
      </c>
      <c r="F44" s="17" t="s">
        <v>147</v>
      </c>
      <c r="H44" s="18">
        <f t="shared" si="4"/>
        <v>0</v>
      </c>
      <c r="J44" s="18">
        <f t="shared" si="5"/>
        <v>0</v>
      </c>
      <c r="L44" s="19">
        <f t="shared" si="6"/>
        <v>0</v>
      </c>
      <c r="N44" s="16">
        <f t="shared" si="7"/>
        <v>0</v>
      </c>
      <c r="O44" s="17">
        <v>19</v>
      </c>
      <c r="P44" s="17" t="s">
        <v>81</v>
      </c>
      <c r="V44" s="20" t="s">
        <v>65</v>
      </c>
      <c r="W44" s="16">
        <v>307.21100000000001</v>
      </c>
      <c r="X44" s="50" t="s">
        <v>184</v>
      </c>
      <c r="Y44" s="50" t="s">
        <v>182</v>
      </c>
      <c r="Z44" s="14" t="s">
        <v>105</v>
      </c>
      <c r="AB44" s="17">
        <v>7</v>
      </c>
      <c r="AJ44" s="4" t="s">
        <v>84</v>
      </c>
      <c r="AK44" s="4" t="s">
        <v>85</v>
      </c>
    </row>
    <row r="45" spans="1:37">
      <c r="A45" s="12">
        <v>31</v>
      </c>
      <c r="B45" s="13" t="s">
        <v>77</v>
      </c>
      <c r="C45" s="14" t="s">
        <v>185</v>
      </c>
      <c r="D45" s="15" t="s">
        <v>186</v>
      </c>
      <c r="E45" s="16">
        <v>7440.21</v>
      </c>
      <c r="F45" s="17" t="s">
        <v>147</v>
      </c>
      <c r="H45" s="18">
        <f t="shared" si="4"/>
        <v>0</v>
      </c>
      <c r="J45" s="18">
        <f t="shared" si="5"/>
        <v>0</v>
      </c>
      <c r="L45" s="19">
        <f t="shared" si="6"/>
        <v>0</v>
      </c>
      <c r="N45" s="16">
        <f t="shared" si="7"/>
        <v>0</v>
      </c>
      <c r="O45" s="17">
        <v>19</v>
      </c>
      <c r="P45" s="17" t="s">
        <v>81</v>
      </c>
      <c r="V45" s="20" t="s">
        <v>65</v>
      </c>
      <c r="W45" s="16">
        <v>126.48399999999999</v>
      </c>
      <c r="X45" s="50" t="s">
        <v>187</v>
      </c>
      <c r="Y45" s="50" t="s">
        <v>185</v>
      </c>
      <c r="Z45" s="14" t="s">
        <v>105</v>
      </c>
      <c r="AB45" s="17">
        <v>7</v>
      </c>
      <c r="AJ45" s="4" t="s">
        <v>84</v>
      </c>
      <c r="AK45" s="4" t="s">
        <v>85</v>
      </c>
    </row>
    <row r="46" spans="1:37">
      <c r="A46" s="12">
        <v>32</v>
      </c>
      <c r="B46" s="13" t="s">
        <v>106</v>
      </c>
      <c r="C46" s="14" t="s">
        <v>188</v>
      </c>
      <c r="D46" s="15" t="s">
        <v>189</v>
      </c>
      <c r="E46" s="16">
        <v>6536.4</v>
      </c>
      <c r="F46" s="17" t="s">
        <v>147</v>
      </c>
      <c r="H46" s="18">
        <f t="shared" si="4"/>
        <v>0</v>
      </c>
      <c r="J46" s="18">
        <f t="shared" si="5"/>
        <v>0</v>
      </c>
      <c r="L46" s="19">
        <f t="shared" si="6"/>
        <v>0</v>
      </c>
      <c r="N46" s="16">
        <f t="shared" si="7"/>
        <v>0</v>
      </c>
      <c r="O46" s="17">
        <v>19</v>
      </c>
      <c r="P46" s="17" t="s">
        <v>81</v>
      </c>
      <c r="V46" s="20" t="s">
        <v>65</v>
      </c>
      <c r="W46" s="16">
        <v>71.900000000000006</v>
      </c>
      <c r="X46" s="50" t="s">
        <v>190</v>
      </c>
      <c r="Y46" s="50" t="s">
        <v>188</v>
      </c>
      <c r="Z46" s="14" t="s">
        <v>105</v>
      </c>
      <c r="AB46" s="17">
        <v>7</v>
      </c>
      <c r="AJ46" s="4" t="s">
        <v>84</v>
      </c>
      <c r="AK46" s="4" t="s">
        <v>85</v>
      </c>
    </row>
    <row r="47" spans="1:37">
      <c r="A47" s="12">
        <v>33</v>
      </c>
      <c r="B47" s="13" t="s">
        <v>106</v>
      </c>
      <c r="C47" s="14" t="s">
        <v>191</v>
      </c>
      <c r="D47" s="15" t="s">
        <v>192</v>
      </c>
      <c r="E47" s="16">
        <v>6536.4</v>
      </c>
      <c r="F47" s="17" t="s">
        <v>147</v>
      </c>
      <c r="H47" s="18">
        <f t="shared" si="4"/>
        <v>0</v>
      </c>
      <c r="J47" s="18">
        <f t="shared" si="5"/>
        <v>0</v>
      </c>
      <c r="L47" s="19">
        <f t="shared" si="6"/>
        <v>0</v>
      </c>
      <c r="N47" s="16">
        <f t="shared" si="7"/>
        <v>0</v>
      </c>
      <c r="O47" s="17">
        <v>19</v>
      </c>
      <c r="P47" s="17" t="s">
        <v>81</v>
      </c>
      <c r="V47" s="20" t="s">
        <v>65</v>
      </c>
      <c r="W47" s="16">
        <v>803.97699999999998</v>
      </c>
      <c r="X47" s="50" t="s">
        <v>193</v>
      </c>
      <c r="Y47" s="50" t="s">
        <v>191</v>
      </c>
      <c r="Z47" s="14" t="s">
        <v>105</v>
      </c>
      <c r="AB47" s="17">
        <v>7</v>
      </c>
      <c r="AJ47" s="4" t="s">
        <v>84</v>
      </c>
      <c r="AK47" s="4" t="s">
        <v>85</v>
      </c>
    </row>
    <row r="48" spans="1:37">
      <c r="A48" s="12">
        <v>34</v>
      </c>
      <c r="B48" s="13" t="s">
        <v>162</v>
      </c>
      <c r="C48" s="14" t="s">
        <v>194</v>
      </c>
      <c r="D48" s="15" t="s">
        <v>195</v>
      </c>
      <c r="E48" s="16">
        <v>6536.4</v>
      </c>
      <c r="F48" s="17" t="s">
        <v>147</v>
      </c>
      <c r="H48" s="18">
        <f t="shared" si="4"/>
        <v>0</v>
      </c>
      <c r="J48" s="18">
        <f t="shared" si="5"/>
        <v>0</v>
      </c>
      <c r="K48" s="19">
        <v>6.4000000000000005E-4</v>
      </c>
      <c r="L48" s="19">
        <f t="shared" si="6"/>
        <v>4.1832960000000003</v>
      </c>
      <c r="N48" s="16">
        <f t="shared" si="7"/>
        <v>0</v>
      </c>
      <c r="O48" s="17">
        <v>19</v>
      </c>
      <c r="P48" s="17" t="s">
        <v>81</v>
      </c>
      <c r="V48" s="20" t="s">
        <v>65</v>
      </c>
      <c r="W48" s="16">
        <v>78.436999999999998</v>
      </c>
      <c r="X48" s="50" t="s">
        <v>196</v>
      </c>
      <c r="Y48" s="50" t="s">
        <v>194</v>
      </c>
      <c r="Z48" s="14" t="s">
        <v>105</v>
      </c>
      <c r="AB48" s="17">
        <v>7</v>
      </c>
      <c r="AJ48" s="4" t="s">
        <v>84</v>
      </c>
      <c r="AK48" s="4" t="s">
        <v>85</v>
      </c>
    </row>
    <row r="49" spans="1:37">
      <c r="A49" s="12">
        <v>35</v>
      </c>
      <c r="B49" s="13" t="s">
        <v>162</v>
      </c>
      <c r="C49" s="14" t="s">
        <v>197</v>
      </c>
      <c r="D49" s="15" t="s">
        <v>198</v>
      </c>
      <c r="E49" s="16">
        <v>6536.4</v>
      </c>
      <c r="F49" s="17" t="s">
        <v>147</v>
      </c>
      <c r="H49" s="18">
        <f t="shared" si="4"/>
        <v>0</v>
      </c>
      <c r="J49" s="18">
        <f t="shared" si="5"/>
        <v>0</v>
      </c>
      <c r="L49" s="19">
        <f t="shared" si="6"/>
        <v>0</v>
      </c>
      <c r="N49" s="16">
        <f t="shared" si="7"/>
        <v>0</v>
      </c>
      <c r="O49" s="17">
        <v>19</v>
      </c>
      <c r="P49" s="17" t="s">
        <v>81</v>
      </c>
      <c r="V49" s="20" t="s">
        <v>65</v>
      </c>
      <c r="W49" s="16">
        <v>26.146000000000001</v>
      </c>
      <c r="X49" s="50" t="s">
        <v>199</v>
      </c>
      <c r="Y49" s="50" t="s">
        <v>197</v>
      </c>
      <c r="Z49" s="14" t="s">
        <v>105</v>
      </c>
      <c r="AB49" s="17">
        <v>7</v>
      </c>
      <c r="AJ49" s="4" t="s">
        <v>84</v>
      </c>
      <c r="AK49" s="4" t="s">
        <v>85</v>
      </c>
    </row>
    <row r="50" spans="1:37">
      <c r="A50" s="12">
        <v>36</v>
      </c>
      <c r="B50" s="13" t="s">
        <v>86</v>
      </c>
      <c r="C50" s="14" t="s">
        <v>200</v>
      </c>
      <c r="D50" s="15" t="s">
        <v>201</v>
      </c>
      <c r="E50" s="16">
        <v>196.09200000000001</v>
      </c>
      <c r="F50" s="17" t="s">
        <v>202</v>
      </c>
      <c r="I50" s="18">
        <f>ROUND(E50*G50,2)</f>
        <v>0</v>
      </c>
      <c r="J50" s="18">
        <f t="shared" si="5"/>
        <v>0</v>
      </c>
      <c r="K50" s="19">
        <v>1E-3</v>
      </c>
      <c r="L50" s="19">
        <f t="shared" si="6"/>
        <v>0.19609200000000002</v>
      </c>
      <c r="N50" s="16">
        <f t="shared" si="7"/>
        <v>0</v>
      </c>
      <c r="O50" s="17">
        <v>19</v>
      </c>
      <c r="P50" s="17" t="s">
        <v>81</v>
      </c>
      <c r="V50" s="20" t="s">
        <v>64</v>
      </c>
      <c r="X50" s="50" t="s">
        <v>200</v>
      </c>
      <c r="Y50" s="50" t="s">
        <v>200</v>
      </c>
      <c r="Z50" s="14" t="s">
        <v>203</v>
      </c>
      <c r="AA50" s="14" t="s">
        <v>81</v>
      </c>
      <c r="AB50" s="17">
        <v>8</v>
      </c>
      <c r="AJ50" s="4" t="s">
        <v>91</v>
      </c>
      <c r="AK50" s="4" t="s">
        <v>85</v>
      </c>
    </row>
    <row r="51" spans="1:37">
      <c r="D51" s="51" t="s">
        <v>204</v>
      </c>
      <c r="E51" s="52"/>
      <c r="F51" s="53"/>
      <c r="G51" s="54"/>
      <c r="H51" s="54"/>
      <c r="I51" s="54"/>
      <c r="J51" s="54"/>
      <c r="K51" s="55"/>
      <c r="L51" s="55"/>
      <c r="M51" s="52"/>
      <c r="N51" s="52"/>
      <c r="O51" s="53"/>
      <c r="P51" s="53"/>
      <c r="Q51" s="52"/>
      <c r="R51" s="52"/>
      <c r="S51" s="52"/>
      <c r="T51" s="56"/>
      <c r="U51" s="56"/>
      <c r="V51" s="56" t="s">
        <v>0</v>
      </c>
      <c r="W51" s="52"/>
      <c r="X51" s="57"/>
    </row>
    <row r="52" spans="1:37">
      <c r="D52" s="58" t="s">
        <v>205</v>
      </c>
      <c r="E52" s="59">
        <f>J52</f>
        <v>0</v>
      </c>
      <c r="H52" s="59">
        <f>SUM(H12:H51)</f>
        <v>0</v>
      </c>
      <c r="I52" s="59">
        <f>SUM(I12:I51)</f>
        <v>0</v>
      </c>
      <c r="J52" s="59">
        <f>SUM(J12:J51)</f>
        <v>0</v>
      </c>
      <c r="L52" s="60">
        <f>SUM(L12:L51)</f>
        <v>4.4016440000000001</v>
      </c>
      <c r="N52" s="61">
        <f>SUM(N12:N51)</f>
        <v>0</v>
      </c>
      <c r="W52" s="16">
        <f>SUM(W12:W51)</f>
        <v>3627.0419999999999</v>
      </c>
    </row>
    <row r="54" spans="1:37">
      <c r="B54" s="14" t="s">
        <v>206</v>
      </c>
    </row>
    <row r="55" spans="1:37">
      <c r="A55" s="12">
        <v>37</v>
      </c>
      <c r="B55" s="13" t="s">
        <v>207</v>
      </c>
      <c r="C55" s="14" t="s">
        <v>208</v>
      </c>
      <c r="D55" s="15" t="s">
        <v>209</v>
      </c>
      <c r="E55" s="16">
        <v>256</v>
      </c>
      <c r="F55" s="17" t="s">
        <v>147</v>
      </c>
      <c r="H55" s="18">
        <f>ROUND(E55*G55,2)</f>
        <v>0</v>
      </c>
      <c r="J55" s="18">
        <f t="shared" ref="J55:J61" si="8">ROUND(E55*G55,2)</f>
        <v>0</v>
      </c>
      <c r="K55" s="19">
        <v>1.3999999999999999E-4</v>
      </c>
      <c r="L55" s="19">
        <f t="shared" ref="L55:L61" si="9">E55*K55</f>
        <v>3.5839999999999997E-2</v>
      </c>
      <c r="N55" s="16">
        <f t="shared" ref="N55:N61" si="10">E55*M55</f>
        <v>0</v>
      </c>
      <c r="O55" s="17">
        <v>19</v>
      </c>
      <c r="P55" s="17" t="s">
        <v>81</v>
      </c>
      <c r="V55" s="20" t="s">
        <v>65</v>
      </c>
      <c r="W55" s="16">
        <v>19.2</v>
      </c>
      <c r="X55" s="50" t="s">
        <v>210</v>
      </c>
      <c r="Y55" s="50" t="s">
        <v>208</v>
      </c>
      <c r="Z55" s="14" t="s">
        <v>211</v>
      </c>
      <c r="AB55" s="17">
        <v>7</v>
      </c>
      <c r="AJ55" s="4" t="s">
        <v>84</v>
      </c>
      <c r="AK55" s="4" t="s">
        <v>85</v>
      </c>
    </row>
    <row r="56" spans="1:37" ht="25.5">
      <c r="A56" s="12">
        <v>38</v>
      </c>
      <c r="B56" s="13" t="s">
        <v>212</v>
      </c>
      <c r="C56" s="14" t="s">
        <v>213</v>
      </c>
      <c r="D56" s="15" t="s">
        <v>214</v>
      </c>
      <c r="E56" s="16">
        <v>320</v>
      </c>
      <c r="F56" s="17" t="s">
        <v>215</v>
      </c>
      <c r="H56" s="18">
        <f>ROUND(E56*G56,2)</f>
        <v>0</v>
      </c>
      <c r="J56" s="18">
        <f t="shared" si="8"/>
        <v>0</v>
      </c>
      <c r="K56" s="19">
        <v>0.30867</v>
      </c>
      <c r="L56" s="19">
        <f t="shared" si="9"/>
        <v>98.7744</v>
      </c>
      <c r="N56" s="16">
        <f t="shared" si="10"/>
        <v>0</v>
      </c>
      <c r="O56" s="17">
        <v>19</v>
      </c>
      <c r="P56" s="17" t="s">
        <v>81</v>
      </c>
      <c r="V56" s="20" t="s">
        <v>65</v>
      </c>
      <c r="W56" s="16">
        <v>64.959999999999994</v>
      </c>
      <c r="X56" s="50" t="s">
        <v>216</v>
      </c>
      <c r="Y56" s="50" t="s">
        <v>213</v>
      </c>
      <c r="Z56" s="14" t="s">
        <v>211</v>
      </c>
      <c r="AB56" s="17">
        <v>7</v>
      </c>
      <c r="AJ56" s="4" t="s">
        <v>84</v>
      </c>
      <c r="AK56" s="4" t="s">
        <v>85</v>
      </c>
    </row>
    <row r="57" spans="1:37">
      <c r="A57" s="12">
        <v>39</v>
      </c>
      <c r="B57" s="13" t="s">
        <v>86</v>
      </c>
      <c r="C57" s="14" t="s">
        <v>217</v>
      </c>
      <c r="D57" s="15" t="s">
        <v>218</v>
      </c>
      <c r="E57" s="16">
        <v>336</v>
      </c>
      <c r="F57" s="17" t="s">
        <v>215</v>
      </c>
      <c r="I57" s="18">
        <f>ROUND(E57*G57,2)</f>
        <v>0</v>
      </c>
      <c r="J57" s="18">
        <f t="shared" si="8"/>
        <v>0</v>
      </c>
      <c r="L57" s="19">
        <f t="shared" si="9"/>
        <v>0</v>
      </c>
      <c r="N57" s="16">
        <f t="shared" si="10"/>
        <v>0</v>
      </c>
      <c r="O57" s="17">
        <v>19</v>
      </c>
      <c r="P57" s="17" t="s">
        <v>81</v>
      </c>
      <c r="V57" s="20" t="s">
        <v>64</v>
      </c>
      <c r="X57" s="50" t="s">
        <v>217</v>
      </c>
      <c r="Y57" s="50" t="s">
        <v>217</v>
      </c>
      <c r="Z57" s="14" t="s">
        <v>219</v>
      </c>
      <c r="AA57" s="14" t="s">
        <v>81</v>
      </c>
      <c r="AB57" s="17">
        <v>8</v>
      </c>
      <c r="AJ57" s="4" t="s">
        <v>91</v>
      </c>
      <c r="AK57" s="4" t="s">
        <v>85</v>
      </c>
    </row>
    <row r="58" spans="1:37">
      <c r="A58" s="12">
        <v>40</v>
      </c>
      <c r="B58" s="13" t="s">
        <v>86</v>
      </c>
      <c r="C58" s="14" t="s">
        <v>220</v>
      </c>
      <c r="D58" s="15" t="s">
        <v>221</v>
      </c>
      <c r="E58" s="16">
        <v>286.8</v>
      </c>
      <c r="F58" s="17" t="s">
        <v>147</v>
      </c>
      <c r="I58" s="18">
        <f>ROUND(E58*G58,2)</f>
        <v>0</v>
      </c>
      <c r="J58" s="18">
        <f t="shared" si="8"/>
        <v>0</v>
      </c>
      <c r="K58" s="19">
        <v>2.5000000000000001E-4</v>
      </c>
      <c r="L58" s="19">
        <f t="shared" si="9"/>
        <v>7.17E-2</v>
      </c>
      <c r="N58" s="16">
        <f t="shared" si="10"/>
        <v>0</v>
      </c>
      <c r="O58" s="17">
        <v>19</v>
      </c>
      <c r="P58" s="17" t="s">
        <v>81</v>
      </c>
      <c r="V58" s="20" t="s">
        <v>64</v>
      </c>
      <c r="X58" s="50" t="s">
        <v>220</v>
      </c>
      <c r="Y58" s="50" t="s">
        <v>220</v>
      </c>
      <c r="Z58" s="14" t="s">
        <v>222</v>
      </c>
      <c r="AA58" s="14" t="s">
        <v>81</v>
      </c>
      <c r="AB58" s="17">
        <v>8</v>
      </c>
      <c r="AJ58" s="4" t="s">
        <v>91</v>
      </c>
      <c r="AK58" s="4" t="s">
        <v>85</v>
      </c>
    </row>
    <row r="59" spans="1:37">
      <c r="A59" s="12">
        <v>41</v>
      </c>
      <c r="B59" s="13" t="s">
        <v>106</v>
      </c>
      <c r="C59" s="14" t="s">
        <v>223</v>
      </c>
      <c r="D59" s="15" t="s">
        <v>224</v>
      </c>
      <c r="E59" s="16">
        <v>7440.21</v>
      </c>
      <c r="F59" s="17" t="s">
        <v>147</v>
      </c>
      <c r="H59" s="18">
        <f>ROUND(E59*G59,2)</f>
        <v>0</v>
      </c>
      <c r="J59" s="18">
        <f t="shared" si="8"/>
        <v>0</v>
      </c>
      <c r="L59" s="19">
        <f t="shared" si="9"/>
        <v>0</v>
      </c>
      <c r="N59" s="16">
        <f t="shared" si="10"/>
        <v>0</v>
      </c>
      <c r="O59" s="17">
        <v>19</v>
      </c>
      <c r="P59" s="17" t="s">
        <v>81</v>
      </c>
      <c r="V59" s="20" t="s">
        <v>65</v>
      </c>
      <c r="W59" s="16">
        <v>37.201000000000001</v>
      </c>
      <c r="X59" s="50" t="s">
        <v>225</v>
      </c>
      <c r="Y59" s="50" t="s">
        <v>223</v>
      </c>
      <c r="Z59" s="14" t="s">
        <v>105</v>
      </c>
      <c r="AB59" s="17">
        <v>7</v>
      </c>
      <c r="AJ59" s="4" t="s">
        <v>84</v>
      </c>
      <c r="AK59" s="4" t="s">
        <v>85</v>
      </c>
    </row>
    <row r="60" spans="1:37">
      <c r="A60" s="12">
        <v>42</v>
      </c>
      <c r="B60" s="13" t="s">
        <v>226</v>
      </c>
      <c r="C60" s="14" t="s">
        <v>227</v>
      </c>
      <c r="D60" s="15" t="s">
        <v>228</v>
      </c>
      <c r="E60" s="16">
        <v>1</v>
      </c>
      <c r="F60" s="17" t="s">
        <v>229</v>
      </c>
      <c r="H60" s="18">
        <f>ROUND(E60*G60,2)</f>
        <v>0</v>
      </c>
      <c r="J60" s="18">
        <f t="shared" si="8"/>
        <v>0</v>
      </c>
      <c r="L60" s="19">
        <f t="shared" si="9"/>
        <v>0</v>
      </c>
      <c r="N60" s="16">
        <f t="shared" si="10"/>
        <v>0</v>
      </c>
      <c r="O60" s="17">
        <v>19</v>
      </c>
      <c r="P60" s="17" t="s">
        <v>81</v>
      </c>
      <c r="V60" s="20" t="s">
        <v>65</v>
      </c>
      <c r="W60" s="16">
        <v>1</v>
      </c>
      <c r="X60" s="50" t="s">
        <v>230</v>
      </c>
      <c r="Y60" s="50" t="s">
        <v>227</v>
      </c>
      <c r="Z60" s="14" t="s">
        <v>105</v>
      </c>
      <c r="AB60" s="17">
        <v>7</v>
      </c>
      <c r="AJ60" s="4" t="s">
        <v>84</v>
      </c>
      <c r="AK60" s="4" t="s">
        <v>85</v>
      </c>
    </row>
    <row r="61" spans="1:37">
      <c r="A61" s="12">
        <v>43</v>
      </c>
      <c r="B61" s="13" t="s">
        <v>231</v>
      </c>
      <c r="C61" s="14" t="s">
        <v>232</v>
      </c>
      <c r="D61" s="15" t="s">
        <v>233</v>
      </c>
      <c r="E61" s="16">
        <v>40.32</v>
      </c>
      <c r="F61" s="17" t="s">
        <v>103</v>
      </c>
      <c r="H61" s="18">
        <f>ROUND(E61*G61,2)</f>
        <v>0</v>
      </c>
      <c r="J61" s="18">
        <f t="shared" si="8"/>
        <v>0</v>
      </c>
      <c r="K61" s="19">
        <v>2.2075499999999999</v>
      </c>
      <c r="L61" s="19">
        <f t="shared" si="9"/>
        <v>89.008415999999997</v>
      </c>
      <c r="N61" s="16">
        <f t="shared" si="10"/>
        <v>0</v>
      </c>
      <c r="O61" s="17">
        <v>19</v>
      </c>
      <c r="P61" s="17" t="s">
        <v>81</v>
      </c>
      <c r="V61" s="20" t="s">
        <v>65</v>
      </c>
      <c r="W61" s="16">
        <v>20.925999999999998</v>
      </c>
      <c r="X61" s="50" t="s">
        <v>234</v>
      </c>
      <c r="Y61" s="50" t="s">
        <v>232</v>
      </c>
      <c r="Z61" s="14" t="s">
        <v>235</v>
      </c>
      <c r="AB61" s="17">
        <v>7</v>
      </c>
      <c r="AJ61" s="4" t="s">
        <v>84</v>
      </c>
      <c r="AK61" s="4" t="s">
        <v>85</v>
      </c>
    </row>
    <row r="62" spans="1:37">
      <c r="D62" s="58" t="s">
        <v>236</v>
      </c>
      <c r="E62" s="59">
        <f>J62</f>
        <v>0</v>
      </c>
      <c r="H62" s="59">
        <f>SUM(H54:H61)</f>
        <v>0</v>
      </c>
      <c r="I62" s="59">
        <f>SUM(I54:I61)</f>
        <v>0</v>
      </c>
      <c r="J62" s="59">
        <f>SUM(J54:J61)</f>
        <v>0</v>
      </c>
      <c r="L62" s="60">
        <f>SUM(L54:L61)</f>
        <v>187.890356</v>
      </c>
      <c r="N62" s="61">
        <f>SUM(N54:N61)</f>
        <v>0</v>
      </c>
      <c r="W62" s="16">
        <f>SUM(W54:W61)</f>
        <v>143.28699999999998</v>
      </c>
    </row>
    <row r="64" spans="1:37">
      <c r="B64" s="14" t="s">
        <v>237</v>
      </c>
    </row>
    <row r="65" spans="1:37">
      <c r="A65" s="12">
        <v>44</v>
      </c>
      <c r="B65" s="13" t="s">
        <v>238</v>
      </c>
      <c r="C65" s="14" t="s">
        <v>239</v>
      </c>
      <c r="D65" s="15" t="s">
        <v>240</v>
      </c>
      <c r="E65" s="16">
        <v>248.21</v>
      </c>
      <c r="F65" s="17" t="s">
        <v>147</v>
      </c>
      <c r="H65" s="18">
        <f t="shared" ref="H65:H70" si="11">ROUND(E65*G65,2)</f>
        <v>0</v>
      </c>
      <c r="J65" s="18">
        <f t="shared" ref="J65:J70" si="12">ROUND(E65*G65,2)</f>
        <v>0</v>
      </c>
      <c r="K65" s="19">
        <v>0.23544000000000001</v>
      </c>
      <c r="L65" s="19">
        <f t="shared" ref="L65:L70" si="13">E65*K65</f>
        <v>58.438562400000002</v>
      </c>
      <c r="N65" s="16">
        <f t="shared" ref="N65:N70" si="14">E65*M65</f>
        <v>0</v>
      </c>
      <c r="O65" s="17">
        <v>19</v>
      </c>
      <c r="P65" s="17" t="s">
        <v>81</v>
      </c>
      <c r="V65" s="20" t="s">
        <v>65</v>
      </c>
      <c r="W65" s="16">
        <v>39.465000000000003</v>
      </c>
      <c r="X65" s="50" t="s">
        <v>241</v>
      </c>
      <c r="Y65" s="50" t="s">
        <v>239</v>
      </c>
      <c r="Z65" s="14" t="s">
        <v>235</v>
      </c>
      <c r="AB65" s="17">
        <v>7</v>
      </c>
      <c r="AJ65" s="4" t="s">
        <v>84</v>
      </c>
      <c r="AK65" s="4" t="s">
        <v>85</v>
      </c>
    </row>
    <row r="66" spans="1:37">
      <c r="A66" s="12">
        <v>45</v>
      </c>
      <c r="B66" s="13" t="s">
        <v>212</v>
      </c>
      <c r="C66" s="14" t="s">
        <v>242</v>
      </c>
      <c r="D66" s="15" t="s">
        <v>243</v>
      </c>
      <c r="E66" s="16">
        <v>195.5</v>
      </c>
      <c r="F66" s="17" t="s">
        <v>103</v>
      </c>
      <c r="H66" s="18">
        <f t="shared" si="11"/>
        <v>0</v>
      </c>
      <c r="J66" s="18">
        <f t="shared" si="12"/>
        <v>0</v>
      </c>
      <c r="K66" s="19">
        <v>1.8907700000000001</v>
      </c>
      <c r="L66" s="19">
        <f t="shared" si="13"/>
        <v>369.645535</v>
      </c>
      <c r="N66" s="16">
        <f t="shared" si="14"/>
        <v>0</v>
      </c>
      <c r="O66" s="17">
        <v>19</v>
      </c>
      <c r="P66" s="17" t="s">
        <v>81</v>
      </c>
      <c r="V66" s="20" t="s">
        <v>65</v>
      </c>
      <c r="W66" s="16">
        <v>236.946</v>
      </c>
      <c r="X66" s="50" t="s">
        <v>244</v>
      </c>
      <c r="Y66" s="50" t="s">
        <v>242</v>
      </c>
      <c r="Z66" s="14" t="s">
        <v>245</v>
      </c>
      <c r="AB66" s="17">
        <v>7</v>
      </c>
      <c r="AJ66" s="4" t="s">
        <v>84</v>
      </c>
      <c r="AK66" s="4" t="s">
        <v>85</v>
      </c>
    </row>
    <row r="67" spans="1:37" ht="25.5">
      <c r="A67" s="12">
        <v>46</v>
      </c>
      <c r="B67" s="13" t="s">
        <v>212</v>
      </c>
      <c r="C67" s="14" t="s">
        <v>246</v>
      </c>
      <c r="D67" s="15" t="s">
        <v>247</v>
      </c>
      <c r="E67" s="16">
        <v>2.58</v>
      </c>
      <c r="F67" s="17" t="s">
        <v>103</v>
      </c>
      <c r="H67" s="18">
        <f t="shared" si="11"/>
        <v>0</v>
      </c>
      <c r="J67" s="18">
        <f t="shared" si="12"/>
        <v>0</v>
      </c>
      <c r="K67" s="19">
        <v>2.3543500000000002</v>
      </c>
      <c r="L67" s="19">
        <f t="shared" si="13"/>
        <v>6.0742230000000008</v>
      </c>
      <c r="N67" s="16">
        <f t="shared" si="14"/>
        <v>0</v>
      </c>
      <c r="O67" s="17">
        <v>19</v>
      </c>
      <c r="P67" s="17" t="s">
        <v>81</v>
      </c>
      <c r="V67" s="20" t="s">
        <v>65</v>
      </c>
      <c r="W67" s="16">
        <v>3.5219999999999998</v>
      </c>
      <c r="X67" s="50" t="s">
        <v>248</v>
      </c>
      <c r="Y67" s="50" t="s">
        <v>246</v>
      </c>
      <c r="Z67" s="14" t="s">
        <v>245</v>
      </c>
      <c r="AB67" s="17">
        <v>7</v>
      </c>
      <c r="AJ67" s="4" t="s">
        <v>84</v>
      </c>
      <c r="AK67" s="4" t="s">
        <v>85</v>
      </c>
    </row>
    <row r="68" spans="1:37">
      <c r="A68" s="12">
        <v>47</v>
      </c>
      <c r="B68" s="13" t="s">
        <v>212</v>
      </c>
      <c r="C68" s="14" t="s">
        <v>249</v>
      </c>
      <c r="D68" s="15" t="s">
        <v>250</v>
      </c>
      <c r="E68" s="16">
        <v>72</v>
      </c>
      <c r="F68" s="17" t="s">
        <v>215</v>
      </c>
      <c r="H68" s="18">
        <f t="shared" si="11"/>
        <v>0</v>
      </c>
      <c r="J68" s="18">
        <f t="shared" si="12"/>
        <v>0</v>
      </c>
      <c r="K68" s="19">
        <v>0.20524999999999999</v>
      </c>
      <c r="L68" s="19">
        <f t="shared" si="13"/>
        <v>14.777999999999999</v>
      </c>
      <c r="N68" s="16">
        <f t="shared" si="14"/>
        <v>0</v>
      </c>
      <c r="O68" s="17">
        <v>19</v>
      </c>
      <c r="P68" s="17" t="s">
        <v>81</v>
      </c>
      <c r="V68" s="20" t="s">
        <v>65</v>
      </c>
      <c r="W68" s="16">
        <v>107.78400000000001</v>
      </c>
      <c r="X68" s="50" t="s">
        <v>251</v>
      </c>
      <c r="Y68" s="50" t="s">
        <v>249</v>
      </c>
      <c r="Z68" s="14" t="s">
        <v>245</v>
      </c>
      <c r="AB68" s="17">
        <v>7</v>
      </c>
      <c r="AJ68" s="4" t="s">
        <v>84</v>
      </c>
      <c r="AK68" s="4" t="s">
        <v>85</v>
      </c>
    </row>
    <row r="69" spans="1:37">
      <c r="A69" s="12">
        <v>48</v>
      </c>
      <c r="B69" s="13" t="s">
        <v>252</v>
      </c>
      <c r="C69" s="14" t="s">
        <v>253</v>
      </c>
      <c r="D69" s="15" t="s">
        <v>254</v>
      </c>
      <c r="E69" s="16">
        <v>96</v>
      </c>
      <c r="F69" s="17" t="s">
        <v>103</v>
      </c>
      <c r="H69" s="18">
        <f t="shared" si="11"/>
        <v>0</v>
      </c>
      <c r="J69" s="18">
        <f t="shared" si="12"/>
        <v>0</v>
      </c>
      <c r="K69" s="19">
        <v>2.452</v>
      </c>
      <c r="L69" s="19">
        <f t="shared" si="13"/>
        <v>235.392</v>
      </c>
      <c r="N69" s="16">
        <f t="shared" si="14"/>
        <v>0</v>
      </c>
      <c r="O69" s="17">
        <v>19</v>
      </c>
      <c r="P69" s="17" t="s">
        <v>81</v>
      </c>
      <c r="V69" s="20" t="s">
        <v>65</v>
      </c>
      <c r="W69" s="16">
        <v>129.31200000000001</v>
      </c>
      <c r="X69" s="50" t="s">
        <v>255</v>
      </c>
      <c r="Y69" s="50" t="s">
        <v>253</v>
      </c>
      <c r="Z69" s="14" t="s">
        <v>256</v>
      </c>
      <c r="AB69" s="17">
        <v>7</v>
      </c>
      <c r="AJ69" s="4" t="s">
        <v>84</v>
      </c>
      <c r="AK69" s="4" t="s">
        <v>85</v>
      </c>
    </row>
    <row r="70" spans="1:37" ht="25.5">
      <c r="A70" s="12">
        <v>49</v>
      </c>
      <c r="B70" s="13" t="s">
        <v>238</v>
      </c>
      <c r="C70" s="14" t="s">
        <v>257</v>
      </c>
      <c r="D70" s="15" t="s">
        <v>258</v>
      </c>
      <c r="E70" s="16">
        <v>53.21</v>
      </c>
      <c r="F70" s="17" t="s">
        <v>147</v>
      </c>
      <c r="H70" s="18">
        <f t="shared" si="11"/>
        <v>0</v>
      </c>
      <c r="J70" s="18">
        <f t="shared" si="12"/>
        <v>0</v>
      </c>
      <c r="K70" s="19">
        <v>0.50949</v>
      </c>
      <c r="L70" s="19">
        <f t="shared" si="13"/>
        <v>27.109962899999999</v>
      </c>
      <c r="N70" s="16">
        <f t="shared" si="14"/>
        <v>0</v>
      </c>
      <c r="O70" s="17">
        <v>19</v>
      </c>
      <c r="P70" s="17" t="s">
        <v>81</v>
      </c>
      <c r="V70" s="20" t="s">
        <v>65</v>
      </c>
      <c r="W70" s="16">
        <v>108.548</v>
      </c>
      <c r="X70" s="50" t="s">
        <v>259</v>
      </c>
      <c r="Y70" s="50" t="s">
        <v>257</v>
      </c>
      <c r="Z70" s="14" t="s">
        <v>260</v>
      </c>
      <c r="AB70" s="17">
        <v>7</v>
      </c>
      <c r="AJ70" s="4" t="s">
        <v>84</v>
      </c>
      <c r="AK70" s="4" t="s">
        <v>85</v>
      </c>
    </row>
    <row r="71" spans="1:37">
      <c r="D71" s="58" t="s">
        <v>261</v>
      </c>
      <c r="E71" s="59">
        <f>J71</f>
        <v>0</v>
      </c>
      <c r="H71" s="59">
        <f>SUM(H64:H70)</f>
        <v>0</v>
      </c>
      <c r="I71" s="59">
        <f>SUM(I64:I70)</f>
        <v>0</v>
      </c>
      <c r="J71" s="59">
        <f>SUM(J64:J70)</f>
        <v>0</v>
      </c>
      <c r="L71" s="60">
        <f>SUM(L64:L70)</f>
        <v>711.43828330000008</v>
      </c>
      <c r="N71" s="61">
        <f>SUM(N64:N70)</f>
        <v>0</v>
      </c>
      <c r="W71" s="16">
        <f>SUM(W64:W70)</f>
        <v>625.577</v>
      </c>
    </row>
    <row r="73" spans="1:37">
      <c r="B73" s="14" t="s">
        <v>262</v>
      </c>
    </row>
    <row r="74" spans="1:37">
      <c r="A74" s="12">
        <v>50</v>
      </c>
      <c r="B74" s="13" t="s">
        <v>263</v>
      </c>
      <c r="C74" s="14" t="s">
        <v>264</v>
      </c>
      <c r="D74" s="15" t="s">
        <v>265</v>
      </c>
      <c r="E74" s="16">
        <v>1485</v>
      </c>
      <c r="F74" s="17" t="s">
        <v>147</v>
      </c>
      <c r="H74" s="18">
        <f t="shared" ref="H74:H85" si="15">ROUND(E74*G74,2)</f>
        <v>0</v>
      </c>
      <c r="J74" s="18">
        <f t="shared" ref="J74:J90" si="16">ROUND(E74*G74,2)</f>
        <v>0</v>
      </c>
      <c r="K74" s="19">
        <v>1.469E-2</v>
      </c>
      <c r="L74" s="19">
        <f t="shared" ref="L74:L90" si="17">E74*K74</f>
        <v>21.81465</v>
      </c>
      <c r="N74" s="16">
        <f t="shared" ref="N74:N90" si="18">E74*M74</f>
        <v>0</v>
      </c>
      <c r="O74" s="17">
        <v>19</v>
      </c>
      <c r="P74" s="17" t="s">
        <v>81</v>
      </c>
      <c r="V74" s="20" t="s">
        <v>65</v>
      </c>
      <c r="W74" s="16">
        <v>35.64</v>
      </c>
      <c r="X74" s="50" t="s">
        <v>266</v>
      </c>
      <c r="Y74" s="50" t="s">
        <v>264</v>
      </c>
      <c r="Z74" s="14" t="s">
        <v>267</v>
      </c>
      <c r="AB74" s="17">
        <v>7</v>
      </c>
      <c r="AJ74" s="4" t="s">
        <v>84</v>
      </c>
      <c r="AK74" s="4" t="s">
        <v>85</v>
      </c>
    </row>
    <row r="75" spans="1:37">
      <c r="A75" s="12">
        <v>51</v>
      </c>
      <c r="B75" s="13" t="s">
        <v>263</v>
      </c>
      <c r="C75" s="14" t="s">
        <v>268</v>
      </c>
      <c r="D75" s="15" t="s">
        <v>269</v>
      </c>
      <c r="E75" s="16">
        <v>1485</v>
      </c>
      <c r="F75" s="17" t="s">
        <v>147</v>
      </c>
      <c r="H75" s="18">
        <f t="shared" si="15"/>
        <v>0</v>
      </c>
      <c r="J75" s="18">
        <f t="shared" si="16"/>
        <v>0</v>
      </c>
      <c r="K75" s="19">
        <v>5.9999999999999995E-4</v>
      </c>
      <c r="L75" s="19">
        <f t="shared" si="17"/>
        <v>0.8909999999999999</v>
      </c>
      <c r="N75" s="16">
        <f t="shared" si="18"/>
        <v>0</v>
      </c>
      <c r="O75" s="17">
        <v>19</v>
      </c>
      <c r="P75" s="17" t="s">
        <v>81</v>
      </c>
      <c r="V75" s="20" t="s">
        <v>65</v>
      </c>
      <c r="X75" s="50" t="s">
        <v>270</v>
      </c>
      <c r="Y75" s="50" t="s">
        <v>268</v>
      </c>
      <c r="Z75" s="14" t="s">
        <v>267</v>
      </c>
      <c r="AB75" s="17">
        <v>7</v>
      </c>
      <c r="AJ75" s="4" t="s">
        <v>84</v>
      </c>
      <c r="AK75" s="4" t="s">
        <v>85</v>
      </c>
    </row>
    <row r="76" spans="1:37">
      <c r="A76" s="12">
        <v>52</v>
      </c>
      <c r="B76" s="13" t="s">
        <v>263</v>
      </c>
      <c r="C76" s="14" t="s">
        <v>271</v>
      </c>
      <c r="D76" s="15" t="s">
        <v>272</v>
      </c>
      <c r="E76" s="16">
        <v>594</v>
      </c>
      <c r="F76" s="17" t="s">
        <v>147</v>
      </c>
      <c r="H76" s="18">
        <f t="shared" si="15"/>
        <v>0</v>
      </c>
      <c r="J76" s="18">
        <f t="shared" si="16"/>
        <v>0</v>
      </c>
      <c r="K76" s="19">
        <v>0.57299999999999995</v>
      </c>
      <c r="L76" s="19">
        <f t="shared" si="17"/>
        <v>340.36199999999997</v>
      </c>
      <c r="N76" s="16">
        <f t="shared" si="18"/>
        <v>0</v>
      </c>
      <c r="O76" s="17">
        <v>19</v>
      </c>
      <c r="P76" s="17" t="s">
        <v>81</v>
      </c>
      <c r="V76" s="20" t="s">
        <v>65</v>
      </c>
      <c r="W76" s="16">
        <v>24.353999999999999</v>
      </c>
      <c r="X76" s="50" t="s">
        <v>273</v>
      </c>
      <c r="Y76" s="50" t="s">
        <v>271</v>
      </c>
      <c r="Z76" s="14" t="s">
        <v>267</v>
      </c>
      <c r="AB76" s="17">
        <v>7</v>
      </c>
      <c r="AJ76" s="4" t="s">
        <v>84</v>
      </c>
      <c r="AK76" s="4" t="s">
        <v>85</v>
      </c>
    </row>
    <row r="77" spans="1:37">
      <c r="A77" s="12">
        <v>53</v>
      </c>
      <c r="B77" s="13" t="s">
        <v>263</v>
      </c>
      <c r="C77" s="14" t="s">
        <v>274</v>
      </c>
      <c r="D77" s="15" t="s">
        <v>275</v>
      </c>
      <c r="E77" s="16">
        <v>6780.7349999999997</v>
      </c>
      <c r="F77" s="17" t="s">
        <v>147</v>
      </c>
      <c r="H77" s="18">
        <f t="shared" si="15"/>
        <v>0</v>
      </c>
      <c r="J77" s="18">
        <f t="shared" si="16"/>
        <v>0</v>
      </c>
      <c r="K77" s="19">
        <v>0.43878</v>
      </c>
      <c r="L77" s="19">
        <f t="shared" si="17"/>
        <v>2975.2509032999997</v>
      </c>
      <c r="N77" s="16">
        <f t="shared" si="18"/>
        <v>0</v>
      </c>
      <c r="O77" s="17">
        <v>19</v>
      </c>
      <c r="P77" s="17" t="s">
        <v>81</v>
      </c>
      <c r="V77" s="20" t="s">
        <v>65</v>
      </c>
      <c r="W77" s="16">
        <v>359.37900000000002</v>
      </c>
      <c r="X77" s="50" t="s">
        <v>276</v>
      </c>
      <c r="Y77" s="50" t="s">
        <v>274</v>
      </c>
      <c r="Z77" s="14" t="s">
        <v>267</v>
      </c>
      <c r="AB77" s="17">
        <v>7</v>
      </c>
      <c r="AJ77" s="4" t="s">
        <v>84</v>
      </c>
      <c r="AK77" s="4" t="s">
        <v>85</v>
      </c>
    </row>
    <row r="78" spans="1:37">
      <c r="A78" s="12">
        <v>54</v>
      </c>
      <c r="B78" s="13" t="s">
        <v>263</v>
      </c>
      <c r="C78" s="14" t="s">
        <v>277</v>
      </c>
      <c r="D78" s="15" t="s">
        <v>278</v>
      </c>
      <c r="E78" s="16">
        <v>6780.7349999999997</v>
      </c>
      <c r="F78" s="17" t="s">
        <v>147</v>
      </c>
      <c r="H78" s="18">
        <f t="shared" si="15"/>
        <v>0</v>
      </c>
      <c r="J78" s="18">
        <f t="shared" si="16"/>
        <v>0</v>
      </c>
      <c r="K78" s="19">
        <v>0.48574000000000001</v>
      </c>
      <c r="L78" s="19">
        <f t="shared" si="17"/>
        <v>3293.6742188999997</v>
      </c>
      <c r="N78" s="16">
        <f t="shared" si="18"/>
        <v>0</v>
      </c>
      <c r="O78" s="17">
        <v>19</v>
      </c>
      <c r="P78" s="17" t="s">
        <v>81</v>
      </c>
      <c r="V78" s="20" t="s">
        <v>65</v>
      </c>
      <c r="W78" s="16">
        <v>366.16</v>
      </c>
      <c r="X78" s="50" t="s">
        <v>279</v>
      </c>
      <c r="Y78" s="50" t="s">
        <v>277</v>
      </c>
      <c r="Z78" s="14" t="s">
        <v>267</v>
      </c>
      <c r="AB78" s="17">
        <v>7</v>
      </c>
      <c r="AJ78" s="4" t="s">
        <v>84</v>
      </c>
      <c r="AK78" s="4" t="s">
        <v>85</v>
      </c>
    </row>
    <row r="79" spans="1:37" ht="25.5">
      <c r="A79" s="12">
        <v>55</v>
      </c>
      <c r="B79" s="13" t="s">
        <v>263</v>
      </c>
      <c r="C79" s="14" t="s">
        <v>280</v>
      </c>
      <c r="D79" s="15" t="s">
        <v>281</v>
      </c>
      <c r="E79" s="16">
        <v>21</v>
      </c>
      <c r="F79" s="17" t="s">
        <v>147</v>
      </c>
      <c r="H79" s="18">
        <f t="shared" si="15"/>
        <v>0</v>
      </c>
      <c r="J79" s="18">
        <f t="shared" si="16"/>
        <v>0</v>
      </c>
      <c r="K79" s="19">
        <v>0.24201</v>
      </c>
      <c r="L79" s="19">
        <f t="shared" si="17"/>
        <v>5.0822099999999999</v>
      </c>
      <c r="N79" s="16">
        <f t="shared" si="18"/>
        <v>0</v>
      </c>
      <c r="O79" s="17">
        <v>19</v>
      </c>
      <c r="P79" s="17" t="s">
        <v>81</v>
      </c>
      <c r="V79" s="20" t="s">
        <v>65</v>
      </c>
      <c r="W79" s="16">
        <v>2.9820000000000002</v>
      </c>
      <c r="X79" s="50" t="s">
        <v>282</v>
      </c>
      <c r="Y79" s="50" t="s">
        <v>280</v>
      </c>
      <c r="Z79" s="14" t="s">
        <v>267</v>
      </c>
      <c r="AB79" s="17">
        <v>7</v>
      </c>
      <c r="AJ79" s="4" t="s">
        <v>84</v>
      </c>
      <c r="AK79" s="4" t="s">
        <v>85</v>
      </c>
    </row>
    <row r="80" spans="1:37">
      <c r="A80" s="12">
        <v>56</v>
      </c>
      <c r="B80" s="13" t="s">
        <v>263</v>
      </c>
      <c r="C80" s="14" t="s">
        <v>283</v>
      </c>
      <c r="D80" s="15" t="s">
        <v>284</v>
      </c>
      <c r="E80" s="16">
        <v>1326.6</v>
      </c>
      <c r="F80" s="17" t="s">
        <v>147</v>
      </c>
      <c r="H80" s="18">
        <f t="shared" si="15"/>
        <v>0</v>
      </c>
      <c r="J80" s="18">
        <f t="shared" si="16"/>
        <v>0</v>
      </c>
      <c r="K80" s="19">
        <v>0.19694999999999999</v>
      </c>
      <c r="L80" s="19">
        <f t="shared" si="17"/>
        <v>261.27386999999999</v>
      </c>
      <c r="N80" s="16">
        <f t="shared" si="18"/>
        <v>0</v>
      </c>
      <c r="O80" s="17">
        <v>19</v>
      </c>
      <c r="P80" s="17" t="s">
        <v>81</v>
      </c>
      <c r="V80" s="20" t="s">
        <v>65</v>
      </c>
      <c r="W80" s="16">
        <v>63.677</v>
      </c>
      <c r="X80" s="50" t="s">
        <v>285</v>
      </c>
      <c r="Y80" s="50" t="s">
        <v>283</v>
      </c>
      <c r="Z80" s="14" t="s">
        <v>286</v>
      </c>
      <c r="AB80" s="17">
        <v>7</v>
      </c>
      <c r="AJ80" s="4" t="s">
        <v>84</v>
      </c>
      <c r="AK80" s="4" t="s">
        <v>85</v>
      </c>
    </row>
    <row r="81" spans="1:37">
      <c r="A81" s="12">
        <v>57</v>
      </c>
      <c r="B81" s="13" t="s">
        <v>263</v>
      </c>
      <c r="C81" s="14" t="s">
        <v>287</v>
      </c>
      <c r="D81" s="15" t="s">
        <v>288</v>
      </c>
      <c r="E81" s="16">
        <v>331.65</v>
      </c>
      <c r="F81" s="17" t="s">
        <v>103</v>
      </c>
      <c r="H81" s="18">
        <f t="shared" si="15"/>
        <v>0</v>
      </c>
      <c r="J81" s="18">
        <f t="shared" si="16"/>
        <v>0</v>
      </c>
      <c r="L81" s="19">
        <f t="shared" si="17"/>
        <v>0</v>
      </c>
      <c r="N81" s="16">
        <f t="shared" si="18"/>
        <v>0</v>
      </c>
      <c r="O81" s="17">
        <v>19</v>
      </c>
      <c r="P81" s="17" t="s">
        <v>81</v>
      </c>
      <c r="V81" s="20" t="s">
        <v>65</v>
      </c>
      <c r="W81" s="16">
        <v>292.84699999999998</v>
      </c>
      <c r="X81" s="50" t="s">
        <v>289</v>
      </c>
      <c r="Y81" s="50" t="s">
        <v>287</v>
      </c>
      <c r="Z81" s="14" t="s">
        <v>286</v>
      </c>
      <c r="AB81" s="17">
        <v>7</v>
      </c>
      <c r="AJ81" s="4" t="s">
        <v>84</v>
      </c>
      <c r="AK81" s="4" t="s">
        <v>85</v>
      </c>
    </row>
    <row r="82" spans="1:37">
      <c r="A82" s="12">
        <v>58</v>
      </c>
      <c r="B82" s="13" t="s">
        <v>263</v>
      </c>
      <c r="C82" s="14" t="s">
        <v>290</v>
      </c>
      <c r="D82" s="15" t="s">
        <v>291</v>
      </c>
      <c r="E82" s="16">
        <v>1152</v>
      </c>
      <c r="F82" s="17" t="s">
        <v>103</v>
      </c>
      <c r="H82" s="18">
        <f t="shared" si="15"/>
        <v>0</v>
      </c>
      <c r="J82" s="18">
        <f t="shared" si="16"/>
        <v>0</v>
      </c>
      <c r="K82" s="19">
        <v>1.6867000000000001</v>
      </c>
      <c r="L82" s="19">
        <f t="shared" si="17"/>
        <v>1943.0784000000001</v>
      </c>
      <c r="N82" s="16">
        <f t="shared" si="18"/>
        <v>0</v>
      </c>
      <c r="O82" s="17">
        <v>19</v>
      </c>
      <c r="P82" s="17" t="s">
        <v>81</v>
      </c>
      <c r="V82" s="20" t="s">
        <v>65</v>
      </c>
      <c r="W82" s="16">
        <v>630.14400000000001</v>
      </c>
      <c r="X82" s="50" t="s">
        <v>292</v>
      </c>
      <c r="Y82" s="50" t="s">
        <v>290</v>
      </c>
      <c r="Z82" s="14" t="s">
        <v>286</v>
      </c>
      <c r="AB82" s="17">
        <v>7</v>
      </c>
      <c r="AJ82" s="4" t="s">
        <v>84</v>
      </c>
      <c r="AK82" s="4" t="s">
        <v>85</v>
      </c>
    </row>
    <row r="83" spans="1:37" ht="25.5">
      <c r="A83" s="12">
        <v>59</v>
      </c>
      <c r="B83" s="13" t="s">
        <v>263</v>
      </c>
      <c r="C83" s="14" t="s">
        <v>293</v>
      </c>
      <c r="D83" s="15" t="s">
        <v>294</v>
      </c>
      <c r="E83" s="16">
        <v>5540.7</v>
      </c>
      <c r="F83" s="17" t="s">
        <v>147</v>
      </c>
      <c r="H83" s="18">
        <f t="shared" si="15"/>
        <v>0</v>
      </c>
      <c r="J83" s="18">
        <f t="shared" si="16"/>
        <v>0</v>
      </c>
      <c r="K83" s="19">
        <v>0.49857000000000001</v>
      </c>
      <c r="L83" s="19">
        <f t="shared" si="17"/>
        <v>2762.4267989999998</v>
      </c>
      <c r="N83" s="16">
        <f t="shared" si="18"/>
        <v>0</v>
      </c>
      <c r="O83" s="17">
        <v>19</v>
      </c>
      <c r="P83" s="17" t="s">
        <v>81</v>
      </c>
      <c r="V83" s="20" t="s">
        <v>65</v>
      </c>
      <c r="W83" s="16">
        <v>110.81399999999999</v>
      </c>
      <c r="X83" s="50" t="s">
        <v>295</v>
      </c>
      <c r="Y83" s="50" t="s">
        <v>293</v>
      </c>
      <c r="Z83" s="14" t="s">
        <v>286</v>
      </c>
      <c r="AB83" s="17">
        <v>7</v>
      </c>
      <c r="AJ83" s="4" t="s">
        <v>84</v>
      </c>
      <c r="AK83" s="4" t="s">
        <v>85</v>
      </c>
    </row>
    <row r="84" spans="1:37" ht="25.5">
      <c r="A84" s="12">
        <v>60</v>
      </c>
      <c r="B84" s="13" t="s">
        <v>263</v>
      </c>
      <c r="C84" s="14" t="s">
        <v>296</v>
      </c>
      <c r="D84" s="15" t="s">
        <v>297</v>
      </c>
      <c r="E84" s="16">
        <v>1557</v>
      </c>
      <c r="F84" s="17" t="s">
        <v>147</v>
      </c>
      <c r="H84" s="18">
        <f t="shared" si="15"/>
        <v>0</v>
      </c>
      <c r="J84" s="18">
        <f t="shared" si="16"/>
        <v>0</v>
      </c>
      <c r="K84" s="19">
        <v>0.85350999999999999</v>
      </c>
      <c r="L84" s="19">
        <f t="shared" si="17"/>
        <v>1328.91507</v>
      </c>
      <c r="N84" s="16">
        <f t="shared" si="18"/>
        <v>0</v>
      </c>
      <c r="O84" s="17">
        <v>19</v>
      </c>
      <c r="P84" s="17" t="s">
        <v>81</v>
      </c>
      <c r="V84" s="20" t="s">
        <v>65</v>
      </c>
      <c r="W84" s="16">
        <v>2347.9560000000001</v>
      </c>
      <c r="X84" s="50" t="s">
        <v>298</v>
      </c>
      <c r="Y84" s="50" t="s">
        <v>296</v>
      </c>
      <c r="Z84" s="14" t="s">
        <v>286</v>
      </c>
      <c r="AB84" s="17">
        <v>7</v>
      </c>
      <c r="AJ84" s="4" t="s">
        <v>84</v>
      </c>
      <c r="AK84" s="4" t="s">
        <v>85</v>
      </c>
    </row>
    <row r="85" spans="1:37" ht="25.5">
      <c r="A85" s="12">
        <v>61</v>
      </c>
      <c r="B85" s="13" t="s">
        <v>263</v>
      </c>
      <c r="C85" s="14" t="s">
        <v>299</v>
      </c>
      <c r="D85" s="15" t="s">
        <v>300</v>
      </c>
      <c r="E85" s="16">
        <v>90</v>
      </c>
      <c r="F85" s="17" t="s">
        <v>215</v>
      </c>
      <c r="H85" s="18">
        <f t="shared" si="15"/>
        <v>0</v>
      </c>
      <c r="J85" s="18">
        <f t="shared" si="16"/>
        <v>0</v>
      </c>
      <c r="K85" s="19">
        <v>0.36781000000000003</v>
      </c>
      <c r="L85" s="19">
        <f t="shared" si="17"/>
        <v>33.102900000000005</v>
      </c>
      <c r="N85" s="16">
        <f t="shared" si="18"/>
        <v>0</v>
      </c>
      <c r="O85" s="17">
        <v>19</v>
      </c>
      <c r="P85" s="17" t="s">
        <v>81</v>
      </c>
      <c r="V85" s="20" t="s">
        <v>65</v>
      </c>
      <c r="W85" s="16">
        <v>18.809999999999999</v>
      </c>
      <c r="X85" s="50" t="s">
        <v>301</v>
      </c>
      <c r="Y85" s="50" t="s">
        <v>299</v>
      </c>
      <c r="Z85" s="14" t="s">
        <v>219</v>
      </c>
      <c r="AB85" s="17">
        <v>7</v>
      </c>
      <c r="AJ85" s="4" t="s">
        <v>84</v>
      </c>
      <c r="AK85" s="4" t="s">
        <v>85</v>
      </c>
    </row>
    <row r="86" spans="1:37">
      <c r="A86" s="12">
        <v>62</v>
      </c>
      <c r="B86" s="13" t="s">
        <v>86</v>
      </c>
      <c r="C86" s="14" t="s">
        <v>302</v>
      </c>
      <c r="D86" s="15" t="s">
        <v>303</v>
      </c>
      <c r="E86" s="16">
        <v>90</v>
      </c>
      <c r="F86" s="17" t="s">
        <v>80</v>
      </c>
      <c r="I86" s="18">
        <f>ROUND(E86*G86,2)</f>
        <v>0</v>
      </c>
      <c r="J86" s="18">
        <f t="shared" si="16"/>
        <v>0</v>
      </c>
      <c r="K86" s="19">
        <v>0.11899999999999999</v>
      </c>
      <c r="L86" s="19">
        <f t="shared" si="17"/>
        <v>10.709999999999999</v>
      </c>
      <c r="N86" s="16">
        <f t="shared" si="18"/>
        <v>0</v>
      </c>
      <c r="O86" s="17">
        <v>19</v>
      </c>
      <c r="P86" s="17" t="s">
        <v>81</v>
      </c>
      <c r="V86" s="20" t="s">
        <v>64</v>
      </c>
      <c r="X86" s="50" t="s">
        <v>302</v>
      </c>
      <c r="Y86" s="50" t="s">
        <v>302</v>
      </c>
      <c r="Z86" s="14" t="s">
        <v>304</v>
      </c>
      <c r="AA86" s="14" t="s">
        <v>305</v>
      </c>
      <c r="AB86" s="17">
        <v>2</v>
      </c>
      <c r="AJ86" s="4" t="s">
        <v>91</v>
      </c>
      <c r="AK86" s="4" t="s">
        <v>85</v>
      </c>
    </row>
    <row r="87" spans="1:37">
      <c r="A87" s="12">
        <v>63</v>
      </c>
      <c r="B87" s="13" t="s">
        <v>86</v>
      </c>
      <c r="C87" s="14" t="s">
        <v>306</v>
      </c>
      <c r="D87" s="15" t="s">
        <v>307</v>
      </c>
      <c r="E87" s="16">
        <v>180</v>
      </c>
      <c r="F87" s="17" t="s">
        <v>80</v>
      </c>
      <c r="I87" s="18">
        <f>ROUND(E87*G87,2)</f>
        <v>0</v>
      </c>
      <c r="J87" s="18">
        <f t="shared" si="16"/>
        <v>0</v>
      </c>
      <c r="K87" s="19">
        <v>9.2999999999999992E-3</v>
      </c>
      <c r="L87" s="19">
        <f t="shared" si="17"/>
        <v>1.6739999999999999</v>
      </c>
      <c r="N87" s="16">
        <f t="shared" si="18"/>
        <v>0</v>
      </c>
      <c r="O87" s="17">
        <v>19</v>
      </c>
      <c r="P87" s="17" t="s">
        <v>81</v>
      </c>
      <c r="V87" s="20" t="s">
        <v>64</v>
      </c>
      <c r="X87" s="50" t="s">
        <v>306</v>
      </c>
      <c r="Y87" s="50" t="s">
        <v>306</v>
      </c>
      <c r="Z87" s="14" t="s">
        <v>308</v>
      </c>
      <c r="AA87" s="14" t="s">
        <v>309</v>
      </c>
      <c r="AB87" s="17">
        <v>8</v>
      </c>
      <c r="AJ87" s="4" t="s">
        <v>91</v>
      </c>
      <c r="AK87" s="4" t="s">
        <v>85</v>
      </c>
    </row>
    <row r="88" spans="1:37">
      <c r="A88" s="12">
        <v>64</v>
      </c>
      <c r="B88" s="13" t="s">
        <v>86</v>
      </c>
      <c r="C88" s="14" t="s">
        <v>310</v>
      </c>
      <c r="D88" s="15" t="s">
        <v>311</v>
      </c>
      <c r="E88" s="16">
        <v>535</v>
      </c>
      <c r="F88" s="17" t="s">
        <v>80</v>
      </c>
      <c r="I88" s="18">
        <f>ROUND(E88*G88,2)</f>
        <v>0</v>
      </c>
      <c r="J88" s="18">
        <f t="shared" si="16"/>
        <v>0</v>
      </c>
      <c r="L88" s="19">
        <f t="shared" si="17"/>
        <v>0</v>
      </c>
      <c r="N88" s="16">
        <f t="shared" si="18"/>
        <v>0</v>
      </c>
      <c r="O88" s="17">
        <v>19</v>
      </c>
      <c r="P88" s="17" t="s">
        <v>81</v>
      </c>
      <c r="V88" s="20" t="s">
        <v>64</v>
      </c>
      <c r="X88" s="50" t="s">
        <v>310</v>
      </c>
      <c r="Y88" s="50" t="s">
        <v>310</v>
      </c>
      <c r="Z88" s="14" t="s">
        <v>308</v>
      </c>
      <c r="AA88" s="14" t="s">
        <v>312</v>
      </c>
      <c r="AB88" s="17">
        <v>2</v>
      </c>
      <c r="AJ88" s="4" t="s">
        <v>91</v>
      </c>
      <c r="AK88" s="4" t="s">
        <v>85</v>
      </c>
    </row>
    <row r="89" spans="1:37">
      <c r="A89" s="12">
        <v>65</v>
      </c>
      <c r="B89" s="13" t="s">
        <v>86</v>
      </c>
      <c r="C89" s="14" t="s">
        <v>313</v>
      </c>
      <c r="D89" s="15" t="s">
        <v>314</v>
      </c>
      <c r="E89" s="16">
        <v>535</v>
      </c>
      <c r="F89" s="17" t="s">
        <v>80</v>
      </c>
      <c r="I89" s="18">
        <f>ROUND(E89*G89,2)</f>
        <v>0</v>
      </c>
      <c r="J89" s="18">
        <f t="shared" si="16"/>
        <v>0</v>
      </c>
      <c r="L89" s="19">
        <f t="shared" si="17"/>
        <v>0</v>
      </c>
      <c r="N89" s="16">
        <f t="shared" si="18"/>
        <v>0</v>
      </c>
      <c r="O89" s="17">
        <v>19</v>
      </c>
      <c r="P89" s="17" t="s">
        <v>81</v>
      </c>
      <c r="V89" s="20" t="s">
        <v>64</v>
      </c>
      <c r="X89" s="50" t="s">
        <v>313</v>
      </c>
      <c r="Y89" s="50" t="s">
        <v>313</v>
      </c>
      <c r="Z89" s="14" t="s">
        <v>308</v>
      </c>
      <c r="AA89" s="14" t="s">
        <v>315</v>
      </c>
      <c r="AB89" s="17">
        <v>8</v>
      </c>
      <c r="AJ89" s="4" t="s">
        <v>91</v>
      </c>
      <c r="AK89" s="4" t="s">
        <v>85</v>
      </c>
    </row>
    <row r="90" spans="1:37">
      <c r="A90" s="12">
        <v>66</v>
      </c>
      <c r="B90" s="13" t="s">
        <v>263</v>
      </c>
      <c r="C90" s="14" t="s">
        <v>316</v>
      </c>
      <c r="D90" s="15" t="s">
        <v>317</v>
      </c>
      <c r="E90" s="16">
        <v>1557</v>
      </c>
      <c r="F90" s="17" t="s">
        <v>147</v>
      </c>
      <c r="H90" s="18">
        <f>ROUND(E90*G90,2)</f>
        <v>0</v>
      </c>
      <c r="J90" s="18">
        <f t="shared" si="16"/>
        <v>0</v>
      </c>
      <c r="K90" s="19">
        <v>0.15253</v>
      </c>
      <c r="L90" s="19">
        <f t="shared" si="17"/>
        <v>237.48920999999999</v>
      </c>
      <c r="N90" s="16">
        <f t="shared" si="18"/>
        <v>0</v>
      </c>
      <c r="O90" s="17">
        <v>19</v>
      </c>
      <c r="P90" s="17" t="s">
        <v>81</v>
      </c>
      <c r="V90" s="20" t="s">
        <v>65</v>
      </c>
      <c r="W90" s="16">
        <v>485.78399999999999</v>
      </c>
      <c r="X90" s="50" t="s">
        <v>318</v>
      </c>
      <c r="Y90" s="50" t="s">
        <v>316</v>
      </c>
      <c r="Z90" s="14" t="s">
        <v>286</v>
      </c>
      <c r="AB90" s="17">
        <v>7</v>
      </c>
      <c r="AJ90" s="4" t="s">
        <v>84</v>
      </c>
      <c r="AK90" s="4" t="s">
        <v>85</v>
      </c>
    </row>
    <row r="91" spans="1:37">
      <c r="D91" s="58" t="s">
        <v>319</v>
      </c>
      <c r="E91" s="59">
        <f>J91</f>
        <v>0</v>
      </c>
      <c r="H91" s="59">
        <f>SUM(H73:H90)</f>
        <v>0</v>
      </c>
      <c r="I91" s="59">
        <f>SUM(I73:I90)</f>
        <v>0</v>
      </c>
      <c r="J91" s="59">
        <f>SUM(J73:J90)</f>
        <v>0</v>
      </c>
      <c r="L91" s="60">
        <f>SUM(L73:L90)</f>
        <v>13215.745231199999</v>
      </c>
      <c r="N91" s="61">
        <f>SUM(N73:N90)</f>
        <v>0</v>
      </c>
      <c r="W91" s="16">
        <f>SUM(W73:W90)</f>
        <v>4738.5470000000005</v>
      </c>
    </row>
    <row r="93" spans="1:37">
      <c r="B93" s="14" t="s">
        <v>320</v>
      </c>
    </row>
    <row r="94" spans="1:37" ht="25.5">
      <c r="A94" s="12">
        <v>67</v>
      </c>
      <c r="B94" s="13" t="s">
        <v>212</v>
      </c>
      <c r="C94" s="14" t="s">
        <v>321</v>
      </c>
      <c r="D94" s="15" t="s">
        <v>322</v>
      </c>
      <c r="E94" s="16">
        <v>16</v>
      </c>
      <c r="F94" s="17" t="s">
        <v>215</v>
      </c>
      <c r="H94" s="18">
        <f>ROUND(E94*G94,2)</f>
        <v>0</v>
      </c>
      <c r="J94" s="18">
        <f t="shared" ref="J94:J106" si="19">ROUND(E94*G94,2)</f>
        <v>0</v>
      </c>
      <c r="L94" s="19">
        <f t="shared" ref="L94:L106" si="20">E94*K94</f>
        <v>0</v>
      </c>
      <c r="N94" s="16">
        <f t="shared" ref="N94:N106" si="21">E94*M94</f>
        <v>0</v>
      </c>
      <c r="O94" s="17">
        <v>19</v>
      </c>
      <c r="P94" s="17" t="s">
        <v>81</v>
      </c>
      <c r="V94" s="20" t="s">
        <v>65</v>
      </c>
      <c r="W94" s="16">
        <v>1.28</v>
      </c>
      <c r="X94" s="50" t="s">
        <v>323</v>
      </c>
      <c r="Y94" s="50" t="s">
        <v>321</v>
      </c>
      <c r="Z94" s="14" t="s">
        <v>245</v>
      </c>
      <c r="AB94" s="17">
        <v>7</v>
      </c>
      <c r="AJ94" s="4" t="s">
        <v>84</v>
      </c>
      <c r="AK94" s="4" t="s">
        <v>85</v>
      </c>
    </row>
    <row r="95" spans="1:37" ht="25.5">
      <c r="A95" s="12">
        <v>68</v>
      </c>
      <c r="B95" s="13" t="s">
        <v>212</v>
      </c>
      <c r="C95" s="14" t="s">
        <v>324</v>
      </c>
      <c r="D95" s="15" t="s">
        <v>325</v>
      </c>
      <c r="E95" s="16">
        <v>4</v>
      </c>
      <c r="F95" s="17" t="s">
        <v>80</v>
      </c>
      <c r="H95" s="18">
        <f>ROUND(E95*G95,2)</f>
        <v>0</v>
      </c>
      <c r="J95" s="18">
        <f t="shared" si="19"/>
        <v>0</v>
      </c>
      <c r="L95" s="19">
        <f t="shared" si="20"/>
        <v>0</v>
      </c>
      <c r="N95" s="16">
        <f t="shared" si="21"/>
        <v>0</v>
      </c>
      <c r="O95" s="17">
        <v>19</v>
      </c>
      <c r="P95" s="17" t="s">
        <v>81</v>
      </c>
      <c r="V95" s="20" t="s">
        <v>65</v>
      </c>
      <c r="W95" s="16">
        <v>1.32</v>
      </c>
      <c r="X95" s="50" t="s">
        <v>326</v>
      </c>
      <c r="Y95" s="50" t="s">
        <v>324</v>
      </c>
      <c r="Z95" s="14" t="s">
        <v>245</v>
      </c>
      <c r="AB95" s="17">
        <v>7</v>
      </c>
      <c r="AJ95" s="4" t="s">
        <v>84</v>
      </c>
      <c r="AK95" s="4" t="s">
        <v>85</v>
      </c>
    </row>
    <row r="96" spans="1:37">
      <c r="A96" s="12">
        <v>69</v>
      </c>
      <c r="B96" s="13" t="s">
        <v>86</v>
      </c>
      <c r="C96" s="14" t="s">
        <v>327</v>
      </c>
      <c r="D96" s="15" t="s">
        <v>328</v>
      </c>
      <c r="E96" s="16">
        <v>4</v>
      </c>
      <c r="F96" s="17" t="s">
        <v>80</v>
      </c>
      <c r="I96" s="18">
        <f>ROUND(E96*G96,2)</f>
        <v>0</v>
      </c>
      <c r="J96" s="18">
        <f t="shared" si="19"/>
        <v>0</v>
      </c>
      <c r="L96" s="19">
        <f t="shared" si="20"/>
        <v>0</v>
      </c>
      <c r="N96" s="16">
        <f t="shared" si="21"/>
        <v>0</v>
      </c>
      <c r="O96" s="17">
        <v>19</v>
      </c>
      <c r="P96" s="17" t="s">
        <v>81</v>
      </c>
      <c r="V96" s="20" t="s">
        <v>64</v>
      </c>
      <c r="X96" s="50" t="s">
        <v>327</v>
      </c>
      <c r="Y96" s="50" t="s">
        <v>327</v>
      </c>
      <c r="Z96" s="14" t="s">
        <v>89</v>
      </c>
      <c r="AA96" s="14" t="s">
        <v>329</v>
      </c>
      <c r="AB96" s="17">
        <v>8</v>
      </c>
      <c r="AJ96" s="4" t="s">
        <v>91</v>
      </c>
      <c r="AK96" s="4" t="s">
        <v>85</v>
      </c>
    </row>
    <row r="97" spans="1:37">
      <c r="A97" s="12">
        <v>70</v>
      </c>
      <c r="B97" s="13" t="s">
        <v>86</v>
      </c>
      <c r="C97" s="14" t="s">
        <v>330</v>
      </c>
      <c r="D97" s="15" t="s">
        <v>331</v>
      </c>
      <c r="E97" s="16">
        <v>4</v>
      </c>
      <c r="F97" s="17" t="s">
        <v>80</v>
      </c>
      <c r="I97" s="18">
        <f>ROUND(E97*G97,2)</f>
        <v>0</v>
      </c>
      <c r="J97" s="18">
        <f t="shared" si="19"/>
        <v>0</v>
      </c>
      <c r="L97" s="19">
        <f t="shared" si="20"/>
        <v>0</v>
      </c>
      <c r="N97" s="16">
        <f t="shared" si="21"/>
        <v>0</v>
      </c>
      <c r="O97" s="17">
        <v>19</v>
      </c>
      <c r="P97" s="17" t="s">
        <v>81</v>
      </c>
      <c r="V97" s="20" t="s">
        <v>64</v>
      </c>
      <c r="X97" s="50" t="s">
        <v>330</v>
      </c>
      <c r="Y97" s="50" t="s">
        <v>330</v>
      </c>
      <c r="Z97" s="14" t="s">
        <v>89</v>
      </c>
      <c r="AA97" s="14" t="s">
        <v>332</v>
      </c>
      <c r="AB97" s="17">
        <v>8</v>
      </c>
      <c r="AJ97" s="4" t="s">
        <v>91</v>
      </c>
      <c r="AK97" s="4" t="s">
        <v>85</v>
      </c>
    </row>
    <row r="98" spans="1:37">
      <c r="A98" s="12">
        <v>71</v>
      </c>
      <c r="B98" s="13" t="s">
        <v>86</v>
      </c>
      <c r="C98" s="14" t="s">
        <v>333</v>
      </c>
      <c r="D98" s="15" t="s">
        <v>334</v>
      </c>
      <c r="E98" s="16">
        <v>4</v>
      </c>
      <c r="F98" s="17" t="s">
        <v>80</v>
      </c>
      <c r="I98" s="18">
        <f>ROUND(E98*G98,2)</f>
        <v>0</v>
      </c>
      <c r="J98" s="18">
        <f t="shared" si="19"/>
        <v>0</v>
      </c>
      <c r="L98" s="19">
        <f t="shared" si="20"/>
        <v>0</v>
      </c>
      <c r="N98" s="16">
        <f t="shared" si="21"/>
        <v>0</v>
      </c>
      <c r="O98" s="17">
        <v>19</v>
      </c>
      <c r="P98" s="17" t="s">
        <v>81</v>
      </c>
      <c r="V98" s="20" t="s">
        <v>64</v>
      </c>
      <c r="X98" s="50" t="s">
        <v>333</v>
      </c>
      <c r="Y98" s="50" t="s">
        <v>333</v>
      </c>
      <c r="Z98" s="14" t="s">
        <v>89</v>
      </c>
      <c r="AA98" s="14" t="s">
        <v>335</v>
      </c>
      <c r="AB98" s="17">
        <v>8</v>
      </c>
      <c r="AJ98" s="4" t="s">
        <v>91</v>
      </c>
      <c r="AK98" s="4" t="s">
        <v>85</v>
      </c>
    </row>
    <row r="99" spans="1:37">
      <c r="A99" s="12">
        <v>72</v>
      </c>
      <c r="B99" s="13" t="s">
        <v>86</v>
      </c>
      <c r="C99" s="14" t="s">
        <v>336</v>
      </c>
      <c r="D99" s="15" t="s">
        <v>337</v>
      </c>
      <c r="E99" s="16">
        <v>4</v>
      </c>
      <c r="F99" s="17" t="s">
        <v>80</v>
      </c>
      <c r="I99" s="18">
        <f>ROUND(E99*G99,2)</f>
        <v>0</v>
      </c>
      <c r="J99" s="18">
        <f t="shared" si="19"/>
        <v>0</v>
      </c>
      <c r="L99" s="19">
        <f t="shared" si="20"/>
        <v>0</v>
      </c>
      <c r="N99" s="16">
        <f t="shared" si="21"/>
        <v>0</v>
      </c>
      <c r="O99" s="17">
        <v>19</v>
      </c>
      <c r="P99" s="17" t="s">
        <v>81</v>
      </c>
      <c r="V99" s="20" t="s">
        <v>64</v>
      </c>
      <c r="X99" s="50" t="s">
        <v>336</v>
      </c>
      <c r="Y99" s="50" t="s">
        <v>336</v>
      </c>
      <c r="Z99" s="14" t="s">
        <v>89</v>
      </c>
      <c r="AA99" s="14" t="s">
        <v>338</v>
      </c>
      <c r="AB99" s="17">
        <v>8</v>
      </c>
      <c r="AJ99" s="4" t="s">
        <v>91</v>
      </c>
      <c r="AK99" s="4" t="s">
        <v>85</v>
      </c>
    </row>
    <row r="100" spans="1:37" ht="25.5">
      <c r="A100" s="12">
        <v>73</v>
      </c>
      <c r="B100" s="13" t="s">
        <v>212</v>
      </c>
      <c r="C100" s="14" t="s">
        <v>339</v>
      </c>
      <c r="D100" s="15" t="s">
        <v>340</v>
      </c>
      <c r="E100" s="16">
        <v>4</v>
      </c>
      <c r="F100" s="17" t="s">
        <v>80</v>
      </c>
      <c r="H100" s="18">
        <f>ROUND(E100*G100,2)</f>
        <v>0</v>
      </c>
      <c r="J100" s="18">
        <f t="shared" si="19"/>
        <v>0</v>
      </c>
      <c r="L100" s="19">
        <f t="shared" si="20"/>
        <v>0</v>
      </c>
      <c r="N100" s="16">
        <f t="shared" si="21"/>
        <v>0</v>
      </c>
      <c r="O100" s="17">
        <v>19</v>
      </c>
      <c r="P100" s="17" t="s">
        <v>81</v>
      </c>
      <c r="V100" s="20" t="s">
        <v>65</v>
      </c>
      <c r="W100" s="16">
        <v>1.42</v>
      </c>
      <c r="X100" s="50" t="s">
        <v>341</v>
      </c>
      <c r="Y100" s="50" t="s">
        <v>339</v>
      </c>
      <c r="Z100" s="14" t="s">
        <v>245</v>
      </c>
      <c r="AB100" s="17">
        <v>7</v>
      </c>
      <c r="AJ100" s="4" t="s">
        <v>84</v>
      </c>
      <c r="AK100" s="4" t="s">
        <v>85</v>
      </c>
    </row>
    <row r="101" spans="1:37">
      <c r="A101" s="12">
        <v>74</v>
      </c>
      <c r="B101" s="13" t="s">
        <v>212</v>
      </c>
      <c r="C101" s="14" t="s">
        <v>342</v>
      </c>
      <c r="D101" s="15" t="s">
        <v>343</v>
      </c>
      <c r="E101" s="16">
        <v>20</v>
      </c>
      <c r="F101" s="17" t="s">
        <v>215</v>
      </c>
      <c r="H101" s="18">
        <f>ROUND(E101*G101,2)</f>
        <v>0</v>
      </c>
      <c r="J101" s="18">
        <f t="shared" si="19"/>
        <v>0</v>
      </c>
      <c r="L101" s="19">
        <f t="shared" si="20"/>
        <v>0</v>
      </c>
      <c r="N101" s="16">
        <f t="shared" si="21"/>
        <v>0</v>
      </c>
      <c r="O101" s="17">
        <v>19</v>
      </c>
      <c r="P101" s="17" t="s">
        <v>81</v>
      </c>
      <c r="V101" s="20" t="s">
        <v>65</v>
      </c>
      <c r="W101" s="16">
        <v>1.6</v>
      </c>
      <c r="X101" s="50" t="s">
        <v>344</v>
      </c>
      <c r="Y101" s="50" t="s">
        <v>342</v>
      </c>
      <c r="Z101" s="14" t="s">
        <v>245</v>
      </c>
      <c r="AB101" s="17">
        <v>7</v>
      </c>
      <c r="AJ101" s="4" t="s">
        <v>84</v>
      </c>
      <c r="AK101" s="4" t="s">
        <v>85</v>
      </c>
    </row>
    <row r="102" spans="1:37" ht="25.5">
      <c r="A102" s="12">
        <v>75</v>
      </c>
      <c r="B102" s="13" t="s">
        <v>212</v>
      </c>
      <c r="C102" s="14" t="s">
        <v>345</v>
      </c>
      <c r="D102" s="15" t="s">
        <v>346</v>
      </c>
      <c r="E102" s="16">
        <v>4</v>
      </c>
      <c r="F102" s="17" t="s">
        <v>80</v>
      </c>
      <c r="H102" s="18">
        <f>ROUND(E102*G102,2)</f>
        <v>0</v>
      </c>
      <c r="J102" s="18">
        <f t="shared" si="19"/>
        <v>0</v>
      </c>
      <c r="K102" s="19">
        <v>3.0000000000000001E-5</v>
      </c>
      <c r="L102" s="19">
        <f t="shared" si="20"/>
        <v>1.2E-4</v>
      </c>
      <c r="N102" s="16">
        <f t="shared" si="21"/>
        <v>0</v>
      </c>
      <c r="O102" s="17">
        <v>19</v>
      </c>
      <c r="P102" s="17" t="s">
        <v>81</v>
      </c>
      <c r="V102" s="20" t="s">
        <v>65</v>
      </c>
      <c r="W102" s="16">
        <v>10.372</v>
      </c>
      <c r="X102" s="50" t="s">
        <v>347</v>
      </c>
      <c r="Y102" s="50" t="s">
        <v>345</v>
      </c>
      <c r="Z102" s="14" t="s">
        <v>219</v>
      </c>
      <c r="AB102" s="17">
        <v>7</v>
      </c>
      <c r="AJ102" s="4" t="s">
        <v>84</v>
      </c>
      <c r="AK102" s="4" t="s">
        <v>85</v>
      </c>
    </row>
    <row r="103" spans="1:37">
      <c r="A103" s="12">
        <v>76</v>
      </c>
      <c r="B103" s="13" t="s">
        <v>86</v>
      </c>
      <c r="C103" s="14" t="s">
        <v>348</v>
      </c>
      <c r="D103" s="15" t="s">
        <v>349</v>
      </c>
      <c r="E103" s="16">
        <v>4</v>
      </c>
      <c r="F103" s="17" t="s">
        <v>80</v>
      </c>
      <c r="I103" s="18">
        <f>ROUND(E103*G103,2)</f>
        <v>0</v>
      </c>
      <c r="J103" s="18">
        <f t="shared" si="19"/>
        <v>0</v>
      </c>
      <c r="L103" s="19">
        <f t="shared" si="20"/>
        <v>0</v>
      </c>
      <c r="N103" s="16">
        <f t="shared" si="21"/>
        <v>0</v>
      </c>
      <c r="O103" s="17">
        <v>19</v>
      </c>
      <c r="P103" s="17" t="s">
        <v>81</v>
      </c>
      <c r="V103" s="20" t="s">
        <v>64</v>
      </c>
      <c r="X103" s="50" t="s">
        <v>348</v>
      </c>
      <c r="Y103" s="50" t="s">
        <v>348</v>
      </c>
      <c r="Z103" s="14" t="s">
        <v>89</v>
      </c>
      <c r="AA103" s="14" t="s">
        <v>350</v>
      </c>
      <c r="AB103" s="17">
        <v>8</v>
      </c>
      <c r="AJ103" s="4" t="s">
        <v>91</v>
      </c>
      <c r="AK103" s="4" t="s">
        <v>85</v>
      </c>
    </row>
    <row r="104" spans="1:37">
      <c r="A104" s="12">
        <v>77</v>
      </c>
      <c r="B104" s="13" t="s">
        <v>86</v>
      </c>
      <c r="C104" s="14" t="s">
        <v>351</v>
      </c>
      <c r="D104" s="15" t="s">
        <v>352</v>
      </c>
      <c r="E104" s="16">
        <v>4</v>
      </c>
      <c r="F104" s="17" t="s">
        <v>80</v>
      </c>
      <c r="I104" s="18">
        <f>ROUND(E104*G104,2)</f>
        <v>0</v>
      </c>
      <c r="J104" s="18">
        <f t="shared" si="19"/>
        <v>0</v>
      </c>
      <c r="L104" s="19">
        <f t="shared" si="20"/>
        <v>0</v>
      </c>
      <c r="N104" s="16">
        <f t="shared" si="21"/>
        <v>0</v>
      </c>
      <c r="O104" s="17">
        <v>19</v>
      </c>
      <c r="P104" s="17" t="s">
        <v>81</v>
      </c>
      <c r="V104" s="20" t="s">
        <v>64</v>
      </c>
      <c r="X104" s="50" t="s">
        <v>351</v>
      </c>
      <c r="Y104" s="50" t="s">
        <v>351</v>
      </c>
      <c r="Z104" s="14" t="s">
        <v>89</v>
      </c>
      <c r="AA104" s="14" t="s">
        <v>353</v>
      </c>
      <c r="AB104" s="17">
        <v>8</v>
      </c>
      <c r="AJ104" s="4" t="s">
        <v>91</v>
      </c>
      <c r="AK104" s="4" t="s">
        <v>85</v>
      </c>
    </row>
    <row r="105" spans="1:37">
      <c r="A105" s="12">
        <v>78</v>
      </c>
      <c r="B105" s="13" t="s">
        <v>86</v>
      </c>
      <c r="C105" s="14" t="s">
        <v>354</v>
      </c>
      <c r="D105" s="15" t="s">
        <v>355</v>
      </c>
      <c r="E105" s="16">
        <v>4</v>
      </c>
      <c r="F105" s="17" t="s">
        <v>80</v>
      </c>
      <c r="I105" s="18">
        <f>ROUND(E105*G105,2)</f>
        <v>0</v>
      </c>
      <c r="J105" s="18">
        <f t="shared" si="19"/>
        <v>0</v>
      </c>
      <c r="L105" s="19">
        <f t="shared" si="20"/>
        <v>0</v>
      </c>
      <c r="N105" s="16">
        <f t="shared" si="21"/>
        <v>0</v>
      </c>
      <c r="O105" s="17">
        <v>19</v>
      </c>
      <c r="P105" s="17" t="s">
        <v>81</v>
      </c>
      <c r="V105" s="20" t="s">
        <v>64</v>
      </c>
      <c r="X105" s="50" t="s">
        <v>354</v>
      </c>
      <c r="Y105" s="50" t="s">
        <v>354</v>
      </c>
      <c r="Z105" s="14" t="s">
        <v>89</v>
      </c>
      <c r="AA105" s="14" t="s">
        <v>356</v>
      </c>
      <c r="AB105" s="17">
        <v>8</v>
      </c>
      <c r="AJ105" s="4" t="s">
        <v>91</v>
      </c>
      <c r="AK105" s="4" t="s">
        <v>85</v>
      </c>
    </row>
    <row r="106" spans="1:37" ht="25.5">
      <c r="A106" s="12">
        <v>79</v>
      </c>
      <c r="B106" s="13" t="s">
        <v>357</v>
      </c>
      <c r="C106" s="14" t="s">
        <v>358</v>
      </c>
      <c r="D106" s="15" t="s">
        <v>359</v>
      </c>
      <c r="E106" s="16">
        <v>4</v>
      </c>
      <c r="F106" s="17" t="s">
        <v>80</v>
      </c>
      <c r="H106" s="18">
        <f>ROUND(E106*G106,2)</f>
        <v>0</v>
      </c>
      <c r="J106" s="18">
        <f t="shared" si="19"/>
        <v>0</v>
      </c>
      <c r="K106" s="19">
        <v>9.3600000000000003E-3</v>
      </c>
      <c r="L106" s="19">
        <f t="shared" si="20"/>
        <v>3.7440000000000001E-2</v>
      </c>
      <c r="N106" s="16">
        <f t="shared" si="21"/>
        <v>0</v>
      </c>
      <c r="O106" s="17">
        <v>19</v>
      </c>
      <c r="P106" s="17" t="s">
        <v>81</v>
      </c>
      <c r="V106" s="20" t="s">
        <v>65</v>
      </c>
      <c r="W106" s="16">
        <v>7.2</v>
      </c>
      <c r="X106" s="50" t="s">
        <v>360</v>
      </c>
      <c r="Y106" s="50" t="s">
        <v>358</v>
      </c>
      <c r="Z106" s="14" t="s">
        <v>172</v>
      </c>
      <c r="AB106" s="17">
        <v>7</v>
      </c>
      <c r="AJ106" s="4" t="s">
        <v>84</v>
      </c>
      <c r="AK106" s="4" t="s">
        <v>85</v>
      </c>
    </row>
    <row r="107" spans="1:37">
      <c r="D107" s="58" t="s">
        <v>361</v>
      </c>
      <c r="E107" s="59">
        <f>J107</f>
        <v>0</v>
      </c>
      <c r="H107" s="59">
        <f>SUM(H93:H106)</f>
        <v>0</v>
      </c>
      <c r="I107" s="59">
        <f>SUM(I93:I106)</f>
        <v>0</v>
      </c>
      <c r="J107" s="59">
        <f>SUM(J93:J106)</f>
        <v>0</v>
      </c>
      <c r="L107" s="60">
        <f>SUM(L93:L106)</f>
        <v>3.7560000000000003E-2</v>
      </c>
      <c r="N107" s="61">
        <f>SUM(N93:N106)</f>
        <v>0</v>
      </c>
      <c r="W107" s="16">
        <f>SUM(W93:W106)</f>
        <v>23.192</v>
      </c>
    </row>
    <row r="109" spans="1:37">
      <c r="B109" s="14" t="s">
        <v>362</v>
      </c>
    </row>
    <row r="110" spans="1:37" ht="25.5">
      <c r="A110" s="12">
        <v>80</v>
      </c>
      <c r="B110" s="13" t="s">
        <v>263</v>
      </c>
      <c r="C110" s="14" t="s">
        <v>363</v>
      </c>
      <c r="D110" s="15" t="s">
        <v>364</v>
      </c>
      <c r="E110" s="16">
        <v>32.5</v>
      </c>
      <c r="F110" s="17" t="s">
        <v>215</v>
      </c>
      <c r="H110" s="18">
        <f>ROUND(E110*G110,2)</f>
        <v>0</v>
      </c>
      <c r="J110" s="18">
        <f t="shared" ref="J110:J122" si="22">ROUND(E110*G110,2)</f>
        <v>0</v>
      </c>
      <c r="K110" s="19">
        <v>0.11258</v>
      </c>
      <c r="L110" s="19">
        <f t="shared" ref="L110:L122" si="23">E110*K110</f>
        <v>3.6588500000000002</v>
      </c>
      <c r="N110" s="16">
        <f t="shared" ref="N110:N122" si="24">E110*M110</f>
        <v>0</v>
      </c>
      <c r="O110" s="17">
        <v>19</v>
      </c>
      <c r="P110" s="17" t="s">
        <v>81</v>
      </c>
      <c r="V110" s="20" t="s">
        <v>65</v>
      </c>
      <c r="W110" s="16">
        <v>28.925000000000001</v>
      </c>
      <c r="X110" s="50" t="s">
        <v>365</v>
      </c>
      <c r="Y110" s="50" t="s">
        <v>363</v>
      </c>
      <c r="Z110" s="14" t="s">
        <v>286</v>
      </c>
      <c r="AB110" s="17">
        <v>7</v>
      </c>
      <c r="AJ110" s="4" t="s">
        <v>84</v>
      </c>
      <c r="AK110" s="4" t="s">
        <v>85</v>
      </c>
    </row>
    <row r="111" spans="1:37">
      <c r="A111" s="12">
        <v>81</v>
      </c>
      <c r="B111" s="13" t="s">
        <v>86</v>
      </c>
      <c r="C111" s="14" t="s">
        <v>366</v>
      </c>
      <c r="D111" s="15" t="s">
        <v>367</v>
      </c>
      <c r="E111" s="16">
        <v>4</v>
      </c>
      <c r="F111" s="17" t="s">
        <v>80</v>
      </c>
      <c r="I111" s="18">
        <f>ROUND(E111*G111,2)</f>
        <v>0</v>
      </c>
      <c r="J111" s="18">
        <f t="shared" si="22"/>
        <v>0</v>
      </c>
      <c r="L111" s="19">
        <f t="shared" si="23"/>
        <v>0</v>
      </c>
      <c r="N111" s="16">
        <f t="shared" si="24"/>
        <v>0</v>
      </c>
      <c r="O111" s="17">
        <v>19</v>
      </c>
      <c r="P111" s="17" t="s">
        <v>81</v>
      </c>
      <c r="V111" s="20" t="s">
        <v>64</v>
      </c>
      <c r="X111" s="50" t="s">
        <v>366</v>
      </c>
      <c r="Y111" s="50" t="s">
        <v>366</v>
      </c>
      <c r="Z111" s="14" t="s">
        <v>89</v>
      </c>
      <c r="AA111" s="14" t="s">
        <v>368</v>
      </c>
      <c r="AB111" s="17">
        <v>2</v>
      </c>
      <c r="AJ111" s="4" t="s">
        <v>91</v>
      </c>
      <c r="AK111" s="4" t="s">
        <v>85</v>
      </c>
    </row>
    <row r="112" spans="1:37" ht="25.5">
      <c r="A112" s="12">
        <v>82</v>
      </c>
      <c r="B112" s="13" t="s">
        <v>263</v>
      </c>
      <c r="C112" s="14" t="s">
        <v>369</v>
      </c>
      <c r="D112" s="15" t="s">
        <v>370</v>
      </c>
      <c r="E112" s="16">
        <v>104</v>
      </c>
      <c r="F112" s="17" t="s">
        <v>215</v>
      </c>
      <c r="H112" s="18">
        <f>ROUND(E112*G112,2)</f>
        <v>0</v>
      </c>
      <c r="J112" s="18">
        <f t="shared" si="22"/>
        <v>0</v>
      </c>
      <c r="K112" s="19">
        <v>3.2000000000000003E-4</v>
      </c>
      <c r="L112" s="19">
        <f t="shared" si="23"/>
        <v>3.3280000000000004E-2</v>
      </c>
      <c r="N112" s="16">
        <f t="shared" si="24"/>
        <v>0</v>
      </c>
      <c r="O112" s="17">
        <v>19</v>
      </c>
      <c r="P112" s="17" t="s">
        <v>81</v>
      </c>
      <c r="V112" s="20" t="s">
        <v>65</v>
      </c>
      <c r="W112" s="16">
        <v>56.68</v>
      </c>
      <c r="X112" s="50" t="s">
        <v>371</v>
      </c>
      <c r="Y112" s="50" t="s">
        <v>369</v>
      </c>
      <c r="Z112" s="14" t="s">
        <v>286</v>
      </c>
      <c r="AB112" s="17">
        <v>7</v>
      </c>
      <c r="AJ112" s="4" t="s">
        <v>84</v>
      </c>
      <c r="AK112" s="4" t="s">
        <v>85</v>
      </c>
    </row>
    <row r="113" spans="1:37" ht="25.5">
      <c r="A113" s="12">
        <v>83</v>
      </c>
      <c r="B113" s="13" t="s">
        <v>86</v>
      </c>
      <c r="C113" s="14" t="s">
        <v>372</v>
      </c>
      <c r="D113" s="15" t="s">
        <v>373</v>
      </c>
      <c r="E113" s="16">
        <v>227.04</v>
      </c>
      <c r="F113" s="17" t="s">
        <v>202</v>
      </c>
      <c r="I113" s="18">
        <f>ROUND(E113*G113,2)</f>
        <v>0</v>
      </c>
      <c r="J113" s="18">
        <f t="shared" si="22"/>
        <v>0</v>
      </c>
      <c r="K113" s="19">
        <v>1E-3</v>
      </c>
      <c r="L113" s="19">
        <f t="shared" si="23"/>
        <v>0.22703999999999999</v>
      </c>
      <c r="N113" s="16">
        <f t="shared" si="24"/>
        <v>0</v>
      </c>
      <c r="O113" s="17">
        <v>19</v>
      </c>
      <c r="P113" s="17" t="s">
        <v>81</v>
      </c>
      <c r="V113" s="20" t="s">
        <v>64</v>
      </c>
      <c r="X113" s="50" t="s">
        <v>372</v>
      </c>
      <c r="Y113" s="50" t="s">
        <v>372</v>
      </c>
      <c r="Z113" s="14" t="s">
        <v>374</v>
      </c>
      <c r="AA113" s="14" t="s">
        <v>81</v>
      </c>
      <c r="AB113" s="17">
        <v>8</v>
      </c>
      <c r="AJ113" s="4" t="s">
        <v>91</v>
      </c>
      <c r="AK113" s="4" t="s">
        <v>85</v>
      </c>
    </row>
    <row r="114" spans="1:37">
      <c r="A114" s="12">
        <v>84</v>
      </c>
      <c r="B114" s="13" t="s">
        <v>86</v>
      </c>
      <c r="C114" s="14" t="s">
        <v>375</v>
      </c>
      <c r="D114" s="15" t="s">
        <v>376</v>
      </c>
      <c r="E114" s="16">
        <v>12</v>
      </c>
      <c r="F114" s="17" t="s">
        <v>215</v>
      </c>
      <c r="I114" s="18">
        <f>ROUND(E114*G114,2)</f>
        <v>0</v>
      </c>
      <c r="J114" s="18">
        <f t="shared" si="22"/>
        <v>0</v>
      </c>
      <c r="K114" s="19">
        <v>2.8299999999999999E-2</v>
      </c>
      <c r="L114" s="19">
        <f t="shared" si="23"/>
        <v>0.33960000000000001</v>
      </c>
      <c r="N114" s="16">
        <f t="shared" si="24"/>
        <v>0</v>
      </c>
      <c r="O114" s="17">
        <v>19</v>
      </c>
      <c r="P114" s="17" t="s">
        <v>81</v>
      </c>
      <c r="V114" s="20" t="s">
        <v>64</v>
      </c>
      <c r="X114" s="50" t="s">
        <v>375</v>
      </c>
      <c r="Y114" s="50" t="s">
        <v>375</v>
      </c>
      <c r="Z114" s="14" t="s">
        <v>219</v>
      </c>
      <c r="AA114" s="14" t="s">
        <v>81</v>
      </c>
      <c r="AB114" s="17">
        <v>2</v>
      </c>
      <c r="AJ114" s="4" t="s">
        <v>91</v>
      </c>
      <c r="AK114" s="4" t="s">
        <v>85</v>
      </c>
    </row>
    <row r="115" spans="1:37">
      <c r="A115" s="12">
        <v>85</v>
      </c>
      <c r="B115" s="13" t="s">
        <v>86</v>
      </c>
      <c r="C115" s="14" t="s">
        <v>377</v>
      </c>
      <c r="D115" s="15" t="s">
        <v>378</v>
      </c>
      <c r="E115" s="16">
        <v>24</v>
      </c>
      <c r="F115" s="17" t="s">
        <v>215</v>
      </c>
      <c r="I115" s="18">
        <f>ROUND(E115*G115,2)</f>
        <v>0</v>
      </c>
      <c r="J115" s="18">
        <f t="shared" si="22"/>
        <v>0</v>
      </c>
      <c r="K115" s="19">
        <v>4.99E-2</v>
      </c>
      <c r="L115" s="19">
        <f t="shared" si="23"/>
        <v>1.1976</v>
      </c>
      <c r="N115" s="16">
        <f t="shared" si="24"/>
        <v>0</v>
      </c>
      <c r="O115" s="17">
        <v>19</v>
      </c>
      <c r="P115" s="17" t="s">
        <v>81</v>
      </c>
      <c r="V115" s="20" t="s">
        <v>64</v>
      </c>
      <c r="X115" s="50" t="s">
        <v>377</v>
      </c>
      <c r="Y115" s="50" t="s">
        <v>377</v>
      </c>
      <c r="Z115" s="14" t="s">
        <v>219</v>
      </c>
      <c r="AA115" s="14" t="s">
        <v>81</v>
      </c>
      <c r="AB115" s="17">
        <v>2</v>
      </c>
      <c r="AJ115" s="4" t="s">
        <v>91</v>
      </c>
      <c r="AK115" s="4" t="s">
        <v>85</v>
      </c>
    </row>
    <row r="116" spans="1:37">
      <c r="A116" s="12">
        <v>86</v>
      </c>
      <c r="B116" s="13" t="s">
        <v>263</v>
      </c>
      <c r="C116" s="14" t="s">
        <v>379</v>
      </c>
      <c r="D116" s="15" t="s">
        <v>380</v>
      </c>
      <c r="E116" s="16">
        <v>194.4</v>
      </c>
      <c r="F116" s="17" t="s">
        <v>103</v>
      </c>
      <c r="H116" s="18">
        <f>ROUND(E116*G116,2)</f>
        <v>0</v>
      </c>
      <c r="J116" s="18">
        <f t="shared" si="22"/>
        <v>0</v>
      </c>
      <c r="K116" s="19">
        <v>2.3628499999999999</v>
      </c>
      <c r="L116" s="19">
        <f t="shared" si="23"/>
        <v>459.33803999999998</v>
      </c>
      <c r="N116" s="16">
        <f t="shared" si="24"/>
        <v>0</v>
      </c>
      <c r="O116" s="17">
        <v>19</v>
      </c>
      <c r="P116" s="17" t="s">
        <v>81</v>
      </c>
      <c r="V116" s="20" t="s">
        <v>65</v>
      </c>
      <c r="W116" s="16">
        <v>280.32499999999999</v>
      </c>
      <c r="X116" s="50" t="s">
        <v>381</v>
      </c>
      <c r="Y116" s="50" t="s">
        <v>379</v>
      </c>
      <c r="Z116" s="14" t="s">
        <v>286</v>
      </c>
      <c r="AB116" s="17">
        <v>7</v>
      </c>
      <c r="AJ116" s="4" t="s">
        <v>84</v>
      </c>
      <c r="AK116" s="4" t="s">
        <v>85</v>
      </c>
    </row>
    <row r="117" spans="1:37" ht="25.5">
      <c r="A117" s="12">
        <v>87</v>
      </c>
      <c r="B117" s="13" t="s">
        <v>263</v>
      </c>
      <c r="C117" s="14" t="s">
        <v>382</v>
      </c>
      <c r="D117" s="15" t="s">
        <v>383</v>
      </c>
      <c r="E117" s="16">
        <v>13</v>
      </c>
      <c r="F117" s="17" t="s">
        <v>80</v>
      </c>
      <c r="H117" s="18">
        <f>ROUND(E117*G117,2)</f>
        <v>0</v>
      </c>
      <c r="J117" s="18">
        <f t="shared" si="22"/>
        <v>0</v>
      </c>
      <c r="K117" s="19">
        <v>15.584390000000001</v>
      </c>
      <c r="L117" s="19">
        <f t="shared" si="23"/>
        <v>202.59707</v>
      </c>
      <c r="N117" s="16">
        <f t="shared" si="24"/>
        <v>0</v>
      </c>
      <c r="O117" s="17">
        <v>19</v>
      </c>
      <c r="P117" s="17" t="s">
        <v>81</v>
      </c>
      <c r="V117" s="20" t="s">
        <v>65</v>
      </c>
      <c r="W117" s="16">
        <v>192.66</v>
      </c>
      <c r="X117" s="50" t="s">
        <v>384</v>
      </c>
      <c r="Y117" s="50" t="s">
        <v>382</v>
      </c>
      <c r="Z117" s="14" t="s">
        <v>286</v>
      </c>
      <c r="AB117" s="17">
        <v>7</v>
      </c>
      <c r="AJ117" s="4" t="s">
        <v>84</v>
      </c>
      <c r="AK117" s="4" t="s">
        <v>85</v>
      </c>
    </row>
    <row r="118" spans="1:37" ht="25.5">
      <c r="A118" s="12">
        <v>88</v>
      </c>
      <c r="B118" s="13" t="s">
        <v>263</v>
      </c>
      <c r="C118" s="14" t="s">
        <v>385</v>
      </c>
      <c r="D118" s="15" t="s">
        <v>386</v>
      </c>
      <c r="E118" s="16">
        <v>9</v>
      </c>
      <c r="F118" s="17" t="s">
        <v>80</v>
      </c>
      <c r="H118" s="18">
        <f>ROUND(E118*G118,2)</f>
        <v>0</v>
      </c>
      <c r="J118" s="18">
        <f t="shared" si="22"/>
        <v>0</v>
      </c>
      <c r="K118" s="19">
        <v>9.2385400000000004</v>
      </c>
      <c r="L118" s="19">
        <f t="shared" si="23"/>
        <v>83.146860000000004</v>
      </c>
      <c r="N118" s="16">
        <f t="shared" si="24"/>
        <v>0</v>
      </c>
      <c r="O118" s="17">
        <v>19</v>
      </c>
      <c r="P118" s="17" t="s">
        <v>81</v>
      </c>
      <c r="V118" s="20" t="s">
        <v>65</v>
      </c>
      <c r="W118" s="16">
        <v>183.636</v>
      </c>
      <c r="X118" s="50" t="s">
        <v>387</v>
      </c>
      <c r="Y118" s="50" t="s">
        <v>385</v>
      </c>
      <c r="Z118" s="14" t="s">
        <v>286</v>
      </c>
      <c r="AB118" s="17">
        <v>7</v>
      </c>
      <c r="AJ118" s="4" t="s">
        <v>84</v>
      </c>
      <c r="AK118" s="4" t="s">
        <v>85</v>
      </c>
    </row>
    <row r="119" spans="1:37" ht="25.5">
      <c r="A119" s="12">
        <v>89</v>
      </c>
      <c r="B119" s="13" t="s">
        <v>263</v>
      </c>
      <c r="C119" s="14" t="s">
        <v>388</v>
      </c>
      <c r="D119" s="15" t="s">
        <v>389</v>
      </c>
      <c r="E119" s="16">
        <v>1</v>
      </c>
      <c r="F119" s="17" t="s">
        <v>80</v>
      </c>
      <c r="H119" s="18">
        <f>ROUND(E119*G119,2)</f>
        <v>0</v>
      </c>
      <c r="J119" s="18">
        <f t="shared" si="22"/>
        <v>0</v>
      </c>
      <c r="K119" s="19">
        <v>21.530819999999999</v>
      </c>
      <c r="L119" s="19">
        <f t="shared" si="23"/>
        <v>21.530819999999999</v>
      </c>
      <c r="N119" s="16">
        <f t="shared" si="24"/>
        <v>0</v>
      </c>
      <c r="O119" s="17">
        <v>19</v>
      </c>
      <c r="P119" s="17" t="s">
        <v>81</v>
      </c>
      <c r="V119" s="20" t="s">
        <v>65</v>
      </c>
      <c r="W119" s="16">
        <v>32.965000000000003</v>
      </c>
      <c r="X119" s="50" t="s">
        <v>390</v>
      </c>
      <c r="Y119" s="50" t="s">
        <v>388</v>
      </c>
      <c r="Z119" s="14" t="s">
        <v>286</v>
      </c>
      <c r="AB119" s="17">
        <v>7</v>
      </c>
      <c r="AJ119" s="4" t="s">
        <v>84</v>
      </c>
      <c r="AK119" s="4" t="s">
        <v>85</v>
      </c>
    </row>
    <row r="120" spans="1:37">
      <c r="A120" s="12">
        <v>90</v>
      </c>
      <c r="B120" s="13" t="s">
        <v>86</v>
      </c>
      <c r="C120" s="14" t="s">
        <v>391</v>
      </c>
      <c r="D120" s="15" t="s">
        <v>392</v>
      </c>
      <c r="E120" s="16">
        <v>31.763000000000002</v>
      </c>
      <c r="F120" s="17" t="s">
        <v>80</v>
      </c>
      <c r="I120" s="18">
        <f>ROUND(E120*G120,2)</f>
        <v>0</v>
      </c>
      <c r="J120" s="18">
        <f t="shared" si="22"/>
        <v>0</v>
      </c>
      <c r="K120" s="19">
        <v>1.43</v>
      </c>
      <c r="L120" s="19">
        <f t="shared" si="23"/>
        <v>45.42109</v>
      </c>
      <c r="N120" s="16">
        <f t="shared" si="24"/>
        <v>0</v>
      </c>
      <c r="O120" s="17">
        <v>19</v>
      </c>
      <c r="P120" s="17" t="s">
        <v>81</v>
      </c>
      <c r="V120" s="20" t="s">
        <v>64</v>
      </c>
      <c r="X120" s="50" t="s">
        <v>391</v>
      </c>
      <c r="Y120" s="50" t="s">
        <v>391</v>
      </c>
      <c r="Z120" s="14" t="s">
        <v>393</v>
      </c>
      <c r="AA120" s="14" t="s">
        <v>81</v>
      </c>
      <c r="AB120" s="17">
        <v>8</v>
      </c>
      <c r="AJ120" s="4" t="s">
        <v>91</v>
      </c>
      <c r="AK120" s="4" t="s">
        <v>85</v>
      </c>
    </row>
    <row r="121" spans="1:37">
      <c r="A121" s="12">
        <v>91</v>
      </c>
      <c r="B121" s="13" t="s">
        <v>86</v>
      </c>
      <c r="C121" s="14" t="s">
        <v>394</v>
      </c>
      <c r="D121" s="15" t="s">
        <v>395</v>
      </c>
      <c r="E121" s="16">
        <v>13.65</v>
      </c>
      <c r="F121" s="17" t="s">
        <v>80</v>
      </c>
      <c r="I121" s="18">
        <f>ROUND(E121*G121,2)</f>
        <v>0</v>
      </c>
      <c r="J121" s="18">
        <f t="shared" si="22"/>
        <v>0</v>
      </c>
      <c r="K121" s="19">
        <v>2.1349999999999998</v>
      </c>
      <c r="L121" s="19">
        <f t="shared" si="23"/>
        <v>29.142749999999999</v>
      </c>
      <c r="N121" s="16">
        <f t="shared" si="24"/>
        <v>0</v>
      </c>
      <c r="O121" s="17">
        <v>19</v>
      </c>
      <c r="P121" s="17" t="s">
        <v>81</v>
      </c>
      <c r="V121" s="20" t="s">
        <v>64</v>
      </c>
      <c r="X121" s="50" t="s">
        <v>394</v>
      </c>
      <c r="Y121" s="50" t="s">
        <v>394</v>
      </c>
      <c r="Z121" s="14" t="s">
        <v>393</v>
      </c>
      <c r="AA121" s="14" t="s">
        <v>81</v>
      </c>
      <c r="AB121" s="17">
        <v>8</v>
      </c>
      <c r="AJ121" s="4" t="s">
        <v>91</v>
      </c>
      <c r="AK121" s="4" t="s">
        <v>85</v>
      </c>
    </row>
    <row r="122" spans="1:37">
      <c r="A122" s="12">
        <v>92</v>
      </c>
      <c r="B122" s="13" t="s">
        <v>86</v>
      </c>
      <c r="C122" s="14" t="s">
        <v>396</v>
      </c>
      <c r="D122" s="15" t="s">
        <v>397</v>
      </c>
      <c r="E122" s="16">
        <v>7.875</v>
      </c>
      <c r="F122" s="17" t="s">
        <v>80</v>
      </c>
      <c r="I122" s="18">
        <f>ROUND(E122*G122,2)</f>
        <v>0</v>
      </c>
      <c r="J122" s="18">
        <f t="shared" si="22"/>
        <v>0</v>
      </c>
      <c r="K122" s="19">
        <v>2.59</v>
      </c>
      <c r="L122" s="19">
        <f t="shared" si="23"/>
        <v>20.396249999999998</v>
      </c>
      <c r="N122" s="16">
        <f t="shared" si="24"/>
        <v>0</v>
      </c>
      <c r="O122" s="17">
        <v>19</v>
      </c>
      <c r="P122" s="17" t="s">
        <v>81</v>
      </c>
      <c r="V122" s="20" t="s">
        <v>64</v>
      </c>
      <c r="X122" s="50" t="s">
        <v>396</v>
      </c>
      <c r="Y122" s="50" t="s">
        <v>396</v>
      </c>
      <c r="Z122" s="14" t="s">
        <v>393</v>
      </c>
      <c r="AA122" s="14" t="s">
        <v>81</v>
      </c>
      <c r="AB122" s="17">
        <v>8</v>
      </c>
      <c r="AJ122" s="4" t="s">
        <v>91</v>
      </c>
      <c r="AK122" s="4" t="s">
        <v>85</v>
      </c>
    </row>
    <row r="123" spans="1:37">
      <c r="D123" s="51" t="s">
        <v>398</v>
      </c>
      <c r="E123" s="52"/>
      <c r="F123" s="53"/>
      <c r="G123" s="54"/>
      <c r="H123" s="54"/>
      <c r="I123" s="54"/>
      <c r="J123" s="54"/>
      <c r="K123" s="55"/>
      <c r="L123" s="55"/>
      <c r="M123" s="52"/>
      <c r="N123" s="52"/>
      <c r="O123" s="53"/>
      <c r="P123" s="53"/>
      <c r="Q123" s="52"/>
      <c r="R123" s="52"/>
      <c r="S123" s="52"/>
      <c r="T123" s="56"/>
      <c r="U123" s="56"/>
      <c r="V123" s="56" t="s">
        <v>0</v>
      </c>
      <c r="W123" s="52"/>
      <c r="X123" s="57"/>
    </row>
    <row r="124" spans="1:37" ht="25.5">
      <c r="A124" s="12">
        <v>93</v>
      </c>
      <c r="B124" s="13" t="s">
        <v>263</v>
      </c>
      <c r="C124" s="14" t="s">
        <v>399</v>
      </c>
      <c r="D124" s="15" t="s">
        <v>400</v>
      </c>
      <c r="E124" s="16">
        <v>75</v>
      </c>
      <c r="F124" s="17" t="s">
        <v>215</v>
      </c>
      <c r="H124" s="18">
        <f>ROUND(E124*G124,2)</f>
        <v>0</v>
      </c>
      <c r="J124" s="18">
        <f t="shared" ref="J124:J136" si="25">ROUND(E124*G124,2)</f>
        <v>0</v>
      </c>
      <c r="K124" s="19">
        <v>0.94732000000000005</v>
      </c>
      <c r="L124" s="19">
        <f t="shared" ref="L124:L136" si="26">E124*K124</f>
        <v>71.049000000000007</v>
      </c>
      <c r="N124" s="16">
        <f t="shared" ref="N124:N136" si="27">E124*M124</f>
        <v>0</v>
      </c>
      <c r="O124" s="17">
        <v>19</v>
      </c>
      <c r="P124" s="17" t="s">
        <v>81</v>
      </c>
      <c r="V124" s="20" t="s">
        <v>65</v>
      </c>
      <c r="W124" s="16">
        <v>144.67500000000001</v>
      </c>
      <c r="X124" s="50" t="s">
        <v>401</v>
      </c>
      <c r="Y124" s="50" t="s">
        <v>399</v>
      </c>
      <c r="Z124" s="14" t="s">
        <v>286</v>
      </c>
      <c r="AB124" s="17">
        <v>7</v>
      </c>
      <c r="AJ124" s="4" t="s">
        <v>84</v>
      </c>
      <c r="AK124" s="4" t="s">
        <v>85</v>
      </c>
    </row>
    <row r="125" spans="1:37">
      <c r="A125" s="12">
        <v>94</v>
      </c>
      <c r="B125" s="13" t="s">
        <v>263</v>
      </c>
      <c r="C125" s="14" t="s">
        <v>402</v>
      </c>
      <c r="D125" s="15" t="s">
        <v>403</v>
      </c>
      <c r="E125" s="16">
        <v>19.725999999999999</v>
      </c>
      <c r="F125" s="17" t="s">
        <v>103</v>
      </c>
      <c r="H125" s="18">
        <f>ROUND(E125*G125,2)</f>
        <v>0</v>
      </c>
      <c r="J125" s="18">
        <f t="shared" si="25"/>
        <v>0</v>
      </c>
      <c r="K125" s="19">
        <v>2.4286699999999999</v>
      </c>
      <c r="L125" s="19">
        <f t="shared" si="26"/>
        <v>47.907944419999993</v>
      </c>
      <c r="N125" s="16">
        <f t="shared" si="27"/>
        <v>0</v>
      </c>
      <c r="O125" s="17">
        <v>19</v>
      </c>
      <c r="P125" s="17" t="s">
        <v>81</v>
      </c>
      <c r="V125" s="20" t="s">
        <v>65</v>
      </c>
      <c r="W125" s="16">
        <v>67.66</v>
      </c>
      <c r="X125" s="50" t="s">
        <v>404</v>
      </c>
      <c r="Y125" s="50" t="s">
        <v>402</v>
      </c>
      <c r="Z125" s="14" t="s">
        <v>286</v>
      </c>
      <c r="AB125" s="17">
        <v>7</v>
      </c>
      <c r="AJ125" s="4" t="s">
        <v>84</v>
      </c>
      <c r="AK125" s="4" t="s">
        <v>85</v>
      </c>
    </row>
    <row r="126" spans="1:37" ht="25.5">
      <c r="A126" s="12">
        <v>95</v>
      </c>
      <c r="B126" s="13" t="s">
        <v>263</v>
      </c>
      <c r="C126" s="14" t="s">
        <v>405</v>
      </c>
      <c r="D126" s="15" t="s">
        <v>406</v>
      </c>
      <c r="E126" s="16">
        <v>615</v>
      </c>
      <c r="F126" s="17" t="s">
        <v>215</v>
      </c>
      <c r="H126" s="18">
        <f>ROUND(E126*G126,2)</f>
        <v>0</v>
      </c>
      <c r="J126" s="18">
        <f t="shared" si="25"/>
        <v>0</v>
      </c>
      <c r="K126" s="19">
        <v>0.13691</v>
      </c>
      <c r="L126" s="19">
        <f t="shared" si="26"/>
        <v>84.199650000000005</v>
      </c>
      <c r="N126" s="16">
        <f t="shared" si="27"/>
        <v>0</v>
      </c>
      <c r="O126" s="17">
        <v>19</v>
      </c>
      <c r="P126" s="17" t="s">
        <v>81</v>
      </c>
      <c r="V126" s="20" t="s">
        <v>65</v>
      </c>
      <c r="W126" s="16">
        <v>114.39</v>
      </c>
      <c r="X126" s="50" t="s">
        <v>407</v>
      </c>
      <c r="Y126" s="50" t="s">
        <v>405</v>
      </c>
      <c r="Z126" s="14" t="s">
        <v>286</v>
      </c>
      <c r="AB126" s="17">
        <v>7</v>
      </c>
      <c r="AJ126" s="4" t="s">
        <v>84</v>
      </c>
      <c r="AK126" s="4" t="s">
        <v>85</v>
      </c>
    </row>
    <row r="127" spans="1:37">
      <c r="A127" s="12">
        <v>96</v>
      </c>
      <c r="B127" s="13" t="s">
        <v>86</v>
      </c>
      <c r="C127" s="14" t="s">
        <v>408</v>
      </c>
      <c r="D127" s="15" t="s">
        <v>409</v>
      </c>
      <c r="E127" s="16">
        <v>493.5</v>
      </c>
      <c r="F127" s="17" t="s">
        <v>80</v>
      </c>
      <c r="I127" s="18">
        <f>ROUND(E127*G127,2)</f>
        <v>0</v>
      </c>
      <c r="J127" s="18">
        <f t="shared" si="25"/>
        <v>0</v>
      </c>
      <c r="K127" s="19">
        <v>5.0999999999999997E-2</v>
      </c>
      <c r="L127" s="19">
        <f t="shared" si="26"/>
        <v>25.168499999999998</v>
      </c>
      <c r="N127" s="16">
        <f t="shared" si="27"/>
        <v>0</v>
      </c>
      <c r="O127" s="17">
        <v>19</v>
      </c>
      <c r="P127" s="17" t="s">
        <v>81</v>
      </c>
      <c r="V127" s="20" t="s">
        <v>64</v>
      </c>
      <c r="X127" s="50" t="s">
        <v>408</v>
      </c>
      <c r="Y127" s="50" t="s">
        <v>408</v>
      </c>
      <c r="Z127" s="14" t="s">
        <v>304</v>
      </c>
      <c r="AA127" s="14" t="s">
        <v>81</v>
      </c>
      <c r="AB127" s="17">
        <v>8</v>
      </c>
      <c r="AJ127" s="4" t="s">
        <v>91</v>
      </c>
      <c r="AK127" s="4" t="s">
        <v>85</v>
      </c>
    </row>
    <row r="128" spans="1:37">
      <c r="A128" s="12">
        <v>97</v>
      </c>
      <c r="B128" s="13" t="s">
        <v>86</v>
      </c>
      <c r="C128" s="14" t="s">
        <v>410</v>
      </c>
      <c r="D128" s="15" t="s">
        <v>411</v>
      </c>
      <c r="E128" s="16">
        <v>798</v>
      </c>
      <c r="F128" s="17" t="s">
        <v>80</v>
      </c>
      <c r="I128" s="18">
        <f>ROUND(E128*G128,2)</f>
        <v>0</v>
      </c>
      <c r="J128" s="18">
        <f t="shared" si="25"/>
        <v>0</v>
      </c>
      <c r="K128" s="19">
        <v>0.14399999999999999</v>
      </c>
      <c r="L128" s="19">
        <f t="shared" si="26"/>
        <v>114.91199999999999</v>
      </c>
      <c r="N128" s="16">
        <f t="shared" si="27"/>
        <v>0</v>
      </c>
      <c r="O128" s="17">
        <v>19</v>
      </c>
      <c r="P128" s="17" t="s">
        <v>81</v>
      </c>
      <c r="V128" s="20" t="s">
        <v>64</v>
      </c>
      <c r="X128" s="50" t="s">
        <v>410</v>
      </c>
      <c r="Y128" s="50" t="s">
        <v>410</v>
      </c>
      <c r="Z128" s="14" t="s">
        <v>304</v>
      </c>
      <c r="AA128" s="14" t="s">
        <v>81</v>
      </c>
      <c r="AB128" s="17">
        <v>8</v>
      </c>
      <c r="AJ128" s="4" t="s">
        <v>91</v>
      </c>
      <c r="AK128" s="4" t="s">
        <v>85</v>
      </c>
    </row>
    <row r="129" spans="1:37">
      <c r="A129" s="12">
        <v>98</v>
      </c>
      <c r="B129" s="13" t="s">
        <v>86</v>
      </c>
      <c r="C129" s="14" t="s">
        <v>412</v>
      </c>
      <c r="D129" s="15" t="s">
        <v>413</v>
      </c>
      <c r="E129" s="16">
        <v>493.5</v>
      </c>
      <c r="F129" s="17" t="s">
        <v>80</v>
      </c>
      <c r="I129" s="18">
        <f>ROUND(E129*G129,2)</f>
        <v>0</v>
      </c>
      <c r="J129" s="18">
        <f t="shared" si="25"/>
        <v>0</v>
      </c>
      <c r="K129" s="19">
        <v>5.8000000000000003E-2</v>
      </c>
      <c r="L129" s="19">
        <f t="shared" si="26"/>
        <v>28.623000000000001</v>
      </c>
      <c r="N129" s="16">
        <f t="shared" si="27"/>
        <v>0</v>
      </c>
      <c r="O129" s="17">
        <v>19</v>
      </c>
      <c r="P129" s="17" t="s">
        <v>81</v>
      </c>
      <c r="V129" s="20" t="s">
        <v>64</v>
      </c>
      <c r="X129" s="50" t="s">
        <v>412</v>
      </c>
      <c r="Y129" s="50" t="s">
        <v>412</v>
      </c>
      <c r="Z129" s="14" t="s">
        <v>304</v>
      </c>
      <c r="AA129" s="14" t="s">
        <v>81</v>
      </c>
      <c r="AB129" s="17">
        <v>8</v>
      </c>
      <c r="AJ129" s="4" t="s">
        <v>91</v>
      </c>
      <c r="AK129" s="4" t="s">
        <v>85</v>
      </c>
    </row>
    <row r="130" spans="1:37">
      <c r="A130" s="12">
        <v>99</v>
      </c>
      <c r="B130" s="13" t="s">
        <v>106</v>
      </c>
      <c r="C130" s="14" t="s">
        <v>414</v>
      </c>
      <c r="D130" s="15" t="s">
        <v>415</v>
      </c>
      <c r="E130" s="16">
        <v>420</v>
      </c>
      <c r="F130" s="17" t="s">
        <v>215</v>
      </c>
      <c r="H130" s="18">
        <f t="shared" ref="H130:H136" si="28">ROUND(E130*G130,2)</f>
        <v>0</v>
      </c>
      <c r="J130" s="18">
        <f t="shared" si="25"/>
        <v>0</v>
      </c>
      <c r="L130" s="19">
        <f t="shared" si="26"/>
        <v>0</v>
      </c>
      <c r="N130" s="16">
        <f t="shared" si="27"/>
        <v>0</v>
      </c>
      <c r="O130" s="17">
        <v>19</v>
      </c>
      <c r="P130" s="17" t="s">
        <v>81</v>
      </c>
      <c r="V130" s="20" t="s">
        <v>65</v>
      </c>
      <c r="W130" s="16">
        <v>10.08</v>
      </c>
      <c r="X130" s="50" t="s">
        <v>416</v>
      </c>
      <c r="Y130" s="50" t="s">
        <v>414</v>
      </c>
      <c r="Z130" s="14" t="s">
        <v>286</v>
      </c>
      <c r="AB130" s="17">
        <v>7</v>
      </c>
      <c r="AJ130" s="4" t="s">
        <v>84</v>
      </c>
      <c r="AK130" s="4" t="s">
        <v>85</v>
      </c>
    </row>
    <row r="131" spans="1:37">
      <c r="A131" s="12">
        <v>100</v>
      </c>
      <c r="B131" s="13" t="s">
        <v>263</v>
      </c>
      <c r="C131" s="14" t="s">
        <v>417</v>
      </c>
      <c r="D131" s="15" t="s">
        <v>418</v>
      </c>
      <c r="E131" s="16">
        <v>1931.25</v>
      </c>
      <c r="F131" s="17" t="s">
        <v>147</v>
      </c>
      <c r="H131" s="18">
        <f t="shared" si="28"/>
        <v>0</v>
      </c>
      <c r="J131" s="18">
        <f t="shared" si="25"/>
        <v>0</v>
      </c>
      <c r="L131" s="19">
        <f t="shared" si="26"/>
        <v>0</v>
      </c>
      <c r="M131" s="16">
        <v>0.252</v>
      </c>
      <c r="N131" s="16">
        <f t="shared" si="27"/>
        <v>486.67500000000001</v>
      </c>
      <c r="O131" s="17">
        <v>19</v>
      </c>
      <c r="P131" s="17" t="s">
        <v>81</v>
      </c>
      <c r="V131" s="20" t="s">
        <v>65</v>
      </c>
      <c r="W131" s="16">
        <v>127.46299999999999</v>
      </c>
      <c r="X131" s="50" t="s">
        <v>419</v>
      </c>
      <c r="Y131" s="50" t="s">
        <v>417</v>
      </c>
      <c r="Z131" s="14" t="s">
        <v>286</v>
      </c>
      <c r="AB131" s="17">
        <v>7</v>
      </c>
      <c r="AJ131" s="4" t="s">
        <v>84</v>
      </c>
      <c r="AK131" s="4" t="s">
        <v>85</v>
      </c>
    </row>
    <row r="132" spans="1:37">
      <c r="A132" s="12">
        <v>101</v>
      </c>
      <c r="B132" s="13" t="s">
        <v>420</v>
      </c>
      <c r="C132" s="14" t="s">
        <v>421</v>
      </c>
      <c r="D132" s="15" t="s">
        <v>422</v>
      </c>
      <c r="E132" s="16">
        <v>486.678</v>
      </c>
      <c r="F132" s="17" t="s">
        <v>423</v>
      </c>
      <c r="H132" s="18">
        <f t="shared" si="28"/>
        <v>0</v>
      </c>
      <c r="J132" s="18">
        <f t="shared" si="25"/>
        <v>0</v>
      </c>
      <c r="L132" s="19">
        <f t="shared" si="26"/>
        <v>0</v>
      </c>
      <c r="N132" s="16">
        <f t="shared" si="27"/>
        <v>0</v>
      </c>
      <c r="O132" s="17">
        <v>19</v>
      </c>
      <c r="P132" s="17" t="s">
        <v>81</v>
      </c>
      <c r="V132" s="20" t="s">
        <v>65</v>
      </c>
      <c r="W132" s="16">
        <v>263.29300000000001</v>
      </c>
      <c r="X132" s="50" t="s">
        <v>424</v>
      </c>
      <c r="Y132" s="50" t="s">
        <v>421</v>
      </c>
      <c r="Z132" s="14" t="s">
        <v>425</v>
      </c>
      <c r="AB132" s="17">
        <v>7</v>
      </c>
      <c r="AJ132" s="4" t="s">
        <v>84</v>
      </c>
      <c r="AK132" s="4" t="s">
        <v>85</v>
      </c>
    </row>
    <row r="133" spans="1:37">
      <c r="A133" s="12">
        <v>102</v>
      </c>
      <c r="B133" s="13" t="s">
        <v>426</v>
      </c>
      <c r="C133" s="14" t="s">
        <v>427</v>
      </c>
      <c r="D133" s="15" t="s">
        <v>428</v>
      </c>
      <c r="E133" s="16">
        <v>486.67500000000001</v>
      </c>
      <c r="F133" s="17" t="s">
        <v>423</v>
      </c>
      <c r="H133" s="18">
        <f t="shared" si="28"/>
        <v>0</v>
      </c>
      <c r="J133" s="18">
        <f t="shared" si="25"/>
        <v>0</v>
      </c>
      <c r="L133" s="19">
        <f t="shared" si="26"/>
        <v>0</v>
      </c>
      <c r="N133" s="16">
        <f t="shared" si="27"/>
        <v>0</v>
      </c>
      <c r="O133" s="17">
        <v>19</v>
      </c>
      <c r="P133" s="17" t="s">
        <v>81</v>
      </c>
      <c r="V133" s="20" t="s">
        <v>65</v>
      </c>
      <c r="W133" s="16">
        <v>126.04900000000001</v>
      </c>
      <c r="X133" s="50" t="s">
        <v>429</v>
      </c>
      <c r="Y133" s="50" t="s">
        <v>427</v>
      </c>
      <c r="Z133" s="14" t="s">
        <v>425</v>
      </c>
      <c r="AB133" s="17">
        <v>7</v>
      </c>
      <c r="AJ133" s="4" t="s">
        <v>84</v>
      </c>
      <c r="AK133" s="4" t="s">
        <v>85</v>
      </c>
    </row>
    <row r="134" spans="1:37" ht="25.5">
      <c r="A134" s="12">
        <v>103</v>
      </c>
      <c r="B134" s="13" t="s">
        <v>77</v>
      </c>
      <c r="C134" s="14" t="s">
        <v>430</v>
      </c>
      <c r="D134" s="15" t="s">
        <v>431</v>
      </c>
      <c r="E134" s="16">
        <v>486.67500000000001</v>
      </c>
      <c r="F134" s="17" t="s">
        <v>423</v>
      </c>
      <c r="H134" s="18">
        <f t="shared" si="28"/>
        <v>0</v>
      </c>
      <c r="J134" s="18">
        <f t="shared" si="25"/>
        <v>0</v>
      </c>
      <c r="L134" s="19">
        <f t="shared" si="26"/>
        <v>0</v>
      </c>
      <c r="N134" s="16">
        <f t="shared" si="27"/>
        <v>0</v>
      </c>
      <c r="O134" s="17">
        <v>19</v>
      </c>
      <c r="P134" s="17" t="s">
        <v>81</v>
      </c>
      <c r="V134" s="20" t="s">
        <v>65</v>
      </c>
      <c r="X134" s="50" t="s">
        <v>432</v>
      </c>
      <c r="Y134" s="50" t="s">
        <v>430</v>
      </c>
      <c r="Z134" s="14" t="s">
        <v>425</v>
      </c>
      <c r="AB134" s="17">
        <v>7</v>
      </c>
      <c r="AJ134" s="4" t="s">
        <v>84</v>
      </c>
      <c r="AK134" s="4" t="s">
        <v>85</v>
      </c>
    </row>
    <row r="135" spans="1:37">
      <c r="A135" s="12">
        <v>104</v>
      </c>
      <c r="B135" s="13" t="s">
        <v>77</v>
      </c>
      <c r="C135" s="14" t="s">
        <v>433</v>
      </c>
      <c r="D135" s="15" t="s">
        <v>434</v>
      </c>
      <c r="E135" s="16">
        <v>5399.75</v>
      </c>
      <c r="F135" s="17" t="s">
        <v>103</v>
      </c>
      <c r="H135" s="18">
        <f t="shared" si="28"/>
        <v>0</v>
      </c>
      <c r="J135" s="18">
        <f t="shared" si="25"/>
        <v>0</v>
      </c>
      <c r="L135" s="19">
        <f t="shared" si="26"/>
        <v>0</v>
      </c>
      <c r="N135" s="16">
        <f t="shared" si="27"/>
        <v>0</v>
      </c>
      <c r="O135" s="17">
        <v>19</v>
      </c>
      <c r="P135" s="17" t="s">
        <v>81</v>
      </c>
      <c r="V135" s="20" t="s">
        <v>65</v>
      </c>
      <c r="X135" s="50" t="s">
        <v>435</v>
      </c>
      <c r="Y135" s="50" t="s">
        <v>433</v>
      </c>
      <c r="Z135" s="14" t="s">
        <v>425</v>
      </c>
      <c r="AB135" s="17">
        <v>7</v>
      </c>
      <c r="AJ135" s="4" t="s">
        <v>84</v>
      </c>
      <c r="AK135" s="4" t="s">
        <v>85</v>
      </c>
    </row>
    <row r="136" spans="1:37">
      <c r="A136" s="12">
        <v>105</v>
      </c>
      <c r="B136" s="13" t="s">
        <v>263</v>
      </c>
      <c r="C136" s="14" t="s">
        <v>436</v>
      </c>
      <c r="D136" s="15" t="s">
        <v>437</v>
      </c>
      <c r="E136" s="16">
        <v>15358.402</v>
      </c>
      <c r="F136" s="17" t="s">
        <v>423</v>
      </c>
      <c r="H136" s="18">
        <f t="shared" si="28"/>
        <v>0</v>
      </c>
      <c r="J136" s="18">
        <f t="shared" si="25"/>
        <v>0</v>
      </c>
      <c r="L136" s="19">
        <f t="shared" si="26"/>
        <v>0</v>
      </c>
      <c r="N136" s="16">
        <f t="shared" si="27"/>
        <v>0</v>
      </c>
      <c r="O136" s="17">
        <v>19</v>
      </c>
      <c r="P136" s="17" t="s">
        <v>81</v>
      </c>
      <c r="V136" s="20" t="s">
        <v>65</v>
      </c>
      <c r="W136" s="16">
        <v>168.94200000000001</v>
      </c>
      <c r="X136" s="50" t="s">
        <v>438</v>
      </c>
      <c r="Y136" s="50" t="s">
        <v>436</v>
      </c>
      <c r="Z136" s="14" t="s">
        <v>286</v>
      </c>
      <c r="AB136" s="17">
        <v>1</v>
      </c>
      <c r="AJ136" s="4" t="s">
        <v>84</v>
      </c>
      <c r="AK136" s="4" t="s">
        <v>85</v>
      </c>
    </row>
    <row r="137" spans="1:37">
      <c r="D137" s="58" t="s">
        <v>439</v>
      </c>
      <c r="E137" s="59">
        <f>J137</f>
        <v>0</v>
      </c>
      <c r="H137" s="59">
        <f>SUM(H109:H136)</f>
        <v>0</v>
      </c>
      <c r="I137" s="59">
        <f>SUM(I109:I136)</f>
        <v>0</v>
      </c>
      <c r="J137" s="59">
        <f>SUM(J109:J136)</f>
        <v>0</v>
      </c>
      <c r="L137" s="60">
        <f>SUM(L109:L136)</f>
        <v>1238.88934442</v>
      </c>
      <c r="N137" s="61">
        <f>SUM(N109:N136)</f>
        <v>486.67500000000001</v>
      </c>
      <c r="W137" s="16">
        <f>SUM(W109:W136)</f>
        <v>1797.7429999999999</v>
      </c>
    </row>
    <row r="139" spans="1:37">
      <c r="D139" s="58" t="s">
        <v>440</v>
      </c>
      <c r="E139" s="59">
        <f>J139</f>
        <v>0</v>
      </c>
      <c r="H139" s="59">
        <f>+H52+H62+H71+H91+H107+H137</f>
        <v>0</v>
      </c>
      <c r="I139" s="59">
        <f>+I52+I62+I71+I91+I107+I137</f>
        <v>0</v>
      </c>
      <c r="J139" s="59">
        <f>+J52+J62+J71+J91+J107+J137</f>
        <v>0</v>
      </c>
      <c r="L139" s="60">
        <f>+L52+L62+L71+L91+L107+L137</f>
        <v>15358.402418919999</v>
      </c>
      <c r="N139" s="61">
        <f>+N52+N62+N71+N91+N107+N137</f>
        <v>486.67500000000001</v>
      </c>
      <c r="W139" s="16">
        <f>+W52+W62+W71+W91+W107+W137</f>
        <v>10955.388000000001</v>
      </c>
    </row>
    <row r="141" spans="1:37">
      <c r="D141" s="62" t="s">
        <v>441</v>
      </c>
      <c r="E141" s="59">
        <f>J141</f>
        <v>0</v>
      </c>
      <c r="H141" s="59">
        <f>+H139</f>
        <v>0</v>
      </c>
      <c r="I141" s="59">
        <f>+I139</f>
        <v>0</v>
      </c>
      <c r="J141" s="59">
        <f>+J139</f>
        <v>0</v>
      </c>
      <c r="L141" s="60">
        <f>+L139</f>
        <v>15358.402418919999</v>
      </c>
      <c r="N141" s="61">
        <f>+N139</f>
        <v>486.67500000000001</v>
      </c>
      <c r="W141" s="16">
        <f>+W139</f>
        <v>10955.388000000001</v>
      </c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Prehlad</vt:lpstr>
      <vt:lpstr>Prehlad!Názvy_tlače</vt:lpstr>
      <vt:lpstr>Prehlad!Oblasť_tlače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Daniel Sádecký</cp:lastModifiedBy>
  <cp:revision>2</cp:revision>
  <cp:lastPrinted>2019-05-20T14:23:00Z</cp:lastPrinted>
  <dcterms:created xsi:type="dcterms:W3CDTF">1999-04-06T07:39:00Z</dcterms:created>
  <dcterms:modified xsi:type="dcterms:W3CDTF">2024-09-11T07:00:09Z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1033-11.2.0.9232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