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áca\AKCIE 2018\DLHA NAD ORAVOU-LESNA CESTA\DSP\DRS\2024\"/>
    </mc:Choice>
  </mc:AlternateContent>
  <xr:revisionPtr revIDLastSave="0" documentId="13_ncr:1_{A780A79D-FFE4-46B5-ADA5-52B947437536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91029"/>
</workbook>
</file>

<file path=xl/calcChain.xml><?xml version="1.0" encoding="utf-8"?>
<calcChain xmlns="http://schemas.openxmlformats.org/spreadsheetml/2006/main">
  <c r="W143" i="3" l="1"/>
  <c r="N143" i="3"/>
  <c r="N142" i="3"/>
  <c r="L142" i="3"/>
  <c r="J142" i="3"/>
  <c r="H142" i="3"/>
  <c r="N141" i="3"/>
  <c r="L141" i="3"/>
  <c r="J141" i="3"/>
  <c r="H141" i="3"/>
  <c r="N140" i="3"/>
  <c r="L140" i="3"/>
  <c r="J140" i="3"/>
  <c r="H140" i="3"/>
  <c r="N139" i="3"/>
  <c r="L139" i="3"/>
  <c r="J139" i="3"/>
  <c r="H139" i="3"/>
  <c r="N138" i="3"/>
  <c r="L138" i="3"/>
  <c r="J138" i="3"/>
  <c r="H138" i="3"/>
  <c r="N137" i="3"/>
  <c r="L137" i="3"/>
  <c r="J137" i="3"/>
  <c r="H137" i="3"/>
  <c r="N136" i="3"/>
  <c r="L136" i="3"/>
  <c r="J136" i="3"/>
  <c r="H136" i="3"/>
  <c r="N135" i="3"/>
  <c r="L135" i="3"/>
  <c r="J135" i="3"/>
  <c r="I135" i="3"/>
  <c r="N134" i="3"/>
  <c r="L134" i="3"/>
  <c r="J134" i="3"/>
  <c r="I134" i="3"/>
  <c r="N133" i="3"/>
  <c r="L133" i="3"/>
  <c r="J133" i="3"/>
  <c r="I133" i="3"/>
  <c r="N132" i="3"/>
  <c r="L132" i="3"/>
  <c r="J132" i="3"/>
  <c r="H132" i="3"/>
  <c r="N131" i="3"/>
  <c r="L131" i="3"/>
  <c r="J131" i="3"/>
  <c r="H131" i="3"/>
  <c r="N130" i="3"/>
  <c r="L130" i="3"/>
  <c r="J130" i="3"/>
  <c r="I130" i="3"/>
  <c r="N129" i="3"/>
  <c r="L129" i="3"/>
  <c r="J129" i="3"/>
  <c r="I129" i="3"/>
  <c r="N128" i="3"/>
  <c r="L128" i="3"/>
  <c r="J128" i="3"/>
  <c r="H128" i="3"/>
  <c r="N127" i="3"/>
  <c r="L127" i="3"/>
  <c r="J127" i="3"/>
  <c r="H127" i="3"/>
  <c r="N126" i="3"/>
  <c r="L126" i="3"/>
  <c r="J126" i="3"/>
  <c r="H126" i="3"/>
  <c r="N124" i="3"/>
  <c r="L124" i="3"/>
  <c r="J124" i="3"/>
  <c r="I124" i="3"/>
  <c r="N123" i="3"/>
  <c r="L123" i="3"/>
  <c r="J123" i="3"/>
  <c r="I123" i="3"/>
  <c r="N122" i="3"/>
  <c r="L122" i="3"/>
  <c r="J122" i="3"/>
  <c r="I122" i="3"/>
  <c r="N121" i="3"/>
  <c r="L121" i="3"/>
  <c r="J121" i="3"/>
  <c r="H121" i="3"/>
  <c r="N120" i="3"/>
  <c r="L120" i="3"/>
  <c r="J120" i="3"/>
  <c r="H120" i="3"/>
  <c r="N119" i="3"/>
  <c r="L119" i="3"/>
  <c r="J119" i="3"/>
  <c r="H119" i="3"/>
  <c r="N118" i="3"/>
  <c r="L118" i="3"/>
  <c r="J118" i="3"/>
  <c r="H118" i="3"/>
  <c r="N117" i="3"/>
  <c r="L117" i="3"/>
  <c r="J117" i="3"/>
  <c r="I117" i="3"/>
  <c r="N116" i="3"/>
  <c r="L116" i="3"/>
  <c r="J116" i="3"/>
  <c r="I116" i="3"/>
  <c r="N115" i="3"/>
  <c r="L115" i="3"/>
  <c r="J115" i="3"/>
  <c r="I115" i="3"/>
  <c r="N114" i="3"/>
  <c r="L114" i="3"/>
  <c r="J114" i="3"/>
  <c r="H114" i="3"/>
  <c r="N113" i="3"/>
  <c r="L113" i="3"/>
  <c r="J113" i="3"/>
  <c r="I113" i="3"/>
  <c r="I143" i="3" s="1"/>
  <c r="N112" i="3"/>
  <c r="L112" i="3"/>
  <c r="L143" i="3" s="1"/>
  <c r="J112" i="3"/>
  <c r="J143" i="3" s="1"/>
  <c r="E143" i="3" s="1"/>
  <c r="H112" i="3"/>
  <c r="H143" i="3" s="1"/>
  <c r="W109" i="3"/>
  <c r="L109" i="3"/>
  <c r="N108" i="3"/>
  <c r="L108" i="3"/>
  <c r="J108" i="3"/>
  <c r="H108" i="3"/>
  <c r="N107" i="3"/>
  <c r="L107" i="3"/>
  <c r="J107" i="3"/>
  <c r="I107" i="3"/>
  <c r="N106" i="3"/>
  <c r="L106" i="3"/>
  <c r="J106" i="3"/>
  <c r="I106" i="3"/>
  <c r="N105" i="3"/>
  <c r="L105" i="3"/>
  <c r="J105" i="3"/>
  <c r="I105" i="3"/>
  <c r="N104" i="3"/>
  <c r="L104" i="3"/>
  <c r="J104" i="3"/>
  <c r="H104" i="3"/>
  <c r="N103" i="3"/>
  <c r="L103" i="3"/>
  <c r="J103" i="3"/>
  <c r="H103" i="3"/>
  <c r="N102" i="3"/>
  <c r="L102" i="3"/>
  <c r="J102" i="3"/>
  <c r="H102" i="3"/>
  <c r="N101" i="3"/>
  <c r="L101" i="3"/>
  <c r="J101" i="3"/>
  <c r="I101" i="3"/>
  <c r="N100" i="3"/>
  <c r="L100" i="3"/>
  <c r="J100" i="3"/>
  <c r="I100" i="3"/>
  <c r="N99" i="3"/>
  <c r="L99" i="3"/>
  <c r="J99" i="3"/>
  <c r="I99" i="3"/>
  <c r="N98" i="3"/>
  <c r="L98" i="3"/>
  <c r="J98" i="3"/>
  <c r="I98" i="3"/>
  <c r="I109" i="3" s="1"/>
  <c r="N97" i="3"/>
  <c r="L97" i="3"/>
  <c r="J97" i="3"/>
  <c r="H97" i="3"/>
  <c r="N96" i="3"/>
  <c r="N109" i="3" s="1"/>
  <c r="L96" i="3"/>
  <c r="J96" i="3"/>
  <c r="J109" i="3" s="1"/>
  <c r="E109" i="3" s="1"/>
  <c r="H96" i="3"/>
  <c r="H109" i="3" s="1"/>
  <c r="W93" i="3"/>
  <c r="N92" i="3"/>
  <c r="L92" i="3"/>
  <c r="J92" i="3"/>
  <c r="H92" i="3"/>
  <c r="N91" i="3"/>
  <c r="L91" i="3"/>
  <c r="J91" i="3"/>
  <c r="I91" i="3"/>
  <c r="N90" i="3"/>
  <c r="L90" i="3"/>
  <c r="J90" i="3"/>
  <c r="I90" i="3"/>
  <c r="N89" i="3"/>
  <c r="L89" i="3"/>
  <c r="J89" i="3"/>
  <c r="I89" i="3"/>
  <c r="N88" i="3"/>
  <c r="L88" i="3"/>
  <c r="J88" i="3"/>
  <c r="I88" i="3"/>
  <c r="I93" i="3" s="1"/>
  <c r="N87" i="3"/>
  <c r="L87" i="3"/>
  <c r="J87" i="3"/>
  <c r="H87" i="3"/>
  <c r="N86" i="3"/>
  <c r="L86" i="3"/>
  <c r="J86" i="3"/>
  <c r="H86" i="3"/>
  <c r="N85" i="3"/>
  <c r="L85" i="3"/>
  <c r="J85" i="3"/>
  <c r="H85" i="3"/>
  <c r="N84" i="3"/>
  <c r="L84" i="3"/>
  <c r="J84" i="3"/>
  <c r="H84" i="3"/>
  <c r="N83" i="3"/>
  <c r="L83" i="3"/>
  <c r="J83" i="3"/>
  <c r="H83" i="3"/>
  <c r="N82" i="3"/>
  <c r="L82" i="3"/>
  <c r="J82" i="3"/>
  <c r="H82" i="3"/>
  <c r="N81" i="3"/>
  <c r="L81" i="3"/>
  <c r="J81" i="3"/>
  <c r="H81" i="3"/>
  <c r="N80" i="3"/>
  <c r="L80" i="3"/>
  <c r="J80" i="3"/>
  <c r="H80" i="3"/>
  <c r="N79" i="3"/>
  <c r="L79" i="3"/>
  <c r="J79" i="3"/>
  <c r="H79" i="3"/>
  <c r="N78" i="3"/>
  <c r="L78" i="3"/>
  <c r="J78" i="3"/>
  <c r="H78" i="3"/>
  <c r="N77" i="3"/>
  <c r="L77" i="3"/>
  <c r="J77" i="3"/>
  <c r="H77" i="3"/>
  <c r="N76" i="3"/>
  <c r="N93" i="3" s="1"/>
  <c r="L76" i="3"/>
  <c r="L93" i="3" s="1"/>
  <c r="J76" i="3"/>
  <c r="J93" i="3" s="1"/>
  <c r="E93" i="3" s="1"/>
  <c r="H76" i="3"/>
  <c r="H93" i="3" s="1"/>
  <c r="W73" i="3"/>
  <c r="N73" i="3"/>
  <c r="I73" i="3"/>
  <c r="N72" i="3"/>
  <c r="L72" i="3"/>
  <c r="J72" i="3"/>
  <c r="H72" i="3"/>
  <c r="N71" i="3"/>
  <c r="L71" i="3"/>
  <c r="J71" i="3"/>
  <c r="H71" i="3"/>
  <c r="N70" i="3"/>
  <c r="L70" i="3"/>
  <c r="J70" i="3"/>
  <c r="H70" i="3"/>
  <c r="N69" i="3"/>
  <c r="L69" i="3"/>
  <c r="J69" i="3"/>
  <c r="H69" i="3"/>
  <c r="N68" i="3"/>
  <c r="L68" i="3"/>
  <c r="J68" i="3"/>
  <c r="H68" i="3"/>
  <c r="N67" i="3"/>
  <c r="L67" i="3"/>
  <c r="L73" i="3" s="1"/>
  <c r="J67" i="3"/>
  <c r="J73" i="3" s="1"/>
  <c r="E73" i="3" s="1"/>
  <c r="H67" i="3"/>
  <c r="H73" i="3" s="1"/>
  <c r="W64" i="3"/>
  <c r="L64" i="3"/>
  <c r="N62" i="3"/>
  <c r="L62" i="3"/>
  <c r="J62" i="3"/>
  <c r="H62" i="3"/>
  <c r="N61" i="3"/>
  <c r="L61" i="3"/>
  <c r="J61" i="3"/>
  <c r="H61" i="3"/>
  <c r="N60" i="3"/>
  <c r="L60" i="3"/>
  <c r="J60" i="3"/>
  <c r="H60" i="3"/>
  <c r="N59" i="3"/>
  <c r="L59" i="3"/>
  <c r="J59" i="3"/>
  <c r="H59" i="3"/>
  <c r="N58" i="3"/>
  <c r="L58" i="3"/>
  <c r="J58" i="3"/>
  <c r="I58" i="3"/>
  <c r="N57" i="3"/>
  <c r="L57" i="3"/>
  <c r="J57" i="3"/>
  <c r="I57" i="3"/>
  <c r="I64" i="3" s="1"/>
  <c r="N56" i="3"/>
  <c r="L56" i="3"/>
  <c r="J56" i="3"/>
  <c r="H56" i="3"/>
  <c r="N55" i="3"/>
  <c r="N64" i="3" s="1"/>
  <c r="L55" i="3"/>
  <c r="J55" i="3"/>
  <c r="J64" i="3" s="1"/>
  <c r="E64" i="3" s="1"/>
  <c r="H55" i="3"/>
  <c r="H64" i="3" s="1"/>
  <c r="W52" i="3"/>
  <c r="W145" i="3" s="1"/>
  <c r="W147" i="3" s="1"/>
  <c r="J52" i="3"/>
  <c r="E52" i="3" s="1"/>
  <c r="N50" i="3"/>
  <c r="L50" i="3"/>
  <c r="J50" i="3"/>
  <c r="I50" i="3"/>
  <c r="N49" i="3"/>
  <c r="L49" i="3"/>
  <c r="J49" i="3"/>
  <c r="H49" i="3"/>
  <c r="N48" i="3"/>
  <c r="L48" i="3"/>
  <c r="J48" i="3"/>
  <c r="H48" i="3"/>
  <c r="N47" i="3"/>
  <c r="L47" i="3"/>
  <c r="J47" i="3"/>
  <c r="H47" i="3"/>
  <c r="N46" i="3"/>
  <c r="L46" i="3"/>
  <c r="J46" i="3"/>
  <c r="H46" i="3"/>
  <c r="N45" i="3"/>
  <c r="L45" i="3"/>
  <c r="J45" i="3"/>
  <c r="H45" i="3"/>
  <c r="N44" i="3"/>
  <c r="L44" i="3"/>
  <c r="J44" i="3"/>
  <c r="H44" i="3"/>
  <c r="N43" i="3"/>
  <c r="L43" i="3"/>
  <c r="J43" i="3"/>
  <c r="H43" i="3"/>
  <c r="N42" i="3"/>
  <c r="L42" i="3"/>
  <c r="J42" i="3"/>
  <c r="H42" i="3"/>
  <c r="N41" i="3"/>
  <c r="L41" i="3"/>
  <c r="J41" i="3"/>
  <c r="H41" i="3"/>
  <c r="N40" i="3"/>
  <c r="L40" i="3"/>
  <c r="J40" i="3"/>
  <c r="H40" i="3"/>
  <c r="N39" i="3"/>
  <c r="L39" i="3"/>
  <c r="J39" i="3"/>
  <c r="H39" i="3"/>
  <c r="N38" i="3"/>
  <c r="L38" i="3"/>
  <c r="J38" i="3"/>
  <c r="H38" i="3"/>
  <c r="N37" i="3"/>
  <c r="L37" i="3"/>
  <c r="J37" i="3"/>
  <c r="H37" i="3"/>
  <c r="N36" i="3"/>
  <c r="L36" i="3"/>
  <c r="J36" i="3"/>
  <c r="H36" i="3"/>
  <c r="N35" i="3"/>
  <c r="L35" i="3"/>
  <c r="J35" i="3"/>
  <c r="H35" i="3"/>
  <c r="N34" i="3"/>
  <c r="L34" i="3"/>
  <c r="J34" i="3"/>
  <c r="H34" i="3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I17" i="3"/>
  <c r="N16" i="3"/>
  <c r="L16" i="3"/>
  <c r="J16" i="3"/>
  <c r="I16" i="3"/>
  <c r="N15" i="3"/>
  <c r="L15" i="3"/>
  <c r="J15" i="3"/>
  <c r="I15" i="3"/>
  <c r="I52" i="3" s="1"/>
  <c r="I145" i="3" s="1"/>
  <c r="I147" i="3" s="1"/>
  <c r="N14" i="3"/>
  <c r="N52" i="3" s="1"/>
  <c r="N145" i="3" s="1"/>
  <c r="N147" i="3" s="1"/>
  <c r="L14" i="3"/>
  <c r="L52" i="3" s="1"/>
  <c r="J14" i="3"/>
  <c r="H14" i="3"/>
  <c r="H52" i="3" s="1"/>
  <c r="H145" i="3" s="1"/>
  <c r="H147" i="3" s="1"/>
  <c r="L145" i="3" l="1"/>
  <c r="L147" i="3" s="1"/>
  <c r="J145" i="3"/>
  <c r="D8" i="3"/>
  <c r="J147" i="3" l="1"/>
  <c r="E147" i="3" s="1"/>
  <c r="E145" i="3"/>
</calcChain>
</file>

<file path=xl/sharedStrings.xml><?xml version="1.0" encoding="utf-8"?>
<sst xmlns="http://schemas.openxmlformats.org/spreadsheetml/2006/main" count="1367" uniqueCount="465">
  <si>
    <t>a</t>
  </si>
  <si>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</si>
  <si>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</si>
  <si>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</si>
  <si>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</si>
  <si>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</si>
  <si>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</si>
  <si>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</si>
  <si>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</si>
  <si>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</si>
  <si>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</si>
  <si>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</si>
  <si>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</si>
  <si>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</si>
  <si>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</si>
  <si>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</si>
  <si>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</si>
  <si>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</si>
  <si>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</si>
  <si>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</si>
  <si>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</si>
  <si>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</si>
  <si>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</si>
  <si>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</si>
  <si>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</si>
  <si>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</si>
  <si>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</si>
  <si>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</si>
  <si>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</si>
  <si>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</si>
  <si>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</si>
  <si>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</si>
  <si>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</si>
  <si>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</si>
  <si>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</si>
  <si>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</si>
  <si>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</si>
  <si>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</si>
  <si>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</si>
  <si>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</si>
  <si>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</si>
  <si>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</si>
  <si>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</si>
  <si>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</si>
  <si>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</si>
  <si>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</si>
  <si>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</si>
  <si>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</si>
  <si>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</si>
  <si>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</si>
  <si>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</si>
  <si>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</si>
  <si>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</si>
  <si>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</si>
  <si>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</si>
  <si>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</si>
  <si>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</si>
  <si>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</si>
  <si>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</si>
  <si>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</si>
  <si>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</si>
  <si>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</si>
  <si>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</si>
  <si>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</si>
  <si>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</si>
  <si>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</si>
  <si>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</si>
  <si>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</si>
  <si>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</si>
  <si>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</si>
  <si>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Spracoval:  Jozef Kvaššay                          </t>
  </si>
  <si>
    <t xml:space="preserve">JKSO : </t>
  </si>
  <si>
    <t>Stavba : Orava -Lesná cesta</t>
  </si>
  <si>
    <t>Objekt : Lesná cesta Magura</t>
  </si>
  <si>
    <t>PROJART, s.r.o. POVAŽSKÁ BYSTRICA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</si>
  <si>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</si>
  <si>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</si>
  <si>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</si>
  <si>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</si>
  <si>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</si>
  <si>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</si>
  <si>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</si>
  <si>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112201102</t>
  </si>
  <si>
    <t>Odstránenie pňov priemer do 500 mm</t>
  </si>
  <si>
    <t>kus</t>
  </si>
  <si>
    <t xml:space="preserve">                    </t>
  </si>
  <si>
    <t>11220-1102</t>
  </si>
  <si>
    <t>45.11.12</t>
  </si>
  <si>
    <t>EK</t>
  </si>
  <si>
    <t>S</t>
  </si>
  <si>
    <t>MAT</t>
  </si>
  <si>
    <t>2865A3502</t>
  </si>
  <si>
    <t>Kónus betónový - 425 - IF 100400</t>
  </si>
  <si>
    <t>25.21.22</t>
  </si>
  <si>
    <t xml:space="preserve">3022233             </t>
  </si>
  <si>
    <t>EZ</t>
  </si>
  <si>
    <t>2865A3543</t>
  </si>
  <si>
    <t>Spojka IN SITU PL - 200</t>
  </si>
  <si>
    <t xml:space="preserve">4000647             </t>
  </si>
  <si>
    <t>2865A3582</t>
  </si>
  <si>
    <t>Kôš bahenný galvanizovaný - DN 315 - IF303000</t>
  </si>
  <si>
    <t xml:space="preserve">3022215             </t>
  </si>
  <si>
    <t>112201103</t>
  </si>
  <si>
    <t>Odstránenie pňov priemer do 700 mm</t>
  </si>
  <si>
    <t>11220-1103</t>
  </si>
  <si>
    <t>121101103</t>
  </si>
  <si>
    <t>Odstránenie ornice s premiestnením do 250 m</t>
  </si>
  <si>
    <t>m3</t>
  </si>
  <si>
    <t>12110-1103</t>
  </si>
  <si>
    <t>45.11.21</t>
  </si>
  <si>
    <t>001</t>
  </si>
  <si>
    <t>122101101</t>
  </si>
  <si>
    <t>Ílové tesnenie pod drenáž</t>
  </si>
  <si>
    <t>12210-1101</t>
  </si>
  <si>
    <t>122101401</t>
  </si>
  <si>
    <t>Výkopy v zemníku na suchu v horn. tr. 1-2 do 100 m3 - ohumusovanie</t>
  </si>
  <si>
    <t>12210-1401</t>
  </si>
  <si>
    <t>122202203</t>
  </si>
  <si>
    <t>Odkopávky pre cesty v horn. tr. 3 nad 1 000 do 10 000 m3</t>
  </si>
  <si>
    <t>12220-2203</t>
  </si>
  <si>
    <t>45.11.24</t>
  </si>
  <si>
    <t>122202209</t>
  </si>
  <si>
    <t>Príplatok za lepivosť horn. tr. 3 pre cesty</t>
  </si>
  <si>
    <t>12220-2209</t>
  </si>
  <si>
    <t>131201101</t>
  </si>
  <si>
    <t>Hĺbenie jám nezapaž. v horn. tr. 3 do 100 m3</t>
  </si>
  <si>
    <t>13120-1101</t>
  </si>
  <si>
    <t>131201109</t>
  </si>
  <si>
    <t>Príplatok za lepivosť v horn. tr. 3</t>
  </si>
  <si>
    <t>13120-1109</t>
  </si>
  <si>
    <t>132201101</t>
  </si>
  <si>
    <t>Hĺbenie rýh šírka do 60 cm v horn. tr. 3 do 100 m3</t>
  </si>
  <si>
    <t>13220-1101</t>
  </si>
  <si>
    <t>33,75 =   33,750</t>
  </si>
  <si>
    <t>132201109</t>
  </si>
  <si>
    <t>Príplatok za lepivosť horniny tr. 3 v rýhach š. do 60 cm</t>
  </si>
  <si>
    <t>13220-1109</t>
  </si>
  <si>
    <t>132201201</t>
  </si>
  <si>
    <t>Hĺbenie rýh šírka do 2 m v horn. tr. 3 do 100 m3</t>
  </si>
  <si>
    <t>13220-1201</t>
  </si>
  <si>
    <t>132201209</t>
  </si>
  <si>
    <t>Príplatok za lepivosť horniny tr.3 v rýhach š. do 200 cm</t>
  </si>
  <si>
    <t>13220-1209</t>
  </si>
  <si>
    <t>133201101</t>
  </si>
  <si>
    <t>Hĺbenie šachiet v horn. tr. 3 do 100 m3</t>
  </si>
  <si>
    <t>13320-1101</t>
  </si>
  <si>
    <t>133201109</t>
  </si>
  <si>
    <t>Príplatok za lepivosť horniny tr.3</t>
  </si>
  <si>
    <t>13320-1109</t>
  </si>
  <si>
    <t>151101201</t>
  </si>
  <si>
    <t>Zhotovenie paženia stien výkopu príložné hl. do 4 m</t>
  </si>
  <si>
    <t>m2</t>
  </si>
  <si>
    <t>15110-1201</t>
  </si>
  <si>
    <t>151101211</t>
  </si>
  <si>
    <t>Odstránenie paženia stien výkopu príložné hl. do 4 m</t>
  </si>
  <si>
    <t>15110-1211</t>
  </si>
  <si>
    <t>253</t>
  </si>
  <si>
    <t>162307112</t>
  </si>
  <si>
    <t>Vodor. premiestnenie výkop. horn. 1-4 1000 m</t>
  </si>
  <si>
    <t>16230-7112</t>
  </si>
  <si>
    <t>162601102</t>
  </si>
  <si>
    <t>Vodorovné premiestnenie výkopu do 5000 m horn. tr. 1-4</t>
  </si>
  <si>
    <t>16260-1102</t>
  </si>
  <si>
    <t>162607119</t>
  </si>
  <si>
    <t>Príplatok ZKD 1000 m</t>
  </si>
  <si>
    <t>16260-7119</t>
  </si>
  <si>
    <t>231</t>
  </si>
  <si>
    <t>167102111</t>
  </si>
  <si>
    <t>Nakladanie neuľahlého výkopu z hornín tr.1-4</t>
  </si>
  <si>
    <t>16710-2111</t>
  </si>
  <si>
    <t>171101141</t>
  </si>
  <si>
    <t>Násypy zhut. z akýchkol. hornín do 0,75 m3 na 1 m2 pre cesty, železn.</t>
  </si>
  <si>
    <t>17110-1141</t>
  </si>
  <si>
    <t>171204111</t>
  </si>
  <si>
    <t>Uloženie sypaniny bez zhut. na skl.</t>
  </si>
  <si>
    <t>17120-4111</t>
  </si>
  <si>
    <t>45.21.22</t>
  </si>
  <si>
    <t>171204112</t>
  </si>
  <si>
    <t>Uloženie sypaniny do násypu  so zhutnemím</t>
  </si>
  <si>
    <t>17120-4112</t>
  </si>
  <si>
    <t>174101101</t>
  </si>
  <si>
    <t>Zásyp zhutnený jám, rýh, šachiet alebo okolo objektu</t>
  </si>
  <si>
    <t>17410-1101</t>
  </si>
  <si>
    <t>175101101</t>
  </si>
  <si>
    <t>Obsyp potrubia bez prehodenia sypaniny</t>
  </si>
  <si>
    <t>17510-1101</t>
  </si>
  <si>
    <t>180401212</t>
  </si>
  <si>
    <t>Založenie lúčneho trávnika výsevom vo svahu 1:5-1:2</t>
  </si>
  <si>
    <t>18040-1212</t>
  </si>
  <si>
    <t>181101102</t>
  </si>
  <si>
    <t>Úprava pláne v zárezoch v horn. tr. 1-4 so zhutnením</t>
  </si>
  <si>
    <t>18110-1102</t>
  </si>
  <si>
    <t>181301111</t>
  </si>
  <si>
    <t>Rozprestretie ornice, sklon do 1:5 nad 500 m2 hr. do 10 cm</t>
  </si>
  <si>
    <t>18130-1111</t>
  </si>
  <si>
    <t>182101101</t>
  </si>
  <si>
    <t>Svahovanie v zárezoch v horn. tr. 1-4</t>
  </si>
  <si>
    <t>18210-1101</t>
  </si>
  <si>
    <t>183405211</t>
  </si>
  <si>
    <t>Zasiatie trávnika hydroosevom na ornicu</t>
  </si>
  <si>
    <t>18340-5211</t>
  </si>
  <si>
    <t>183405291</t>
  </si>
  <si>
    <t>Príplatok za mulčovanie súčasne s osevom</t>
  </si>
  <si>
    <t>18340-5291</t>
  </si>
  <si>
    <t>005724600</t>
  </si>
  <si>
    <t>Zmes trávna tieňová technická</t>
  </si>
  <si>
    <t>kg</t>
  </si>
  <si>
    <t>01.11.92</t>
  </si>
  <si>
    <t>6536,40*0,03 =   196,092</t>
  </si>
  <si>
    <t xml:space="preserve">1 - ZEMNE PRÁCE  spolu: </t>
  </si>
  <si>
    <t>2 - ZÁKLADY</t>
  </si>
  <si>
    <t>002</t>
  </si>
  <si>
    <t>211971110</t>
  </si>
  <si>
    <t>Zhotovenie opláštenia drenáže z geotextílie</t>
  </si>
  <si>
    <t>21197-1110</t>
  </si>
  <si>
    <t>45.25.21</t>
  </si>
  <si>
    <t>271</t>
  </si>
  <si>
    <t>212752127</t>
  </si>
  <si>
    <t>Trativody z flexibilného potrubia DN 160 so štrkopieskovým lôžkom a obsypom</t>
  </si>
  <si>
    <t>m</t>
  </si>
  <si>
    <t>21275-2127</t>
  </si>
  <si>
    <t>286112250</t>
  </si>
  <si>
    <t>Rúrka PVC drenážna flexibilná d 160 mm</t>
  </si>
  <si>
    <t xml:space="preserve">  .  .  </t>
  </si>
  <si>
    <t>673521500</t>
  </si>
  <si>
    <t>Geotextília filtračná F 130 250g/m2</t>
  </si>
  <si>
    <t>17.20.10</t>
  </si>
  <si>
    <t>215901101</t>
  </si>
  <si>
    <t>Zhutnenie podložia z hor. súdr. do 92%PS a nesúdr. Id do 0,8</t>
  </si>
  <si>
    <t>21590-1101</t>
  </si>
  <si>
    <t>000</t>
  </si>
  <si>
    <t>215999999</t>
  </si>
  <si>
    <t>Skúška zhutnenia podložia</t>
  </si>
  <si>
    <t>sub.</t>
  </si>
  <si>
    <t>21599-9999</t>
  </si>
  <si>
    <t>011</t>
  </si>
  <si>
    <t>272313711</t>
  </si>
  <si>
    <t>Základové pás z betónu prostého tr. C25/30 - pod čelo priepustu</t>
  </si>
  <si>
    <t>27231-3711</t>
  </si>
  <si>
    <t>45.25.32</t>
  </si>
  <si>
    <t>275362082</t>
  </si>
  <si>
    <t>Výstuž komunikácie zo zvarovaných sietí KARI, d 8 mm, rozmer oka 15 x 15 cm</t>
  </si>
  <si>
    <t>27536-2082</t>
  </si>
  <si>
    <t>5540,70*1,1 =   6094,770</t>
  </si>
  <si>
    <t xml:space="preserve">2 - ZÁKLADY  spolu: </t>
  </si>
  <si>
    <t>4 - VODOROVNÉ KONŠTRUKCIE</t>
  </si>
  <si>
    <t>312</t>
  </si>
  <si>
    <t>451311311</t>
  </si>
  <si>
    <t>Podklad pod dlažbu z betónu tr. C 12/15 hr. do 100 mm</t>
  </si>
  <si>
    <t>45131-1311</t>
  </si>
  <si>
    <t>451573111</t>
  </si>
  <si>
    <t>Lôžko pod potrubie, stoky v otvorenom výkope z piesku a štrkopiesku</t>
  </si>
  <si>
    <t>45157-3111</t>
  </si>
  <si>
    <t>45.21.41</t>
  </si>
  <si>
    <t>452312131</t>
  </si>
  <si>
    <t>Sedlové lôžka z betónu prostého tr. C 12/15 v otvorenom výkope pod potrubie</t>
  </si>
  <si>
    <t>45231-2131</t>
  </si>
  <si>
    <t>452384131</t>
  </si>
  <si>
    <t>Podvaly pod potr. betón B 7,5 (C8/10) otv. výk. prier. pl. nad 500cm2</t>
  </si>
  <si>
    <t>45238-4131</t>
  </si>
  <si>
    <t>211</t>
  </si>
  <si>
    <t>462511111</t>
  </si>
  <si>
    <t>Zásypy z lomového kameňa, zhotovenie s dodaním kameňa</t>
  </si>
  <si>
    <t>46251-1111</t>
  </si>
  <si>
    <t>45.21.21</t>
  </si>
  <si>
    <t>465511312</t>
  </si>
  <si>
    <t>Dlažba z lomového kameňa na sucho do 20m2, hr. 250 mm so zaliatím škár MC</t>
  </si>
  <si>
    <t>46551-1312</t>
  </si>
  <si>
    <t>45.24.13</t>
  </si>
  <si>
    <t xml:space="preserve">4 - VODOROVNÉ KONŠTRUKCIE  spolu: </t>
  </si>
  <si>
    <t>5 - KOMUNIKÁCIE</t>
  </si>
  <si>
    <t>221</t>
  </si>
  <si>
    <t>561471115</t>
  </si>
  <si>
    <t>Podklad zo zeminy stabil. vápnom ROAD MIX hr. 250 mm</t>
  </si>
  <si>
    <t>56147-1115</t>
  </si>
  <si>
    <t>45.23.11</t>
  </si>
  <si>
    <t>561471119</t>
  </si>
  <si>
    <t>Príplatok za každých ďalších 10 mm hrúbky</t>
  </si>
  <si>
    <t>56147-1119</t>
  </si>
  <si>
    <t>564681111</t>
  </si>
  <si>
    <t>Podklad z kameniva hrub. drveného 63-125 mm hr. 300 mm</t>
  </si>
  <si>
    <t>56468-1111</t>
  </si>
  <si>
    <t>564752114</t>
  </si>
  <si>
    <t>Podklad zo štrkodrvina 0/63 hr. 180 mm</t>
  </si>
  <si>
    <t>56475-2114</t>
  </si>
  <si>
    <t>564762111</t>
  </si>
  <si>
    <t>Podklad zo štrkodrviny 0/125 hr. 200 mm</t>
  </si>
  <si>
    <t>56476-2111</t>
  </si>
  <si>
    <t>567116113</t>
  </si>
  <si>
    <t>Podklad z prostého betónu tr. C 12/15 hr. 100 mm - podkam.dlažbu , priepust</t>
  </si>
  <si>
    <t>56711-6113</t>
  </si>
  <si>
    <t>569731111</t>
  </si>
  <si>
    <t>Spevnenie krajníc alebo komunik. kamenivom drveným hr. 100 mm</t>
  </si>
  <si>
    <t>56973-1111</t>
  </si>
  <si>
    <t>45.23.12</t>
  </si>
  <si>
    <t>569903311</t>
  </si>
  <si>
    <t>Zhotovenie zemných krajníc so zhutnením</t>
  </si>
  <si>
    <t>56990-3311</t>
  </si>
  <si>
    <t>572702111</t>
  </si>
  <si>
    <t>Vyspravenie výtlkov štrkodrvinou fr. 32/63</t>
  </si>
  <si>
    <t>57270-2111</t>
  </si>
  <si>
    <t>581133316</t>
  </si>
  <si>
    <t>Kryt cementobetónový vozoviek skupiny CB III hr. 210 mm, vystužený KARI siťovinou 8mm, oká 150/150mm</t>
  </si>
  <si>
    <t>58113-3316</t>
  </si>
  <si>
    <t>597161111</t>
  </si>
  <si>
    <t>Rigol dláždený z lom. kameňa hr. 250 mm, škáry z cem. malty, lôžko z betónu tr. C 8/10</t>
  </si>
  <si>
    <t>59716-1111</t>
  </si>
  <si>
    <t>598622200</t>
  </si>
  <si>
    <t>Montáž uzavretého žľabu BG, BGU-Z, BGZ-S, SV 200 do lôžka z betónu prostého tr.C 25/30</t>
  </si>
  <si>
    <t>59862-2200</t>
  </si>
  <si>
    <t>5927A1402</t>
  </si>
  <si>
    <t>Žľab pre vysokú záťaž BGZ-S, SV G NW 200,č.5-0, bez spádu</t>
  </si>
  <si>
    <t>26.61.11</t>
  </si>
  <si>
    <t xml:space="preserve">16701               </t>
  </si>
  <si>
    <t>5927A3702</t>
  </si>
  <si>
    <t>Rošt liatinový s pozdl.rebr.NW 200, 500/247/25, MW 27/13</t>
  </si>
  <si>
    <t>28.75.27</t>
  </si>
  <si>
    <t xml:space="preserve">22722               </t>
  </si>
  <si>
    <t>5927A6152</t>
  </si>
  <si>
    <t>Matica BGZ-S, M 12, DIN 934, pozinkovaná</t>
  </si>
  <si>
    <t xml:space="preserve">32027               </t>
  </si>
  <si>
    <t>5927A6153</t>
  </si>
  <si>
    <t>Podložka BGZ-S, M 12, DIN 134, pozinkovaná</t>
  </si>
  <si>
    <t xml:space="preserve">32025               </t>
  </si>
  <si>
    <t>599632111</t>
  </si>
  <si>
    <t>Výplň škár dlažby z lom. kameňa cementovou maltou</t>
  </si>
  <si>
    <t>59963-2111</t>
  </si>
  <si>
    <t xml:space="preserve">5 - KOMUNIKÁCIE  spolu: </t>
  </si>
  <si>
    <t>8 - RÚROVÉ VEDENIA</t>
  </si>
  <si>
    <t>871353121</t>
  </si>
  <si>
    <t>Montáž potrubia z kanalizačných rúr z PVC v otvorenom výkope do 20% DN 200, tesnenie gum. krúžkami</t>
  </si>
  <si>
    <t>87135-3121</t>
  </si>
  <si>
    <t>877353121</t>
  </si>
  <si>
    <t>Montáž tvaroviek odbočných na potrubie z kanalizačných rúr z PVC v otvorenom výkope DN 200</t>
  </si>
  <si>
    <t>87735-3121</t>
  </si>
  <si>
    <t>2865A0309</t>
  </si>
  <si>
    <t>Rúra kanalizačná hladká PVC d 200x5,9x600 - SP343600</t>
  </si>
  <si>
    <t xml:space="preserve">3022407             </t>
  </si>
  <si>
    <t>2865A0454</t>
  </si>
  <si>
    <t>Presuvka kanalizačná PVC d 200 _ 4383</t>
  </si>
  <si>
    <t xml:space="preserve">3023719             </t>
  </si>
  <si>
    <t>2865A0707</t>
  </si>
  <si>
    <t>Odbočka kanalizačná PVC 45° d 200/110 - 4347</t>
  </si>
  <si>
    <t xml:space="preserve">3009595             </t>
  </si>
  <si>
    <t>2865A1017</t>
  </si>
  <si>
    <t>Koleno kanalizačné PVC d 200x30° - 4347</t>
  </si>
  <si>
    <t xml:space="preserve">3041340             </t>
  </si>
  <si>
    <t>877353122</t>
  </si>
  <si>
    <t>Montáž presuviek na potrubie z kanalizačných rúr z PVC v otvorenom výkope DN 200</t>
  </si>
  <si>
    <t>87735-3122</t>
  </si>
  <si>
    <t>892101111</t>
  </si>
  <si>
    <t>Skúška tesnosti kanalizačného potrubia DN do 200 vodou</t>
  </si>
  <si>
    <t>89210-1111</t>
  </si>
  <si>
    <t>894807313</t>
  </si>
  <si>
    <t>Montáž uličnej vpuste z PVC, DN  400, DN potrubia 200, tlak 12,5 t, hl. 900 do 1400mm</t>
  </si>
  <si>
    <t>89480-7313</t>
  </si>
  <si>
    <t>2865A2302</t>
  </si>
  <si>
    <t>TEGRA 425 - Dno šachtové "slepé" -RF10000</t>
  </si>
  <si>
    <t xml:space="preserve">4000666             </t>
  </si>
  <si>
    <t>2865A3142</t>
  </si>
  <si>
    <t>Rúra teleskopická s tesnením 425x375- N7083</t>
  </si>
  <si>
    <t xml:space="preserve">3022180             </t>
  </si>
  <si>
    <t>2865A3182</t>
  </si>
  <si>
    <t>Rúra šachtová vlnovcová - 425x2000-N3433</t>
  </si>
  <si>
    <t xml:space="preserve">3044021             </t>
  </si>
  <si>
    <t>254</t>
  </si>
  <si>
    <t>899211113</t>
  </si>
  <si>
    <t>Osadenie liatinových mreží s rámom, hmotnosť jednotlivo nad 100 do 150 kg</t>
  </si>
  <si>
    <t>89921-1113</t>
  </si>
  <si>
    <t xml:space="preserve">8 - RÚROVÉ VEDENIA  spolu: </t>
  </si>
  <si>
    <t>9 - OSTATNÉ KONŠTRUKCIE A PRÁCE</t>
  </si>
  <si>
    <t>911231111</t>
  </si>
  <si>
    <t>Osadenie a montáž cest. oceľ. zábradlia s oceľ. stĺpikmi, s dvoma madlami</t>
  </si>
  <si>
    <t>91123-1111</t>
  </si>
  <si>
    <t>2865A3522</t>
  </si>
  <si>
    <t>Mreža liatinová na teles.rúru D400 - DN315</t>
  </si>
  <si>
    <t xml:space="preserve">3022240             </t>
  </si>
  <si>
    <t>911332111</t>
  </si>
  <si>
    <t>Osadenie a mont. oceľ. zvodidla so zabaranením stĺpikov pri vzdialenosti 2 m</t>
  </si>
  <si>
    <t>91133-2111</t>
  </si>
  <si>
    <t>553000010</t>
  </si>
  <si>
    <t>Oceľové konštrukcie - predbežná cena - zábradlie z ocelespovrch.úpravou</t>
  </si>
  <si>
    <t>28.11.23</t>
  </si>
  <si>
    <t>553915120</t>
  </si>
  <si>
    <t>Zvodidlový systém JSNH4 zostava 4 metre JSNH4/N2 stĺpiky po 2 m</t>
  </si>
  <si>
    <t>553915220</t>
  </si>
  <si>
    <t>Zvodidlový systém OSNH4/N2 zostava 4 metre stĺpiky po 2 m</t>
  </si>
  <si>
    <t>918101111</t>
  </si>
  <si>
    <t>Lôžko pod obrubníky, krajníky, obruby z betónu tr. C 12/15</t>
  </si>
  <si>
    <t>91810-1111</t>
  </si>
  <si>
    <t>919411121</t>
  </si>
  <si>
    <t>Čelo priepustu z betónu prostého tr. C 8/10 pre priepust z rúr DN 600-800 mm</t>
  </si>
  <si>
    <t>91941-1121</t>
  </si>
  <si>
    <t>919413121</t>
  </si>
  <si>
    <t>Vtoková nádržka z betónu prost. vodost. V-4 tr. C 16/20 pri priepuste z rúr do DN 800 mm</t>
  </si>
  <si>
    <t>91941-3121</t>
  </si>
  <si>
    <t>919413221</t>
  </si>
  <si>
    <t>Vtoková nádržka z betónu prost. vodost. V-4 tr. C 16/20 pri priepuste z rúr DN 900-1500 mm</t>
  </si>
  <si>
    <t>91941-3221</t>
  </si>
  <si>
    <t>592225810</t>
  </si>
  <si>
    <t>Rúra TZR 112-60 60x240x10,6</t>
  </si>
  <si>
    <t>26.61.13</t>
  </si>
  <si>
    <t>592225820</t>
  </si>
  <si>
    <t>Rúra TZR 111-80 80x240x11,5</t>
  </si>
  <si>
    <t>592225830</t>
  </si>
  <si>
    <t>Rúra TZR 111-100 100x240x13</t>
  </si>
  <si>
    <t>7,50*1,05 =   7,875</t>
  </si>
  <si>
    <t>919514111</t>
  </si>
  <si>
    <t>Zhotovenie priepustu z rúr betónových alebo železobetónových DN 600 mm</t>
  </si>
  <si>
    <t>91951-4111</t>
  </si>
  <si>
    <t>919535557</t>
  </si>
  <si>
    <t>Obetónovanie rúrového priepustu betónom prostým tr. C 16/20</t>
  </si>
  <si>
    <t>91953-5557</t>
  </si>
  <si>
    <t>919722111</t>
  </si>
  <si>
    <t>Dilatačné škáry rezané priečne, rezanie škár š. 2 až 5 mm</t>
  </si>
  <si>
    <t>91972-2111</t>
  </si>
  <si>
    <t>111634500</t>
  </si>
  <si>
    <t>Emulzia asfaltová EAL 15 sudy</t>
  </si>
  <si>
    <t>t</t>
  </si>
  <si>
    <t>26.82.13</t>
  </si>
  <si>
    <t>111636200</t>
  </si>
  <si>
    <t>Penetrácia dilatačných škár komunikácií Colzumix Haftgrund</t>
  </si>
  <si>
    <t>l</t>
  </si>
  <si>
    <t>919748111</t>
  </si>
  <si>
    <t>Zhotovenie postreku cementobetónového krytu ochrannou emulziou + emulzia</t>
  </si>
  <si>
    <t>91974-8111</t>
  </si>
  <si>
    <t>935112111</t>
  </si>
  <si>
    <t>Osadenie priekop. žľabu z bet. tvárnic š. do 500 mm do lôžka z bet. tr. C 12/15 hr. 100 mm</t>
  </si>
  <si>
    <t>93511-2111</t>
  </si>
  <si>
    <t>592275160</t>
  </si>
  <si>
    <t>Žľabovka  50x50x8cm</t>
  </si>
  <si>
    <t>592275700</t>
  </si>
  <si>
    <t>Žľabovka betónová 50/40/10cm</t>
  </si>
  <si>
    <t>592276300</t>
  </si>
  <si>
    <t>Melioračná tvárnica 50x50x8 cm</t>
  </si>
  <si>
    <t>938902106</t>
  </si>
  <si>
    <t>Čistenie priekop nespev. šírka dna nad 40 cm nános do 0,50 m3/m</t>
  </si>
  <si>
    <t>93890-2106</t>
  </si>
  <si>
    <t>938909612</t>
  </si>
  <si>
    <t>Odstránenie uľahnutého nánosu z krajníc hr. 100-200 mm</t>
  </si>
  <si>
    <t>93890-9612</t>
  </si>
  <si>
    <t>013</t>
  </si>
  <si>
    <t>979081111</t>
  </si>
  <si>
    <t>Odvoz sute a vybúraných hmôt na skládku do 1 km</t>
  </si>
  <si>
    <t>97908-1111</t>
  </si>
  <si>
    <t>45.11.11</t>
  </si>
  <si>
    <t>321</t>
  </si>
  <si>
    <t>979086112</t>
  </si>
  <si>
    <t>Nakladanie alebo prekladanie sute a vybúraných hmôt</t>
  </si>
  <si>
    <t>97908-6112</t>
  </si>
  <si>
    <t>979131410</t>
  </si>
  <si>
    <t>Poplatok za ulož.a znešk.stav.sute na urč.sklád. -z demol.vozoviek "O"-ost.odpad</t>
  </si>
  <si>
    <t>97913-1410</t>
  </si>
  <si>
    <t>979131415</t>
  </si>
  <si>
    <t>Poplatok za uloženie vykopanej zeminy</t>
  </si>
  <si>
    <t>97913-1415</t>
  </si>
  <si>
    <t>998224111</t>
  </si>
  <si>
    <t>Presun hmôt pre pozemné komunikácie, kryt betónový</t>
  </si>
  <si>
    <t>99822-4111</t>
  </si>
  <si>
    <t xml:space="preserve">9 - OSTATNÉ KONŠTRUKCIE A PRÁCE  spolu: </t>
  </si>
  <si>
    <t xml:space="preserve">PRÁCE A DODÁVKY HSV  spolu: </t>
  </si>
  <si>
    <t>Za rozpočet celkom</t>
  </si>
  <si>
    <t>Spracoval: Jozef Kvaššay</t>
  </si>
  <si>
    <t>Figura</t>
  </si>
  <si>
    <t>Dátum: 23.10.2024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</si>
</sst>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&quot; Sk&quot;;[Red]\-#,##0&quot; Sk&quot;"/>
    <numFmt numFmtId="165" formatCode="_-* #,##0&quot; Sk&quot;_-;\-* #,##0&quot; Sk&quot;_-;_-* &quot;- Sk&quot;_-;_-@_-"/>
    <numFmt numFmtId="166" formatCode="#,##0.0000"/>
    <numFmt numFmtId="167" formatCode="#,##0.00000"/>
    <numFmt numFmtId="168" formatCode="#,##0.000"/>
    <numFmt numFmtId="169" formatCode="#,##0.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7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67" fontId="1" fillId="0" borderId="0" xfId="0" applyNumberFormat="1" applyFont="1"/>
    <xf numFmtId="168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8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166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8" fontId="1" fillId="0" borderId="4" xfId="0" applyNumberFormat="1" applyFont="1" applyBorder="1"/>
    <xf numFmtId="0" fontId="1" fillId="0" borderId="4" xfId="0" applyFont="1" applyBorder="1" applyAlignment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8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right"/>
    </xf>
    <xf numFmtId="49" fontId="1" fillId="0" borderId="4" xfId="0" applyNumberFormat="1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right"/>
    </xf>
    <xf numFmtId="49" fontId="15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49" fontId="16" fillId="0" borderId="0" xfId="0" applyNumberFormat="1" applyFont="1" applyAlignment="1">
      <alignment horizontal="left" vertical="top" wrapText="1"/>
    </xf>
    <xf numFmtId="168" fontId="16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4" fontId="16" fillId="0" borderId="0" xfId="0" applyNumberFormat="1" applyFont="1" applyAlignment="1">
      <alignment vertical="top"/>
    </xf>
    <xf numFmtId="167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right" vertical="top" wrapText="1"/>
    </xf>
    <xf numFmtId="4" fontId="15" fillId="0" borderId="0" xfId="0" applyNumberFormat="1" applyFont="1" applyAlignment="1">
      <alignment vertical="top"/>
    </xf>
    <xf numFmtId="167" fontId="15" fillId="0" borderId="0" xfId="0" applyNumberFormat="1" applyFont="1" applyAlignment="1">
      <alignment vertical="top"/>
    </xf>
    <xf numFmtId="168" fontId="15" fillId="0" borderId="0" xfId="0" applyNumberFormat="1" applyFont="1" applyAlignment="1">
      <alignment vertical="top"/>
    </xf>
    <xf numFmtId="49" fontId="15" fillId="0" borderId="0" xfId="0" applyNumberFormat="1" applyFont="1" applyAlignment="1">
      <alignment horizontal="left" vertical="top" wrapText="1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32">
    <cellStyle name="1 000 Sk" xfId="11" xr:uid="{00000000-0005-0000-0000-000000000000}"/>
    <cellStyle name="1 000,-  Sk" xfId="2" xr:uid="{00000000-0005-0000-0000-000001000000}"/>
    <cellStyle name="1 000,- Kč" xfId="7" xr:uid="{00000000-0005-0000-0000-000002000000}"/>
    <cellStyle name="1 000,- Sk" xfId="10" xr:uid="{00000000-0005-0000-0000-000003000000}"/>
    <cellStyle name="1000 Sk_fakturuj99" xfId="4" xr:uid="{00000000-0005-0000-0000-000004000000}"/>
    <cellStyle name="20 % – Zvýraznění1" xfId="8" xr:uid="{00000000-0005-0000-0000-000005000000}"/>
    <cellStyle name="20 % – Zvýraznění2" xfId="9" xr:uid="{00000000-0005-0000-0000-000006000000}"/>
    <cellStyle name="20 % – Zvýraznění3" xfId="3" xr:uid="{00000000-0005-0000-0000-000007000000}"/>
    <cellStyle name="20 % – Zvýraznění4" xfId="12" xr:uid="{00000000-0005-0000-0000-000008000000}"/>
    <cellStyle name="20 % – Zvýraznění5" xfId="13" xr:uid="{00000000-0005-0000-0000-000009000000}"/>
    <cellStyle name="20 % – Zvýraznění6" xfId="14" xr:uid="{00000000-0005-0000-0000-00000A000000}"/>
    <cellStyle name="40 % – Zvýraznění1" xfId="5" xr:uid="{00000000-0005-0000-0000-00000B000000}"/>
    <cellStyle name="40 % – Zvýraznění2" xfId="15" xr:uid="{00000000-0005-0000-0000-00000C000000}"/>
    <cellStyle name="40 % – Zvýraznění3" xfId="16" xr:uid="{00000000-0005-0000-0000-00000D000000}"/>
    <cellStyle name="40 % – Zvýraznění4" xfId="17" xr:uid="{00000000-0005-0000-0000-00000E000000}"/>
    <cellStyle name="40 % – Zvýraznění5" xfId="6" xr:uid="{00000000-0005-0000-0000-00000F000000}"/>
    <cellStyle name="40 % – Zvýraznění6" xfId="18" xr:uid="{00000000-0005-0000-0000-000010000000}"/>
    <cellStyle name="60 % – Zvýraznění1" xfId="19" xr:uid="{00000000-0005-0000-0000-000011000000}"/>
    <cellStyle name="60 % – Zvýraznění2" xfId="20" xr:uid="{00000000-0005-0000-0000-000012000000}"/>
    <cellStyle name="60 % – Zvýraznění3" xfId="21" xr:uid="{00000000-0005-0000-0000-000013000000}"/>
    <cellStyle name="60 % – Zvýraznění4" xfId="22" xr:uid="{00000000-0005-0000-0000-000014000000}"/>
    <cellStyle name="60 % – Zvýraznění5" xfId="23" xr:uid="{00000000-0005-0000-0000-000015000000}"/>
    <cellStyle name="60 % – Zvýraznění6" xfId="24" xr:uid="{00000000-0005-0000-0000-000016000000}"/>
    <cellStyle name="Celkem" xfId="25" xr:uid="{00000000-0005-0000-0000-000017000000}"/>
    <cellStyle name="data" xfId="26" xr:uid="{00000000-0005-0000-0000-000018000000}"/>
    <cellStyle name="Název" xfId="27" xr:uid="{00000000-0005-0000-0000-000019000000}"/>
    <cellStyle name="Normálna" xfId="0" builtinId="0"/>
    <cellStyle name="normálne_fakturuj99" xfId="28" xr:uid="{00000000-0005-0000-0000-00001B000000}"/>
    <cellStyle name="normálne_KLs" xfId="1" xr:uid="{00000000-0005-0000-0000-00001C000000}"/>
    <cellStyle name="TEXT 1" xfId="29" xr:uid="{00000000-0005-0000-0000-00001D000000}"/>
    <cellStyle name="Text upozornění" xfId="30" xr:uid="{00000000-0005-0000-0000-00001E000000}"/>
    <cellStyle name="TEXT1" xfId="31" xr:uid="{00000000-0005-0000-0000-00001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47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I3" sqref="I3"/>
    </sheetView>
  </sheetViews>
  <sheetFormatPr defaultColWidth="9" defaultRowHeight="13.5"/>
  <cols>
    <col min="1" max="1" width="6.7109375" style="25" customWidth="1"/>
    <col min="2" max="2" width="3.7109375" style="26" customWidth="1"/>
    <col min="3" max="3" width="13" style="27" customWidth="1"/>
    <col min="4" max="4" width="45.7109375" style="28" customWidth="1"/>
    <col min="5" max="5" width="11.28515625" style="29" customWidth="1"/>
    <col min="6" max="6" width="5.85546875" style="30" customWidth="1"/>
    <col min="7" max="7" width="8.7109375" style="31" customWidth="1"/>
    <col min="8" max="10" width="9.7109375" style="31" customWidth="1"/>
    <col min="11" max="11" width="7.42578125" style="32" customWidth="1"/>
    <col min="12" max="12" width="8.28515625" style="32" customWidth="1"/>
    <col min="13" max="13" width="7.140625" style="29" customWidth="1"/>
    <col min="14" max="14" width="7" style="29" customWidth="1"/>
    <col min="15" max="15" width="3.5703125" style="30" hidden="1" customWidth="1"/>
    <col min="16" max="16" width="12.7109375" style="30" customWidth="1"/>
    <col min="17" max="19" width="11.28515625" style="29" customWidth="1"/>
    <col min="20" max="20" width="10.5703125" style="33" customWidth="1"/>
    <col min="21" max="21" width="10.28515625" style="33" customWidth="1"/>
    <col min="22" max="22" width="5.7109375" style="33" customWidth="1"/>
    <col min="23" max="23" width="9.140625" style="29" customWidth="1"/>
    <col min="24" max="25" width="11.85546875" style="34" customWidth="1"/>
    <col min="26" max="26" width="7.5703125" style="27" customWidth="1"/>
    <col min="27" max="27" width="12.7109375" style="27" customWidth="1"/>
    <col min="28" max="28" width="4.28515625" style="30" customWidth="1"/>
    <col min="29" max="30" width="2.7109375" style="30" customWidth="1"/>
    <col min="31" max="34" width="9.140625" style="35" customWidth="1"/>
    <col min="35" max="35" width="9.140625" style="4" customWidth="1"/>
    <col min="36" max="37" width="9.140625" style="4" hidden="1" customWidth="1"/>
    <col min="38" max="1024" width="9" style="4"/>
  </cols>
  <sheetData>
    <row r="1" spans="1:37" s="4" customFormat="1" ht="12.75" customHeight="1">
      <c r="A1" s="8" t="s">
        <v>2</v>
      </c>
      <c r="G1" s="5"/>
      <c r="I1" s="8" t="s">
        <v>70</v>
      </c>
      <c r="J1" s="5"/>
      <c r="K1" s="6"/>
      <c r="Q1" s="7"/>
      <c r="R1" s="7"/>
      <c r="S1" s="7"/>
      <c r="X1" s="34"/>
      <c r="Y1" s="34"/>
      <c r="Z1" s="50" t="s">
        <v>3</v>
      </c>
      <c r="AA1" s="50" t="s">
        <v>4</v>
      </c>
      <c r="AB1" s="1" t="s">
        <v>5</v>
      </c>
      <c r="AC1" s="1" t="s">
        <v>6</v>
      </c>
      <c r="AD1" s="1" t="s">
        <v>7</v>
      </c>
      <c r="AE1" s="51" t="s">
        <v>8</v>
      </c>
      <c r="AF1" s="52" t="s">
        <v>9</v>
      </c>
    </row>
    <row r="2" spans="1:37" s="4" customFormat="1" ht="12.75">
      <c r="A2" s="8" t="s">
        <v>10</v>
      </c>
      <c r="G2" s="5"/>
      <c r="H2" s="36"/>
      <c r="I2" s="8" t="s">
        <v>71</v>
      </c>
      <c r="J2" s="5"/>
      <c r="K2" s="6"/>
      <c r="Q2" s="7"/>
      <c r="R2" s="7"/>
      <c r="S2" s="7"/>
      <c r="X2" s="34"/>
      <c r="Y2" s="34"/>
      <c r="Z2" s="50" t="s">
        <v>11</v>
      </c>
      <c r="AA2" s="3" t="s">
        <v>12</v>
      </c>
      <c r="AB2" s="2" t="s">
        <v>13</v>
      </c>
      <c r="AC2" s="2"/>
      <c r="AD2" s="3"/>
      <c r="AE2" s="51">
        <v>1</v>
      </c>
      <c r="AF2" s="53">
        <v>123.5</v>
      </c>
    </row>
    <row r="3" spans="1:37" s="4" customFormat="1" ht="12.75">
      <c r="A3" s="8" t="s">
        <v>14</v>
      </c>
      <c r="G3" s="5"/>
      <c r="I3" s="8" t="s">
        <v>464</v>
      </c>
      <c r="J3" s="5"/>
      <c r="K3" s="6"/>
      <c r="Q3" s="7"/>
      <c r="R3" s="7"/>
      <c r="S3" s="7"/>
      <c r="X3" s="34"/>
      <c r="Y3" s="34"/>
      <c r="Z3" s="50" t="s">
        <v>15</v>
      </c>
      <c r="AA3" s="3" t="s">
        <v>16</v>
      </c>
      <c r="AB3" s="2" t="s">
        <v>13</v>
      </c>
      <c r="AC3" s="2" t="s">
        <v>17</v>
      </c>
      <c r="AD3" s="3" t="s">
        <v>18</v>
      </c>
      <c r="AE3" s="51">
        <v>2</v>
      </c>
      <c r="AF3" s="54">
        <v>123.46</v>
      </c>
    </row>
    <row r="4" spans="1:37" s="4" customFormat="1" ht="12.75">
      <c r="Q4" s="7"/>
      <c r="R4" s="7"/>
      <c r="S4" s="7"/>
      <c r="X4" s="34"/>
      <c r="Y4" s="34"/>
      <c r="Z4" s="50" t="s">
        <v>19</v>
      </c>
      <c r="AA4" s="3" t="s">
        <v>20</v>
      </c>
      <c r="AB4" s="2" t="s">
        <v>13</v>
      </c>
      <c r="AC4" s="2"/>
      <c r="AD4" s="3"/>
      <c r="AE4" s="51">
        <v>3</v>
      </c>
      <c r="AF4" s="55">
        <v>123.45699999999999</v>
      </c>
    </row>
    <row r="5" spans="1:37" s="4" customFormat="1" ht="12.75">
      <c r="A5" s="8" t="s">
        <v>72</v>
      </c>
      <c r="Q5" s="7"/>
      <c r="R5" s="7"/>
      <c r="S5" s="7"/>
      <c r="X5" s="34"/>
      <c r="Y5" s="34"/>
      <c r="Z5" s="50" t="s">
        <v>21</v>
      </c>
      <c r="AA5" s="3" t="s">
        <v>16</v>
      </c>
      <c r="AB5" s="2" t="s">
        <v>13</v>
      </c>
      <c r="AC5" s="2" t="s">
        <v>17</v>
      </c>
      <c r="AD5" s="3" t="s">
        <v>18</v>
      </c>
      <c r="AE5" s="51">
        <v>4</v>
      </c>
      <c r="AF5" s="56">
        <v>123.4567</v>
      </c>
    </row>
    <row r="6" spans="1:37" s="4" customFormat="1" ht="12.75">
      <c r="A6" s="8" t="s">
        <v>73</v>
      </c>
      <c r="Q6" s="7"/>
      <c r="R6" s="7"/>
      <c r="S6" s="7"/>
      <c r="X6" s="34"/>
      <c r="Y6" s="34"/>
      <c r="Z6" s="36"/>
      <c r="AA6" s="36"/>
      <c r="AE6" s="51" t="s">
        <v>22</v>
      </c>
      <c r="AF6" s="54">
        <v>123.46</v>
      </c>
    </row>
    <row r="7" spans="1:37" s="4" customFormat="1" ht="12.75">
      <c r="A7" s="8"/>
      <c r="Q7" s="7"/>
      <c r="R7" s="7"/>
      <c r="S7" s="7"/>
      <c r="X7" s="34"/>
      <c r="Y7" s="34"/>
      <c r="Z7" s="36"/>
      <c r="AA7" s="36"/>
    </row>
    <row r="8" spans="1:37" s="4" customFormat="1">
      <c r="A8" s="4" t="s">
        <v>74</v>
      </c>
      <c r="B8" s="37"/>
      <c r="C8" s="36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6"/>
      <c r="AA8" s="36"/>
      <c r="AE8" s="30"/>
      <c r="AF8" s="30"/>
      <c r="AG8" s="30"/>
      <c r="AH8" s="30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76" t="s">
        <v>33</v>
      </c>
      <c r="L9" s="76"/>
      <c r="M9" s="77" t="s">
        <v>34</v>
      </c>
      <c r="N9" s="77"/>
      <c r="O9" s="10" t="s">
        <v>1</v>
      </c>
      <c r="P9" s="39" t="s">
        <v>35</v>
      </c>
      <c r="Q9" s="10" t="s">
        <v>27</v>
      </c>
      <c r="R9" s="10" t="s">
        <v>27</v>
      </c>
      <c r="S9" s="39" t="s">
        <v>27</v>
      </c>
      <c r="T9" s="41" t="s">
        <v>36</v>
      </c>
      <c r="U9" s="42" t="s">
        <v>37</v>
      </c>
      <c r="V9" s="43" t="s">
        <v>38</v>
      </c>
      <c r="W9" s="10" t="s">
        <v>39</v>
      </c>
      <c r="X9" s="44" t="s">
        <v>25</v>
      </c>
      <c r="Y9" s="44" t="s">
        <v>25</v>
      </c>
      <c r="Z9" s="57" t="s">
        <v>40</v>
      </c>
      <c r="AA9" s="57" t="s">
        <v>41</v>
      </c>
      <c r="AB9" s="10" t="s">
        <v>38</v>
      </c>
      <c r="AC9" s="10" t="s">
        <v>42</v>
      </c>
      <c r="AD9" s="10" t="s">
        <v>43</v>
      </c>
      <c r="AE9" s="58" t="s">
        <v>44</v>
      </c>
      <c r="AF9" s="58" t="s">
        <v>45</v>
      </c>
      <c r="AG9" s="58" t="s">
        <v>27</v>
      </c>
      <c r="AH9" s="58" t="s">
        <v>46</v>
      </c>
      <c r="AJ9" s="4" t="s">
        <v>75</v>
      </c>
      <c r="AK9" s="4" t="s">
        <v>77</v>
      </c>
    </row>
    <row r="10" spans="1:37">
      <c r="A10" s="11" t="s">
        <v>47</v>
      </c>
      <c r="B10" s="11" t="s">
        <v>48</v>
      </c>
      <c r="C10" s="38"/>
      <c r="D10" s="11" t="s">
        <v>49</v>
      </c>
      <c r="E10" s="11" t="s">
        <v>50</v>
      </c>
      <c r="F10" s="11" t="s">
        <v>51</v>
      </c>
      <c r="G10" s="11" t="s">
        <v>52</v>
      </c>
      <c r="H10" s="11"/>
      <c r="I10" s="11" t="s">
        <v>53</v>
      </c>
      <c r="J10" s="11"/>
      <c r="K10" s="11" t="s">
        <v>29</v>
      </c>
      <c r="L10" s="11" t="s">
        <v>32</v>
      </c>
      <c r="M10" s="40" t="s">
        <v>29</v>
      </c>
      <c r="N10" s="11" t="s">
        <v>32</v>
      </c>
      <c r="O10" s="11" t="s">
        <v>54</v>
      </c>
      <c r="P10" s="40"/>
      <c r="Q10" s="11" t="s">
        <v>55</v>
      </c>
      <c r="R10" s="11" t="s">
        <v>56</v>
      </c>
      <c r="S10" s="40" t="s">
        <v>57</v>
      </c>
      <c r="T10" s="45" t="s">
        <v>58</v>
      </c>
      <c r="U10" s="46" t="s">
        <v>59</v>
      </c>
      <c r="V10" s="47" t="s">
        <v>60</v>
      </c>
      <c r="W10" s="48"/>
      <c r="X10" s="49" t="s">
        <v>61</v>
      </c>
      <c r="Y10" s="49"/>
      <c r="Z10" s="59" t="s">
        <v>62</v>
      </c>
      <c r="AA10" s="59" t="s">
        <v>47</v>
      </c>
      <c r="AB10" s="11" t="s">
        <v>63</v>
      </c>
      <c r="AC10" s="60"/>
      <c r="AD10" s="60"/>
      <c r="AE10" s="61"/>
      <c r="AF10" s="61"/>
      <c r="AG10" s="61"/>
      <c r="AH10" s="61"/>
      <c r="AJ10" s="4" t="s">
        <v>76</v>
      </c>
      <c r="AK10" s="4" t="s">
        <v>78</v>
      </c>
    </row>
    <row r="12" spans="1:37">
      <c r="B12" s="62" t="s">
        <v>79</v>
      </c>
    </row>
    <row r="13" spans="1:37">
      <c r="B13" s="27" t="s">
        <v>80</v>
      </c>
    </row>
    <row r="14" spans="1:37">
      <c r="A14" s="25">
        <v>1</v>
      </c>
      <c r="B14" s="26" t="s">
        <v>81</v>
      </c>
      <c r="C14" s="27" t="s">
        <v>82</v>
      </c>
      <c r="D14" s="28" t="s">
        <v>83</v>
      </c>
      <c r="E14" s="29">
        <v>55</v>
      </c>
      <c r="F14" s="30" t="s">
        <v>84</v>
      </c>
      <c r="H14" s="31">
        <f>ROUND(E14*G14,2)</f>
        <v>0</v>
      </c>
      <c r="J14" s="31">
        <f t="shared" ref="J14:J26" si="0">ROUND(E14*G14,2)</f>
        <v>0</v>
      </c>
      <c r="K14" s="32">
        <v>2.0000000000000002E-5</v>
      </c>
      <c r="L14" s="32">
        <f t="shared" ref="L14:L26" si="1">E14*K14</f>
        <v>1.1000000000000001E-3</v>
      </c>
      <c r="N14" s="29">
        <f t="shared" ref="N14:N26" si="2">E14*M14</f>
        <v>0</v>
      </c>
      <c r="P14" s="30" t="s">
        <v>85</v>
      </c>
      <c r="V14" s="33" t="s">
        <v>69</v>
      </c>
      <c r="X14" s="63" t="s">
        <v>86</v>
      </c>
      <c r="Y14" s="63" t="s">
        <v>82</v>
      </c>
      <c r="Z14" s="27" t="s">
        <v>87</v>
      </c>
      <c r="AJ14" s="4" t="s">
        <v>88</v>
      </c>
      <c r="AK14" s="4" t="s">
        <v>89</v>
      </c>
    </row>
    <row r="15" spans="1:37">
      <c r="A15" s="25">
        <v>2</v>
      </c>
      <c r="B15" s="26" t="s">
        <v>90</v>
      </c>
      <c r="C15" s="27" t="s">
        <v>91</v>
      </c>
      <c r="D15" s="28" t="s">
        <v>92</v>
      </c>
      <c r="E15" s="29">
        <v>4</v>
      </c>
      <c r="F15" s="30" t="s">
        <v>84</v>
      </c>
      <c r="I15" s="31">
        <f>ROUND(E15*G15,2)</f>
        <v>0</v>
      </c>
      <c r="J15" s="31">
        <f t="shared" si="0"/>
        <v>0</v>
      </c>
      <c r="L15" s="32">
        <f t="shared" si="1"/>
        <v>0</v>
      </c>
      <c r="N15" s="29">
        <f t="shared" si="2"/>
        <v>0</v>
      </c>
      <c r="P15" s="30" t="s">
        <v>85</v>
      </c>
      <c r="V15" s="33" t="s">
        <v>68</v>
      </c>
      <c r="X15" s="63" t="s">
        <v>91</v>
      </c>
      <c r="Y15" s="63" t="s">
        <v>91</v>
      </c>
      <c r="Z15" s="27" t="s">
        <v>93</v>
      </c>
      <c r="AA15" s="27" t="s">
        <v>94</v>
      </c>
      <c r="AJ15" s="4" t="s">
        <v>95</v>
      </c>
      <c r="AK15" s="4" t="s">
        <v>89</v>
      </c>
    </row>
    <row r="16" spans="1:37">
      <c r="A16" s="25">
        <v>3</v>
      </c>
      <c r="B16" s="26" t="s">
        <v>90</v>
      </c>
      <c r="C16" s="27" t="s">
        <v>96</v>
      </c>
      <c r="D16" s="28" t="s">
        <v>97</v>
      </c>
      <c r="E16" s="29">
        <v>4</v>
      </c>
      <c r="F16" s="30" t="s">
        <v>84</v>
      </c>
      <c r="I16" s="31">
        <f>ROUND(E16*G16,2)</f>
        <v>0</v>
      </c>
      <c r="J16" s="31">
        <f t="shared" si="0"/>
        <v>0</v>
      </c>
      <c r="L16" s="32">
        <f t="shared" si="1"/>
        <v>0</v>
      </c>
      <c r="N16" s="29">
        <f t="shared" si="2"/>
        <v>0</v>
      </c>
      <c r="P16" s="30" t="s">
        <v>85</v>
      </c>
      <c r="V16" s="33" t="s">
        <v>68</v>
      </c>
      <c r="X16" s="63" t="s">
        <v>96</v>
      </c>
      <c r="Y16" s="63" t="s">
        <v>96</v>
      </c>
      <c r="Z16" s="27" t="s">
        <v>93</v>
      </c>
      <c r="AA16" s="27" t="s">
        <v>98</v>
      </c>
      <c r="AJ16" s="4" t="s">
        <v>95</v>
      </c>
      <c r="AK16" s="4" t="s">
        <v>89</v>
      </c>
    </row>
    <row r="17" spans="1:37">
      <c r="A17" s="25">
        <v>4</v>
      </c>
      <c r="B17" s="26" t="s">
        <v>90</v>
      </c>
      <c r="C17" s="27" t="s">
        <v>99</v>
      </c>
      <c r="D17" s="28" t="s">
        <v>100</v>
      </c>
      <c r="E17" s="29">
        <v>4</v>
      </c>
      <c r="F17" s="30" t="s">
        <v>84</v>
      </c>
      <c r="I17" s="31">
        <f>ROUND(E17*G17,2)</f>
        <v>0</v>
      </c>
      <c r="J17" s="31">
        <f t="shared" si="0"/>
        <v>0</v>
      </c>
      <c r="L17" s="32">
        <f t="shared" si="1"/>
        <v>0</v>
      </c>
      <c r="N17" s="29">
        <f t="shared" si="2"/>
        <v>0</v>
      </c>
      <c r="P17" s="30" t="s">
        <v>85</v>
      </c>
      <c r="V17" s="33" t="s">
        <v>68</v>
      </c>
      <c r="X17" s="63" t="s">
        <v>99</v>
      </c>
      <c r="Y17" s="63" t="s">
        <v>99</v>
      </c>
      <c r="Z17" s="27" t="s">
        <v>93</v>
      </c>
      <c r="AA17" s="27" t="s">
        <v>101</v>
      </c>
      <c r="AJ17" s="4" t="s">
        <v>95</v>
      </c>
      <c r="AK17" s="4" t="s">
        <v>89</v>
      </c>
    </row>
    <row r="18" spans="1:37">
      <c r="A18" s="25">
        <v>5</v>
      </c>
      <c r="B18" s="26" t="s">
        <v>81</v>
      </c>
      <c r="C18" s="27" t="s">
        <v>102</v>
      </c>
      <c r="D18" s="28" t="s">
        <v>103</v>
      </c>
      <c r="E18" s="29">
        <v>20</v>
      </c>
      <c r="F18" s="30" t="s">
        <v>84</v>
      </c>
      <c r="H18" s="31">
        <f t="shared" ref="H18:H26" si="3">ROUND(E18*G18,2)</f>
        <v>0</v>
      </c>
      <c r="J18" s="31">
        <f t="shared" si="0"/>
        <v>0</v>
      </c>
      <c r="K18" s="32">
        <v>3.0000000000000001E-5</v>
      </c>
      <c r="L18" s="32">
        <f t="shared" si="1"/>
        <v>6.0000000000000006E-4</v>
      </c>
      <c r="N18" s="29">
        <f t="shared" si="2"/>
        <v>0</v>
      </c>
      <c r="P18" s="30" t="s">
        <v>85</v>
      </c>
      <c r="V18" s="33" t="s">
        <v>69</v>
      </c>
      <c r="X18" s="63" t="s">
        <v>104</v>
      </c>
      <c r="Y18" s="63" t="s">
        <v>102</v>
      </c>
      <c r="Z18" s="27" t="s">
        <v>87</v>
      </c>
      <c r="AJ18" s="4" t="s">
        <v>88</v>
      </c>
      <c r="AK18" s="4" t="s">
        <v>89</v>
      </c>
    </row>
    <row r="19" spans="1:37">
      <c r="A19" s="25">
        <v>6</v>
      </c>
      <c r="B19" s="26" t="s">
        <v>81</v>
      </c>
      <c r="C19" s="27" t="s">
        <v>105</v>
      </c>
      <c r="D19" s="28" t="s">
        <v>106</v>
      </c>
      <c r="E19" s="29">
        <v>292.5</v>
      </c>
      <c r="F19" s="30" t="s">
        <v>107</v>
      </c>
      <c r="H19" s="31">
        <f t="shared" si="3"/>
        <v>0</v>
      </c>
      <c r="J19" s="31">
        <f t="shared" si="0"/>
        <v>0</v>
      </c>
      <c r="L19" s="32">
        <f t="shared" si="1"/>
        <v>0</v>
      </c>
      <c r="N19" s="29">
        <f t="shared" si="2"/>
        <v>0</v>
      </c>
      <c r="P19" s="30" t="s">
        <v>85</v>
      </c>
      <c r="V19" s="33" t="s">
        <v>69</v>
      </c>
      <c r="X19" s="63" t="s">
        <v>108</v>
      </c>
      <c r="Y19" s="63" t="s">
        <v>105</v>
      </c>
      <c r="Z19" s="27" t="s">
        <v>109</v>
      </c>
      <c r="AJ19" s="4" t="s">
        <v>88</v>
      </c>
      <c r="AK19" s="4" t="s">
        <v>89</v>
      </c>
    </row>
    <row r="20" spans="1:37">
      <c r="A20" s="25">
        <v>7</v>
      </c>
      <c r="B20" s="26" t="s">
        <v>110</v>
      </c>
      <c r="C20" s="27" t="s">
        <v>111</v>
      </c>
      <c r="D20" s="28" t="s">
        <v>112</v>
      </c>
      <c r="E20" s="29">
        <v>6.4</v>
      </c>
      <c r="F20" s="30" t="s">
        <v>107</v>
      </c>
      <c r="H20" s="31">
        <f t="shared" si="3"/>
        <v>0</v>
      </c>
      <c r="J20" s="31">
        <f t="shared" si="0"/>
        <v>0</v>
      </c>
      <c r="L20" s="32">
        <f t="shared" si="1"/>
        <v>0</v>
      </c>
      <c r="N20" s="29">
        <f t="shared" si="2"/>
        <v>0</v>
      </c>
      <c r="P20" s="30" t="s">
        <v>85</v>
      </c>
      <c r="V20" s="33" t="s">
        <v>69</v>
      </c>
      <c r="X20" s="63" t="s">
        <v>113</v>
      </c>
      <c r="Y20" s="63" t="s">
        <v>111</v>
      </c>
      <c r="Z20" s="27" t="s">
        <v>109</v>
      </c>
      <c r="AJ20" s="4" t="s">
        <v>88</v>
      </c>
      <c r="AK20" s="4" t="s">
        <v>89</v>
      </c>
    </row>
    <row r="21" spans="1:37">
      <c r="A21" s="25">
        <v>8</v>
      </c>
      <c r="B21" s="26" t="s">
        <v>110</v>
      </c>
      <c r="C21" s="27" t="s">
        <v>114</v>
      </c>
      <c r="D21" s="28" t="s">
        <v>115</v>
      </c>
      <c r="E21" s="29">
        <v>653.64</v>
      </c>
      <c r="F21" s="30" t="s">
        <v>107</v>
      </c>
      <c r="H21" s="31">
        <f t="shared" si="3"/>
        <v>0</v>
      </c>
      <c r="J21" s="31">
        <f t="shared" si="0"/>
        <v>0</v>
      </c>
      <c r="L21" s="32">
        <f t="shared" si="1"/>
        <v>0</v>
      </c>
      <c r="N21" s="29">
        <f t="shared" si="2"/>
        <v>0</v>
      </c>
      <c r="P21" s="30" t="s">
        <v>85</v>
      </c>
      <c r="V21" s="33" t="s">
        <v>69</v>
      </c>
      <c r="X21" s="63" t="s">
        <v>116</v>
      </c>
      <c r="Y21" s="63" t="s">
        <v>114</v>
      </c>
      <c r="Z21" s="27" t="s">
        <v>109</v>
      </c>
      <c r="AJ21" s="4" t="s">
        <v>88</v>
      </c>
      <c r="AK21" s="4" t="s">
        <v>89</v>
      </c>
    </row>
    <row r="22" spans="1:37">
      <c r="A22" s="25">
        <v>9</v>
      </c>
      <c r="B22" s="26" t="s">
        <v>110</v>
      </c>
      <c r="C22" s="27" t="s">
        <v>117</v>
      </c>
      <c r="D22" s="28" t="s">
        <v>118</v>
      </c>
      <c r="E22" s="29">
        <v>4877.7</v>
      </c>
      <c r="F22" s="30" t="s">
        <v>107</v>
      </c>
      <c r="H22" s="31">
        <f t="shared" si="3"/>
        <v>0</v>
      </c>
      <c r="J22" s="31">
        <f t="shared" si="0"/>
        <v>0</v>
      </c>
      <c r="L22" s="32">
        <f t="shared" si="1"/>
        <v>0</v>
      </c>
      <c r="N22" s="29">
        <f t="shared" si="2"/>
        <v>0</v>
      </c>
      <c r="P22" s="30" t="s">
        <v>85</v>
      </c>
      <c r="V22" s="33" t="s">
        <v>69</v>
      </c>
      <c r="X22" s="63" t="s">
        <v>119</v>
      </c>
      <c r="Y22" s="63" t="s">
        <v>117</v>
      </c>
      <c r="Z22" s="27" t="s">
        <v>120</v>
      </c>
      <c r="AJ22" s="4" t="s">
        <v>88</v>
      </c>
      <c r="AK22" s="4" t="s">
        <v>89</v>
      </c>
    </row>
    <row r="23" spans="1:37">
      <c r="A23" s="25">
        <v>10</v>
      </c>
      <c r="B23" s="26" t="s">
        <v>110</v>
      </c>
      <c r="C23" s="27" t="s">
        <v>121</v>
      </c>
      <c r="D23" s="28" t="s">
        <v>122</v>
      </c>
      <c r="E23" s="29">
        <v>4877.7</v>
      </c>
      <c r="F23" s="30" t="s">
        <v>107</v>
      </c>
      <c r="H23" s="31">
        <f t="shared" si="3"/>
        <v>0</v>
      </c>
      <c r="J23" s="31">
        <f t="shared" si="0"/>
        <v>0</v>
      </c>
      <c r="L23" s="32">
        <f t="shared" si="1"/>
        <v>0</v>
      </c>
      <c r="N23" s="29">
        <f t="shared" si="2"/>
        <v>0</v>
      </c>
      <c r="P23" s="30" t="s">
        <v>85</v>
      </c>
      <c r="V23" s="33" t="s">
        <v>69</v>
      </c>
      <c r="X23" s="63" t="s">
        <v>123</v>
      </c>
      <c r="Y23" s="63" t="s">
        <v>121</v>
      </c>
      <c r="Z23" s="27" t="s">
        <v>120</v>
      </c>
      <c r="AJ23" s="4" t="s">
        <v>88</v>
      </c>
      <c r="AK23" s="4" t="s">
        <v>89</v>
      </c>
    </row>
    <row r="24" spans="1:37">
      <c r="A24" s="25">
        <v>11</v>
      </c>
      <c r="B24" s="26" t="s">
        <v>81</v>
      </c>
      <c r="C24" s="27" t="s">
        <v>124</v>
      </c>
      <c r="D24" s="28" t="s">
        <v>125</v>
      </c>
      <c r="E24" s="29">
        <v>75</v>
      </c>
      <c r="F24" s="30" t="s">
        <v>107</v>
      </c>
      <c r="H24" s="31">
        <f t="shared" si="3"/>
        <v>0</v>
      </c>
      <c r="J24" s="31">
        <f t="shared" si="0"/>
        <v>0</v>
      </c>
      <c r="L24" s="32">
        <f t="shared" si="1"/>
        <v>0</v>
      </c>
      <c r="N24" s="29">
        <f t="shared" si="2"/>
        <v>0</v>
      </c>
      <c r="P24" s="30" t="s">
        <v>85</v>
      </c>
      <c r="V24" s="33" t="s">
        <v>69</v>
      </c>
      <c r="X24" s="63" t="s">
        <v>126</v>
      </c>
      <c r="Y24" s="63" t="s">
        <v>124</v>
      </c>
      <c r="Z24" s="27" t="s">
        <v>109</v>
      </c>
      <c r="AJ24" s="4" t="s">
        <v>88</v>
      </c>
      <c r="AK24" s="4" t="s">
        <v>89</v>
      </c>
    </row>
    <row r="25" spans="1:37">
      <c r="A25" s="25">
        <v>12</v>
      </c>
      <c r="B25" s="26" t="s">
        <v>81</v>
      </c>
      <c r="C25" s="27" t="s">
        <v>127</v>
      </c>
      <c r="D25" s="28" t="s">
        <v>128</v>
      </c>
      <c r="E25" s="29">
        <v>75</v>
      </c>
      <c r="F25" s="30" t="s">
        <v>107</v>
      </c>
      <c r="H25" s="31">
        <f t="shared" si="3"/>
        <v>0</v>
      </c>
      <c r="J25" s="31">
        <f t="shared" si="0"/>
        <v>0</v>
      </c>
      <c r="L25" s="32">
        <f t="shared" si="1"/>
        <v>0</v>
      </c>
      <c r="N25" s="29">
        <f t="shared" si="2"/>
        <v>0</v>
      </c>
      <c r="P25" s="30" t="s">
        <v>85</v>
      </c>
      <c r="V25" s="33" t="s">
        <v>69</v>
      </c>
      <c r="X25" s="63" t="s">
        <v>129</v>
      </c>
      <c r="Y25" s="63" t="s">
        <v>127</v>
      </c>
      <c r="Z25" s="27" t="s">
        <v>109</v>
      </c>
      <c r="AJ25" s="4" t="s">
        <v>88</v>
      </c>
      <c r="AK25" s="4" t="s">
        <v>89</v>
      </c>
    </row>
    <row r="26" spans="1:37">
      <c r="A26" s="25">
        <v>13</v>
      </c>
      <c r="B26" s="26" t="s">
        <v>81</v>
      </c>
      <c r="C26" s="27" t="s">
        <v>130</v>
      </c>
      <c r="D26" s="28" t="s">
        <v>131</v>
      </c>
      <c r="E26" s="29">
        <v>33.75</v>
      </c>
      <c r="F26" s="30" t="s">
        <v>107</v>
      </c>
      <c r="H26" s="31">
        <f t="shared" si="3"/>
        <v>0</v>
      </c>
      <c r="J26" s="31">
        <f t="shared" si="0"/>
        <v>0</v>
      </c>
      <c r="L26" s="32">
        <f t="shared" si="1"/>
        <v>0</v>
      </c>
      <c r="N26" s="29">
        <f t="shared" si="2"/>
        <v>0</v>
      </c>
      <c r="P26" s="30" t="s">
        <v>85</v>
      </c>
      <c r="V26" s="33" t="s">
        <v>69</v>
      </c>
      <c r="X26" s="63" t="s">
        <v>132</v>
      </c>
      <c r="Y26" s="63" t="s">
        <v>130</v>
      </c>
      <c r="Z26" s="27" t="s">
        <v>109</v>
      </c>
      <c r="AJ26" s="4" t="s">
        <v>88</v>
      </c>
      <c r="AK26" s="4" t="s">
        <v>89</v>
      </c>
    </row>
    <row r="27" spans="1:37">
      <c r="D27" s="64" t="s">
        <v>133</v>
      </c>
      <c r="E27" s="65"/>
      <c r="F27" s="66"/>
      <c r="G27" s="67"/>
      <c r="H27" s="67"/>
      <c r="I27" s="67"/>
      <c r="J27" s="67"/>
      <c r="K27" s="68"/>
      <c r="L27" s="68"/>
      <c r="M27" s="65"/>
      <c r="N27" s="65"/>
      <c r="O27" s="66"/>
      <c r="P27" s="66"/>
      <c r="Q27" s="65"/>
      <c r="R27" s="65"/>
      <c r="S27" s="65"/>
      <c r="T27" s="69"/>
      <c r="U27" s="69"/>
      <c r="V27" s="69" t="s">
        <v>0</v>
      </c>
      <c r="W27" s="65"/>
      <c r="X27" s="70"/>
    </row>
    <row r="28" spans="1:37">
      <c r="A28" s="25">
        <v>14</v>
      </c>
      <c r="B28" s="26" t="s">
        <v>81</v>
      </c>
      <c r="C28" s="27" t="s">
        <v>134</v>
      </c>
      <c r="D28" s="28" t="s">
        <v>135</v>
      </c>
      <c r="E28" s="29">
        <v>33.75</v>
      </c>
      <c r="F28" s="30" t="s">
        <v>107</v>
      </c>
      <c r="H28" s="31">
        <f t="shared" ref="H28:H49" si="4">ROUND(E28*G28,2)</f>
        <v>0</v>
      </c>
      <c r="J28" s="31">
        <f t="shared" ref="J28:J50" si="5">ROUND(E28*G28,2)</f>
        <v>0</v>
      </c>
      <c r="L28" s="32">
        <f t="shared" ref="L28:L50" si="6">E28*K28</f>
        <v>0</v>
      </c>
      <c r="N28" s="29">
        <f t="shared" ref="N28:N50" si="7">E28*M28</f>
        <v>0</v>
      </c>
      <c r="P28" s="30" t="s">
        <v>85</v>
      </c>
      <c r="V28" s="33" t="s">
        <v>69</v>
      </c>
      <c r="X28" s="63" t="s">
        <v>136</v>
      </c>
      <c r="Y28" s="63" t="s">
        <v>134</v>
      </c>
      <c r="Z28" s="27" t="s">
        <v>109</v>
      </c>
      <c r="AJ28" s="4" t="s">
        <v>88</v>
      </c>
      <c r="AK28" s="4" t="s">
        <v>89</v>
      </c>
    </row>
    <row r="29" spans="1:37">
      <c r="A29" s="25">
        <v>15</v>
      </c>
      <c r="B29" s="26" t="s">
        <v>81</v>
      </c>
      <c r="C29" s="27" t="s">
        <v>137</v>
      </c>
      <c r="D29" s="28" t="s">
        <v>138</v>
      </c>
      <c r="E29" s="29">
        <v>432</v>
      </c>
      <c r="F29" s="30" t="s">
        <v>107</v>
      </c>
      <c r="H29" s="31">
        <f t="shared" si="4"/>
        <v>0</v>
      </c>
      <c r="J29" s="31">
        <f t="shared" si="5"/>
        <v>0</v>
      </c>
      <c r="L29" s="32">
        <f t="shared" si="6"/>
        <v>0</v>
      </c>
      <c r="N29" s="29">
        <f t="shared" si="7"/>
        <v>0</v>
      </c>
      <c r="P29" s="30" t="s">
        <v>85</v>
      </c>
      <c r="V29" s="33" t="s">
        <v>69</v>
      </c>
      <c r="X29" s="63" t="s">
        <v>139</v>
      </c>
      <c r="Y29" s="63" t="s">
        <v>137</v>
      </c>
      <c r="Z29" s="27" t="s">
        <v>109</v>
      </c>
      <c r="AJ29" s="4" t="s">
        <v>88</v>
      </c>
      <c r="AK29" s="4" t="s">
        <v>89</v>
      </c>
    </row>
    <row r="30" spans="1:37">
      <c r="A30" s="25">
        <v>16</v>
      </c>
      <c r="B30" s="26" t="s">
        <v>81</v>
      </c>
      <c r="C30" s="27" t="s">
        <v>140</v>
      </c>
      <c r="D30" s="28" t="s">
        <v>141</v>
      </c>
      <c r="E30" s="29">
        <v>432</v>
      </c>
      <c r="F30" s="30" t="s">
        <v>107</v>
      </c>
      <c r="H30" s="31">
        <f t="shared" si="4"/>
        <v>0</v>
      </c>
      <c r="J30" s="31">
        <f t="shared" si="5"/>
        <v>0</v>
      </c>
      <c r="L30" s="32">
        <f t="shared" si="6"/>
        <v>0</v>
      </c>
      <c r="N30" s="29">
        <f t="shared" si="7"/>
        <v>0</v>
      </c>
      <c r="P30" s="30" t="s">
        <v>85</v>
      </c>
      <c r="V30" s="33" t="s">
        <v>69</v>
      </c>
      <c r="X30" s="63" t="s">
        <v>142</v>
      </c>
      <c r="Y30" s="63" t="s">
        <v>140</v>
      </c>
      <c r="Z30" s="27" t="s">
        <v>109</v>
      </c>
      <c r="AJ30" s="4" t="s">
        <v>88</v>
      </c>
      <c r="AK30" s="4" t="s">
        <v>89</v>
      </c>
    </row>
    <row r="31" spans="1:37">
      <c r="A31" s="25">
        <v>17</v>
      </c>
      <c r="B31" s="26" t="s">
        <v>81</v>
      </c>
      <c r="C31" s="27" t="s">
        <v>143</v>
      </c>
      <c r="D31" s="28" t="s">
        <v>144</v>
      </c>
      <c r="E31" s="29">
        <v>8.64</v>
      </c>
      <c r="F31" s="30" t="s">
        <v>107</v>
      </c>
      <c r="H31" s="31">
        <f t="shared" si="4"/>
        <v>0</v>
      </c>
      <c r="J31" s="31">
        <f t="shared" si="5"/>
        <v>0</v>
      </c>
      <c r="L31" s="32">
        <f t="shared" si="6"/>
        <v>0</v>
      </c>
      <c r="N31" s="29">
        <f t="shared" si="7"/>
        <v>0</v>
      </c>
      <c r="P31" s="30" t="s">
        <v>85</v>
      </c>
      <c r="V31" s="33" t="s">
        <v>69</v>
      </c>
      <c r="X31" s="63" t="s">
        <v>145</v>
      </c>
      <c r="Y31" s="63" t="s">
        <v>143</v>
      </c>
      <c r="Z31" s="27" t="s">
        <v>109</v>
      </c>
      <c r="AJ31" s="4" t="s">
        <v>88</v>
      </c>
      <c r="AK31" s="4" t="s">
        <v>89</v>
      </c>
    </row>
    <row r="32" spans="1:37">
      <c r="A32" s="25">
        <v>18</v>
      </c>
      <c r="B32" s="26" t="s">
        <v>81</v>
      </c>
      <c r="C32" s="27" t="s">
        <v>146</v>
      </c>
      <c r="D32" s="28" t="s">
        <v>147</v>
      </c>
      <c r="E32" s="29">
        <v>8.64</v>
      </c>
      <c r="F32" s="30" t="s">
        <v>107</v>
      </c>
      <c r="H32" s="31">
        <f t="shared" si="4"/>
        <v>0</v>
      </c>
      <c r="J32" s="31">
        <f t="shared" si="5"/>
        <v>0</v>
      </c>
      <c r="L32" s="32">
        <f t="shared" si="6"/>
        <v>0</v>
      </c>
      <c r="N32" s="29">
        <f t="shared" si="7"/>
        <v>0</v>
      </c>
      <c r="P32" s="30" t="s">
        <v>85</v>
      </c>
      <c r="V32" s="33" t="s">
        <v>69</v>
      </c>
      <c r="X32" s="63" t="s">
        <v>148</v>
      </c>
      <c r="Y32" s="63" t="s">
        <v>146</v>
      </c>
      <c r="Z32" s="27" t="s">
        <v>109</v>
      </c>
      <c r="AJ32" s="4" t="s">
        <v>88</v>
      </c>
      <c r="AK32" s="4" t="s">
        <v>89</v>
      </c>
    </row>
    <row r="33" spans="1:37">
      <c r="A33" s="25">
        <v>19</v>
      </c>
      <c r="B33" s="26" t="s">
        <v>81</v>
      </c>
      <c r="C33" s="27" t="s">
        <v>149</v>
      </c>
      <c r="D33" s="28" t="s">
        <v>150</v>
      </c>
      <c r="E33" s="29">
        <v>82.224000000000004</v>
      </c>
      <c r="F33" s="30" t="s">
        <v>151</v>
      </c>
      <c r="H33" s="31">
        <f t="shared" si="4"/>
        <v>0</v>
      </c>
      <c r="J33" s="31">
        <f t="shared" si="5"/>
        <v>0</v>
      </c>
      <c r="K33" s="32">
        <v>2.5000000000000001E-4</v>
      </c>
      <c r="L33" s="32">
        <f t="shared" si="6"/>
        <v>2.0556000000000001E-2</v>
      </c>
      <c r="N33" s="29">
        <f t="shared" si="7"/>
        <v>0</v>
      </c>
      <c r="P33" s="30" t="s">
        <v>85</v>
      </c>
      <c r="V33" s="33" t="s">
        <v>69</v>
      </c>
      <c r="X33" s="63" t="s">
        <v>152</v>
      </c>
      <c r="Y33" s="63" t="s">
        <v>149</v>
      </c>
      <c r="Z33" s="27" t="s">
        <v>109</v>
      </c>
      <c r="AJ33" s="4" t="s">
        <v>88</v>
      </c>
      <c r="AK33" s="4" t="s">
        <v>89</v>
      </c>
    </row>
    <row r="34" spans="1:37">
      <c r="A34" s="25">
        <v>20</v>
      </c>
      <c r="B34" s="26" t="s">
        <v>81</v>
      </c>
      <c r="C34" s="27" t="s">
        <v>153</v>
      </c>
      <c r="D34" s="28" t="s">
        <v>154</v>
      </c>
      <c r="E34" s="29">
        <v>82.224000000000004</v>
      </c>
      <c r="F34" s="30" t="s">
        <v>151</v>
      </c>
      <c r="H34" s="31">
        <f t="shared" si="4"/>
        <v>0</v>
      </c>
      <c r="J34" s="31">
        <f t="shared" si="5"/>
        <v>0</v>
      </c>
      <c r="L34" s="32">
        <f t="shared" si="6"/>
        <v>0</v>
      </c>
      <c r="N34" s="29">
        <f t="shared" si="7"/>
        <v>0</v>
      </c>
      <c r="P34" s="30" t="s">
        <v>85</v>
      </c>
      <c r="V34" s="33" t="s">
        <v>69</v>
      </c>
      <c r="X34" s="63" t="s">
        <v>155</v>
      </c>
      <c r="Y34" s="63" t="s">
        <v>153</v>
      </c>
      <c r="Z34" s="27" t="s">
        <v>109</v>
      </c>
      <c r="AJ34" s="4" t="s">
        <v>88</v>
      </c>
      <c r="AK34" s="4" t="s">
        <v>89</v>
      </c>
    </row>
    <row r="35" spans="1:37">
      <c r="A35" s="25">
        <v>21</v>
      </c>
      <c r="B35" s="26" t="s">
        <v>156</v>
      </c>
      <c r="C35" s="27" t="s">
        <v>157</v>
      </c>
      <c r="D35" s="28" t="s">
        <v>158</v>
      </c>
      <c r="E35" s="29">
        <v>292.5</v>
      </c>
      <c r="F35" s="30" t="s">
        <v>107</v>
      </c>
      <c r="H35" s="31">
        <f t="shared" si="4"/>
        <v>0</v>
      </c>
      <c r="J35" s="31">
        <f t="shared" si="5"/>
        <v>0</v>
      </c>
      <c r="L35" s="32">
        <f t="shared" si="6"/>
        <v>0</v>
      </c>
      <c r="N35" s="29">
        <f t="shared" si="7"/>
        <v>0</v>
      </c>
      <c r="P35" s="30" t="s">
        <v>85</v>
      </c>
      <c r="V35" s="33" t="s">
        <v>69</v>
      </c>
      <c r="X35" s="63" t="s">
        <v>159</v>
      </c>
      <c r="Y35" s="63" t="s">
        <v>157</v>
      </c>
      <c r="Z35" s="27" t="s">
        <v>120</v>
      </c>
      <c r="AJ35" s="4" t="s">
        <v>88</v>
      </c>
      <c r="AK35" s="4" t="s">
        <v>89</v>
      </c>
    </row>
    <row r="36" spans="1:37">
      <c r="A36" s="25">
        <v>22</v>
      </c>
      <c r="B36" s="26" t="s">
        <v>81</v>
      </c>
      <c r="C36" s="27" t="s">
        <v>160</v>
      </c>
      <c r="D36" s="28" t="s">
        <v>161</v>
      </c>
      <c r="E36" s="29">
        <v>7146.63</v>
      </c>
      <c r="F36" s="30" t="s">
        <v>107</v>
      </c>
      <c r="H36" s="31">
        <f t="shared" si="4"/>
        <v>0</v>
      </c>
      <c r="J36" s="31">
        <f t="shared" si="5"/>
        <v>0</v>
      </c>
      <c r="L36" s="32">
        <f t="shared" si="6"/>
        <v>0</v>
      </c>
      <c r="N36" s="29">
        <f t="shared" si="7"/>
        <v>0</v>
      </c>
      <c r="P36" s="30" t="s">
        <v>85</v>
      </c>
      <c r="V36" s="33" t="s">
        <v>69</v>
      </c>
      <c r="X36" s="63" t="s">
        <v>162</v>
      </c>
      <c r="Y36" s="63" t="s">
        <v>160</v>
      </c>
      <c r="Z36" s="27" t="s">
        <v>120</v>
      </c>
      <c r="AJ36" s="4" t="s">
        <v>88</v>
      </c>
      <c r="AK36" s="4" t="s">
        <v>89</v>
      </c>
    </row>
    <row r="37" spans="1:37">
      <c r="A37" s="25">
        <v>23</v>
      </c>
      <c r="B37" s="26" t="s">
        <v>156</v>
      </c>
      <c r="C37" s="27" t="s">
        <v>163</v>
      </c>
      <c r="D37" s="28" t="s">
        <v>164</v>
      </c>
      <c r="E37" s="29">
        <v>13857.5</v>
      </c>
      <c r="F37" s="30" t="s">
        <v>107</v>
      </c>
      <c r="H37" s="31">
        <f t="shared" si="4"/>
        <v>0</v>
      </c>
      <c r="J37" s="31">
        <f t="shared" si="5"/>
        <v>0</v>
      </c>
      <c r="L37" s="32">
        <f t="shared" si="6"/>
        <v>0</v>
      </c>
      <c r="N37" s="29">
        <f t="shared" si="7"/>
        <v>0</v>
      </c>
      <c r="P37" s="30" t="s">
        <v>85</v>
      </c>
      <c r="V37" s="33" t="s">
        <v>69</v>
      </c>
      <c r="X37" s="63" t="s">
        <v>165</v>
      </c>
      <c r="Y37" s="63" t="s">
        <v>163</v>
      </c>
      <c r="Z37" s="27" t="s">
        <v>120</v>
      </c>
      <c r="AJ37" s="4" t="s">
        <v>88</v>
      </c>
      <c r="AK37" s="4" t="s">
        <v>89</v>
      </c>
    </row>
    <row r="38" spans="1:37">
      <c r="A38" s="25">
        <v>24</v>
      </c>
      <c r="B38" s="26" t="s">
        <v>166</v>
      </c>
      <c r="C38" s="27" t="s">
        <v>167</v>
      </c>
      <c r="D38" s="28" t="s">
        <v>168</v>
      </c>
      <c r="E38" s="29">
        <v>3399.69</v>
      </c>
      <c r="F38" s="30" t="s">
        <v>151</v>
      </c>
      <c r="H38" s="31">
        <f t="shared" si="4"/>
        <v>0</v>
      </c>
      <c r="J38" s="31">
        <f t="shared" si="5"/>
        <v>0</v>
      </c>
      <c r="L38" s="32">
        <f t="shared" si="6"/>
        <v>0</v>
      </c>
      <c r="N38" s="29">
        <f t="shared" si="7"/>
        <v>0</v>
      </c>
      <c r="P38" s="30" t="s">
        <v>85</v>
      </c>
      <c r="V38" s="33" t="s">
        <v>69</v>
      </c>
      <c r="X38" s="63" t="s">
        <v>169</v>
      </c>
      <c r="Y38" s="63" t="s">
        <v>167</v>
      </c>
      <c r="Z38" s="27" t="s">
        <v>109</v>
      </c>
      <c r="AJ38" s="4" t="s">
        <v>88</v>
      </c>
      <c r="AK38" s="4" t="s">
        <v>89</v>
      </c>
    </row>
    <row r="39" spans="1:37">
      <c r="A39" s="25">
        <v>25</v>
      </c>
      <c r="B39" s="26" t="s">
        <v>110</v>
      </c>
      <c r="C39" s="27" t="s">
        <v>170</v>
      </c>
      <c r="D39" s="28" t="s">
        <v>171</v>
      </c>
      <c r="E39" s="29">
        <v>1385.75</v>
      </c>
      <c r="F39" s="30" t="s">
        <v>107</v>
      </c>
      <c r="H39" s="31">
        <f t="shared" si="4"/>
        <v>0</v>
      </c>
      <c r="J39" s="31">
        <f t="shared" si="5"/>
        <v>0</v>
      </c>
      <c r="L39" s="32">
        <f t="shared" si="6"/>
        <v>0</v>
      </c>
      <c r="N39" s="29">
        <f t="shared" si="7"/>
        <v>0</v>
      </c>
      <c r="P39" s="30" t="s">
        <v>85</v>
      </c>
      <c r="V39" s="33" t="s">
        <v>69</v>
      </c>
      <c r="X39" s="63" t="s">
        <v>172</v>
      </c>
      <c r="Y39" s="63" t="s">
        <v>170</v>
      </c>
      <c r="Z39" s="27" t="s">
        <v>109</v>
      </c>
      <c r="AJ39" s="4" t="s">
        <v>88</v>
      </c>
      <c r="AK39" s="4" t="s">
        <v>89</v>
      </c>
    </row>
    <row r="40" spans="1:37">
      <c r="A40" s="25">
        <v>26</v>
      </c>
      <c r="B40" s="26" t="s">
        <v>156</v>
      </c>
      <c r="C40" s="27" t="s">
        <v>173</v>
      </c>
      <c r="D40" s="28" t="s">
        <v>174</v>
      </c>
      <c r="E40" s="29">
        <v>5399.75</v>
      </c>
      <c r="F40" s="30" t="s">
        <v>107</v>
      </c>
      <c r="H40" s="31">
        <f t="shared" si="4"/>
        <v>0</v>
      </c>
      <c r="J40" s="31">
        <f t="shared" si="5"/>
        <v>0</v>
      </c>
      <c r="L40" s="32">
        <f t="shared" si="6"/>
        <v>0</v>
      </c>
      <c r="N40" s="29">
        <f t="shared" si="7"/>
        <v>0</v>
      </c>
      <c r="P40" s="30" t="s">
        <v>85</v>
      </c>
      <c r="V40" s="33" t="s">
        <v>69</v>
      </c>
      <c r="X40" s="63" t="s">
        <v>175</v>
      </c>
      <c r="Y40" s="63" t="s">
        <v>173</v>
      </c>
      <c r="Z40" s="27" t="s">
        <v>176</v>
      </c>
      <c r="AJ40" s="4" t="s">
        <v>88</v>
      </c>
      <c r="AK40" s="4" t="s">
        <v>89</v>
      </c>
    </row>
    <row r="41" spans="1:37">
      <c r="A41" s="25">
        <v>27</v>
      </c>
      <c r="B41" s="26" t="s">
        <v>156</v>
      </c>
      <c r="C41" s="27" t="s">
        <v>177</v>
      </c>
      <c r="D41" s="28" t="s">
        <v>178</v>
      </c>
      <c r="E41" s="29">
        <v>1385.75</v>
      </c>
      <c r="F41" s="30" t="s">
        <v>107</v>
      </c>
      <c r="H41" s="31">
        <f t="shared" si="4"/>
        <v>0</v>
      </c>
      <c r="J41" s="31">
        <f t="shared" si="5"/>
        <v>0</v>
      </c>
      <c r="L41" s="32">
        <f t="shared" si="6"/>
        <v>0</v>
      </c>
      <c r="N41" s="29">
        <f t="shared" si="7"/>
        <v>0</v>
      </c>
      <c r="P41" s="30" t="s">
        <v>85</v>
      </c>
      <c r="V41" s="33" t="s">
        <v>69</v>
      </c>
      <c r="X41" s="63" t="s">
        <v>179</v>
      </c>
      <c r="Y41" s="63" t="s">
        <v>177</v>
      </c>
      <c r="Z41" s="27" t="s">
        <v>176</v>
      </c>
      <c r="AJ41" s="4" t="s">
        <v>88</v>
      </c>
      <c r="AK41" s="4" t="s">
        <v>89</v>
      </c>
    </row>
    <row r="42" spans="1:37">
      <c r="A42" s="25">
        <v>28</v>
      </c>
      <c r="B42" s="26" t="s">
        <v>81</v>
      </c>
      <c r="C42" s="27" t="s">
        <v>180</v>
      </c>
      <c r="D42" s="28" t="s">
        <v>181</v>
      </c>
      <c r="E42" s="29">
        <v>221.2</v>
      </c>
      <c r="F42" s="30" t="s">
        <v>107</v>
      </c>
      <c r="H42" s="31">
        <f t="shared" si="4"/>
        <v>0</v>
      </c>
      <c r="J42" s="31">
        <f t="shared" si="5"/>
        <v>0</v>
      </c>
      <c r="L42" s="32">
        <f t="shared" si="6"/>
        <v>0</v>
      </c>
      <c r="N42" s="29">
        <f t="shared" si="7"/>
        <v>0</v>
      </c>
      <c r="P42" s="30" t="s">
        <v>85</v>
      </c>
      <c r="V42" s="33" t="s">
        <v>69</v>
      </c>
      <c r="X42" s="63" t="s">
        <v>182</v>
      </c>
      <c r="Y42" s="63" t="s">
        <v>180</v>
      </c>
      <c r="Z42" s="27" t="s">
        <v>109</v>
      </c>
      <c r="AJ42" s="4" t="s">
        <v>88</v>
      </c>
      <c r="AK42" s="4" t="s">
        <v>89</v>
      </c>
    </row>
    <row r="43" spans="1:37">
      <c r="A43" s="25">
        <v>29</v>
      </c>
      <c r="B43" s="26" t="s">
        <v>110</v>
      </c>
      <c r="C43" s="27" t="s">
        <v>183</v>
      </c>
      <c r="D43" s="28" t="s">
        <v>184</v>
      </c>
      <c r="E43" s="29">
        <v>45.5</v>
      </c>
      <c r="F43" s="30" t="s">
        <v>107</v>
      </c>
      <c r="H43" s="31">
        <f t="shared" si="4"/>
        <v>0</v>
      </c>
      <c r="J43" s="31">
        <f t="shared" si="5"/>
        <v>0</v>
      </c>
      <c r="L43" s="32">
        <f t="shared" si="6"/>
        <v>0</v>
      </c>
      <c r="N43" s="29">
        <f t="shared" si="7"/>
        <v>0</v>
      </c>
      <c r="P43" s="30" t="s">
        <v>85</v>
      </c>
      <c r="V43" s="33" t="s">
        <v>69</v>
      </c>
      <c r="X43" s="63" t="s">
        <v>185</v>
      </c>
      <c r="Y43" s="63" t="s">
        <v>183</v>
      </c>
      <c r="Z43" s="27" t="s">
        <v>109</v>
      </c>
      <c r="AJ43" s="4" t="s">
        <v>88</v>
      </c>
      <c r="AK43" s="4" t="s">
        <v>89</v>
      </c>
    </row>
    <row r="44" spans="1:37">
      <c r="A44" s="25">
        <v>30</v>
      </c>
      <c r="B44" s="26" t="s">
        <v>81</v>
      </c>
      <c r="C44" s="27" t="s">
        <v>186</v>
      </c>
      <c r="D44" s="28" t="s">
        <v>187</v>
      </c>
      <c r="E44" s="29">
        <v>6536.4</v>
      </c>
      <c r="F44" s="30" t="s">
        <v>151</v>
      </c>
      <c r="H44" s="31">
        <f t="shared" si="4"/>
        <v>0</v>
      </c>
      <c r="J44" s="31">
        <f t="shared" si="5"/>
        <v>0</v>
      </c>
      <c r="L44" s="32">
        <f t="shared" si="6"/>
        <v>0</v>
      </c>
      <c r="N44" s="29">
        <f t="shared" si="7"/>
        <v>0</v>
      </c>
      <c r="P44" s="30" t="s">
        <v>85</v>
      </c>
      <c r="V44" s="33" t="s">
        <v>69</v>
      </c>
      <c r="X44" s="63" t="s">
        <v>188</v>
      </c>
      <c r="Y44" s="63" t="s">
        <v>186</v>
      </c>
      <c r="Z44" s="27" t="s">
        <v>109</v>
      </c>
      <c r="AJ44" s="4" t="s">
        <v>88</v>
      </c>
      <c r="AK44" s="4" t="s">
        <v>89</v>
      </c>
    </row>
    <row r="45" spans="1:37">
      <c r="A45" s="25">
        <v>31</v>
      </c>
      <c r="B45" s="26" t="s">
        <v>81</v>
      </c>
      <c r="C45" s="27" t="s">
        <v>189</v>
      </c>
      <c r="D45" s="28" t="s">
        <v>190</v>
      </c>
      <c r="E45" s="29">
        <v>7440.21</v>
      </c>
      <c r="F45" s="30" t="s">
        <v>151</v>
      </c>
      <c r="H45" s="31">
        <f t="shared" si="4"/>
        <v>0</v>
      </c>
      <c r="J45" s="31">
        <f t="shared" si="5"/>
        <v>0</v>
      </c>
      <c r="L45" s="32">
        <f t="shared" si="6"/>
        <v>0</v>
      </c>
      <c r="N45" s="29">
        <f t="shared" si="7"/>
        <v>0</v>
      </c>
      <c r="P45" s="30" t="s">
        <v>85</v>
      </c>
      <c r="V45" s="33" t="s">
        <v>69</v>
      </c>
      <c r="X45" s="63" t="s">
        <v>191</v>
      </c>
      <c r="Y45" s="63" t="s">
        <v>189</v>
      </c>
      <c r="Z45" s="27" t="s">
        <v>109</v>
      </c>
      <c r="AJ45" s="4" t="s">
        <v>88</v>
      </c>
      <c r="AK45" s="4" t="s">
        <v>89</v>
      </c>
    </row>
    <row r="46" spans="1:37">
      <c r="A46" s="25">
        <v>32</v>
      </c>
      <c r="B46" s="26" t="s">
        <v>110</v>
      </c>
      <c r="C46" s="27" t="s">
        <v>192</v>
      </c>
      <c r="D46" s="28" t="s">
        <v>193</v>
      </c>
      <c r="E46" s="29">
        <v>6536.4</v>
      </c>
      <c r="F46" s="30" t="s">
        <v>151</v>
      </c>
      <c r="H46" s="31">
        <f t="shared" si="4"/>
        <v>0</v>
      </c>
      <c r="J46" s="31">
        <f t="shared" si="5"/>
        <v>0</v>
      </c>
      <c r="L46" s="32">
        <f t="shared" si="6"/>
        <v>0</v>
      </c>
      <c r="N46" s="29">
        <f t="shared" si="7"/>
        <v>0</v>
      </c>
      <c r="P46" s="30" t="s">
        <v>85</v>
      </c>
      <c r="V46" s="33" t="s">
        <v>69</v>
      </c>
      <c r="X46" s="63" t="s">
        <v>194</v>
      </c>
      <c r="Y46" s="63" t="s">
        <v>192</v>
      </c>
      <c r="Z46" s="27" t="s">
        <v>109</v>
      </c>
      <c r="AJ46" s="4" t="s">
        <v>88</v>
      </c>
      <c r="AK46" s="4" t="s">
        <v>89</v>
      </c>
    </row>
    <row r="47" spans="1:37">
      <c r="A47" s="25">
        <v>33</v>
      </c>
      <c r="B47" s="26" t="s">
        <v>110</v>
      </c>
      <c r="C47" s="27" t="s">
        <v>195</v>
      </c>
      <c r="D47" s="28" t="s">
        <v>196</v>
      </c>
      <c r="E47" s="29">
        <v>6536.4</v>
      </c>
      <c r="F47" s="30" t="s">
        <v>151</v>
      </c>
      <c r="H47" s="31">
        <f t="shared" si="4"/>
        <v>0</v>
      </c>
      <c r="J47" s="31">
        <f t="shared" si="5"/>
        <v>0</v>
      </c>
      <c r="L47" s="32">
        <f t="shared" si="6"/>
        <v>0</v>
      </c>
      <c r="N47" s="29">
        <f t="shared" si="7"/>
        <v>0</v>
      </c>
      <c r="P47" s="30" t="s">
        <v>85</v>
      </c>
      <c r="V47" s="33" t="s">
        <v>69</v>
      </c>
      <c r="X47" s="63" t="s">
        <v>197</v>
      </c>
      <c r="Y47" s="63" t="s">
        <v>195</v>
      </c>
      <c r="Z47" s="27" t="s">
        <v>109</v>
      </c>
      <c r="AJ47" s="4" t="s">
        <v>88</v>
      </c>
      <c r="AK47" s="4" t="s">
        <v>89</v>
      </c>
    </row>
    <row r="48" spans="1:37">
      <c r="A48" s="25">
        <v>34</v>
      </c>
      <c r="B48" s="26" t="s">
        <v>166</v>
      </c>
      <c r="C48" s="27" t="s">
        <v>198</v>
      </c>
      <c r="D48" s="28" t="s">
        <v>199</v>
      </c>
      <c r="E48" s="29">
        <v>6536.4</v>
      </c>
      <c r="F48" s="30" t="s">
        <v>151</v>
      </c>
      <c r="H48" s="31">
        <f t="shared" si="4"/>
        <v>0</v>
      </c>
      <c r="J48" s="31">
        <f t="shared" si="5"/>
        <v>0</v>
      </c>
      <c r="K48" s="32">
        <v>6.4000000000000005E-4</v>
      </c>
      <c r="L48" s="32">
        <f t="shared" si="6"/>
        <v>4.1832960000000003</v>
      </c>
      <c r="N48" s="29">
        <f t="shared" si="7"/>
        <v>0</v>
      </c>
      <c r="P48" s="30" t="s">
        <v>85</v>
      </c>
      <c r="V48" s="33" t="s">
        <v>69</v>
      </c>
      <c r="X48" s="63" t="s">
        <v>200</v>
      </c>
      <c r="Y48" s="63" t="s">
        <v>198</v>
      </c>
      <c r="Z48" s="27" t="s">
        <v>109</v>
      </c>
      <c r="AJ48" s="4" t="s">
        <v>88</v>
      </c>
      <c r="AK48" s="4" t="s">
        <v>89</v>
      </c>
    </row>
    <row r="49" spans="1:37">
      <c r="A49" s="25">
        <v>35</v>
      </c>
      <c r="B49" s="26" t="s">
        <v>166</v>
      </c>
      <c r="C49" s="27" t="s">
        <v>201</v>
      </c>
      <c r="D49" s="28" t="s">
        <v>202</v>
      </c>
      <c r="E49" s="29">
        <v>6536.4</v>
      </c>
      <c r="F49" s="30" t="s">
        <v>151</v>
      </c>
      <c r="H49" s="31">
        <f t="shared" si="4"/>
        <v>0</v>
      </c>
      <c r="J49" s="31">
        <f t="shared" si="5"/>
        <v>0</v>
      </c>
      <c r="L49" s="32">
        <f t="shared" si="6"/>
        <v>0</v>
      </c>
      <c r="N49" s="29">
        <f t="shared" si="7"/>
        <v>0</v>
      </c>
      <c r="P49" s="30" t="s">
        <v>85</v>
      </c>
      <c r="V49" s="33" t="s">
        <v>69</v>
      </c>
      <c r="X49" s="63" t="s">
        <v>203</v>
      </c>
      <c r="Y49" s="63" t="s">
        <v>201</v>
      </c>
      <c r="Z49" s="27" t="s">
        <v>109</v>
      </c>
      <c r="AJ49" s="4" t="s">
        <v>88</v>
      </c>
      <c r="AK49" s="4" t="s">
        <v>89</v>
      </c>
    </row>
    <row r="50" spans="1:37">
      <c r="A50" s="25">
        <v>36</v>
      </c>
      <c r="B50" s="26" t="s">
        <v>90</v>
      </c>
      <c r="C50" s="27" t="s">
        <v>204</v>
      </c>
      <c r="D50" s="28" t="s">
        <v>205</v>
      </c>
      <c r="E50" s="29">
        <v>196.09200000000001</v>
      </c>
      <c r="F50" s="30" t="s">
        <v>206</v>
      </c>
      <c r="I50" s="31">
        <f>ROUND(E50*G50,2)</f>
        <v>0</v>
      </c>
      <c r="J50" s="31">
        <f t="shared" si="5"/>
        <v>0</v>
      </c>
      <c r="K50" s="32">
        <v>1E-3</v>
      </c>
      <c r="L50" s="32">
        <f t="shared" si="6"/>
        <v>0.19609200000000002</v>
      </c>
      <c r="N50" s="29">
        <f t="shared" si="7"/>
        <v>0</v>
      </c>
      <c r="P50" s="30" t="s">
        <v>85</v>
      </c>
      <c r="V50" s="33" t="s">
        <v>68</v>
      </c>
      <c r="X50" s="63" t="s">
        <v>204</v>
      </c>
      <c r="Y50" s="63" t="s">
        <v>204</v>
      </c>
      <c r="Z50" s="27" t="s">
        <v>207</v>
      </c>
      <c r="AA50" s="27" t="s">
        <v>85</v>
      </c>
      <c r="AJ50" s="4" t="s">
        <v>95</v>
      </c>
      <c r="AK50" s="4" t="s">
        <v>89</v>
      </c>
    </row>
    <row r="51" spans="1:37">
      <c r="D51" s="64" t="s">
        <v>208</v>
      </c>
      <c r="E51" s="65"/>
      <c r="F51" s="66"/>
      <c r="G51" s="67"/>
      <c r="H51" s="67"/>
      <c r="I51" s="67"/>
      <c r="J51" s="67"/>
      <c r="K51" s="68"/>
      <c r="L51" s="68"/>
      <c r="M51" s="65"/>
      <c r="N51" s="65"/>
      <c r="O51" s="66"/>
      <c r="P51" s="66"/>
      <c r="Q51" s="65"/>
      <c r="R51" s="65"/>
      <c r="S51" s="65"/>
      <c r="T51" s="69"/>
      <c r="U51" s="69"/>
      <c r="V51" s="69" t="s">
        <v>0</v>
      </c>
      <c r="W51" s="65"/>
      <c r="X51" s="70"/>
    </row>
    <row r="52" spans="1:37">
      <c r="D52" s="71" t="s">
        <v>209</v>
      </c>
      <c r="E52" s="72">
        <f>J52</f>
        <v>0</v>
      </c>
      <c r="H52" s="72">
        <f>SUM(H12:H51)</f>
        <v>0</v>
      </c>
      <c r="I52" s="72">
        <f>SUM(I12:I51)</f>
        <v>0</v>
      </c>
      <c r="J52" s="72">
        <f>SUM(J12:J51)</f>
        <v>0</v>
      </c>
      <c r="L52" s="73">
        <f>SUM(L12:L51)</f>
        <v>4.4016440000000001</v>
      </c>
      <c r="N52" s="74">
        <f>SUM(N12:N51)</f>
        <v>0</v>
      </c>
      <c r="W52" s="29">
        <f>SUM(W12:W51)</f>
        <v>0</v>
      </c>
    </row>
    <row r="54" spans="1:37">
      <c r="B54" s="27" t="s">
        <v>210</v>
      </c>
    </row>
    <row r="55" spans="1:37">
      <c r="A55" s="25">
        <v>37</v>
      </c>
      <c r="B55" s="26" t="s">
        <v>211</v>
      </c>
      <c r="C55" s="27" t="s">
        <v>212</v>
      </c>
      <c r="D55" s="28" t="s">
        <v>213</v>
      </c>
      <c r="E55" s="29">
        <v>256</v>
      </c>
      <c r="F55" s="30" t="s">
        <v>151</v>
      </c>
      <c r="H55" s="31">
        <f>ROUND(E55*G55,2)</f>
        <v>0</v>
      </c>
      <c r="J55" s="31">
        <f t="shared" ref="J55:J62" si="8">ROUND(E55*G55,2)</f>
        <v>0</v>
      </c>
      <c r="K55" s="32">
        <v>1.3999999999999999E-4</v>
      </c>
      <c r="L55" s="32">
        <f t="shared" ref="L55:L62" si="9">E55*K55</f>
        <v>3.5839999999999997E-2</v>
      </c>
      <c r="N55" s="29">
        <f t="shared" ref="N55:N62" si="10">E55*M55</f>
        <v>0</v>
      </c>
      <c r="P55" s="30" t="s">
        <v>85</v>
      </c>
      <c r="V55" s="33" t="s">
        <v>69</v>
      </c>
      <c r="X55" s="63" t="s">
        <v>214</v>
      </c>
      <c r="Y55" s="63" t="s">
        <v>212</v>
      </c>
      <c r="Z55" s="27" t="s">
        <v>215</v>
      </c>
      <c r="AJ55" s="4" t="s">
        <v>88</v>
      </c>
      <c r="AK55" s="4" t="s">
        <v>89</v>
      </c>
    </row>
    <row r="56" spans="1:37" ht="25.5">
      <c r="A56" s="25">
        <v>38</v>
      </c>
      <c r="B56" s="26" t="s">
        <v>216</v>
      </c>
      <c r="C56" s="27" t="s">
        <v>217</v>
      </c>
      <c r="D56" s="28" t="s">
        <v>218</v>
      </c>
      <c r="E56" s="29">
        <v>320</v>
      </c>
      <c r="F56" s="30" t="s">
        <v>219</v>
      </c>
      <c r="H56" s="31">
        <f>ROUND(E56*G56,2)</f>
        <v>0</v>
      </c>
      <c r="J56" s="31">
        <f t="shared" si="8"/>
        <v>0</v>
      </c>
      <c r="K56" s="32">
        <v>0.30867</v>
      </c>
      <c r="L56" s="32">
        <f t="shared" si="9"/>
        <v>98.7744</v>
      </c>
      <c r="N56" s="29">
        <f t="shared" si="10"/>
        <v>0</v>
      </c>
      <c r="P56" s="30" t="s">
        <v>85</v>
      </c>
      <c r="V56" s="33" t="s">
        <v>69</v>
      </c>
      <c r="X56" s="63" t="s">
        <v>220</v>
      </c>
      <c r="Y56" s="63" t="s">
        <v>217</v>
      </c>
      <c r="Z56" s="27" t="s">
        <v>215</v>
      </c>
      <c r="AJ56" s="4" t="s">
        <v>88</v>
      </c>
      <c r="AK56" s="4" t="s">
        <v>89</v>
      </c>
    </row>
    <row r="57" spans="1:37">
      <c r="A57" s="25">
        <v>39</v>
      </c>
      <c r="B57" s="26" t="s">
        <v>90</v>
      </c>
      <c r="C57" s="27" t="s">
        <v>221</v>
      </c>
      <c r="D57" s="28" t="s">
        <v>222</v>
      </c>
      <c r="E57" s="29">
        <v>336</v>
      </c>
      <c r="F57" s="30" t="s">
        <v>219</v>
      </c>
      <c r="I57" s="31">
        <f>ROUND(E57*G57,2)</f>
        <v>0</v>
      </c>
      <c r="J57" s="31">
        <f t="shared" si="8"/>
        <v>0</v>
      </c>
      <c r="L57" s="32">
        <f t="shared" si="9"/>
        <v>0</v>
      </c>
      <c r="N57" s="29">
        <f t="shared" si="10"/>
        <v>0</v>
      </c>
      <c r="P57" s="30" t="s">
        <v>85</v>
      </c>
      <c r="V57" s="33" t="s">
        <v>68</v>
      </c>
      <c r="X57" s="63" t="s">
        <v>221</v>
      </c>
      <c r="Y57" s="63" t="s">
        <v>221</v>
      </c>
      <c r="Z57" s="27" t="s">
        <v>223</v>
      </c>
      <c r="AA57" s="27" t="s">
        <v>85</v>
      </c>
      <c r="AJ57" s="4" t="s">
        <v>95</v>
      </c>
      <c r="AK57" s="4" t="s">
        <v>89</v>
      </c>
    </row>
    <row r="58" spans="1:37">
      <c r="A58" s="25">
        <v>40</v>
      </c>
      <c r="B58" s="26" t="s">
        <v>90</v>
      </c>
      <c r="C58" s="27" t="s">
        <v>224</v>
      </c>
      <c r="D58" s="28" t="s">
        <v>225</v>
      </c>
      <c r="E58" s="29">
        <v>286.8</v>
      </c>
      <c r="F58" s="30" t="s">
        <v>151</v>
      </c>
      <c r="I58" s="31">
        <f>ROUND(E58*G58,2)</f>
        <v>0</v>
      </c>
      <c r="J58" s="31">
        <f t="shared" si="8"/>
        <v>0</v>
      </c>
      <c r="K58" s="32">
        <v>2.5000000000000001E-4</v>
      </c>
      <c r="L58" s="32">
        <f t="shared" si="9"/>
        <v>7.17E-2</v>
      </c>
      <c r="N58" s="29">
        <f t="shared" si="10"/>
        <v>0</v>
      </c>
      <c r="P58" s="30" t="s">
        <v>85</v>
      </c>
      <c r="V58" s="33" t="s">
        <v>68</v>
      </c>
      <c r="X58" s="63" t="s">
        <v>224</v>
      </c>
      <c r="Y58" s="63" t="s">
        <v>224</v>
      </c>
      <c r="Z58" s="27" t="s">
        <v>226</v>
      </c>
      <c r="AA58" s="27" t="s">
        <v>85</v>
      </c>
      <c r="AJ58" s="4" t="s">
        <v>95</v>
      </c>
      <c r="AK58" s="4" t="s">
        <v>89</v>
      </c>
    </row>
    <row r="59" spans="1:37">
      <c r="A59" s="25">
        <v>41</v>
      </c>
      <c r="B59" s="26" t="s">
        <v>110</v>
      </c>
      <c r="C59" s="27" t="s">
        <v>227</v>
      </c>
      <c r="D59" s="28" t="s">
        <v>228</v>
      </c>
      <c r="E59" s="29">
        <v>7440.21</v>
      </c>
      <c r="F59" s="30" t="s">
        <v>151</v>
      </c>
      <c r="H59" s="31">
        <f>ROUND(E59*G59,2)</f>
        <v>0</v>
      </c>
      <c r="J59" s="31">
        <f t="shared" si="8"/>
        <v>0</v>
      </c>
      <c r="L59" s="32">
        <f t="shared" si="9"/>
        <v>0</v>
      </c>
      <c r="N59" s="29">
        <f t="shared" si="10"/>
        <v>0</v>
      </c>
      <c r="P59" s="30" t="s">
        <v>85</v>
      </c>
      <c r="V59" s="33" t="s">
        <v>69</v>
      </c>
      <c r="X59" s="63" t="s">
        <v>229</v>
      </c>
      <c r="Y59" s="63" t="s">
        <v>227</v>
      </c>
      <c r="Z59" s="27" t="s">
        <v>109</v>
      </c>
      <c r="AJ59" s="4" t="s">
        <v>88</v>
      </c>
      <c r="AK59" s="4" t="s">
        <v>89</v>
      </c>
    </row>
    <row r="60" spans="1:37">
      <c r="A60" s="25">
        <v>42</v>
      </c>
      <c r="B60" s="26" t="s">
        <v>230</v>
      </c>
      <c r="C60" s="27" t="s">
        <v>231</v>
      </c>
      <c r="D60" s="28" t="s">
        <v>232</v>
      </c>
      <c r="E60" s="29">
        <v>1</v>
      </c>
      <c r="F60" s="30" t="s">
        <v>233</v>
      </c>
      <c r="H60" s="31">
        <f>ROUND(E60*G60,2)</f>
        <v>0</v>
      </c>
      <c r="J60" s="31">
        <f t="shared" si="8"/>
        <v>0</v>
      </c>
      <c r="L60" s="32">
        <f t="shared" si="9"/>
        <v>0</v>
      </c>
      <c r="N60" s="29">
        <f t="shared" si="10"/>
        <v>0</v>
      </c>
      <c r="P60" s="30" t="s">
        <v>85</v>
      </c>
      <c r="V60" s="33" t="s">
        <v>69</v>
      </c>
      <c r="X60" s="63" t="s">
        <v>234</v>
      </c>
      <c r="Y60" s="63" t="s">
        <v>231</v>
      </c>
      <c r="Z60" s="27" t="s">
        <v>109</v>
      </c>
      <c r="AJ60" s="4" t="s">
        <v>88</v>
      </c>
      <c r="AK60" s="4" t="s">
        <v>89</v>
      </c>
    </row>
    <row r="61" spans="1:37">
      <c r="A61" s="25">
        <v>43</v>
      </c>
      <c r="B61" s="26" t="s">
        <v>235</v>
      </c>
      <c r="C61" s="27" t="s">
        <v>236</v>
      </c>
      <c r="D61" s="28" t="s">
        <v>237</v>
      </c>
      <c r="E61" s="29">
        <v>40.32</v>
      </c>
      <c r="F61" s="30" t="s">
        <v>107</v>
      </c>
      <c r="H61" s="31">
        <f>ROUND(E61*G61,2)</f>
        <v>0</v>
      </c>
      <c r="J61" s="31">
        <f t="shared" si="8"/>
        <v>0</v>
      </c>
      <c r="K61" s="32">
        <v>2.2075499999999999</v>
      </c>
      <c r="L61" s="32">
        <f t="shared" si="9"/>
        <v>89.008415999999997</v>
      </c>
      <c r="N61" s="29">
        <f t="shared" si="10"/>
        <v>0</v>
      </c>
      <c r="P61" s="30" t="s">
        <v>85</v>
      </c>
      <c r="V61" s="33" t="s">
        <v>69</v>
      </c>
      <c r="X61" s="63" t="s">
        <v>238</v>
      </c>
      <c r="Y61" s="63" t="s">
        <v>236</v>
      </c>
      <c r="Z61" s="27" t="s">
        <v>239</v>
      </c>
      <c r="AJ61" s="4" t="s">
        <v>88</v>
      </c>
      <c r="AK61" s="4" t="s">
        <v>89</v>
      </c>
    </row>
    <row r="62" spans="1:37" ht="25.5">
      <c r="A62" s="25">
        <v>44</v>
      </c>
      <c r="B62" s="26" t="s">
        <v>235</v>
      </c>
      <c r="C62" s="27" t="s">
        <v>240</v>
      </c>
      <c r="D62" s="28" t="s">
        <v>241</v>
      </c>
      <c r="E62" s="29">
        <v>6094.77</v>
      </c>
      <c r="F62" s="30" t="s">
        <v>151</v>
      </c>
      <c r="H62" s="31">
        <f>ROUND(E62*G62,2)</f>
        <v>0</v>
      </c>
      <c r="J62" s="31">
        <f t="shared" si="8"/>
        <v>0</v>
      </c>
      <c r="K62" s="32">
        <v>6.2700000000000004E-3</v>
      </c>
      <c r="L62" s="32">
        <f t="shared" si="9"/>
        <v>38.214207900000005</v>
      </c>
      <c r="N62" s="29">
        <f t="shared" si="10"/>
        <v>0</v>
      </c>
      <c r="P62" s="30" t="s">
        <v>85</v>
      </c>
      <c r="V62" s="33" t="s">
        <v>69</v>
      </c>
      <c r="X62" s="63" t="s">
        <v>242</v>
      </c>
      <c r="Y62" s="63" t="s">
        <v>240</v>
      </c>
      <c r="Z62" s="27" t="s">
        <v>223</v>
      </c>
      <c r="AJ62" s="4" t="s">
        <v>88</v>
      </c>
      <c r="AK62" s="4" t="s">
        <v>89</v>
      </c>
    </row>
    <row r="63" spans="1:37">
      <c r="D63" s="64" t="s">
        <v>243</v>
      </c>
      <c r="E63" s="65"/>
      <c r="F63" s="66"/>
      <c r="G63" s="67"/>
      <c r="H63" s="67"/>
      <c r="I63" s="67"/>
      <c r="J63" s="67"/>
      <c r="K63" s="68"/>
      <c r="L63" s="68"/>
      <c r="M63" s="65"/>
      <c r="N63" s="65"/>
      <c r="O63" s="66"/>
      <c r="P63" s="66"/>
      <c r="Q63" s="65"/>
      <c r="R63" s="65"/>
      <c r="S63" s="65"/>
      <c r="T63" s="69"/>
      <c r="U63" s="69"/>
      <c r="V63" s="69" t="s">
        <v>0</v>
      </c>
      <c r="W63" s="65"/>
      <c r="X63" s="70"/>
    </row>
    <row r="64" spans="1:37">
      <c r="D64" s="71" t="s">
        <v>244</v>
      </c>
      <c r="E64" s="72">
        <f>J64</f>
        <v>0</v>
      </c>
      <c r="H64" s="72">
        <f>SUM(H54:H63)</f>
        <v>0</v>
      </c>
      <c r="I64" s="72">
        <f>SUM(I54:I63)</f>
        <v>0</v>
      </c>
      <c r="J64" s="72">
        <f>SUM(J54:J63)</f>
        <v>0</v>
      </c>
      <c r="L64" s="73">
        <f>SUM(L54:L63)</f>
        <v>226.10456390000002</v>
      </c>
      <c r="N64" s="74">
        <f>SUM(N54:N63)</f>
        <v>0</v>
      </c>
      <c r="W64" s="29">
        <f>SUM(W54:W63)</f>
        <v>0</v>
      </c>
    </row>
    <row r="66" spans="1:37">
      <c r="B66" s="27" t="s">
        <v>245</v>
      </c>
    </row>
    <row r="67" spans="1:37">
      <c r="A67" s="25">
        <v>45</v>
      </c>
      <c r="B67" s="26" t="s">
        <v>246</v>
      </c>
      <c r="C67" s="27" t="s">
        <v>247</v>
      </c>
      <c r="D67" s="28" t="s">
        <v>248</v>
      </c>
      <c r="E67" s="29">
        <v>248.21</v>
      </c>
      <c r="F67" s="30" t="s">
        <v>151</v>
      </c>
      <c r="H67" s="31">
        <f t="shared" ref="H67:H72" si="11">ROUND(E67*G67,2)</f>
        <v>0</v>
      </c>
      <c r="J67" s="31">
        <f t="shared" ref="J67:J72" si="12">ROUND(E67*G67,2)</f>
        <v>0</v>
      </c>
      <c r="K67" s="32">
        <v>0.23544000000000001</v>
      </c>
      <c r="L67" s="32">
        <f t="shared" ref="L67:L72" si="13">E67*K67</f>
        <v>58.438562400000002</v>
      </c>
      <c r="N67" s="29">
        <f t="shared" ref="N67:N72" si="14">E67*M67</f>
        <v>0</v>
      </c>
      <c r="P67" s="30" t="s">
        <v>85</v>
      </c>
      <c r="V67" s="33" t="s">
        <v>69</v>
      </c>
      <c r="X67" s="63" t="s">
        <v>249</v>
      </c>
      <c r="Y67" s="63" t="s">
        <v>247</v>
      </c>
      <c r="Z67" s="27" t="s">
        <v>239</v>
      </c>
      <c r="AJ67" s="4" t="s">
        <v>88</v>
      </c>
      <c r="AK67" s="4" t="s">
        <v>89</v>
      </c>
    </row>
    <row r="68" spans="1:37">
      <c r="A68" s="25">
        <v>46</v>
      </c>
      <c r="B68" s="26" t="s">
        <v>216</v>
      </c>
      <c r="C68" s="27" t="s">
        <v>250</v>
      </c>
      <c r="D68" s="28" t="s">
        <v>251</v>
      </c>
      <c r="E68" s="29">
        <v>195.5</v>
      </c>
      <c r="F68" s="30" t="s">
        <v>107</v>
      </c>
      <c r="H68" s="31">
        <f t="shared" si="11"/>
        <v>0</v>
      </c>
      <c r="J68" s="31">
        <f t="shared" si="12"/>
        <v>0</v>
      </c>
      <c r="K68" s="32">
        <v>1.8907700000000001</v>
      </c>
      <c r="L68" s="32">
        <f t="shared" si="13"/>
        <v>369.645535</v>
      </c>
      <c r="N68" s="29">
        <f t="shared" si="14"/>
        <v>0</v>
      </c>
      <c r="P68" s="30" t="s">
        <v>85</v>
      </c>
      <c r="V68" s="33" t="s">
        <v>69</v>
      </c>
      <c r="X68" s="63" t="s">
        <v>252</v>
      </c>
      <c r="Y68" s="63" t="s">
        <v>250</v>
      </c>
      <c r="Z68" s="27" t="s">
        <v>253</v>
      </c>
      <c r="AJ68" s="4" t="s">
        <v>88</v>
      </c>
      <c r="AK68" s="4" t="s">
        <v>89</v>
      </c>
    </row>
    <row r="69" spans="1:37" ht="25.5">
      <c r="A69" s="25">
        <v>47</v>
      </c>
      <c r="B69" s="26" t="s">
        <v>216</v>
      </c>
      <c r="C69" s="27" t="s">
        <v>254</v>
      </c>
      <c r="D69" s="28" t="s">
        <v>255</v>
      </c>
      <c r="E69" s="29">
        <v>2.58</v>
      </c>
      <c r="F69" s="30" t="s">
        <v>107</v>
      </c>
      <c r="H69" s="31">
        <f t="shared" si="11"/>
        <v>0</v>
      </c>
      <c r="J69" s="31">
        <f t="shared" si="12"/>
        <v>0</v>
      </c>
      <c r="K69" s="32">
        <v>2.3543500000000002</v>
      </c>
      <c r="L69" s="32">
        <f t="shared" si="13"/>
        <v>6.0742230000000008</v>
      </c>
      <c r="N69" s="29">
        <f t="shared" si="14"/>
        <v>0</v>
      </c>
      <c r="P69" s="30" t="s">
        <v>85</v>
      </c>
      <c r="V69" s="33" t="s">
        <v>69</v>
      </c>
      <c r="X69" s="63" t="s">
        <v>256</v>
      </c>
      <c r="Y69" s="63" t="s">
        <v>254</v>
      </c>
      <c r="Z69" s="27" t="s">
        <v>253</v>
      </c>
      <c r="AJ69" s="4" t="s">
        <v>88</v>
      </c>
      <c r="AK69" s="4" t="s">
        <v>89</v>
      </c>
    </row>
    <row r="70" spans="1:37">
      <c r="A70" s="25">
        <v>48</v>
      </c>
      <c r="B70" s="26" t="s">
        <v>216</v>
      </c>
      <c r="C70" s="27" t="s">
        <v>257</v>
      </c>
      <c r="D70" s="28" t="s">
        <v>258</v>
      </c>
      <c r="E70" s="29">
        <v>72</v>
      </c>
      <c r="F70" s="30" t="s">
        <v>219</v>
      </c>
      <c r="H70" s="31">
        <f t="shared" si="11"/>
        <v>0</v>
      </c>
      <c r="J70" s="31">
        <f t="shared" si="12"/>
        <v>0</v>
      </c>
      <c r="K70" s="32">
        <v>0.20524999999999999</v>
      </c>
      <c r="L70" s="32">
        <f t="shared" si="13"/>
        <v>14.777999999999999</v>
      </c>
      <c r="N70" s="29">
        <f t="shared" si="14"/>
        <v>0</v>
      </c>
      <c r="P70" s="30" t="s">
        <v>85</v>
      </c>
      <c r="V70" s="33" t="s">
        <v>69</v>
      </c>
      <c r="X70" s="63" t="s">
        <v>259</v>
      </c>
      <c r="Y70" s="63" t="s">
        <v>257</v>
      </c>
      <c r="Z70" s="27" t="s">
        <v>253</v>
      </c>
      <c r="AJ70" s="4" t="s">
        <v>88</v>
      </c>
      <c r="AK70" s="4" t="s">
        <v>89</v>
      </c>
    </row>
    <row r="71" spans="1:37">
      <c r="A71" s="25">
        <v>49</v>
      </c>
      <c r="B71" s="26" t="s">
        <v>260</v>
      </c>
      <c r="C71" s="27" t="s">
        <v>261</v>
      </c>
      <c r="D71" s="28" t="s">
        <v>262</v>
      </c>
      <c r="E71" s="29">
        <v>96</v>
      </c>
      <c r="F71" s="30" t="s">
        <v>107</v>
      </c>
      <c r="H71" s="31">
        <f t="shared" si="11"/>
        <v>0</v>
      </c>
      <c r="J71" s="31">
        <f t="shared" si="12"/>
        <v>0</v>
      </c>
      <c r="K71" s="32">
        <v>2.452</v>
      </c>
      <c r="L71" s="32">
        <f t="shared" si="13"/>
        <v>235.392</v>
      </c>
      <c r="N71" s="29">
        <f t="shared" si="14"/>
        <v>0</v>
      </c>
      <c r="P71" s="30" t="s">
        <v>85</v>
      </c>
      <c r="V71" s="33" t="s">
        <v>69</v>
      </c>
      <c r="X71" s="63" t="s">
        <v>263</v>
      </c>
      <c r="Y71" s="63" t="s">
        <v>261</v>
      </c>
      <c r="Z71" s="27" t="s">
        <v>264</v>
      </c>
      <c r="AJ71" s="4" t="s">
        <v>88</v>
      </c>
      <c r="AK71" s="4" t="s">
        <v>89</v>
      </c>
    </row>
    <row r="72" spans="1:37" ht="25.5">
      <c r="A72" s="25">
        <v>50</v>
      </c>
      <c r="B72" s="26" t="s">
        <v>246</v>
      </c>
      <c r="C72" s="27" t="s">
        <v>265</v>
      </c>
      <c r="D72" s="28" t="s">
        <v>266</v>
      </c>
      <c r="E72" s="29">
        <v>53.21</v>
      </c>
      <c r="F72" s="30" t="s">
        <v>151</v>
      </c>
      <c r="H72" s="31">
        <f t="shared" si="11"/>
        <v>0</v>
      </c>
      <c r="J72" s="31">
        <f t="shared" si="12"/>
        <v>0</v>
      </c>
      <c r="K72" s="32">
        <v>0.50949</v>
      </c>
      <c r="L72" s="32">
        <f t="shared" si="13"/>
        <v>27.109962899999999</v>
      </c>
      <c r="N72" s="29">
        <f t="shared" si="14"/>
        <v>0</v>
      </c>
      <c r="P72" s="30" t="s">
        <v>85</v>
      </c>
      <c r="V72" s="33" t="s">
        <v>69</v>
      </c>
      <c r="X72" s="63" t="s">
        <v>267</v>
      </c>
      <c r="Y72" s="63" t="s">
        <v>265</v>
      </c>
      <c r="Z72" s="27" t="s">
        <v>268</v>
      </c>
      <c r="AJ72" s="4" t="s">
        <v>88</v>
      </c>
      <c r="AK72" s="4" t="s">
        <v>89</v>
      </c>
    </row>
    <row r="73" spans="1:37">
      <c r="D73" s="71" t="s">
        <v>269</v>
      </c>
      <c r="E73" s="72">
        <f>J73</f>
        <v>0</v>
      </c>
      <c r="H73" s="72">
        <f>SUM(H66:H72)</f>
        <v>0</v>
      </c>
      <c r="I73" s="72">
        <f>SUM(I66:I72)</f>
        <v>0</v>
      </c>
      <c r="J73" s="72">
        <f>SUM(J66:J72)</f>
        <v>0</v>
      </c>
      <c r="L73" s="73">
        <f>SUM(L66:L72)</f>
        <v>711.43828330000008</v>
      </c>
      <c r="N73" s="74">
        <f>SUM(N66:N72)</f>
        <v>0</v>
      </c>
      <c r="W73" s="29">
        <f>SUM(W66:W72)</f>
        <v>0</v>
      </c>
    </row>
    <row r="75" spans="1:37">
      <c r="B75" s="27" t="s">
        <v>270</v>
      </c>
    </row>
    <row r="76" spans="1:37">
      <c r="A76" s="25">
        <v>51</v>
      </c>
      <c r="B76" s="26" t="s">
        <v>271</v>
      </c>
      <c r="C76" s="27" t="s">
        <v>272</v>
      </c>
      <c r="D76" s="28" t="s">
        <v>273</v>
      </c>
      <c r="E76" s="29">
        <v>1485</v>
      </c>
      <c r="F76" s="30" t="s">
        <v>151</v>
      </c>
      <c r="H76" s="31">
        <f t="shared" ref="H76:H87" si="15">ROUND(E76*G76,2)</f>
        <v>0</v>
      </c>
      <c r="J76" s="31">
        <f t="shared" ref="J76:J92" si="16">ROUND(E76*G76,2)</f>
        <v>0</v>
      </c>
      <c r="K76" s="32">
        <v>1.469E-2</v>
      </c>
      <c r="L76" s="32">
        <f t="shared" ref="L76:L92" si="17">E76*K76</f>
        <v>21.81465</v>
      </c>
      <c r="N76" s="29">
        <f t="shared" ref="N76:N92" si="18">E76*M76</f>
        <v>0</v>
      </c>
      <c r="P76" s="30" t="s">
        <v>85</v>
      </c>
      <c r="V76" s="33" t="s">
        <v>69</v>
      </c>
      <c r="X76" s="63" t="s">
        <v>274</v>
      </c>
      <c r="Y76" s="63" t="s">
        <v>272</v>
      </c>
      <c r="Z76" s="27" t="s">
        <v>275</v>
      </c>
      <c r="AJ76" s="4" t="s">
        <v>88</v>
      </c>
      <c r="AK76" s="4" t="s">
        <v>89</v>
      </c>
    </row>
    <row r="77" spans="1:37">
      <c r="A77" s="25">
        <v>52</v>
      </c>
      <c r="B77" s="26" t="s">
        <v>271</v>
      </c>
      <c r="C77" s="27" t="s">
        <v>276</v>
      </c>
      <c r="D77" s="28" t="s">
        <v>277</v>
      </c>
      <c r="E77" s="29">
        <v>1485</v>
      </c>
      <c r="F77" s="30" t="s">
        <v>151</v>
      </c>
      <c r="H77" s="31">
        <f t="shared" si="15"/>
        <v>0</v>
      </c>
      <c r="J77" s="31">
        <f t="shared" si="16"/>
        <v>0</v>
      </c>
      <c r="K77" s="32">
        <v>5.9999999999999995E-4</v>
      </c>
      <c r="L77" s="32">
        <f t="shared" si="17"/>
        <v>0.8909999999999999</v>
      </c>
      <c r="N77" s="29">
        <f t="shared" si="18"/>
        <v>0</v>
      </c>
      <c r="P77" s="30" t="s">
        <v>85</v>
      </c>
      <c r="V77" s="33" t="s">
        <v>69</v>
      </c>
      <c r="X77" s="63" t="s">
        <v>278</v>
      </c>
      <c r="Y77" s="63" t="s">
        <v>276</v>
      </c>
      <c r="Z77" s="27" t="s">
        <v>275</v>
      </c>
      <c r="AJ77" s="4" t="s">
        <v>88</v>
      </c>
      <c r="AK77" s="4" t="s">
        <v>89</v>
      </c>
    </row>
    <row r="78" spans="1:37">
      <c r="A78" s="25">
        <v>53</v>
      </c>
      <c r="B78" s="26" t="s">
        <v>271</v>
      </c>
      <c r="C78" s="27" t="s">
        <v>279</v>
      </c>
      <c r="D78" s="28" t="s">
        <v>280</v>
      </c>
      <c r="E78" s="29">
        <v>594</v>
      </c>
      <c r="F78" s="30" t="s">
        <v>151</v>
      </c>
      <c r="H78" s="31">
        <f t="shared" si="15"/>
        <v>0</v>
      </c>
      <c r="J78" s="31">
        <f t="shared" si="16"/>
        <v>0</v>
      </c>
      <c r="K78" s="32">
        <v>0.57299999999999995</v>
      </c>
      <c r="L78" s="32">
        <f t="shared" si="17"/>
        <v>340.36199999999997</v>
      </c>
      <c r="N78" s="29">
        <f t="shared" si="18"/>
        <v>0</v>
      </c>
      <c r="P78" s="30" t="s">
        <v>85</v>
      </c>
      <c r="V78" s="33" t="s">
        <v>69</v>
      </c>
      <c r="X78" s="63" t="s">
        <v>281</v>
      </c>
      <c r="Y78" s="63" t="s">
        <v>279</v>
      </c>
      <c r="Z78" s="27" t="s">
        <v>275</v>
      </c>
      <c r="AJ78" s="4" t="s">
        <v>88</v>
      </c>
      <c r="AK78" s="4" t="s">
        <v>89</v>
      </c>
    </row>
    <row r="79" spans="1:37">
      <c r="A79" s="25">
        <v>54</v>
      </c>
      <c r="B79" s="26" t="s">
        <v>271</v>
      </c>
      <c r="C79" s="27" t="s">
        <v>282</v>
      </c>
      <c r="D79" s="28" t="s">
        <v>283</v>
      </c>
      <c r="E79" s="29">
        <v>6780.7349999999997</v>
      </c>
      <c r="F79" s="30" t="s">
        <v>151</v>
      </c>
      <c r="H79" s="31">
        <f t="shared" si="15"/>
        <v>0</v>
      </c>
      <c r="J79" s="31">
        <f t="shared" si="16"/>
        <v>0</v>
      </c>
      <c r="K79" s="32">
        <v>0.43878</v>
      </c>
      <c r="L79" s="32">
        <f t="shared" si="17"/>
        <v>2975.2509032999997</v>
      </c>
      <c r="N79" s="29">
        <f t="shared" si="18"/>
        <v>0</v>
      </c>
      <c r="P79" s="30" t="s">
        <v>85</v>
      </c>
      <c r="V79" s="33" t="s">
        <v>69</v>
      </c>
      <c r="X79" s="63" t="s">
        <v>284</v>
      </c>
      <c r="Y79" s="63" t="s">
        <v>282</v>
      </c>
      <c r="Z79" s="27" t="s">
        <v>275</v>
      </c>
      <c r="AJ79" s="4" t="s">
        <v>88</v>
      </c>
      <c r="AK79" s="4" t="s">
        <v>89</v>
      </c>
    </row>
    <row r="80" spans="1:37">
      <c r="A80" s="25">
        <v>55</v>
      </c>
      <c r="B80" s="26" t="s">
        <v>271</v>
      </c>
      <c r="C80" s="27" t="s">
        <v>285</v>
      </c>
      <c r="D80" s="28" t="s">
        <v>286</v>
      </c>
      <c r="E80" s="29">
        <v>6780.7349999999997</v>
      </c>
      <c r="F80" s="30" t="s">
        <v>151</v>
      </c>
      <c r="H80" s="31">
        <f t="shared" si="15"/>
        <v>0</v>
      </c>
      <c r="J80" s="31">
        <f t="shared" si="16"/>
        <v>0</v>
      </c>
      <c r="K80" s="32">
        <v>0.48574000000000001</v>
      </c>
      <c r="L80" s="32">
        <f t="shared" si="17"/>
        <v>3293.6742188999997</v>
      </c>
      <c r="N80" s="29">
        <f t="shared" si="18"/>
        <v>0</v>
      </c>
      <c r="P80" s="30" t="s">
        <v>85</v>
      </c>
      <c r="V80" s="33" t="s">
        <v>69</v>
      </c>
      <c r="X80" s="63" t="s">
        <v>287</v>
      </c>
      <c r="Y80" s="63" t="s">
        <v>285</v>
      </c>
      <c r="Z80" s="27" t="s">
        <v>275</v>
      </c>
      <c r="AJ80" s="4" t="s">
        <v>88</v>
      </c>
      <c r="AK80" s="4" t="s">
        <v>89</v>
      </c>
    </row>
    <row r="81" spans="1:37" ht="25.5">
      <c r="A81" s="25">
        <v>56</v>
      </c>
      <c r="B81" s="26" t="s">
        <v>271</v>
      </c>
      <c r="C81" s="27" t="s">
        <v>288</v>
      </c>
      <c r="D81" s="28" t="s">
        <v>289</v>
      </c>
      <c r="E81" s="29">
        <v>21</v>
      </c>
      <c r="F81" s="30" t="s">
        <v>151</v>
      </c>
      <c r="H81" s="31">
        <f t="shared" si="15"/>
        <v>0</v>
      </c>
      <c r="J81" s="31">
        <f t="shared" si="16"/>
        <v>0</v>
      </c>
      <c r="K81" s="32">
        <v>0.24201</v>
      </c>
      <c r="L81" s="32">
        <f t="shared" si="17"/>
        <v>5.0822099999999999</v>
      </c>
      <c r="N81" s="29">
        <f t="shared" si="18"/>
        <v>0</v>
      </c>
      <c r="P81" s="30" t="s">
        <v>85</v>
      </c>
      <c r="V81" s="33" t="s">
        <v>69</v>
      </c>
      <c r="X81" s="63" t="s">
        <v>290</v>
      </c>
      <c r="Y81" s="63" t="s">
        <v>288</v>
      </c>
      <c r="Z81" s="27" t="s">
        <v>275</v>
      </c>
      <c r="AJ81" s="4" t="s">
        <v>88</v>
      </c>
      <c r="AK81" s="4" t="s">
        <v>89</v>
      </c>
    </row>
    <row r="82" spans="1:37">
      <c r="A82" s="25">
        <v>57</v>
      </c>
      <c r="B82" s="26" t="s">
        <v>271</v>
      </c>
      <c r="C82" s="27" t="s">
        <v>291</v>
      </c>
      <c r="D82" s="28" t="s">
        <v>292</v>
      </c>
      <c r="E82" s="29">
        <v>1326.6</v>
      </c>
      <c r="F82" s="30" t="s">
        <v>151</v>
      </c>
      <c r="H82" s="31">
        <f t="shared" si="15"/>
        <v>0</v>
      </c>
      <c r="J82" s="31">
        <f t="shared" si="16"/>
        <v>0</v>
      </c>
      <c r="K82" s="32">
        <v>0.19694999999999999</v>
      </c>
      <c r="L82" s="32">
        <f t="shared" si="17"/>
        <v>261.27386999999999</v>
      </c>
      <c r="N82" s="29">
        <f t="shared" si="18"/>
        <v>0</v>
      </c>
      <c r="P82" s="30" t="s">
        <v>85</v>
      </c>
      <c r="V82" s="33" t="s">
        <v>69</v>
      </c>
      <c r="X82" s="63" t="s">
        <v>293</v>
      </c>
      <c r="Y82" s="63" t="s">
        <v>291</v>
      </c>
      <c r="Z82" s="27" t="s">
        <v>294</v>
      </c>
      <c r="AJ82" s="4" t="s">
        <v>88</v>
      </c>
      <c r="AK82" s="4" t="s">
        <v>89</v>
      </c>
    </row>
    <row r="83" spans="1:37">
      <c r="A83" s="25">
        <v>58</v>
      </c>
      <c r="B83" s="26" t="s">
        <v>271</v>
      </c>
      <c r="C83" s="27" t="s">
        <v>295</v>
      </c>
      <c r="D83" s="28" t="s">
        <v>296</v>
      </c>
      <c r="E83" s="29">
        <v>331.65</v>
      </c>
      <c r="F83" s="30" t="s">
        <v>107</v>
      </c>
      <c r="H83" s="31">
        <f t="shared" si="15"/>
        <v>0</v>
      </c>
      <c r="J83" s="31">
        <f t="shared" si="16"/>
        <v>0</v>
      </c>
      <c r="L83" s="32">
        <f t="shared" si="17"/>
        <v>0</v>
      </c>
      <c r="N83" s="29">
        <f t="shared" si="18"/>
        <v>0</v>
      </c>
      <c r="P83" s="30" t="s">
        <v>85</v>
      </c>
      <c r="V83" s="33" t="s">
        <v>69</v>
      </c>
      <c r="X83" s="63" t="s">
        <v>297</v>
      </c>
      <c r="Y83" s="63" t="s">
        <v>295</v>
      </c>
      <c r="Z83" s="27" t="s">
        <v>294</v>
      </c>
      <c r="AJ83" s="4" t="s">
        <v>88</v>
      </c>
      <c r="AK83" s="4" t="s">
        <v>89</v>
      </c>
    </row>
    <row r="84" spans="1:37">
      <c r="A84" s="25">
        <v>59</v>
      </c>
      <c r="B84" s="26" t="s">
        <v>271</v>
      </c>
      <c r="C84" s="27" t="s">
        <v>298</v>
      </c>
      <c r="D84" s="28" t="s">
        <v>299</v>
      </c>
      <c r="E84" s="29">
        <v>1152</v>
      </c>
      <c r="F84" s="30" t="s">
        <v>107</v>
      </c>
      <c r="H84" s="31">
        <f t="shared" si="15"/>
        <v>0</v>
      </c>
      <c r="J84" s="31">
        <f t="shared" si="16"/>
        <v>0</v>
      </c>
      <c r="K84" s="32">
        <v>1.6867000000000001</v>
      </c>
      <c r="L84" s="32">
        <f t="shared" si="17"/>
        <v>1943.0784000000001</v>
      </c>
      <c r="N84" s="29">
        <f t="shared" si="18"/>
        <v>0</v>
      </c>
      <c r="P84" s="30" t="s">
        <v>85</v>
      </c>
      <c r="V84" s="33" t="s">
        <v>69</v>
      </c>
      <c r="X84" s="63" t="s">
        <v>300</v>
      </c>
      <c r="Y84" s="63" t="s">
        <v>298</v>
      </c>
      <c r="Z84" s="27" t="s">
        <v>294</v>
      </c>
      <c r="AJ84" s="4" t="s">
        <v>88</v>
      </c>
      <c r="AK84" s="4" t="s">
        <v>89</v>
      </c>
    </row>
    <row r="85" spans="1:37" ht="25.5">
      <c r="A85" s="25">
        <v>60</v>
      </c>
      <c r="B85" s="26" t="s">
        <v>271</v>
      </c>
      <c r="C85" s="27" t="s">
        <v>301</v>
      </c>
      <c r="D85" s="28" t="s">
        <v>302</v>
      </c>
      <c r="E85" s="29">
        <v>5540.7</v>
      </c>
      <c r="F85" s="30" t="s">
        <v>151</v>
      </c>
      <c r="H85" s="31">
        <f t="shared" si="15"/>
        <v>0</v>
      </c>
      <c r="J85" s="31">
        <f t="shared" si="16"/>
        <v>0</v>
      </c>
      <c r="K85" s="32">
        <v>0.49857000000000001</v>
      </c>
      <c r="L85" s="32">
        <f t="shared" si="17"/>
        <v>2762.4267989999998</v>
      </c>
      <c r="N85" s="29">
        <f t="shared" si="18"/>
        <v>0</v>
      </c>
      <c r="P85" s="30" t="s">
        <v>85</v>
      </c>
      <c r="V85" s="33" t="s">
        <v>69</v>
      </c>
      <c r="X85" s="63" t="s">
        <v>303</v>
      </c>
      <c r="Y85" s="63" t="s">
        <v>301</v>
      </c>
      <c r="Z85" s="27" t="s">
        <v>294</v>
      </c>
      <c r="AJ85" s="4" t="s">
        <v>88</v>
      </c>
      <c r="AK85" s="4" t="s">
        <v>89</v>
      </c>
    </row>
    <row r="86" spans="1:37" ht="25.5">
      <c r="A86" s="25">
        <v>61</v>
      </c>
      <c r="B86" s="26" t="s">
        <v>271</v>
      </c>
      <c r="C86" s="27" t="s">
        <v>304</v>
      </c>
      <c r="D86" s="28" t="s">
        <v>305</v>
      </c>
      <c r="E86" s="29">
        <v>1557</v>
      </c>
      <c r="F86" s="30" t="s">
        <v>151</v>
      </c>
      <c r="H86" s="31">
        <f t="shared" si="15"/>
        <v>0</v>
      </c>
      <c r="J86" s="31">
        <f t="shared" si="16"/>
        <v>0</v>
      </c>
      <c r="K86" s="32">
        <v>0.85350999999999999</v>
      </c>
      <c r="L86" s="32">
        <f t="shared" si="17"/>
        <v>1328.91507</v>
      </c>
      <c r="N86" s="29">
        <f t="shared" si="18"/>
        <v>0</v>
      </c>
      <c r="P86" s="30" t="s">
        <v>85</v>
      </c>
      <c r="V86" s="33" t="s">
        <v>69</v>
      </c>
      <c r="X86" s="63" t="s">
        <v>306</v>
      </c>
      <c r="Y86" s="63" t="s">
        <v>304</v>
      </c>
      <c r="Z86" s="27" t="s">
        <v>294</v>
      </c>
      <c r="AJ86" s="4" t="s">
        <v>88</v>
      </c>
      <c r="AK86" s="4" t="s">
        <v>89</v>
      </c>
    </row>
    <row r="87" spans="1:37" ht="25.5">
      <c r="A87" s="25">
        <v>62</v>
      </c>
      <c r="B87" s="26" t="s">
        <v>271</v>
      </c>
      <c r="C87" s="27" t="s">
        <v>307</v>
      </c>
      <c r="D87" s="28" t="s">
        <v>308</v>
      </c>
      <c r="E87" s="29">
        <v>90</v>
      </c>
      <c r="F87" s="30" t="s">
        <v>219</v>
      </c>
      <c r="H87" s="31">
        <f t="shared" si="15"/>
        <v>0</v>
      </c>
      <c r="J87" s="31">
        <f t="shared" si="16"/>
        <v>0</v>
      </c>
      <c r="K87" s="32">
        <v>0.36781000000000003</v>
      </c>
      <c r="L87" s="32">
        <f t="shared" si="17"/>
        <v>33.102900000000005</v>
      </c>
      <c r="N87" s="29">
        <f t="shared" si="18"/>
        <v>0</v>
      </c>
      <c r="P87" s="30" t="s">
        <v>85</v>
      </c>
      <c r="V87" s="33" t="s">
        <v>69</v>
      </c>
      <c r="X87" s="63" t="s">
        <v>309</v>
      </c>
      <c r="Y87" s="63" t="s">
        <v>307</v>
      </c>
      <c r="Z87" s="27" t="s">
        <v>223</v>
      </c>
      <c r="AJ87" s="4" t="s">
        <v>88</v>
      </c>
      <c r="AK87" s="4" t="s">
        <v>89</v>
      </c>
    </row>
    <row r="88" spans="1:37">
      <c r="A88" s="25">
        <v>63</v>
      </c>
      <c r="B88" s="26" t="s">
        <v>90</v>
      </c>
      <c r="C88" s="27" t="s">
        <v>310</v>
      </c>
      <c r="D88" s="28" t="s">
        <v>311</v>
      </c>
      <c r="E88" s="29">
        <v>90</v>
      </c>
      <c r="F88" s="30" t="s">
        <v>84</v>
      </c>
      <c r="I88" s="31">
        <f>ROUND(E88*G88,2)</f>
        <v>0</v>
      </c>
      <c r="J88" s="31">
        <f t="shared" si="16"/>
        <v>0</v>
      </c>
      <c r="K88" s="32">
        <v>0.11899999999999999</v>
      </c>
      <c r="L88" s="32">
        <f t="shared" si="17"/>
        <v>10.709999999999999</v>
      </c>
      <c r="N88" s="29">
        <f t="shared" si="18"/>
        <v>0</v>
      </c>
      <c r="P88" s="30" t="s">
        <v>85</v>
      </c>
      <c r="V88" s="33" t="s">
        <v>68</v>
      </c>
      <c r="X88" s="63" t="s">
        <v>310</v>
      </c>
      <c r="Y88" s="63" t="s">
        <v>310</v>
      </c>
      <c r="Z88" s="27" t="s">
        <v>312</v>
      </c>
      <c r="AA88" s="27" t="s">
        <v>313</v>
      </c>
      <c r="AJ88" s="4" t="s">
        <v>95</v>
      </c>
      <c r="AK88" s="4" t="s">
        <v>89</v>
      </c>
    </row>
    <row r="89" spans="1:37">
      <c r="A89" s="25">
        <v>64</v>
      </c>
      <c r="B89" s="26" t="s">
        <v>90</v>
      </c>
      <c r="C89" s="27" t="s">
        <v>314</v>
      </c>
      <c r="D89" s="28" t="s">
        <v>315</v>
      </c>
      <c r="E89" s="29">
        <v>180</v>
      </c>
      <c r="F89" s="30" t="s">
        <v>84</v>
      </c>
      <c r="I89" s="31">
        <f>ROUND(E89*G89,2)</f>
        <v>0</v>
      </c>
      <c r="J89" s="31">
        <f t="shared" si="16"/>
        <v>0</v>
      </c>
      <c r="K89" s="32">
        <v>9.2999999999999992E-3</v>
      </c>
      <c r="L89" s="32">
        <f t="shared" si="17"/>
        <v>1.6739999999999999</v>
      </c>
      <c r="N89" s="29">
        <f t="shared" si="18"/>
        <v>0</v>
      </c>
      <c r="P89" s="30" t="s">
        <v>85</v>
      </c>
      <c r="V89" s="33" t="s">
        <v>68</v>
      </c>
      <c r="X89" s="63" t="s">
        <v>314</v>
      </c>
      <c r="Y89" s="63" t="s">
        <v>314</v>
      </c>
      <c r="Z89" s="27" t="s">
        <v>316</v>
      </c>
      <c r="AA89" s="27" t="s">
        <v>317</v>
      </c>
      <c r="AJ89" s="4" t="s">
        <v>95</v>
      </c>
      <c r="AK89" s="4" t="s">
        <v>89</v>
      </c>
    </row>
    <row r="90" spans="1:37">
      <c r="A90" s="25">
        <v>65</v>
      </c>
      <c r="B90" s="26" t="s">
        <v>90</v>
      </c>
      <c r="C90" s="27" t="s">
        <v>318</v>
      </c>
      <c r="D90" s="28" t="s">
        <v>319</v>
      </c>
      <c r="E90" s="29">
        <v>535</v>
      </c>
      <c r="F90" s="30" t="s">
        <v>84</v>
      </c>
      <c r="I90" s="31">
        <f>ROUND(E90*G90,2)</f>
        <v>0</v>
      </c>
      <c r="J90" s="31">
        <f t="shared" si="16"/>
        <v>0</v>
      </c>
      <c r="L90" s="32">
        <f t="shared" si="17"/>
        <v>0</v>
      </c>
      <c r="N90" s="29">
        <f t="shared" si="18"/>
        <v>0</v>
      </c>
      <c r="P90" s="30" t="s">
        <v>85</v>
      </c>
      <c r="V90" s="33" t="s">
        <v>68</v>
      </c>
      <c r="X90" s="63" t="s">
        <v>318</v>
      </c>
      <c r="Y90" s="63" t="s">
        <v>318</v>
      </c>
      <c r="Z90" s="27" t="s">
        <v>316</v>
      </c>
      <c r="AA90" s="27" t="s">
        <v>320</v>
      </c>
      <c r="AJ90" s="4" t="s">
        <v>95</v>
      </c>
      <c r="AK90" s="4" t="s">
        <v>89</v>
      </c>
    </row>
    <row r="91" spans="1:37">
      <c r="A91" s="25">
        <v>66</v>
      </c>
      <c r="B91" s="26" t="s">
        <v>90</v>
      </c>
      <c r="C91" s="27" t="s">
        <v>321</v>
      </c>
      <c r="D91" s="28" t="s">
        <v>322</v>
      </c>
      <c r="E91" s="29">
        <v>535</v>
      </c>
      <c r="F91" s="30" t="s">
        <v>84</v>
      </c>
      <c r="I91" s="31">
        <f>ROUND(E91*G91,2)</f>
        <v>0</v>
      </c>
      <c r="J91" s="31">
        <f t="shared" si="16"/>
        <v>0</v>
      </c>
      <c r="L91" s="32">
        <f t="shared" si="17"/>
        <v>0</v>
      </c>
      <c r="N91" s="29">
        <f t="shared" si="18"/>
        <v>0</v>
      </c>
      <c r="P91" s="30" t="s">
        <v>85</v>
      </c>
      <c r="V91" s="33" t="s">
        <v>68</v>
      </c>
      <c r="X91" s="63" t="s">
        <v>321</v>
      </c>
      <c r="Y91" s="63" t="s">
        <v>321</v>
      </c>
      <c r="Z91" s="27" t="s">
        <v>316</v>
      </c>
      <c r="AA91" s="27" t="s">
        <v>323</v>
      </c>
      <c r="AJ91" s="4" t="s">
        <v>95</v>
      </c>
      <c r="AK91" s="4" t="s">
        <v>89</v>
      </c>
    </row>
    <row r="92" spans="1:37">
      <c r="A92" s="25">
        <v>67</v>
      </c>
      <c r="B92" s="26" t="s">
        <v>271</v>
      </c>
      <c r="C92" s="27" t="s">
        <v>324</v>
      </c>
      <c r="D92" s="28" t="s">
        <v>325</v>
      </c>
      <c r="E92" s="29">
        <v>1557</v>
      </c>
      <c r="F92" s="30" t="s">
        <v>151</v>
      </c>
      <c r="H92" s="31">
        <f>ROUND(E92*G92,2)</f>
        <v>0</v>
      </c>
      <c r="J92" s="31">
        <f t="shared" si="16"/>
        <v>0</v>
      </c>
      <c r="K92" s="32">
        <v>0.15253</v>
      </c>
      <c r="L92" s="32">
        <f t="shared" si="17"/>
        <v>237.48920999999999</v>
      </c>
      <c r="N92" s="29">
        <f t="shared" si="18"/>
        <v>0</v>
      </c>
      <c r="P92" s="30" t="s">
        <v>85</v>
      </c>
      <c r="V92" s="33" t="s">
        <v>69</v>
      </c>
      <c r="X92" s="63" t="s">
        <v>326</v>
      </c>
      <c r="Y92" s="63" t="s">
        <v>324</v>
      </c>
      <c r="Z92" s="27" t="s">
        <v>294</v>
      </c>
      <c r="AJ92" s="4" t="s">
        <v>88</v>
      </c>
      <c r="AK92" s="4" t="s">
        <v>89</v>
      </c>
    </row>
    <row r="93" spans="1:37">
      <c r="D93" s="71" t="s">
        <v>327</v>
      </c>
      <c r="E93" s="72">
        <f>J93</f>
        <v>0</v>
      </c>
      <c r="H93" s="72">
        <f>SUM(H75:H92)</f>
        <v>0</v>
      </c>
      <c r="I93" s="72">
        <f>SUM(I75:I92)</f>
        <v>0</v>
      </c>
      <c r="J93" s="72">
        <f>SUM(J75:J92)</f>
        <v>0</v>
      </c>
      <c r="L93" s="73">
        <f>SUM(L75:L92)</f>
        <v>13215.745231199999</v>
      </c>
      <c r="N93" s="74">
        <f>SUM(N75:N92)</f>
        <v>0</v>
      </c>
      <c r="W93" s="29">
        <f>SUM(W75:W92)</f>
        <v>0</v>
      </c>
    </row>
    <row r="95" spans="1:37">
      <c r="B95" s="27" t="s">
        <v>328</v>
      </c>
    </row>
    <row r="96" spans="1:37" ht="25.5">
      <c r="A96" s="25">
        <v>68</v>
      </c>
      <c r="B96" s="26" t="s">
        <v>216</v>
      </c>
      <c r="C96" s="27" t="s">
        <v>329</v>
      </c>
      <c r="D96" s="28" t="s">
        <v>330</v>
      </c>
      <c r="E96" s="29">
        <v>16</v>
      </c>
      <c r="F96" s="30" t="s">
        <v>219</v>
      </c>
      <c r="H96" s="31">
        <f>ROUND(E96*G96,2)</f>
        <v>0</v>
      </c>
      <c r="J96" s="31">
        <f t="shared" ref="J96:J108" si="19">ROUND(E96*G96,2)</f>
        <v>0</v>
      </c>
      <c r="L96" s="32">
        <f t="shared" ref="L96:L108" si="20">E96*K96</f>
        <v>0</v>
      </c>
      <c r="N96" s="29">
        <f t="shared" ref="N96:N108" si="21">E96*M96</f>
        <v>0</v>
      </c>
      <c r="P96" s="30" t="s">
        <v>85</v>
      </c>
      <c r="V96" s="33" t="s">
        <v>69</v>
      </c>
      <c r="X96" s="63" t="s">
        <v>331</v>
      </c>
      <c r="Y96" s="63" t="s">
        <v>329</v>
      </c>
      <c r="Z96" s="27" t="s">
        <v>253</v>
      </c>
      <c r="AJ96" s="4" t="s">
        <v>88</v>
      </c>
      <c r="AK96" s="4" t="s">
        <v>89</v>
      </c>
    </row>
    <row r="97" spans="1:37" ht="25.5">
      <c r="A97" s="25">
        <v>69</v>
      </c>
      <c r="B97" s="26" t="s">
        <v>216</v>
      </c>
      <c r="C97" s="27" t="s">
        <v>332</v>
      </c>
      <c r="D97" s="28" t="s">
        <v>333</v>
      </c>
      <c r="E97" s="29">
        <v>4</v>
      </c>
      <c r="F97" s="30" t="s">
        <v>84</v>
      </c>
      <c r="H97" s="31">
        <f>ROUND(E97*G97,2)</f>
        <v>0</v>
      </c>
      <c r="J97" s="31">
        <f t="shared" si="19"/>
        <v>0</v>
      </c>
      <c r="L97" s="32">
        <f t="shared" si="20"/>
        <v>0</v>
      </c>
      <c r="N97" s="29">
        <f t="shared" si="21"/>
        <v>0</v>
      </c>
      <c r="P97" s="30" t="s">
        <v>85</v>
      </c>
      <c r="V97" s="33" t="s">
        <v>69</v>
      </c>
      <c r="X97" s="63" t="s">
        <v>334</v>
      </c>
      <c r="Y97" s="63" t="s">
        <v>332</v>
      </c>
      <c r="Z97" s="27" t="s">
        <v>253</v>
      </c>
      <c r="AJ97" s="4" t="s">
        <v>88</v>
      </c>
      <c r="AK97" s="4" t="s">
        <v>89</v>
      </c>
    </row>
    <row r="98" spans="1:37">
      <c r="A98" s="25">
        <v>70</v>
      </c>
      <c r="B98" s="26" t="s">
        <v>90</v>
      </c>
      <c r="C98" s="27" t="s">
        <v>335</v>
      </c>
      <c r="D98" s="28" t="s">
        <v>336</v>
      </c>
      <c r="E98" s="29">
        <v>4</v>
      </c>
      <c r="F98" s="30" t="s">
        <v>84</v>
      </c>
      <c r="I98" s="31">
        <f>ROUND(E98*G98,2)</f>
        <v>0</v>
      </c>
      <c r="J98" s="31">
        <f t="shared" si="19"/>
        <v>0</v>
      </c>
      <c r="L98" s="32">
        <f t="shared" si="20"/>
        <v>0</v>
      </c>
      <c r="N98" s="29">
        <f t="shared" si="21"/>
        <v>0</v>
      </c>
      <c r="P98" s="30" t="s">
        <v>85</v>
      </c>
      <c r="V98" s="33" t="s">
        <v>68</v>
      </c>
      <c r="X98" s="63" t="s">
        <v>335</v>
      </c>
      <c r="Y98" s="63" t="s">
        <v>335</v>
      </c>
      <c r="Z98" s="27" t="s">
        <v>93</v>
      </c>
      <c r="AA98" s="27" t="s">
        <v>337</v>
      </c>
      <c r="AJ98" s="4" t="s">
        <v>95</v>
      </c>
      <c r="AK98" s="4" t="s">
        <v>89</v>
      </c>
    </row>
    <row r="99" spans="1:37">
      <c r="A99" s="25">
        <v>71</v>
      </c>
      <c r="B99" s="26" t="s">
        <v>90</v>
      </c>
      <c r="C99" s="27" t="s">
        <v>338</v>
      </c>
      <c r="D99" s="28" t="s">
        <v>339</v>
      </c>
      <c r="E99" s="29">
        <v>4</v>
      </c>
      <c r="F99" s="30" t="s">
        <v>84</v>
      </c>
      <c r="I99" s="31">
        <f>ROUND(E99*G99,2)</f>
        <v>0</v>
      </c>
      <c r="J99" s="31">
        <f t="shared" si="19"/>
        <v>0</v>
      </c>
      <c r="L99" s="32">
        <f t="shared" si="20"/>
        <v>0</v>
      </c>
      <c r="N99" s="29">
        <f t="shared" si="21"/>
        <v>0</v>
      </c>
      <c r="P99" s="30" t="s">
        <v>85</v>
      </c>
      <c r="V99" s="33" t="s">
        <v>68</v>
      </c>
      <c r="X99" s="63" t="s">
        <v>338</v>
      </c>
      <c r="Y99" s="63" t="s">
        <v>338</v>
      </c>
      <c r="Z99" s="27" t="s">
        <v>93</v>
      </c>
      <c r="AA99" s="27" t="s">
        <v>340</v>
      </c>
      <c r="AJ99" s="4" t="s">
        <v>95</v>
      </c>
      <c r="AK99" s="4" t="s">
        <v>89</v>
      </c>
    </row>
    <row r="100" spans="1:37">
      <c r="A100" s="25">
        <v>72</v>
      </c>
      <c r="B100" s="26" t="s">
        <v>90</v>
      </c>
      <c r="C100" s="27" t="s">
        <v>341</v>
      </c>
      <c r="D100" s="28" t="s">
        <v>342</v>
      </c>
      <c r="E100" s="29">
        <v>4</v>
      </c>
      <c r="F100" s="30" t="s">
        <v>84</v>
      </c>
      <c r="I100" s="31">
        <f>ROUND(E100*G100,2)</f>
        <v>0</v>
      </c>
      <c r="J100" s="31">
        <f t="shared" si="19"/>
        <v>0</v>
      </c>
      <c r="L100" s="32">
        <f t="shared" si="20"/>
        <v>0</v>
      </c>
      <c r="N100" s="29">
        <f t="shared" si="21"/>
        <v>0</v>
      </c>
      <c r="P100" s="30" t="s">
        <v>85</v>
      </c>
      <c r="V100" s="33" t="s">
        <v>68</v>
      </c>
      <c r="X100" s="63" t="s">
        <v>341</v>
      </c>
      <c r="Y100" s="63" t="s">
        <v>341</v>
      </c>
      <c r="Z100" s="27" t="s">
        <v>93</v>
      </c>
      <c r="AA100" s="27" t="s">
        <v>343</v>
      </c>
      <c r="AJ100" s="4" t="s">
        <v>95</v>
      </c>
      <c r="AK100" s="4" t="s">
        <v>89</v>
      </c>
    </row>
    <row r="101" spans="1:37">
      <c r="A101" s="25">
        <v>73</v>
      </c>
      <c r="B101" s="26" t="s">
        <v>90</v>
      </c>
      <c r="C101" s="27" t="s">
        <v>344</v>
      </c>
      <c r="D101" s="28" t="s">
        <v>345</v>
      </c>
      <c r="E101" s="29">
        <v>4</v>
      </c>
      <c r="F101" s="30" t="s">
        <v>84</v>
      </c>
      <c r="I101" s="31">
        <f>ROUND(E101*G101,2)</f>
        <v>0</v>
      </c>
      <c r="J101" s="31">
        <f t="shared" si="19"/>
        <v>0</v>
      </c>
      <c r="L101" s="32">
        <f t="shared" si="20"/>
        <v>0</v>
      </c>
      <c r="N101" s="29">
        <f t="shared" si="21"/>
        <v>0</v>
      </c>
      <c r="P101" s="30" t="s">
        <v>85</v>
      </c>
      <c r="V101" s="33" t="s">
        <v>68</v>
      </c>
      <c r="X101" s="63" t="s">
        <v>344</v>
      </c>
      <c r="Y101" s="63" t="s">
        <v>344</v>
      </c>
      <c r="Z101" s="27" t="s">
        <v>93</v>
      </c>
      <c r="AA101" s="27" t="s">
        <v>346</v>
      </c>
      <c r="AJ101" s="4" t="s">
        <v>95</v>
      </c>
      <c r="AK101" s="4" t="s">
        <v>89</v>
      </c>
    </row>
    <row r="102" spans="1:37" ht="25.5">
      <c r="A102" s="25">
        <v>74</v>
      </c>
      <c r="B102" s="26" t="s">
        <v>216</v>
      </c>
      <c r="C102" s="27" t="s">
        <v>347</v>
      </c>
      <c r="D102" s="28" t="s">
        <v>348</v>
      </c>
      <c r="E102" s="29">
        <v>4</v>
      </c>
      <c r="F102" s="30" t="s">
        <v>84</v>
      </c>
      <c r="H102" s="31">
        <f>ROUND(E102*G102,2)</f>
        <v>0</v>
      </c>
      <c r="J102" s="31">
        <f t="shared" si="19"/>
        <v>0</v>
      </c>
      <c r="L102" s="32">
        <f t="shared" si="20"/>
        <v>0</v>
      </c>
      <c r="N102" s="29">
        <f t="shared" si="21"/>
        <v>0</v>
      </c>
      <c r="P102" s="30" t="s">
        <v>85</v>
      </c>
      <c r="V102" s="33" t="s">
        <v>69</v>
      </c>
      <c r="X102" s="63" t="s">
        <v>349</v>
      </c>
      <c r="Y102" s="63" t="s">
        <v>347</v>
      </c>
      <c r="Z102" s="27" t="s">
        <v>253</v>
      </c>
      <c r="AJ102" s="4" t="s">
        <v>88</v>
      </c>
      <c r="AK102" s="4" t="s">
        <v>89</v>
      </c>
    </row>
    <row r="103" spans="1:37">
      <c r="A103" s="25">
        <v>75</v>
      </c>
      <c r="B103" s="26" t="s">
        <v>216</v>
      </c>
      <c r="C103" s="27" t="s">
        <v>350</v>
      </c>
      <c r="D103" s="28" t="s">
        <v>351</v>
      </c>
      <c r="E103" s="29">
        <v>20</v>
      </c>
      <c r="F103" s="30" t="s">
        <v>219</v>
      </c>
      <c r="H103" s="31">
        <f>ROUND(E103*G103,2)</f>
        <v>0</v>
      </c>
      <c r="J103" s="31">
        <f t="shared" si="19"/>
        <v>0</v>
      </c>
      <c r="L103" s="32">
        <f t="shared" si="20"/>
        <v>0</v>
      </c>
      <c r="N103" s="29">
        <f t="shared" si="21"/>
        <v>0</v>
      </c>
      <c r="P103" s="30" t="s">
        <v>85</v>
      </c>
      <c r="V103" s="33" t="s">
        <v>69</v>
      </c>
      <c r="X103" s="63" t="s">
        <v>352</v>
      </c>
      <c r="Y103" s="63" t="s">
        <v>350</v>
      </c>
      <c r="Z103" s="27" t="s">
        <v>253</v>
      </c>
      <c r="AJ103" s="4" t="s">
        <v>88</v>
      </c>
      <c r="AK103" s="4" t="s">
        <v>89</v>
      </c>
    </row>
    <row r="104" spans="1:37" ht="25.5">
      <c r="A104" s="25">
        <v>76</v>
      </c>
      <c r="B104" s="26" t="s">
        <v>216</v>
      </c>
      <c r="C104" s="27" t="s">
        <v>353</v>
      </c>
      <c r="D104" s="28" t="s">
        <v>354</v>
      </c>
      <c r="E104" s="29">
        <v>4</v>
      </c>
      <c r="F104" s="30" t="s">
        <v>84</v>
      </c>
      <c r="H104" s="31">
        <f>ROUND(E104*G104,2)</f>
        <v>0</v>
      </c>
      <c r="J104" s="31">
        <f t="shared" si="19"/>
        <v>0</v>
      </c>
      <c r="K104" s="32">
        <v>3.0000000000000001E-5</v>
      </c>
      <c r="L104" s="32">
        <f t="shared" si="20"/>
        <v>1.2E-4</v>
      </c>
      <c r="N104" s="29">
        <f t="shared" si="21"/>
        <v>0</v>
      </c>
      <c r="P104" s="30" t="s">
        <v>85</v>
      </c>
      <c r="V104" s="33" t="s">
        <v>69</v>
      </c>
      <c r="X104" s="63" t="s">
        <v>355</v>
      </c>
      <c r="Y104" s="63" t="s">
        <v>353</v>
      </c>
      <c r="Z104" s="27" t="s">
        <v>223</v>
      </c>
      <c r="AJ104" s="4" t="s">
        <v>88</v>
      </c>
      <c r="AK104" s="4" t="s">
        <v>89</v>
      </c>
    </row>
    <row r="105" spans="1:37">
      <c r="A105" s="25">
        <v>77</v>
      </c>
      <c r="B105" s="26" t="s">
        <v>90</v>
      </c>
      <c r="C105" s="27" t="s">
        <v>356</v>
      </c>
      <c r="D105" s="28" t="s">
        <v>357</v>
      </c>
      <c r="E105" s="29">
        <v>4</v>
      </c>
      <c r="F105" s="30" t="s">
        <v>84</v>
      </c>
      <c r="I105" s="31">
        <f>ROUND(E105*G105,2)</f>
        <v>0</v>
      </c>
      <c r="J105" s="31">
        <f t="shared" si="19"/>
        <v>0</v>
      </c>
      <c r="L105" s="32">
        <f t="shared" si="20"/>
        <v>0</v>
      </c>
      <c r="N105" s="29">
        <f t="shared" si="21"/>
        <v>0</v>
      </c>
      <c r="P105" s="30" t="s">
        <v>85</v>
      </c>
      <c r="V105" s="33" t="s">
        <v>68</v>
      </c>
      <c r="X105" s="63" t="s">
        <v>356</v>
      </c>
      <c r="Y105" s="63" t="s">
        <v>356</v>
      </c>
      <c r="Z105" s="27" t="s">
        <v>93</v>
      </c>
      <c r="AA105" s="27" t="s">
        <v>358</v>
      </c>
      <c r="AJ105" s="4" t="s">
        <v>95</v>
      </c>
      <c r="AK105" s="4" t="s">
        <v>89</v>
      </c>
    </row>
    <row r="106" spans="1:37">
      <c r="A106" s="25">
        <v>78</v>
      </c>
      <c r="B106" s="26" t="s">
        <v>90</v>
      </c>
      <c r="C106" s="27" t="s">
        <v>359</v>
      </c>
      <c r="D106" s="28" t="s">
        <v>360</v>
      </c>
      <c r="E106" s="29">
        <v>4</v>
      </c>
      <c r="F106" s="30" t="s">
        <v>84</v>
      </c>
      <c r="I106" s="31">
        <f>ROUND(E106*G106,2)</f>
        <v>0</v>
      </c>
      <c r="J106" s="31">
        <f t="shared" si="19"/>
        <v>0</v>
      </c>
      <c r="L106" s="32">
        <f t="shared" si="20"/>
        <v>0</v>
      </c>
      <c r="N106" s="29">
        <f t="shared" si="21"/>
        <v>0</v>
      </c>
      <c r="P106" s="30" t="s">
        <v>85</v>
      </c>
      <c r="V106" s="33" t="s">
        <v>68</v>
      </c>
      <c r="X106" s="63" t="s">
        <v>359</v>
      </c>
      <c r="Y106" s="63" t="s">
        <v>359</v>
      </c>
      <c r="Z106" s="27" t="s">
        <v>93</v>
      </c>
      <c r="AA106" s="27" t="s">
        <v>361</v>
      </c>
      <c r="AJ106" s="4" t="s">
        <v>95</v>
      </c>
      <c r="AK106" s="4" t="s">
        <v>89</v>
      </c>
    </row>
    <row r="107" spans="1:37">
      <c r="A107" s="25">
        <v>79</v>
      </c>
      <c r="B107" s="26" t="s">
        <v>90</v>
      </c>
      <c r="C107" s="27" t="s">
        <v>362</v>
      </c>
      <c r="D107" s="28" t="s">
        <v>363</v>
      </c>
      <c r="E107" s="29">
        <v>4</v>
      </c>
      <c r="F107" s="30" t="s">
        <v>84</v>
      </c>
      <c r="I107" s="31">
        <f>ROUND(E107*G107,2)</f>
        <v>0</v>
      </c>
      <c r="J107" s="31">
        <f t="shared" si="19"/>
        <v>0</v>
      </c>
      <c r="L107" s="32">
        <f t="shared" si="20"/>
        <v>0</v>
      </c>
      <c r="N107" s="29">
        <f t="shared" si="21"/>
        <v>0</v>
      </c>
      <c r="P107" s="30" t="s">
        <v>85</v>
      </c>
      <c r="V107" s="33" t="s">
        <v>68</v>
      </c>
      <c r="X107" s="63" t="s">
        <v>362</v>
      </c>
      <c r="Y107" s="63" t="s">
        <v>362</v>
      </c>
      <c r="Z107" s="27" t="s">
        <v>93</v>
      </c>
      <c r="AA107" s="27" t="s">
        <v>364</v>
      </c>
      <c r="AJ107" s="4" t="s">
        <v>95</v>
      </c>
      <c r="AK107" s="4" t="s">
        <v>89</v>
      </c>
    </row>
    <row r="108" spans="1:37" ht="25.5">
      <c r="A108" s="25">
        <v>80</v>
      </c>
      <c r="B108" s="26" t="s">
        <v>365</v>
      </c>
      <c r="C108" s="27" t="s">
        <v>366</v>
      </c>
      <c r="D108" s="28" t="s">
        <v>367</v>
      </c>
      <c r="E108" s="29">
        <v>4</v>
      </c>
      <c r="F108" s="30" t="s">
        <v>84</v>
      </c>
      <c r="H108" s="31">
        <f>ROUND(E108*G108,2)</f>
        <v>0</v>
      </c>
      <c r="J108" s="31">
        <f t="shared" si="19"/>
        <v>0</v>
      </c>
      <c r="K108" s="32">
        <v>9.3600000000000003E-3</v>
      </c>
      <c r="L108" s="32">
        <f t="shared" si="20"/>
        <v>3.7440000000000001E-2</v>
      </c>
      <c r="N108" s="29">
        <f t="shared" si="21"/>
        <v>0</v>
      </c>
      <c r="P108" s="30" t="s">
        <v>85</v>
      </c>
      <c r="V108" s="33" t="s">
        <v>69</v>
      </c>
      <c r="X108" s="63" t="s">
        <v>368</v>
      </c>
      <c r="Y108" s="63" t="s">
        <v>366</v>
      </c>
      <c r="Z108" s="27" t="s">
        <v>176</v>
      </c>
      <c r="AJ108" s="4" t="s">
        <v>88</v>
      </c>
      <c r="AK108" s="4" t="s">
        <v>89</v>
      </c>
    </row>
    <row r="109" spans="1:37">
      <c r="D109" s="71" t="s">
        <v>369</v>
      </c>
      <c r="E109" s="72">
        <f>J109</f>
        <v>0</v>
      </c>
      <c r="H109" s="72">
        <f>SUM(H95:H108)</f>
        <v>0</v>
      </c>
      <c r="I109" s="72">
        <f>SUM(I95:I108)</f>
        <v>0</v>
      </c>
      <c r="J109" s="72">
        <f>SUM(J95:J108)</f>
        <v>0</v>
      </c>
      <c r="L109" s="73">
        <f>SUM(L95:L108)</f>
        <v>3.7560000000000003E-2</v>
      </c>
      <c r="N109" s="74">
        <f>SUM(N95:N108)</f>
        <v>0</v>
      </c>
      <c r="W109" s="29">
        <f>SUM(W95:W108)</f>
        <v>0</v>
      </c>
    </row>
    <row r="111" spans="1:37">
      <c r="B111" s="27" t="s">
        <v>370</v>
      </c>
    </row>
    <row r="112" spans="1:37" ht="25.5">
      <c r="A112" s="25">
        <v>81</v>
      </c>
      <c r="B112" s="26" t="s">
        <v>271</v>
      </c>
      <c r="C112" s="27" t="s">
        <v>371</v>
      </c>
      <c r="D112" s="28" t="s">
        <v>372</v>
      </c>
      <c r="E112" s="29">
        <v>32.5</v>
      </c>
      <c r="F112" s="30" t="s">
        <v>219</v>
      </c>
      <c r="H112" s="31">
        <f>ROUND(E112*G112,2)</f>
        <v>0</v>
      </c>
      <c r="J112" s="31">
        <f t="shared" ref="J112:J124" si="22">ROUND(E112*G112,2)</f>
        <v>0</v>
      </c>
      <c r="K112" s="32">
        <v>0.11258</v>
      </c>
      <c r="L112" s="32">
        <f t="shared" ref="L112:L124" si="23">E112*K112</f>
        <v>3.6588500000000002</v>
      </c>
      <c r="N112" s="29">
        <f t="shared" ref="N112:N124" si="24">E112*M112</f>
        <v>0</v>
      </c>
      <c r="P112" s="30" t="s">
        <v>85</v>
      </c>
      <c r="V112" s="33" t="s">
        <v>69</v>
      </c>
      <c r="X112" s="63" t="s">
        <v>373</v>
      </c>
      <c r="Y112" s="63" t="s">
        <v>371</v>
      </c>
      <c r="Z112" s="27" t="s">
        <v>294</v>
      </c>
      <c r="AJ112" s="4" t="s">
        <v>88</v>
      </c>
      <c r="AK112" s="4" t="s">
        <v>89</v>
      </c>
    </row>
    <row r="113" spans="1:37">
      <c r="A113" s="25">
        <v>82</v>
      </c>
      <c r="B113" s="26" t="s">
        <v>90</v>
      </c>
      <c r="C113" s="27" t="s">
        <v>374</v>
      </c>
      <c r="D113" s="28" t="s">
        <v>375</v>
      </c>
      <c r="E113" s="29">
        <v>4</v>
      </c>
      <c r="F113" s="30" t="s">
        <v>84</v>
      </c>
      <c r="I113" s="31">
        <f>ROUND(E113*G113,2)</f>
        <v>0</v>
      </c>
      <c r="J113" s="31">
        <f t="shared" si="22"/>
        <v>0</v>
      </c>
      <c r="L113" s="32">
        <f t="shared" si="23"/>
        <v>0</v>
      </c>
      <c r="N113" s="29">
        <f t="shared" si="24"/>
        <v>0</v>
      </c>
      <c r="P113" s="30" t="s">
        <v>85</v>
      </c>
      <c r="V113" s="33" t="s">
        <v>68</v>
      </c>
      <c r="X113" s="63" t="s">
        <v>374</v>
      </c>
      <c r="Y113" s="63" t="s">
        <v>374</v>
      </c>
      <c r="Z113" s="27" t="s">
        <v>93</v>
      </c>
      <c r="AA113" s="27" t="s">
        <v>376</v>
      </c>
      <c r="AJ113" s="4" t="s">
        <v>95</v>
      </c>
      <c r="AK113" s="4" t="s">
        <v>89</v>
      </c>
    </row>
    <row r="114" spans="1:37" ht="25.5">
      <c r="A114" s="25">
        <v>83</v>
      </c>
      <c r="B114" s="26" t="s">
        <v>271</v>
      </c>
      <c r="C114" s="27" t="s">
        <v>377</v>
      </c>
      <c r="D114" s="28" t="s">
        <v>378</v>
      </c>
      <c r="E114" s="29">
        <v>36</v>
      </c>
      <c r="F114" s="30" t="s">
        <v>219</v>
      </c>
      <c r="H114" s="31">
        <f>ROUND(E114*G114,2)</f>
        <v>0</v>
      </c>
      <c r="J114" s="31">
        <f t="shared" si="22"/>
        <v>0</v>
      </c>
      <c r="K114" s="32">
        <v>3.2000000000000003E-4</v>
      </c>
      <c r="L114" s="32">
        <f t="shared" si="23"/>
        <v>1.1520000000000001E-2</v>
      </c>
      <c r="N114" s="29">
        <f t="shared" si="24"/>
        <v>0</v>
      </c>
      <c r="P114" s="30" t="s">
        <v>85</v>
      </c>
      <c r="V114" s="33" t="s">
        <v>69</v>
      </c>
      <c r="X114" s="63" t="s">
        <v>379</v>
      </c>
      <c r="Y114" s="63" t="s">
        <v>377</v>
      </c>
      <c r="Z114" s="27" t="s">
        <v>294</v>
      </c>
      <c r="AJ114" s="4" t="s">
        <v>88</v>
      </c>
      <c r="AK114" s="4" t="s">
        <v>89</v>
      </c>
    </row>
    <row r="115" spans="1:37" ht="25.5">
      <c r="A115" s="25">
        <v>84</v>
      </c>
      <c r="B115" s="26" t="s">
        <v>90</v>
      </c>
      <c r="C115" s="27" t="s">
        <v>380</v>
      </c>
      <c r="D115" s="28" t="s">
        <v>381</v>
      </c>
      <c r="E115" s="29">
        <v>227.04</v>
      </c>
      <c r="F115" s="30" t="s">
        <v>206</v>
      </c>
      <c r="I115" s="31">
        <f>ROUND(E115*G115,2)</f>
        <v>0</v>
      </c>
      <c r="J115" s="31">
        <f t="shared" si="22"/>
        <v>0</v>
      </c>
      <c r="K115" s="32">
        <v>1E-3</v>
      </c>
      <c r="L115" s="32">
        <f t="shared" si="23"/>
        <v>0.22703999999999999</v>
      </c>
      <c r="N115" s="29">
        <f t="shared" si="24"/>
        <v>0</v>
      </c>
      <c r="P115" s="30" t="s">
        <v>85</v>
      </c>
      <c r="V115" s="33" t="s">
        <v>68</v>
      </c>
      <c r="X115" s="63" t="s">
        <v>380</v>
      </c>
      <c r="Y115" s="63" t="s">
        <v>380</v>
      </c>
      <c r="Z115" s="27" t="s">
        <v>382</v>
      </c>
      <c r="AA115" s="27" t="s">
        <v>85</v>
      </c>
      <c r="AJ115" s="4" t="s">
        <v>95</v>
      </c>
      <c r="AK115" s="4" t="s">
        <v>89</v>
      </c>
    </row>
    <row r="116" spans="1:37">
      <c r="A116" s="25">
        <v>85</v>
      </c>
      <c r="B116" s="26" t="s">
        <v>90</v>
      </c>
      <c r="C116" s="27" t="s">
        <v>383</v>
      </c>
      <c r="D116" s="28" t="s">
        <v>384</v>
      </c>
      <c r="E116" s="29">
        <v>12</v>
      </c>
      <c r="F116" s="30" t="s">
        <v>219</v>
      </c>
      <c r="I116" s="31">
        <f>ROUND(E116*G116,2)</f>
        <v>0</v>
      </c>
      <c r="J116" s="31">
        <f t="shared" si="22"/>
        <v>0</v>
      </c>
      <c r="K116" s="32">
        <v>2.8299999999999999E-2</v>
      </c>
      <c r="L116" s="32">
        <f t="shared" si="23"/>
        <v>0.33960000000000001</v>
      </c>
      <c r="N116" s="29">
        <f t="shared" si="24"/>
        <v>0</v>
      </c>
      <c r="P116" s="30" t="s">
        <v>85</v>
      </c>
      <c r="V116" s="33" t="s">
        <v>68</v>
      </c>
      <c r="X116" s="63" t="s">
        <v>383</v>
      </c>
      <c r="Y116" s="63" t="s">
        <v>383</v>
      </c>
      <c r="Z116" s="27" t="s">
        <v>223</v>
      </c>
      <c r="AA116" s="27" t="s">
        <v>85</v>
      </c>
      <c r="AJ116" s="4" t="s">
        <v>95</v>
      </c>
      <c r="AK116" s="4" t="s">
        <v>89</v>
      </c>
    </row>
    <row r="117" spans="1:37">
      <c r="A117" s="25">
        <v>86</v>
      </c>
      <c r="B117" s="26" t="s">
        <v>90</v>
      </c>
      <c r="C117" s="27" t="s">
        <v>385</v>
      </c>
      <c r="D117" s="28" t="s">
        <v>386</v>
      </c>
      <c r="E117" s="29">
        <v>24</v>
      </c>
      <c r="F117" s="30" t="s">
        <v>219</v>
      </c>
      <c r="I117" s="31">
        <f>ROUND(E117*G117,2)</f>
        <v>0</v>
      </c>
      <c r="J117" s="31">
        <f t="shared" si="22"/>
        <v>0</v>
      </c>
      <c r="K117" s="32">
        <v>4.99E-2</v>
      </c>
      <c r="L117" s="32">
        <f t="shared" si="23"/>
        <v>1.1976</v>
      </c>
      <c r="N117" s="29">
        <f t="shared" si="24"/>
        <v>0</v>
      </c>
      <c r="P117" s="30" t="s">
        <v>85</v>
      </c>
      <c r="V117" s="33" t="s">
        <v>68</v>
      </c>
      <c r="X117" s="63" t="s">
        <v>385</v>
      </c>
      <c r="Y117" s="63" t="s">
        <v>385</v>
      </c>
      <c r="Z117" s="27" t="s">
        <v>223</v>
      </c>
      <c r="AA117" s="27" t="s">
        <v>85</v>
      </c>
      <c r="AJ117" s="4" t="s">
        <v>95</v>
      </c>
      <c r="AK117" s="4" t="s">
        <v>89</v>
      </c>
    </row>
    <row r="118" spans="1:37">
      <c r="A118" s="25">
        <v>87</v>
      </c>
      <c r="B118" s="26" t="s">
        <v>271</v>
      </c>
      <c r="C118" s="27" t="s">
        <v>387</v>
      </c>
      <c r="D118" s="28" t="s">
        <v>388</v>
      </c>
      <c r="E118" s="29">
        <v>194.4</v>
      </c>
      <c r="F118" s="30" t="s">
        <v>107</v>
      </c>
      <c r="H118" s="31">
        <f>ROUND(E118*G118,2)</f>
        <v>0</v>
      </c>
      <c r="J118" s="31">
        <f t="shared" si="22"/>
        <v>0</v>
      </c>
      <c r="K118" s="32">
        <v>2.3628499999999999</v>
      </c>
      <c r="L118" s="32">
        <f t="shared" si="23"/>
        <v>459.33803999999998</v>
      </c>
      <c r="N118" s="29">
        <f t="shared" si="24"/>
        <v>0</v>
      </c>
      <c r="P118" s="30" t="s">
        <v>85</v>
      </c>
      <c r="V118" s="33" t="s">
        <v>69</v>
      </c>
      <c r="X118" s="63" t="s">
        <v>389</v>
      </c>
      <c r="Y118" s="63" t="s">
        <v>387</v>
      </c>
      <c r="Z118" s="27" t="s">
        <v>294</v>
      </c>
      <c r="AJ118" s="4" t="s">
        <v>88</v>
      </c>
      <c r="AK118" s="4" t="s">
        <v>89</v>
      </c>
    </row>
    <row r="119" spans="1:37" ht="25.5">
      <c r="A119" s="25">
        <v>88</v>
      </c>
      <c r="B119" s="26" t="s">
        <v>271</v>
      </c>
      <c r="C119" s="27" t="s">
        <v>390</v>
      </c>
      <c r="D119" s="28" t="s">
        <v>391</v>
      </c>
      <c r="E119" s="29">
        <v>13</v>
      </c>
      <c r="F119" s="30" t="s">
        <v>84</v>
      </c>
      <c r="H119" s="31">
        <f>ROUND(E119*G119,2)</f>
        <v>0</v>
      </c>
      <c r="J119" s="31">
        <f t="shared" si="22"/>
        <v>0</v>
      </c>
      <c r="K119" s="32">
        <v>15.584390000000001</v>
      </c>
      <c r="L119" s="32">
        <f t="shared" si="23"/>
        <v>202.59707</v>
      </c>
      <c r="N119" s="29">
        <f t="shared" si="24"/>
        <v>0</v>
      </c>
      <c r="P119" s="30" t="s">
        <v>85</v>
      </c>
      <c r="V119" s="33" t="s">
        <v>69</v>
      </c>
      <c r="X119" s="63" t="s">
        <v>392</v>
      </c>
      <c r="Y119" s="63" t="s">
        <v>390</v>
      </c>
      <c r="Z119" s="27" t="s">
        <v>294</v>
      </c>
      <c r="AJ119" s="4" t="s">
        <v>88</v>
      </c>
      <c r="AK119" s="4" t="s">
        <v>89</v>
      </c>
    </row>
    <row r="120" spans="1:37" ht="25.5">
      <c r="A120" s="25">
        <v>89</v>
      </c>
      <c r="B120" s="26" t="s">
        <v>271</v>
      </c>
      <c r="C120" s="27" t="s">
        <v>393</v>
      </c>
      <c r="D120" s="28" t="s">
        <v>394</v>
      </c>
      <c r="E120" s="29">
        <v>9</v>
      </c>
      <c r="F120" s="30" t="s">
        <v>84</v>
      </c>
      <c r="H120" s="31">
        <f>ROUND(E120*G120,2)</f>
        <v>0</v>
      </c>
      <c r="J120" s="31">
        <f t="shared" si="22"/>
        <v>0</v>
      </c>
      <c r="K120" s="32">
        <v>9.2385400000000004</v>
      </c>
      <c r="L120" s="32">
        <f t="shared" si="23"/>
        <v>83.146860000000004</v>
      </c>
      <c r="N120" s="29">
        <f t="shared" si="24"/>
        <v>0</v>
      </c>
      <c r="P120" s="30" t="s">
        <v>85</v>
      </c>
      <c r="V120" s="33" t="s">
        <v>69</v>
      </c>
      <c r="X120" s="63" t="s">
        <v>395</v>
      </c>
      <c r="Y120" s="63" t="s">
        <v>393</v>
      </c>
      <c r="Z120" s="27" t="s">
        <v>294</v>
      </c>
      <c r="AJ120" s="4" t="s">
        <v>88</v>
      </c>
      <c r="AK120" s="4" t="s">
        <v>89</v>
      </c>
    </row>
    <row r="121" spans="1:37" ht="25.5">
      <c r="A121" s="25">
        <v>90</v>
      </c>
      <c r="B121" s="26" t="s">
        <v>271</v>
      </c>
      <c r="C121" s="27" t="s">
        <v>396</v>
      </c>
      <c r="D121" s="28" t="s">
        <v>397</v>
      </c>
      <c r="E121" s="29">
        <v>1</v>
      </c>
      <c r="F121" s="30" t="s">
        <v>84</v>
      </c>
      <c r="H121" s="31">
        <f>ROUND(E121*G121,2)</f>
        <v>0</v>
      </c>
      <c r="J121" s="31">
        <f t="shared" si="22"/>
        <v>0</v>
      </c>
      <c r="K121" s="32">
        <v>21.530819999999999</v>
      </c>
      <c r="L121" s="32">
        <f t="shared" si="23"/>
        <v>21.530819999999999</v>
      </c>
      <c r="N121" s="29">
        <f t="shared" si="24"/>
        <v>0</v>
      </c>
      <c r="P121" s="30" t="s">
        <v>85</v>
      </c>
      <c r="V121" s="33" t="s">
        <v>69</v>
      </c>
      <c r="X121" s="63" t="s">
        <v>398</v>
      </c>
      <c r="Y121" s="63" t="s">
        <v>396</v>
      </c>
      <c r="Z121" s="27" t="s">
        <v>294</v>
      </c>
      <c r="AJ121" s="4" t="s">
        <v>88</v>
      </c>
      <c r="AK121" s="4" t="s">
        <v>89</v>
      </c>
    </row>
    <row r="122" spans="1:37">
      <c r="A122" s="25">
        <v>91</v>
      </c>
      <c r="B122" s="26" t="s">
        <v>90</v>
      </c>
      <c r="C122" s="27" t="s">
        <v>399</v>
      </c>
      <c r="D122" s="28" t="s">
        <v>400</v>
      </c>
      <c r="E122" s="29">
        <v>31.763000000000002</v>
      </c>
      <c r="F122" s="30" t="s">
        <v>84</v>
      </c>
      <c r="I122" s="31">
        <f>ROUND(E122*G122,2)</f>
        <v>0</v>
      </c>
      <c r="J122" s="31">
        <f t="shared" si="22"/>
        <v>0</v>
      </c>
      <c r="K122" s="32">
        <v>1.43</v>
      </c>
      <c r="L122" s="32">
        <f t="shared" si="23"/>
        <v>45.42109</v>
      </c>
      <c r="N122" s="29">
        <f t="shared" si="24"/>
        <v>0</v>
      </c>
      <c r="P122" s="30" t="s">
        <v>85</v>
      </c>
      <c r="V122" s="33" t="s">
        <v>68</v>
      </c>
      <c r="X122" s="63" t="s">
        <v>399</v>
      </c>
      <c r="Y122" s="63" t="s">
        <v>399</v>
      </c>
      <c r="Z122" s="27" t="s">
        <v>401</v>
      </c>
      <c r="AA122" s="27" t="s">
        <v>85</v>
      </c>
      <c r="AJ122" s="4" t="s">
        <v>95</v>
      </c>
      <c r="AK122" s="4" t="s">
        <v>89</v>
      </c>
    </row>
    <row r="123" spans="1:37">
      <c r="A123" s="25">
        <v>92</v>
      </c>
      <c r="B123" s="26" t="s">
        <v>90</v>
      </c>
      <c r="C123" s="27" t="s">
        <v>402</v>
      </c>
      <c r="D123" s="28" t="s">
        <v>403</v>
      </c>
      <c r="E123" s="29">
        <v>13.65</v>
      </c>
      <c r="F123" s="30" t="s">
        <v>84</v>
      </c>
      <c r="I123" s="31">
        <f>ROUND(E123*G123,2)</f>
        <v>0</v>
      </c>
      <c r="J123" s="31">
        <f t="shared" si="22"/>
        <v>0</v>
      </c>
      <c r="K123" s="32">
        <v>2.1349999999999998</v>
      </c>
      <c r="L123" s="32">
        <f t="shared" si="23"/>
        <v>29.142749999999999</v>
      </c>
      <c r="N123" s="29">
        <f t="shared" si="24"/>
        <v>0</v>
      </c>
      <c r="P123" s="30" t="s">
        <v>85</v>
      </c>
      <c r="V123" s="33" t="s">
        <v>68</v>
      </c>
      <c r="X123" s="63" t="s">
        <v>402</v>
      </c>
      <c r="Y123" s="63" t="s">
        <v>402</v>
      </c>
      <c r="Z123" s="27" t="s">
        <v>401</v>
      </c>
      <c r="AA123" s="27" t="s">
        <v>85</v>
      </c>
      <c r="AJ123" s="4" t="s">
        <v>95</v>
      </c>
      <c r="AK123" s="4" t="s">
        <v>89</v>
      </c>
    </row>
    <row r="124" spans="1:37">
      <c r="A124" s="25">
        <v>93</v>
      </c>
      <c r="B124" s="26" t="s">
        <v>90</v>
      </c>
      <c r="C124" s="27" t="s">
        <v>404</v>
      </c>
      <c r="D124" s="28" t="s">
        <v>405</v>
      </c>
      <c r="E124" s="29">
        <v>7.875</v>
      </c>
      <c r="F124" s="30" t="s">
        <v>84</v>
      </c>
      <c r="I124" s="31">
        <f>ROUND(E124*G124,2)</f>
        <v>0</v>
      </c>
      <c r="J124" s="31">
        <f t="shared" si="22"/>
        <v>0</v>
      </c>
      <c r="K124" s="32">
        <v>2.59</v>
      </c>
      <c r="L124" s="32">
        <f t="shared" si="23"/>
        <v>20.396249999999998</v>
      </c>
      <c r="N124" s="29">
        <f t="shared" si="24"/>
        <v>0</v>
      </c>
      <c r="P124" s="30" t="s">
        <v>85</v>
      </c>
      <c r="V124" s="33" t="s">
        <v>68</v>
      </c>
      <c r="X124" s="63" t="s">
        <v>404</v>
      </c>
      <c r="Y124" s="63" t="s">
        <v>404</v>
      </c>
      <c r="Z124" s="27" t="s">
        <v>401</v>
      </c>
      <c r="AA124" s="27" t="s">
        <v>85</v>
      </c>
      <c r="AJ124" s="4" t="s">
        <v>95</v>
      </c>
      <c r="AK124" s="4" t="s">
        <v>89</v>
      </c>
    </row>
    <row r="125" spans="1:37">
      <c r="D125" s="64" t="s">
        <v>406</v>
      </c>
      <c r="E125" s="65"/>
      <c r="F125" s="66"/>
      <c r="G125" s="67"/>
      <c r="H125" s="67"/>
      <c r="I125" s="67"/>
      <c r="J125" s="67"/>
      <c r="K125" s="68"/>
      <c r="L125" s="68"/>
      <c r="M125" s="65"/>
      <c r="N125" s="65"/>
      <c r="O125" s="66"/>
      <c r="P125" s="66"/>
      <c r="Q125" s="65"/>
      <c r="R125" s="65"/>
      <c r="S125" s="65"/>
      <c r="T125" s="69"/>
      <c r="U125" s="69"/>
      <c r="V125" s="69" t="s">
        <v>0</v>
      </c>
      <c r="W125" s="65"/>
      <c r="X125" s="70"/>
    </row>
    <row r="126" spans="1:37" ht="25.5">
      <c r="A126" s="25">
        <v>94</v>
      </c>
      <c r="B126" s="26" t="s">
        <v>271</v>
      </c>
      <c r="C126" s="27" t="s">
        <v>407</v>
      </c>
      <c r="D126" s="28" t="s">
        <v>408</v>
      </c>
      <c r="E126" s="29">
        <v>75</v>
      </c>
      <c r="F126" s="30" t="s">
        <v>219</v>
      </c>
      <c r="H126" s="31">
        <f>ROUND(E126*G126,2)</f>
        <v>0</v>
      </c>
      <c r="J126" s="31">
        <f t="shared" ref="J126:J142" si="25">ROUND(E126*G126,2)</f>
        <v>0</v>
      </c>
      <c r="K126" s="32">
        <v>0.94732000000000005</v>
      </c>
      <c r="L126" s="32">
        <f t="shared" ref="L126:L142" si="26">E126*K126</f>
        <v>71.049000000000007</v>
      </c>
      <c r="N126" s="29">
        <f t="shared" ref="N126:N142" si="27">E126*M126</f>
        <v>0</v>
      </c>
      <c r="P126" s="30" t="s">
        <v>85</v>
      </c>
      <c r="V126" s="33" t="s">
        <v>69</v>
      </c>
      <c r="X126" s="63" t="s">
        <v>409</v>
      </c>
      <c r="Y126" s="63" t="s">
        <v>407</v>
      </c>
      <c r="Z126" s="27" t="s">
        <v>294</v>
      </c>
      <c r="AJ126" s="4" t="s">
        <v>88</v>
      </c>
      <c r="AK126" s="4" t="s">
        <v>89</v>
      </c>
    </row>
    <row r="127" spans="1:37">
      <c r="A127" s="25">
        <v>95</v>
      </c>
      <c r="B127" s="26" t="s">
        <v>271</v>
      </c>
      <c r="C127" s="27" t="s">
        <v>410</v>
      </c>
      <c r="D127" s="28" t="s">
        <v>411</v>
      </c>
      <c r="E127" s="29">
        <v>19.725999999999999</v>
      </c>
      <c r="F127" s="30" t="s">
        <v>107</v>
      </c>
      <c r="H127" s="31">
        <f>ROUND(E127*G127,2)</f>
        <v>0</v>
      </c>
      <c r="J127" s="31">
        <f t="shared" si="25"/>
        <v>0</v>
      </c>
      <c r="K127" s="32">
        <v>2.4286699999999999</v>
      </c>
      <c r="L127" s="32">
        <f t="shared" si="26"/>
        <v>47.907944419999993</v>
      </c>
      <c r="N127" s="29">
        <f t="shared" si="27"/>
        <v>0</v>
      </c>
      <c r="P127" s="30" t="s">
        <v>85</v>
      </c>
      <c r="V127" s="33" t="s">
        <v>69</v>
      </c>
      <c r="X127" s="63" t="s">
        <v>412</v>
      </c>
      <c r="Y127" s="63" t="s">
        <v>410</v>
      </c>
      <c r="Z127" s="27" t="s">
        <v>294</v>
      </c>
      <c r="AJ127" s="4" t="s">
        <v>88</v>
      </c>
      <c r="AK127" s="4" t="s">
        <v>89</v>
      </c>
    </row>
    <row r="128" spans="1:37">
      <c r="A128" s="25">
        <v>96</v>
      </c>
      <c r="B128" s="26" t="s">
        <v>271</v>
      </c>
      <c r="C128" s="27" t="s">
        <v>413</v>
      </c>
      <c r="D128" s="28" t="s">
        <v>414</v>
      </c>
      <c r="E128" s="29">
        <v>250</v>
      </c>
      <c r="F128" s="30" t="s">
        <v>219</v>
      </c>
      <c r="H128" s="31">
        <f>ROUND(E128*G128,2)</f>
        <v>0</v>
      </c>
      <c r="J128" s="31">
        <f t="shared" si="25"/>
        <v>0</v>
      </c>
      <c r="K128" s="32">
        <v>2.0000000000000002E-5</v>
      </c>
      <c r="L128" s="32">
        <f t="shared" si="26"/>
        <v>5.0000000000000001E-3</v>
      </c>
      <c r="N128" s="29">
        <f t="shared" si="27"/>
        <v>0</v>
      </c>
      <c r="P128" s="30" t="s">
        <v>85</v>
      </c>
      <c r="V128" s="33" t="s">
        <v>69</v>
      </c>
      <c r="X128" s="63" t="s">
        <v>415</v>
      </c>
      <c r="Y128" s="63" t="s">
        <v>413</v>
      </c>
      <c r="Z128" s="27" t="s">
        <v>294</v>
      </c>
      <c r="AJ128" s="4" t="s">
        <v>88</v>
      </c>
      <c r="AK128" s="4" t="s">
        <v>89</v>
      </c>
    </row>
    <row r="129" spans="1:37">
      <c r="A129" s="25">
        <v>97</v>
      </c>
      <c r="B129" s="26" t="s">
        <v>90</v>
      </c>
      <c r="C129" s="27" t="s">
        <v>416</v>
      </c>
      <c r="D129" s="28" t="s">
        <v>417</v>
      </c>
      <c r="E129" s="29">
        <v>1</v>
      </c>
      <c r="F129" s="30" t="s">
        <v>418</v>
      </c>
      <c r="I129" s="31">
        <f>ROUND(E129*G129,2)</f>
        <v>0</v>
      </c>
      <c r="J129" s="31">
        <f t="shared" si="25"/>
        <v>0</v>
      </c>
      <c r="K129" s="32">
        <v>1</v>
      </c>
      <c r="L129" s="32">
        <f t="shared" si="26"/>
        <v>1</v>
      </c>
      <c r="N129" s="29">
        <f t="shared" si="27"/>
        <v>0</v>
      </c>
      <c r="P129" s="30" t="s">
        <v>85</v>
      </c>
      <c r="V129" s="33" t="s">
        <v>68</v>
      </c>
      <c r="X129" s="63" t="s">
        <v>416</v>
      </c>
      <c r="Y129" s="63" t="s">
        <v>416</v>
      </c>
      <c r="Z129" s="27" t="s">
        <v>419</v>
      </c>
      <c r="AA129" s="27" t="s">
        <v>85</v>
      </c>
      <c r="AJ129" s="4" t="s">
        <v>95</v>
      </c>
      <c r="AK129" s="4" t="s">
        <v>89</v>
      </c>
    </row>
    <row r="130" spans="1:37">
      <c r="A130" s="25">
        <v>98</v>
      </c>
      <c r="B130" s="26" t="s">
        <v>90</v>
      </c>
      <c r="C130" s="27" t="s">
        <v>420</v>
      </c>
      <c r="D130" s="28" t="s">
        <v>421</v>
      </c>
      <c r="E130" s="29">
        <v>75</v>
      </c>
      <c r="F130" s="30" t="s">
        <v>422</v>
      </c>
      <c r="I130" s="31">
        <f>ROUND(E130*G130,2)</f>
        <v>0</v>
      </c>
      <c r="J130" s="31">
        <f t="shared" si="25"/>
        <v>0</v>
      </c>
      <c r="K130" s="32">
        <v>1E-3</v>
      </c>
      <c r="L130" s="32">
        <f t="shared" si="26"/>
        <v>7.4999999999999997E-2</v>
      </c>
      <c r="N130" s="29">
        <f t="shared" si="27"/>
        <v>0</v>
      </c>
      <c r="P130" s="30" t="s">
        <v>85</v>
      </c>
      <c r="V130" s="33" t="s">
        <v>68</v>
      </c>
      <c r="X130" s="63" t="s">
        <v>420</v>
      </c>
      <c r="Y130" s="63" t="s">
        <v>420</v>
      </c>
      <c r="Z130" s="27" t="s">
        <v>223</v>
      </c>
      <c r="AA130" s="27" t="s">
        <v>85</v>
      </c>
      <c r="AJ130" s="4" t="s">
        <v>95</v>
      </c>
      <c r="AK130" s="4" t="s">
        <v>89</v>
      </c>
    </row>
    <row r="131" spans="1:37" ht="25.5">
      <c r="A131" s="25">
        <v>99</v>
      </c>
      <c r="B131" s="26" t="s">
        <v>271</v>
      </c>
      <c r="C131" s="27" t="s">
        <v>423</v>
      </c>
      <c r="D131" s="28" t="s">
        <v>424</v>
      </c>
      <c r="E131" s="29">
        <v>5540.7</v>
      </c>
      <c r="F131" s="30" t="s">
        <v>151</v>
      </c>
      <c r="H131" s="31">
        <f>ROUND(E131*G131,2)</f>
        <v>0</v>
      </c>
      <c r="J131" s="31">
        <f t="shared" si="25"/>
        <v>0</v>
      </c>
      <c r="L131" s="32">
        <f t="shared" si="26"/>
        <v>0</v>
      </c>
      <c r="N131" s="29">
        <f t="shared" si="27"/>
        <v>0</v>
      </c>
      <c r="P131" s="30" t="s">
        <v>85</v>
      </c>
      <c r="V131" s="33" t="s">
        <v>69</v>
      </c>
      <c r="X131" s="63" t="s">
        <v>425</v>
      </c>
      <c r="Y131" s="63" t="s">
        <v>423</v>
      </c>
      <c r="Z131" s="27" t="s">
        <v>294</v>
      </c>
      <c r="AJ131" s="4" t="s">
        <v>88</v>
      </c>
      <c r="AK131" s="4" t="s">
        <v>89</v>
      </c>
    </row>
    <row r="132" spans="1:37" ht="25.5">
      <c r="A132" s="25">
        <v>100</v>
      </c>
      <c r="B132" s="26" t="s">
        <v>271</v>
      </c>
      <c r="C132" s="27" t="s">
        <v>426</v>
      </c>
      <c r="D132" s="28" t="s">
        <v>427</v>
      </c>
      <c r="E132" s="29">
        <v>615</v>
      </c>
      <c r="F132" s="30" t="s">
        <v>219</v>
      </c>
      <c r="H132" s="31">
        <f>ROUND(E132*G132,2)</f>
        <v>0</v>
      </c>
      <c r="J132" s="31">
        <f t="shared" si="25"/>
        <v>0</v>
      </c>
      <c r="K132" s="32">
        <v>0.13691</v>
      </c>
      <c r="L132" s="32">
        <f t="shared" si="26"/>
        <v>84.199650000000005</v>
      </c>
      <c r="N132" s="29">
        <f t="shared" si="27"/>
        <v>0</v>
      </c>
      <c r="P132" s="30" t="s">
        <v>85</v>
      </c>
      <c r="V132" s="33" t="s">
        <v>69</v>
      </c>
      <c r="X132" s="63" t="s">
        <v>428</v>
      </c>
      <c r="Y132" s="63" t="s">
        <v>426</v>
      </c>
      <c r="Z132" s="27" t="s">
        <v>294</v>
      </c>
      <c r="AJ132" s="4" t="s">
        <v>88</v>
      </c>
      <c r="AK132" s="4" t="s">
        <v>89</v>
      </c>
    </row>
    <row r="133" spans="1:37">
      <c r="A133" s="25">
        <v>101</v>
      </c>
      <c r="B133" s="26" t="s">
        <v>90</v>
      </c>
      <c r="C133" s="27" t="s">
        <v>429</v>
      </c>
      <c r="D133" s="28" t="s">
        <v>430</v>
      </c>
      <c r="E133" s="29">
        <v>493.5</v>
      </c>
      <c r="F133" s="30" t="s">
        <v>84</v>
      </c>
      <c r="I133" s="31">
        <f>ROUND(E133*G133,2)</f>
        <v>0</v>
      </c>
      <c r="J133" s="31">
        <f t="shared" si="25"/>
        <v>0</v>
      </c>
      <c r="K133" s="32">
        <v>5.0999999999999997E-2</v>
      </c>
      <c r="L133" s="32">
        <f t="shared" si="26"/>
        <v>25.168499999999998</v>
      </c>
      <c r="N133" s="29">
        <f t="shared" si="27"/>
        <v>0</v>
      </c>
      <c r="P133" s="30" t="s">
        <v>85</v>
      </c>
      <c r="V133" s="33" t="s">
        <v>68</v>
      </c>
      <c r="X133" s="63" t="s">
        <v>429</v>
      </c>
      <c r="Y133" s="63" t="s">
        <v>429</v>
      </c>
      <c r="Z133" s="27" t="s">
        <v>312</v>
      </c>
      <c r="AA133" s="27" t="s">
        <v>85</v>
      </c>
      <c r="AJ133" s="4" t="s">
        <v>95</v>
      </c>
      <c r="AK133" s="4" t="s">
        <v>89</v>
      </c>
    </row>
    <row r="134" spans="1:37">
      <c r="A134" s="25">
        <v>102</v>
      </c>
      <c r="B134" s="26" t="s">
        <v>90</v>
      </c>
      <c r="C134" s="27" t="s">
        <v>431</v>
      </c>
      <c r="D134" s="28" t="s">
        <v>432</v>
      </c>
      <c r="E134" s="29">
        <v>798</v>
      </c>
      <c r="F134" s="30" t="s">
        <v>84</v>
      </c>
      <c r="I134" s="31">
        <f>ROUND(E134*G134,2)</f>
        <v>0</v>
      </c>
      <c r="J134" s="31">
        <f t="shared" si="25"/>
        <v>0</v>
      </c>
      <c r="K134" s="32">
        <v>0.14399999999999999</v>
      </c>
      <c r="L134" s="32">
        <f t="shared" si="26"/>
        <v>114.91199999999999</v>
      </c>
      <c r="N134" s="29">
        <f t="shared" si="27"/>
        <v>0</v>
      </c>
      <c r="P134" s="30" t="s">
        <v>85</v>
      </c>
      <c r="V134" s="33" t="s">
        <v>68</v>
      </c>
      <c r="X134" s="63" t="s">
        <v>431</v>
      </c>
      <c r="Y134" s="63" t="s">
        <v>431</v>
      </c>
      <c r="Z134" s="27" t="s">
        <v>312</v>
      </c>
      <c r="AA134" s="27" t="s">
        <v>85</v>
      </c>
      <c r="AJ134" s="4" t="s">
        <v>95</v>
      </c>
      <c r="AK134" s="4" t="s">
        <v>89</v>
      </c>
    </row>
    <row r="135" spans="1:37">
      <c r="A135" s="25">
        <v>103</v>
      </c>
      <c r="B135" s="26" t="s">
        <v>90</v>
      </c>
      <c r="C135" s="27" t="s">
        <v>433</v>
      </c>
      <c r="D135" s="28" t="s">
        <v>434</v>
      </c>
      <c r="E135" s="29">
        <v>493.5</v>
      </c>
      <c r="F135" s="30" t="s">
        <v>84</v>
      </c>
      <c r="I135" s="31">
        <f>ROUND(E135*G135,2)</f>
        <v>0</v>
      </c>
      <c r="J135" s="31">
        <f t="shared" si="25"/>
        <v>0</v>
      </c>
      <c r="K135" s="32">
        <v>5.8000000000000003E-2</v>
      </c>
      <c r="L135" s="32">
        <f t="shared" si="26"/>
        <v>28.623000000000001</v>
      </c>
      <c r="N135" s="29">
        <f t="shared" si="27"/>
        <v>0</v>
      </c>
      <c r="P135" s="30" t="s">
        <v>85</v>
      </c>
      <c r="V135" s="33" t="s">
        <v>68</v>
      </c>
      <c r="X135" s="63" t="s">
        <v>433</v>
      </c>
      <c r="Y135" s="63" t="s">
        <v>433</v>
      </c>
      <c r="Z135" s="27" t="s">
        <v>312</v>
      </c>
      <c r="AA135" s="27" t="s">
        <v>85</v>
      </c>
      <c r="AJ135" s="4" t="s">
        <v>95</v>
      </c>
      <c r="AK135" s="4" t="s">
        <v>89</v>
      </c>
    </row>
    <row r="136" spans="1:37">
      <c r="A136" s="25">
        <v>104</v>
      </c>
      <c r="B136" s="26" t="s">
        <v>110</v>
      </c>
      <c r="C136" s="27" t="s">
        <v>435</v>
      </c>
      <c r="D136" s="28" t="s">
        <v>436</v>
      </c>
      <c r="E136" s="29">
        <v>420</v>
      </c>
      <c r="F136" s="30" t="s">
        <v>219</v>
      </c>
      <c r="H136" s="31">
        <f t="shared" ref="H136:H142" si="28">ROUND(E136*G136,2)</f>
        <v>0</v>
      </c>
      <c r="J136" s="31">
        <f t="shared" si="25"/>
        <v>0</v>
      </c>
      <c r="L136" s="32">
        <f t="shared" si="26"/>
        <v>0</v>
      </c>
      <c r="N136" s="29">
        <f t="shared" si="27"/>
        <v>0</v>
      </c>
      <c r="P136" s="30" t="s">
        <v>85</v>
      </c>
      <c r="V136" s="33" t="s">
        <v>69</v>
      </c>
      <c r="X136" s="63" t="s">
        <v>437</v>
      </c>
      <c r="Y136" s="63" t="s">
        <v>435</v>
      </c>
      <c r="Z136" s="27" t="s">
        <v>294</v>
      </c>
      <c r="AJ136" s="4" t="s">
        <v>88</v>
      </c>
      <c r="AK136" s="4" t="s">
        <v>89</v>
      </c>
    </row>
    <row r="137" spans="1:37">
      <c r="A137" s="25">
        <v>105</v>
      </c>
      <c r="B137" s="26" t="s">
        <v>271</v>
      </c>
      <c r="C137" s="27" t="s">
        <v>438</v>
      </c>
      <c r="D137" s="28" t="s">
        <v>439</v>
      </c>
      <c r="E137" s="29">
        <v>1931.25</v>
      </c>
      <c r="F137" s="30" t="s">
        <v>151</v>
      </c>
      <c r="H137" s="31">
        <f t="shared" si="28"/>
        <v>0</v>
      </c>
      <c r="J137" s="31">
        <f t="shared" si="25"/>
        <v>0</v>
      </c>
      <c r="L137" s="32">
        <f t="shared" si="26"/>
        <v>0</v>
      </c>
      <c r="M137" s="29">
        <v>0.252</v>
      </c>
      <c r="N137" s="29">
        <f t="shared" si="27"/>
        <v>486.67500000000001</v>
      </c>
      <c r="P137" s="30" t="s">
        <v>85</v>
      </c>
      <c r="V137" s="33" t="s">
        <v>69</v>
      </c>
      <c r="X137" s="63" t="s">
        <v>440</v>
      </c>
      <c r="Y137" s="63" t="s">
        <v>438</v>
      </c>
      <c r="Z137" s="27" t="s">
        <v>294</v>
      </c>
      <c r="AJ137" s="4" t="s">
        <v>88</v>
      </c>
      <c r="AK137" s="4" t="s">
        <v>89</v>
      </c>
    </row>
    <row r="138" spans="1:37">
      <c r="A138" s="25">
        <v>106</v>
      </c>
      <c r="B138" s="26" t="s">
        <v>441</v>
      </c>
      <c r="C138" s="27" t="s">
        <v>442</v>
      </c>
      <c r="D138" s="28" t="s">
        <v>443</v>
      </c>
      <c r="E138" s="29">
        <v>486.678</v>
      </c>
      <c r="F138" s="30" t="s">
        <v>418</v>
      </c>
      <c r="H138" s="31">
        <f t="shared" si="28"/>
        <v>0</v>
      </c>
      <c r="J138" s="31">
        <f t="shared" si="25"/>
        <v>0</v>
      </c>
      <c r="L138" s="32">
        <f t="shared" si="26"/>
        <v>0</v>
      </c>
      <c r="N138" s="29">
        <f t="shared" si="27"/>
        <v>0</v>
      </c>
      <c r="P138" s="30" t="s">
        <v>85</v>
      </c>
      <c r="V138" s="33" t="s">
        <v>69</v>
      </c>
      <c r="X138" s="63" t="s">
        <v>444</v>
      </c>
      <c r="Y138" s="63" t="s">
        <v>442</v>
      </c>
      <c r="Z138" s="27" t="s">
        <v>445</v>
      </c>
      <c r="AJ138" s="4" t="s">
        <v>88</v>
      </c>
      <c r="AK138" s="4" t="s">
        <v>89</v>
      </c>
    </row>
    <row r="139" spans="1:37">
      <c r="A139" s="25">
        <v>107</v>
      </c>
      <c r="B139" s="26" t="s">
        <v>446</v>
      </c>
      <c r="C139" s="27" t="s">
        <v>447</v>
      </c>
      <c r="D139" s="28" t="s">
        <v>448</v>
      </c>
      <c r="E139" s="29">
        <v>486.67500000000001</v>
      </c>
      <c r="F139" s="30" t="s">
        <v>418</v>
      </c>
      <c r="H139" s="31">
        <f t="shared" si="28"/>
        <v>0</v>
      </c>
      <c r="J139" s="31">
        <f t="shared" si="25"/>
        <v>0</v>
      </c>
      <c r="L139" s="32">
        <f t="shared" si="26"/>
        <v>0</v>
      </c>
      <c r="N139" s="29">
        <f t="shared" si="27"/>
        <v>0</v>
      </c>
      <c r="P139" s="30" t="s">
        <v>85</v>
      </c>
      <c r="V139" s="33" t="s">
        <v>69</v>
      </c>
      <c r="X139" s="63" t="s">
        <v>449</v>
      </c>
      <c r="Y139" s="63" t="s">
        <v>447</v>
      </c>
      <c r="Z139" s="27" t="s">
        <v>445</v>
      </c>
      <c r="AJ139" s="4" t="s">
        <v>88</v>
      </c>
      <c r="AK139" s="4" t="s">
        <v>89</v>
      </c>
    </row>
    <row r="140" spans="1:37" ht="25.5">
      <c r="A140" s="25">
        <v>108</v>
      </c>
      <c r="B140" s="26" t="s">
        <v>81</v>
      </c>
      <c r="C140" s="27" t="s">
        <v>450</v>
      </c>
      <c r="D140" s="28" t="s">
        <v>451</v>
      </c>
      <c r="E140" s="29">
        <v>486.67500000000001</v>
      </c>
      <c r="F140" s="30" t="s">
        <v>418</v>
      </c>
      <c r="H140" s="31">
        <f t="shared" si="28"/>
        <v>0</v>
      </c>
      <c r="J140" s="31">
        <f t="shared" si="25"/>
        <v>0</v>
      </c>
      <c r="L140" s="32">
        <f t="shared" si="26"/>
        <v>0</v>
      </c>
      <c r="N140" s="29">
        <f t="shared" si="27"/>
        <v>0</v>
      </c>
      <c r="P140" s="30" t="s">
        <v>85</v>
      </c>
      <c r="V140" s="33" t="s">
        <v>69</v>
      </c>
      <c r="X140" s="63" t="s">
        <v>452</v>
      </c>
      <c r="Y140" s="63" t="s">
        <v>450</v>
      </c>
      <c r="Z140" s="27" t="s">
        <v>445</v>
      </c>
      <c r="AJ140" s="4" t="s">
        <v>88</v>
      </c>
      <c r="AK140" s="4" t="s">
        <v>89</v>
      </c>
    </row>
    <row r="141" spans="1:37">
      <c r="A141" s="25">
        <v>109</v>
      </c>
      <c r="B141" s="26" t="s">
        <v>81</v>
      </c>
      <c r="C141" s="27" t="s">
        <v>453</v>
      </c>
      <c r="D141" s="28" t="s">
        <v>454</v>
      </c>
      <c r="E141" s="29">
        <v>5399.75</v>
      </c>
      <c r="F141" s="30" t="s">
        <v>107</v>
      </c>
      <c r="H141" s="31">
        <f t="shared" si="28"/>
        <v>0</v>
      </c>
      <c r="J141" s="31">
        <f t="shared" si="25"/>
        <v>0</v>
      </c>
      <c r="L141" s="32">
        <f t="shared" si="26"/>
        <v>0</v>
      </c>
      <c r="N141" s="29">
        <f t="shared" si="27"/>
        <v>0</v>
      </c>
      <c r="P141" s="30" t="s">
        <v>85</v>
      </c>
      <c r="V141" s="33" t="s">
        <v>69</v>
      </c>
      <c r="X141" s="63" t="s">
        <v>455</v>
      </c>
      <c r="Y141" s="63" t="s">
        <v>453</v>
      </c>
      <c r="Z141" s="27" t="s">
        <v>445</v>
      </c>
      <c r="AJ141" s="4" t="s">
        <v>88</v>
      </c>
      <c r="AK141" s="4" t="s">
        <v>89</v>
      </c>
    </row>
    <row r="142" spans="1:37">
      <c r="A142" s="25">
        <v>110</v>
      </c>
      <c r="B142" s="26" t="s">
        <v>271</v>
      </c>
      <c r="C142" s="27" t="s">
        <v>456</v>
      </c>
      <c r="D142" s="28" t="s">
        <v>457</v>
      </c>
      <c r="E142" s="29">
        <v>15397.674999999999</v>
      </c>
      <c r="F142" s="30" t="s">
        <v>418</v>
      </c>
      <c r="H142" s="31">
        <f t="shared" si="28"/>
        <v>0</v>
      </c>
      <c r="J142" s="31">
        <f t="shared" si="25"/>
        <v>0</v>
      </c>
      <c r="L142" s="32">
        <f t="shared" si="26"/>
        <v>0</v>
      </c>
      <c r="N142" s="29">
        <f t="shared" si="27"/>
        <v>0</v>
      </c>
      <c r="P142" s="30" t="s">
        <v>85</v>
      </c>
      <c r="V142" s="33" t="s">
        <v>69</v>
      </c>
      <c r="X142" s="63" t="s">
        <v>458</v>
      </c>
      <c r="Y142" s="63" t="s">
        <v>456</v>
      </c>
      <c r="Z142" s="27" t="s">
        <v>294</v>
      </c>
      <c r="AJ142" s="4" t="s">
        <v>88</v>
      </c>
      <c r="AK142" s="4" t="s">
        <v>89</v>
      </c>
    </row>
    <row r="143" spans="1:37">
      <c r="D143" s="71" t="s">
        <v>459</v>
      </c>
      <c r="E143" s="72">
        <f>J143</f>
        <v>0</v>
      </c>
      <c r="H143" s="72">
        <f>SUM(H111:H142)</f>
        <v>0</v>
      </c>
      <c r="I143" s="72">
        <f>SUM(I111:I142)</f>
        <v>0</v>
      </c>
      <c r="J143" s="72">
        <f>SUM(J111:J142)</f>
        <v>0</v>
      </c>
      <c r="L143" s="73">
        <f>SUM(L111:L142)</f>
        <v>1239.9475844200001</v>
      </c>
      <c r="N143" s="74">
        <f>SUM(N111:N142)</f>
        <v>486.67500000000001</v>
      </c>
      <c r="W143" s="29">
        <f>SUM(W111:W142)</f>
        <v>0</v>
      </c>
    </row>
    <row r="145" spans="4:23">
      <c r="D145" s="71" t="s">
        <v>460</v>
      </c>
      <c r="E145" s="72">
        <f>J145</f>
        <v>0</v>
      </c>
      <c r="H145" s="72">
        <f>+H52+H64+H73+H93+H109+H143</f>
        <v>0</v>
      </c>
      <c r="I145" s="72">
        <f>+I52+I64+I73+I93+I109+I143</f>
        <v>0</v>
      </c>
      <c r="J145" s="72">
        <f>+J52+J64+J73+J93+J109+J143</f>
        <v>0</v>
      </c>
      <c r="L145" s="73">
        <f>+L52+L64+L73+L93+L109+L143</f>
        <v>15397.67486682</v>
      </c>
      <c r="N145" s="74">
        <f>+N52+N64+N73+N93+N109+N143</f>
        <v>486.67500000000001</v>
      </c>
      <c r="W145" s="29">
        <f>+W52+W64+W73+W93+W109+W143</f>
        <v>0</v>
      </c>
    </row>
    <row r="147" spans="4:23">
      <c r="D147" s="75" t="s">
        <v>461</v>
      </c>
      <c r="E147" s="72">
        <f>J147</f>
        <v>0</v>
      </c>
      <c r="H147" s="72">
        <f>+H145</f>
        <v>0</v>
      </c>
      <c r="I147" s="72">
        <f>+I145</f>
        <v>0</v>
      </c>
      <c r="J147" s="72">
        <f>+J145</f>
        <v>0</v>
      </c>
      <c r="L147" s="73">
        <f>+L145</f>
        <v>15397.67486682</v>
      </c>
      <c r="N147" s="74">
        <f>+N145</f>
        <v>486.67500000000001</v>
      </c>
      <c r="W147" s="29">
        <f>+W145</f>
        <v>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10"/>
  <sheetViews>
    <sheetView showGridLines="0" workbookViewId="0">
      <pane ySplit="10" topLeftCell="A20" activePane="bottomLeft" state="frozen"/>
      <selection pane="bottomLeft" activeCell="D3" sqref="D3"/>
    </sheetView>
  </sheetViews>
  <sheetFormatPr defaultColWidth="9.140625" defaultRowHeight="13.5"/>
  <cols>
    <col min="1" max="1" width="15.7109375" style="12" customWidth="1"/>
    <col min="2" max="3" width="45.7109375" style="12" customWidth="1"/>
    <col min="4" max="4" width="11.28515625" style="13" customWidth="1"/>
    <col min="5" max="1024" width="9.140625" style="4"/>
  </cols>
  <sheetData>
    <row r="1" spans="1:6">
      <c r="A1" s="14" t="s">
        <v>2</v>
      </c>
      <c r="B1" s="15"/>
      <c r="C1" s="15"/>
      <c r="D1" s="16" t="s">
        <v>462</v>
      </c>
    </row>
    <row r="2" spans="1:6">
      <c r="A2" s="14" t="s">
        <v>10</v>
      </c>
      <c r="B2" s="15"/>
      <c r="C2" s="15"/>
      <c r="D2" s="16" t="s">
        <v>71</v>
      </c>
    </row>
    <row r="3" spans="1:6">
      <c r="A3" s="14" t="s">
        <v>14</v>
      </c>
      <c r="B3" s="15"/>
      <c r="C3" s="15"/>
      <c r="D3" s="16" t="s">
        <v>464</v>
      </c>
    </row>
    <row r="4" spans="1:6">
      <c r="A4" s="15"/>
      <c r="B4" s="15"/>
      <c r="C4" s="15"/>
      <c r="D4" s="15"/>
    </row>
    <row r="5" spans="1:6">
      <c r="A5" s="14" t="s">
        <v>72</v>
      </c>
      <c r="B5" s="15"/>
      <c r="C5" s="15"/>
      <c r="D5" s="15"/>
    </row>
    <row r="6" spans="1:6">
      <c r="A6" s="14" t="s">
        <v>73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74</v>
      </c>
      <c r="B8" s="17"/>
      <c r="C8" s="18"/>
      <c r="D8" s="19"/>
    </row>
    <row r="9" spans="1:6">
      <c r="A9" s="20" t="s">
        <v>64</v>
      </c>
      <c r="B9" s="20" t="s">
        <v>65</v>
      </c>
      <c r="C9" s="20" t="s">
        <v>66</v>
      </c>
      <c r="D9" s="21" t="s">
        <v>67</v>
      </c>
      <c r="F9" s="4" t="s">
        <v>463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Martin Sandanus</cp:lastModifiedBy>
  <cp:revision>2</cp:revision>
  <cp:lastPrinted>2019-05-20T14:23:00Z</cp:lastPrinted>
  <dcterms:created xsi:type="dcterms:W3CDTF">1999-04-06T07:39:00Z</dcterms:created>
  <dcterms:modified xsi:type="dcterms:W3CDTF">2024-10-24T06:46:45Z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