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simona_bazylakova_bratislava_sk/Documents/Pracovná plocha/VO/Nadlimitné zákazky/Osobné motorové vozidlá OVS/SP/"/>
    </mc:Choice>
  </mc:AlternateContent>
  <xr:revisionPtr revIDLastSave="340" documentId="13_ncr:1_{B5F6DD31-FF54-41C7-B553-76949E5F3D8E}" xr6:coauthVersionLast="47" xr6:coauthVersionMax="47" xr10:uidLastSave="{D4190538-745D-4B79-A6A0-48BBECFBA2F6}"/>
  <bookViews>
    <workbookView xWindow="-28920" yWindow="-120" windowWidth="29040" windowHeight="15840" firstSheet="1" activeTab="1" xr2:uid="{89D3062A-3E8C-407B-A16C-9D1AA0F43D56}"/>
  </bookViews>
  <sheets>
    <sheet name="Zákl. nastavenie" sheetId="7" state="hidden" r:id="rId1"/>
    <sheet name="Ponuka" sheetId="10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  <definedName name="_xlnm.Print_Area" localSheetId="1">Ponuka!$A$2:$H$39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10" l="1"/>
  <c r="E21" i="10"/>
  <c r="G21" i="10" s="1"/>
  <c r="E22" i="10"/>
  <c r="F22" i="10" s="1"/>
  <c r="E23" i="10" l="1"/>
  <c r="G22" i="10"/>
  <c r="F21" i="10"/>
  <c r="C19" i="10"/>
  <c r="E35" i="7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G23" i="10" l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<sst xmlns="http://schemas.openxmlformats.org/spreadsheetml/2006/main" count="152" uniqueCount="102">
  <si>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</si>
  <si>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</si>
  <si>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</si>
  <si>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</si>
  <si>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</si>
  <si>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</si>
  <si>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</si>
  <si>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</si>
  <si>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</si>
  <si>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</si>
  <si>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</si>
  <si>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</si>
  <si>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</si>
  <si>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</si>
  <si>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</si>
  <si>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</si>
  <si>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</si>
  <si>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</si>
  <si>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</si>
  <si>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</si>
  <si>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</si>
  <si>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</si>
  <si>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</si>
  <si>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</si>
  <si>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</si>
  <si>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</si>
  <si>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</si>
  <si>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</si>
  <si>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</si>
  <si>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</si>
  <si>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</si>
  <si>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</si>
  <si>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</si>
  <si>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</si>
  <si>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</si>
  <si>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</si>
  <si>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</si>
  <si>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Názov položky</t>
  </si>
  <si>
    <t>Počet kusov</t>
  </si>
  <si>
    <t>Výška DPH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</si>
  <si>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</si>
  <si>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</si>
  <si>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</si>
  <si>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</si>
  <si>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</si>
  <si>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</si>
  <si>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</si>
  <si>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</si>
  <si>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</si>
  <si>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</si>
  <si>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</si>
  <si>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</si>
  <si>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</si>
  <si>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</si>
  <si>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</si>
  <si>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</si>
  <si>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</si>
  <si>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</si>
  <si>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</si>
  <si>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</si>
  <si>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</si>
  <si>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</si>
  <si>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</si>
  <si>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</si>
  <si>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</si>
  <si>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</si>
  <si>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</si>
  <si>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</si>
  <si>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</si>
  <si>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</si>
  <si>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</si>
  <si>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</si>
  <si>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Cena za celý predmet zákazky</t>
  </si>
  <si>
    <t>žiadna</t>
  </si>
  <si>
    <t>Som platcom DPH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</si>
  <si>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</si>
  <si>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</si>
  <si>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</si>
  <si>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</si>
  <si>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</si>
  <si>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</si>
  <si>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</si>
  <si>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</si>
  <si>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t>Najnižšia cena za celý predmet zákazky v EUR s DPH</t>
  </si>
  <si>
    <t>Kritérium:</t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</si>
  <si>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</si>
  <si>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</si>
  <si>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Príloha č. 2 - Ponuka v zákazke „Nákup osobných motorových vozidiel“</t>
  </si>
  <si>
    <t xml:space="preserve">Vyhlásenie k participácii na vypracovaní ponuky inou osobou </t>
  </si>
  <si>
    <t>Vypracoval uchádzač ponuku sám?</t>
  </si>
  <si>
    <t xml:space="preserve">Ak uchádzač nevypracoval ponuku sám, nižšie uvedie identifikáciu osoby, ktorej služby alebo podklady pri vypracovaní ponuky využil - ide o požiadavku v zmysle § 49 ods. 5 zákona č. 343/2015 Z. z. o verejnom obstarávaní a o zmene a doplnení niektorých zákonov v znení neskorších predpisov. Uchádzač ďalej vyhlasuje, že si je vedomý právnych následkov uvedenia nepravdivých informácií v tomto vyhlásení alebo zamlčania takejto osoby. </t>
  </si>
  <si>
    <r>
      <t xml:space="preserve">Identifikačné údaje osoby, ktorá participovala na vypracovaní ponuky </t>
    </r>
    <r>
      <rPr>
        <b/>
        <i/>
        <sz val="11"/>
        <rFont val="Calibri"/>
        <family val="2"/>
        <charset val="238"/>
        <scheme val="minor"/>
      </rPr>
      <t>(vypĺna uchádzač iba ak nevypracoval ponuku sám)</t>
    </r>
  </si>
  <si>
    <t>Meno a priezvisko:</t>
  </si>
  <si>
    <t>Obchodné meno alebo názov:</t>
  </si>
  <si>
    <t>Sídlo alebo miesto podnikania:</t>
  </si>
  <si>
    <t>Identifikačné číslo, ak bolo pridelené:</t>
  </si>
  <si>
    <t>Osobné vozidlo Plug-in Hybrid</t>
  </si>
  <si>
    <t>Osobné vozidlo - elektromobil na prepravu osôb a tovaru</t>
  </si>
  <si>
    <t>Suma v EUR s DPH za jedno vozidlo</t>
  </si>
  <si>
    <t>Suma v EUR s DPH za všetky vozidlá</t>
  </si>
  <si>
    <t>e</t>
  </si>
  <si>
    <t>Suma v EUR bez DPH za jedno vozidlo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</si>
</sst>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7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</borders>
  <cellStyleXfs count="6">
    <xf numFmtId="0" fontId="0" fillId="0" borderId="0"/>
    <xf numFmtId="0" fontId="4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235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59" xfId="0" applyFont="1" applyBorder="1" applyAlignment="1">
      <alignment horizontal="center" vertical="center"/>
    </xf>
    <xf numFmtId="0" fontId="6" fillId="0" borderId="40" xfId="0" applyFont="1" applyBorder="1" applyAlignment="1">
      <alignment horizontal="justify" vertical="center"/>
    </xf>
    <xf numFmtId="0" fontId="0" fillId="0" borderId="40" xfId="0" applyBorder="1" applyAlignment="1">
      <alignment horizontal="left" vertical="center" wrapText="1" indent="1"/>
    </xf>
    <xf numFmtId="0" fontId="6" fillId="0" borderId="40" xfId="0" applyFont="1" applyBorder="1" applyAlignment="1">
      <alignment horizontal="left" vertical="center" wrapText="1" indent="1"/>
    </xf>
    <xf numFmtId="0" fontId="2" fillId="0" borderId="40" xfId="0" applyFont="1" applyBorder="1" applyAlignment="1">
      <alignment horizontal="center" vertical="center" wrapText="1"/>
    </xf>
    <xf numFmtId="0" fontId="0" fillId="0" borderId="40" xfId="0" applyBorder="1" applyAlignment="1">
      <alignment horizontal="left" wrapText="1" indent="1"/>
    </xf>
    <xf numFmtId="0" fontId="6" fillId="0" borderId="41" xfId="0" applyFont="1" applyBorder="1" applyAlignment="1">
      <alignment vertical="center"/>
    </xf>
    <xf numFmtId="0" fontId="0" fillId="0" borderId="40" xfId="0" applyBorder="1" applyAlignment="1">
      <alignment horizontal="left" vertical="center" indent="1"/>
    </xf>
    <xf numFmtId="0" fontId="2" fillId="0" borderId="40" xfId="0" applyFont="1" applyBorder="1" applyAlignment="1">
      <alignment horizontal="center" vertical="center"/>
    </xf>
    <xf numFmtId="0" fontId="0" fillId="0" borderId="40" xfId="0" applyBorder="1" applyAlignment="1">
      <alignment horizontal="justify" vertical="center"/>
    </xf>
    <xf numFmtId="0" fontId="0" fillId="0" borderId="41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5" xfId="0" applyFill="1" applyBorder="1" applyAlignment="1" applyProtection="1">
      <alignment horizontal="center" wrapText="1"/>
      <protection hidden="1"/>
    </xf>
    <xf numFmtId="0" fontId="2" fillId="5" borderId="46" xfId="0" applyFont="1" applyFill="1" applyBorder="1" applyAlignment="1" applyProtection="1">
      <alignment wrapText="1"/>
      <protection hidden="1"/>
    </xf>
    <xf numFmtId="0" fontId="2" fillId="5" borderId="47" xfId="0" applyFont="1" applyFill="1" applyBorder="1" applyAlignment="1" applyProtection="1">
      <alignment wrapText="1"/>
      <protection hidden="1"/>
    </xf>
    <xf numFmtId="0" fontId="2" fillId="5" borderId="48" xfId="0" applyFont="1" applyFill="1" applyBorder="1" applyAlignment="1" applyProtection="1">
      <alignment wrapText="1"/>
      <protection hidden="1"/>
    </xf>
    <xf numFmtId="0" fontId="2" fillId="5" borderId="43" xfId="0" applyFont="1" applyFill="1" applyBorder="1" applyAlignment="1" applyProtection="1">
      <alignment wrapText="1"/>
      <protection hidden="1"/>
    </xf>
    <xf numFmtId="0" fontId="2" fillId="5" borderId="45" xfId="0" applyFont="1" applyFill="1" applyBorder="1" applyAlignment="1" applyProtection="1">
      <alignment wrapText="1"/>
      <protection hidden="1"/>
    </xf>
    <xf numFmtId="0" fontId="0" fillId="5" borderId="40" xfId="0" applyFill="1" applyBorder="1" applyAlignment="1" applyProtection="1">
      <alignment horizontal="center"/>
      <protection hidden="1"/>
    </xf>
    <xf numFmtId="0" fontId="0" fillId="0" borderId="33" xfId="0" applyBorder="1" applyAlignment="1" applyProtection="1">
      <alignment wrapText="1"/>
      <protection locked="0" hidden="1"/>
    </xf>
    <xf numFmtId="0" fontId="0" fillId="0" borderId="34" xfId="0" applyBorder="1" applyAlignment="1" applyProtection="1">
      <alignment wrapText="1"/>
      <protection locked="0" hidden="1"/>
    </xf>
    <xf numFmtId="2" fontId="0" fillId="0" borderId="34" xfId="4" applyNumberFormat="1" applyFont="1" applyFill="1" applyBorder="1" applyAlignment="1" applyProtection="1">
      <alignment wrapText="1"/>
      <protection locked="0" hidden="1"/>
    </xf>
    <xf numFmtId="0" fontId="1" fillId="0" borderId="34" xfId="2" applyFont="1" applyFill="1" applyBorder="1" applyProtection="1">
      <protection locked="0" hidden="1"/>
    </xf>
    <xf numFmtId="2" fontId="0" fillId="0" borderId="50" xfId="4" applyNumberFormat="1" applyFont="1" applyFill="1" applyBorder="1" applyAlignment="1" applyProtection="1">
      <alignment wrapText="1"/>
      <protection locked="0" hidden="1"/>
    </xf>
    <xf numFmtId="2" fontId="0" fillId="5" borderId="50" xfId="0" applyNumberFormat="1" applyFill="1" applyBorder="1" applyProtection="1">
      <protection hidden="1"/>
    </xf>
    <xf numFmtId="2" fontId="0" fillId="5" borderId="23" xfId="0" applyNumberFormat="1" applyFill="1" applyBorder="1" applyProtection="1">
      <protection hidden="1"/>
    </xf>
    <xf numFmtId="2" fontId="0" fillId="5" borderId="57" xfId="0" applyNumberFormat="1" applyFill="1" applyBorder="1" applyProtection="1">
      <protection hidden="1"/>
    </xf>
    <xf numFmtId="0" fontId="0" fillId="0" borderId="24" xfId="0" applyBorder="1" applyAlignment="1" applyProtection="1">
      <alignment wrapText="1"/>
      <protection locked="0" hidden="1"/>
    </xf>
    <xf numFmtId="0" fontId="0" fillId="0" borderId="23" xfId="0" applyBorder="1" applyAlignment="1" applyProtection="1">
      <alignment wrapText="1"/>
      <protection locked="0" hidden="1"/>
    </xf>
    <xf numFmtId="2" fontId="0" fillId="0" borderId="23" xfId="4" applyNumberFormat="1" applyFont="1" applyFill="1" applyBorder="1" applyAlignment="1" applyProtection="1">
      <alignment wrapText="1"/>
      <protection locked="0" hidden="1"/>
    </xf>
    <xf numFmtId="2" fontId="0" fillId="0" borderId="37" xfId="4" applyNumberFormat="1" applyFont="1" applyFill="1" applyBorder="1" applyAlignment="1" applyProtection="1">
      <alignment wrapText="1"/>
      <protection locked="0" hidden="1"/>
    </xf>
    <xf numFmtId="2" fontId="0" fillId="5" borderId="37" xfId="0" applyNumberFormat="1" applyFill="1" applyBorder="1" applyProtection="1">
      <protection hidden="1"/>
    </xf>
    <xf numFmtId="0" fontId="0" fillId="0" borderId="31" xfId="0" applyBorder="1" applyAlignment="1" applyProtection="1">
      <alignment wrapText="1"/>
      <protection locked="0" hidden="1"/>
    </xf>
    <xf numFmtId="0" fontId="0" fillId="0" borderId="32" xfId="0" applyBorder="1" applyAlignment="1" applyProtection="1">
      <alignment wrapText="1"/>
      <protection locked="0" hidden="1"/>
    </xf>
    <xf numFmtId="2" fontId="0" fillId="0" borderId="32" xfId="4" applyNumberFormat="1" applyFont="1" applyFill="1" applyBorder="1" applyAlignment="1" applyProtection="1">
      <alignment wrapText="1"/>
      <protection locked="0" hidden="1"/>
    </xf>
    <xf numFmtId="2" fontId="0" fillId="0" borderId="49" xfId="4" applyNumberFormat="1" applyFont="1" applyFill="1" applyBorder="1" applyAlignment="1" applyProtection="1">
      <alignment wrapText="1"/>
      <protection locked="0" hidden="1"/>
    </xf>
    <xf numFmtId="0" fontId="0" fillId="5" borderId="41" xfId="0" applyFill="1" applyBorder="1" applyProtection="1">
      <protection hidden="1"/>
    </xf>
    <xf numFmtId="0" fontId="0" fillId="5" borderId="26" xfId="0" applyFill="1" applyBorder="1" applyAlignment="1" applyProtection="1">
      <alignment wrapText="1"/>
      <protection hidden="1"/>
    </xf>
    <xf numFmtId="0" fontId="0" fillId="5" borderId="27" xfId="0" applyFill="1" applyBorder="1" applyAlignment="1" applyProtection="1">
      <alignment wrapText="1"/>
      <protection hidden="1"/>
    </xf>
    <xf numFmtId="2" fontId="0" fillId="5" borderId="51" xfId="0" applyNumberFormat="1" applyFill="1" applyBorder="1" applyAlignment="1" applyProtection="1">
      <alignment wrapText="1"/>
      <protection hidden="1"/>
    </xf>
    <xf numFmtId="2" fontId="0" fillId="5" borderId="51" xfId="0" applyNumberFormat="1" applyFill="1" applyBorder="1" applyProtection="1">
      <protection hidden="1"/>
    </xf>
    <xf numFmtId="2" fontId="0" fillId="5" borderId="27" xfId="0" applyNumberFormat="1" applyFill="1" applyBorder="1" applyProtection="1">
      <protection hidden="1"/>
    </xf>
    <xf numFmtId="0" fontId="0" fillId="5" borderId="58" xfId="0" applyFill="1" applyBorder="1" applyProtection="1">
      <protection hidden="1"/>
    </xf>
    <xf numFmtId="0" fontId="0" fillId="6" borderId="24" xfId="0" applyFill="1" applyBorder="1" applyProtection="1">
      <protection hidden="1"/>
    </xf>
    <xf numFmtId="0" fontId="0" fillId="6" borderId="25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6" borderId="36" xfId="0" applyFill="1" applyBorder="1" applyProtection="1">
      <protection hidden="1"/>
    </xf>
    <xf numFmtId="0" fontId="0" fillId="5" borderId="23" xfId="0" applyFill="1" applyBorder="1" applyProtection="1">
      <protection hidden="1"/>
    </xf>
    <xf numFmtId="0" fontId="0" fillId="5" borderId="37" xfId="0" applyFill="1" applyBorder="1" applyAlignment="1" applyProtection="1">
      <alignment horizontal="center"/>
      <protection hidden="1"/>
    </xf>
    <xf numFmtId="2" fontId="0" fillId="0" borderId="24" xfId="0" applyNumberFormat="1" applyBorder="1" applyProtection="1">
      <protection locked="0" hidden="1"/>
    </xf>
    <xf numFmtId="2" fontId="0" fillId="6" borderId="25" xfId="0" applyNumberFormat="1" applyFill="1" applyBorder="1" applyProtection="1">
      <protection hidden="1"/>
    </xf>
    <xf numFmtId="2" fontId="0" fillId="5" borderId="25" xfId="0" applyNumberFormat="1" applyFill="1" applyBorder="1" applyProtection="1">
      <protection hidden="1"/>
    </xf>
    <xf numFmtId="0" fontId="0" fillId="6" borderId="26" xfId="0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5" borderId="51" xfId="0" applyFill="1" applyBorder="1" applyAlignment="1" applyProtection="1">
      <alignment horizontal="center"/>
      <protection hidden="1"/>
    </xf>
    <xf numFmtId="0" fontId="0" fillId="6" borderId="46" xfId="0" applyFill="1" applyBorder="1" applyProtection="1">
      <protection hidden="1"/>
    </xf>
    <xf numFmtId="0" fontId="0" fillId="6" borderId="47" xfId="0" applyFill="1" applyBorder="1" applyAlignment="1" applyProtection="1">
      <alignment wrapText="1"/>
      <protection hidden="1"/>
    </xf>
    <xf numFmtId="0" fontId="0" fillId="6" borderId="47" xfId="0" applyFill="1" applyBorder="1" applyAlignment="1" applyProtection="1">
      <alignment horizontal="center" wrapText="1"/>
      <protection hidden="1"/>
    </xf>
    <xf numFmtId="164" fontId="2" fillId="6" borderId="47" xfId="0" applyNumberFormat="1" applyFont="1" applyFill="1" applyBorder="1" applyAlignment="1" applyProtection="1">
      <alignment wrapText="1"/>
      <protection hidden="1"/>
    </xf>
    <xf numFmtId="2" fontId="2" fillId="6" borderId="47" xfId="0" applyNumberFormat="1" applyFont="1" applyFill="1" applyBorder="1" applyAlignment="1" applyProtection="1">
      <alignment wrapText="1"/>
      <protection hidden="1"/>
    </xf>
    <xf numFmtId="164" fontId="2" fillId="6" borderId="48" xfId="0" applyNumberFormat="1" applyFont="1" applyFill="1" applyBorder="1" applyAlignment="1" applyProtection="1">
      <alignment wrapText="1"/>
      <protection hidden="1"/>
    </xf>
    <xf numFmtId="0" fontId="0" fillId="9" borderId="24" xfId="0" applyFill="1" applyBorder="1" applyAlignment="1" applyProtection="1">
      <alignment wrapText="1"/>
      <protection hidden="1"/>
    </xf>
    <xf numFmtId="0" fontId="0" fillId="9" borderId="25" xfId="0" applyFill="1" applyBorder="1" applyAlignment="1" applyProtection="1">
      <alignment wrapText="1"/>
      <protection hidden="1"/>
    </xf>
    <xf numFmtId="0" fontId="0" fillId="8" borderId="24" xfId="0" applyFill="1" applyBorder="1" applyAlignment="1" applyProtection="1">
      <alignment wrapText="1"/>
      <protection hidden="1"/>
    </xf>
    <xf numFmtId="0" fontId="0" fillId="8" borderId="25" xfId="0" applyFill="1" applyBorder="1" applyAlignment="1" applyProtection="1">
      <alignment wrapText="1"/>
      <protection hidden="1"/>
    </xf>
    <xf numFmtId="0" fontId="0" fillId="9" borderId="36" xfId="0" applyFill="1" applyBorder="1" applyProtection="1">
      <protection hidden="1"/>
    </xf>
    <xf numFmtId="0" fontId="0" fillId="9" borderId="25" xfId="0" applyFill="1" applyBorder="1" applyProtection="1">
      <protection hidden="1"/>
    </xf>
    <xf numFmtId="0" fontId="0" fillId="9" borderId="24" xfId="0" applyFill="1" applyBorder="1" applyProtection="1">
      <protection hidden="1"/>
    </xf>
    <xf numFmtId="0" fontId="0" fillId="8" borderId="23" xfId="0" applyFill="1" applyBorder="1" applyProtection="1">
      <protection hidden="1"/>
    </xf>
    <xf numFmtId="0" fontId="0" fillId="8" borderId="37" xfId="0" applyFill="1" applyBorder="1" applyAlignment="1" applyProtection="1">
      <alignment wrapText="1"/>
      <protection hidden="1"/>
    </xf>
    <xf numFmtId="2" fontId="0" fillId="7" borderId="24" xfId="0" applyNumberFormat="1" applyFill="1" applyBorder="1" applyProtection="1">
      <protection hidden="1"/>
    </xf>
    <xf numFmtId="2" fontId="0" fillId="9" borderId="25" xfId="0" applyNumberFormat="1" applyFill="1" applyBorder="1" applyAlignment="1" applyProtection="1">
      <alignment wrapText="1"/>
      <protection hidden="1"/>
    </xf>
    <xf numFmtId="2" fontId="0" fillId="8" borderId="25" xfId="0" applyNumberFormat="1" applyFill="1" applyBorder="1" applyAlignment="1" applyProtection="1">
      <alignment wrapText="1"/>
      <protection hidden="1"/>
    </xf>
    <xf numFmtId="2" fontId="0" fillId="9" borderId="25" xfId="0" applyNumberFormat="1" applyFill="1" applyBorder="1" applyProtection="1">
      <protection hidden="1"/>
    </xf>
    <xf numFmtId="0" fontId="0" fillId="9" borderId="31" xfId="0" applyFill="1" applyBorder="1" applyProtection="1">
      <protection hidden="1"/>
    </xf>
    <xf numFmtId="0" fontId="0" fillId="8" borderId="32" xfId="0" applyFill="1" applyBorder="1" applyProtection="1">
      <protection hidden="1"/>
    </xf>
    <xf numFmtId="0" fontId="0" fillId="8" borderId="49" xfId="0" applyFill="1" applyBorder="1" applyAlignment="1" applyProtection="1">
      <alignment wrapText="1"/>
      <protection hidden="1"/>
    </xf>
    <xf numFmtId="0" fontId="0" fillId="9" borderId="46" xfId="0" applyFill="1" applyBorder="1" applyProtection="1">
      <protection hidden="1"/>
    </xf>
    <xf numFmtId="0" fontId="0" fillId="9" borderId="47" xfId="0" applyFill="1" applyBorder="1" applyAlignment="1" applyProtection="1">
      <alignment wrapText="1"/>
      <protection hidden="1"/>
    </xf>
    <xf numFmtId="2" fontId="0" fillId="9" borderId="47" xfId="0" applyNumberFormat="1" applyFill="1" applyBorder="1" applyAlignment="1" applyProtection="1">
      <alignment wrapText="1"/>
      <protection hidden="1"/>
    </xf>
    <xf numFmtId="2" fontId="0" fillId="9" borderId="48" xfId="0" applyNumberFormat="1" applyFill="1" applyBorder="1" applyAlignment="1" applyProtection="1">
      <alignment wrapText="1"/>
      <protection hidden="1"/>
    </xf>
    <xf numFmtId="0" fontId="0" fillId="10" borderId="24" xfId="0" applyFill="1" applyBorder="1" applyAlignment="1" applyProtection="1">
      <alignment wrapText="1"/>
      <protection hidden="1"/>
    </xf>
    <xf numFmtId="0" fontId="0" fillId="10" borderId="25" xfId="0" applyFill="1" applyBorder="1" applyAlignment="1" applyProtection="1">
      <alignment wrapText="1"/>
      <protection hidden="1"/>
    </xf>
    <xf numFmtId="0" fontId="0" fillId="11" borderId="24" xfId="0" applyFill="1" applyBorder="1" applyAlignment="1" applyProtection="1">
      <alignment wrapText="1"/>
      <protection hidden="1"/>
    </xf>
    <xf numFmtId="0" fontId="0" fillId="11" borderId="25" xfId="0" applyFill="1" applyBorder="1" applyAlignment="1" applyProtection="1">
      <alignment wrapText="1"/>
      <protection hidden="1"/>
    </xf>
    <xf numFmtId="0" fontId="0" fillId="10" borderId="36" xfId="0" applyFill="1" applyBorder="1" applyProtection="1">
      <protection hidden="1"/>
    </xf>
    <xf numFmtId="0" fontId="0" fillId="10" borderId="25" xfId="0" applyFill="1" applyBorder="1" applyProtection="1">
      <protection hidden="1"/>
    </xf>
    <xf numFmtId="0" fontId="0" fillId="10" borderId="24" xfId="0" applyFill="1" applyBorder="1" applyProtection="1">
      <protection hidden="1"/>
    </xf>
    <xf numFmtId="0" fontId="0" fillId="11" borderId="23" xfId="0" applyFill="1" applyBorder="1" applyProtection="1">
      <protection hidden="1"/>
    </xf>
    <xf numFmtId="0" fontId="0" fillId="11" borderId="37" xfId="0" applyFill="1" applyBorder="1" applyAlignment="1" applyProtection="1">
      <alignment wrapText="1"/>
      <protection hidden="1"/>
    </xf>
    <xf numFmtId="2" fontId="0" fillId="10" borderId="25" xfId="0" applyNumberFormat="1" applyFill="1" applyBorder="1" applyAlignment="1" applyProtection="1">
      <alignment wrapText="1"/>
      <protection hidden="1"/>
    </xf>
    <xf numFmtId="2" fontId="0" fillId="11" borderId="25" xfId="0" applyNumberFormat="1" applyFill="1" applyBorder="1" applyAlignment="1" applyProtection="1">
      <alignment wrapText="1"/>
      <protection hidden="1"/>
    </xf>
    <xf numFmtId="2" fontId="0" fillId="10" borderId="25" xfId="0" applyNumberFormat="1" applyFill="1" applyBorder="1" applyProtection="1">
      <protection hidden="1"/>
    </xf>
    <xf numFmtId="0" fontId="0" fillId="10" borderId="26" xfId="0" applyFill="1" applyBorder="1" applyProtection="1">
      <protection hidden="1"/>
    </xf>
    <xf numFmtId="0" fontId="0" fillId="11" borderId="27" xfId="0" applyFill="1" applyBorder="1" applyProtection="1">
      <protection hidden="1"/>
    </xf>
    <xf numFmtId="0" fontId="0" fillId="11" borderId="51" xfId="0" applyFill="1" applyBorder="1" applyAlignment="1" applyProtection="1">
      <alignment wrapText="1"/>
      <protection hidden="1"/>
    </xf>
    <xf numFmtId="0" fontId="0" fillId="10" borderId="46" xfId="0" applyFill="1" applyBorder="1" applyProtection="1">
      <protection hidden="1"/>
    </xf>
    <xf numFmtId="0" fontId="0" fillId="10" borderId="47" xfId="0" applyFill="1" applyBorder="1" applyAlignment="1" applyProtection="1">
      <alignment wrapText="1"/>
      <protection hidden="1"/>
    </xf>
    <xf numFmtId="2" fontId="0" fillId="10" borderId="47" xfId="0" applyNumberFormat="1" applyFill="1" applyBorder="1" applyAlignment="1" applyProtection="1">
      <alignment wrapText="1"/>
      <protection hidden="1"/>
    </xf>
    <xf numFmtId="2" fontId="0" fillId="10" borderId="48" xfId="0" applyNumberFormat="1" applyFill="1" applyBorder="1" applyAlignment="1" applyProtection="1">
      <alignment wrapText="1"/>
      <protection hidden="1"/>
    </xf>
    <xf numFmtId="0" fontId="15" fillId="0" borderId="40" xfId="5" applyBorder="1" applyAlignment="1">
      <alignment horizontal="left" vertical="center" wrapText="1" indent="1"/>
    </xf>
    <xf numFmtId="0" fontId="0" fillId="0" borderId="40" xfId="0" applyBorder="1" applyAlignment="1" applyProtection="1">
      <alignment horizontal="left" vertical="center" wrapText="1" indent="1"/>
      <protection locked="0"/>
    </xf>
    <xf numFmtId="0" fontId="0" fillId="5" borderId="23" xfId="3" applyFont="1" applyFill="1" applyBorder="1" applyAlignment="1" applyProtection="1">
      <alignment horizontal="center" vertical="center"/>
      <protection locked="0"/>
    </xf>
    <xf numFmtId="0" fontId="11" fillId="0" borderId="7" xfId="2" applyFont="1" applyFill="1" applyBorder="1" applyAlignment="1" applyProtection="1">
      <alignment vertical="center" wrapText="1"/>
    </xf>
    <xf numFmtId="0" fontId="11" fillId="0" borderId="10" xfId="2" applyFont="1" applyFill="1" applyBorder="1" applyAlignment="1" applyProtection="1">
      <alignment vertical="center" wrapText="1"/>
    </xf>
    <xf numFmtId="2" fontId="0" fillId="0" borderId="0" xfId="0" applyNumberFormat="1" applyAlignment="1">
      <alignment wrapText="1"/>
    </xf>
    <xf numFmtId="0" fontId="11" fillId="0" borderId="12" xfId="2" applyFont="1" applyFill="1" applyBorder="1" applyAlignment="1" applyProtection="1">
      <alignment vertical="center" wrapText="1"/>
    </xf>
    <xf numFmtId="0" fontId="3" fillId="5" borderId="62" xfId="2" applyFont="1" applyFill="1" applyBorder="1" applyProtection="1"/>
    <xf numFmtId="0" fontId="3" fillId="5" borderId="11" xfId="2" applyFont="1" applyFill="1" applyBorder="1" applyProtection="1"/>
    <xf numFmtId="0" fontId="3" fillId="5" borderId="14" xfId="2" applyFont="1" applyFill="1" applyBorder="1" applyProtection="1"/>
    <xf numFmtId="0" fontId="9" fillId="0" borderId="3" xfId="2" applyFont="1" applyFill="1" applyBorder="1" applyAlignment="1" applyProtection="1">
      <alignment horizontal="right" vertical="center" wrapText="1"/>
    </xf>
    <xf numFmtId="0" fontId="12" fillId="0" borderId="60" xfId="2" applyFont="1" applyFill="1" applyBorder="1" applyAlignment="1" applyProtection="1">
      <alignment wrapText="1"/>
    </xf>
    <xf numFmtId="0" fontId="12" fillId="0" borderId="61" xfId="2" applyFont="1" applyFill="1" applyBorder="1" applyAlignment="1" applyProtection="1">
      <alignment horizontal="center" vertical="center" wrapText="1"/>
    </xf>
    <xf numFmtId="0" fontId="12" fillId="0" borderId="6" xfId="2" applyFont="1" applyFill="1" applyBorder="1" applyAlignment="1" applyProtection="1">
      <alignment horizontal="center" vertical="center" wrapText="1"/>
    </xf>
    <xf numFmtId="0" fontId="12" fillId="0" borderId="62" xfId="2" applyFont="1" applyFill="1" applyBorder="1" applyAlignment="1" applyProtection="1">
      <alignment horizontal="center" vertical="center" wrapText="1"/>
    </xf>
    <xf numFmtId="0" fontId="11" fillId="0" borderId="10" xfId="2" applyFont="1" applyFill="1" applyBorder="1" applyProtection="1"/>
    <xf numFmtId="0" fontId="11" fillId="0" borderId="15" xfId="2" applyFont="1" applyFill="1" applyBorder="1" applyAlignment="1" applyProtection="1">
      <alignment horizontal="center"/>
    </xf>
    <xf numFmtId="0" fontId="11" fillId="0" borderId="16" xfId="2" applyFont="1" applyFill="1" applyBorder="1" applyAlignment="1" applyProtection="1">
      <alignment horizontal="center" vertical="center"/>
    </xf>
    <xf numFmtId="0" fontId="11" fillId="0" borderId="11" xfId="2" applyFont="1" applyFill="1" applyBorder="1" applyAlignment="1" applyProtection="1">
      <alignment horizontal="center" vertical="center"/>
    </xf>
    <xf numFmtId="0" fontId="11" fillId="0" borderId="10" xfId="2" applyFont="1" applyFill="1" applyBorder="1" applyAlignment="1" applyProtection="1">
      <alignment wrapText="1"/>
    </xf>
    <xf numFmtId="0" fontId="11" fillId="0" borderId="70" xfId="2" applyFont="1" applyFill="1" applyBorder="1" applyAlignment="1" applyProtection="1">
      <alignment horizontal="center" vertical="center"/>
    </xf>
    <xf numFmtId="0" fontId="11" fillId="0" borderId="66" xfId="2" applyFont="1" applyFill="1" applyBorder="1" applyAlignment="1" applyProtection="1">
      <alignment horizontal="center" vertical="center"/>
    </xf>
    <xf numFmtId="0" fontId="11" fillId="0" borderId="21" xfId="2" applyFont="1" applyFill="1" applyBorder="1" applyAlignment="1" applyProtection="1">
      <alignment horizontal="center" vertical="center"/>
    </xf>
    <xf numFmtId="0" fontId="18" fillId="12" borderId="45" xfId="2" applyFont="1" applyFill="1" applyBorder="1" applyAlignment="1" applyProtection="1">
      <alignment horizontal="center" vertical="center"/>
    </xf>
    <xf numFmtId="0" fontId="12" fillId="0" borderId="0" xfId="2" applyFont="1" applyFill="1" applyBorder="1" applyAlignment="1" applyProtection="1">
      <alignment horizontal="left" vertical="center"/>
    </xf>
    <xf numFmtId="0" fontId="12" fillId="0" borderId="0" xfId="2" applyFont="1" applyFill="1" applyBorder="1" applyProtection="1"/>
    <xf numFmtId="0" fontId="11" fillId="5" borderId="68" xfId="2" applyFont="1" applyFill="1" applyBorder="1" applyAlignment="1" applyProtection="1">
      <alignment horizontal="center" vertical="center"/>
      <protection locked="0"/>
    </xf>
    <xf numFmtId="0" fontId="11" fillId="5" borderId="69" xfId="2" applyFont="1" applyFill="1" applyBorder="1" applyAlignment="1" applyProtection="1">
      <alignment horizontal="center" vertical="center"/>
      <protection locked="0"/>
    </xf>
    <xf numFmtId="0" fontId="2" fillId="11" borderId="29" xfId="0" applyFont="1" applyFill="1" applyBorder="1" applyAlignment="1" applyProtection="1">
      <alignment horizontal="left" vertical="center" wrapText="1"/>
      <protection hidden="1"/>
    </xf>
    <xf numFmtId="0" fontId="2" fillId="11" borderId="55" xfId="0" applyFont="1" applyFill="1" applyBorder="1" applyAlignment="1" applyProtection="1">
      <alignment horizontal="left" vertical="center" wrapText="1"/>
      <protection hidden="1"/>
    </xf>
    <xf numFmtId="0" fontId="2" fillId="11" borderId="23" xfId="0" applyFont="1" applyFill="1" applyBorder="1" applyAlignment="1" applyProtection="1">
      <alignment horizontal="left" vertical="center" wrapText="1"/>
      <protection hidden="1"/>
    </xf>
    <xf numFmtId="0" fontId="2" fillId="11" borderId="37" xfId="0" applyFont="1" applyFill="1" applyBorder="1" applyAlignment="1" applyProtection="1">
      <alignment horizontal="left" vertical="center" wrapText="1"/>
      <protection hidden="1"/>
    </xf>
    <xf numFmtId="0" fontId="0" fillId="10" borderId="28" xfId="0" applyFill="1" applyBorder="1" applyAlignment="1" applyProtection="1">
      <alignment horizontal="center" wrapText="1"/>
      <protection hidden="1"/>
    </xf>
    <xf numFmtId="0" fontId="0" fillId="10" borderId="30" xfId="0" applyFill="1" applyBorder="1" applyAlignment="1" applyProtection="1">
      <alignment horizontal="center" wrapText="1"/>
      <protection hidden="1"/>
    </xf>
    <xf numFmtId="0" fontId="0" fillId="11" borderId="28" xfId="0" applyFill="1" applyBorder="1" applyAlignment="1" applyProtection="1">
      <alignment horizontal="center" wrapText="1"/>
      <protection hidden="1"/>
    </xf>
    <xf numFmtId="0" fontId="0" fillId="11" borderId="30" xfId="0" applyFill="1" applyBorder="1" applyAlignment="1" applyProtection="1">
      <alignment horizontal="center" wrapText="1"/>
      <protection hidden="1"/>
    </xf>
    <xf numFmtId="0" fontId="0" fillId="10" borderId="56" xfId="0" applyFill="1" applyBorder="1" applyAlignment="1" applyProtection="1">
      <alignment horizontal="center"/>
      <protection hidden="1"/>
    </xf>
    <xf numFmtId="0" fontId="0" fillId="10" borderId="30" xfId="0" applyFill="1" applyBorder="1" applyAlignment="1" applyProtection="1">
      <alignment horizontal="center"/>
      <protection hidden="1"/>
    </xf>
    <xf numFmtId="0" fontId="14" fillId="6" borderId="53" xfId="0" applyFont="1" applyFill="1" applyBorder="1" applyAlignment="1" applyProtection="1">
      <alignment horizontal="center" vertical="center"/>
      <protection hidden="1"/>
    </xf>
    <xf numFmtId="0" fontId="14" fillId="6" borderId="54" xfId="0" applyFont="1" applyFill="1" applyBorder="1" applyAlignment="1" applyProtection="1">
      <alignment horizontal="center" vertical="center"/>
      <protection hidden="1"/>
    </xf>
    <xf numFmtId="0" fontId="14" fillId="6" borderId="52" xfId="0" applyFont="1" applyFill="1" applyBorder="1" applyAlignment="1" applyProtection="1">
      <alignment horizontal="center" vertical="center"/>
      <protection hidden="1"/>
    </xf>
    <xf numFmtId="0" fontId="0" fillId="6" borderId="28" xfId="0" applyFill="1" applyBorder="1" applyAlignment="1" applyProtection="1">
      <alignment horizontal="center" wrapText="1"/>
      <protection hidden="1"/>
    </xf>
    <xf numFmtId="0" fontId="0" fillId="6" borderId="24" xfId="0" applyFill="1" applyBorder="1" applyAlignment="1" applyProtection="1">
      <alignment horizontal="center" wrapText="1"/>
      <protection hidden="1"/>
    </xf>
    <xf numFmtId="0" fontId="0" fillId="6" borderId="28" xfId="0" applyFill="1" applyBorder="1" applyAlignment="1" applyProtection="1">
      <alignment horizontal="center"/>
      <protection hidden="1"/>
    </xf>
    <xf numFmtId="0" fontId="0" fillId="6" borderId="30" xfId="0" applyFill="1" applyBorder="1" applyAlignment="1" applyProtection="1">
      <alignment horizontal="center"/>
      <protection hidden="1"/>
    </xf>
    <xf numFmtId="0" fontId="0" fillId="5" borderId="28" xfId="0" applyFill="1" applyBorder="1" applyAlignment="1" applyProtection="1">
      <alignment horizontal="center"/>
      <protection hidden="1"/>
    </xf>
    <xf numFmtId="0" fontId="0" fillId="5" borderId="30" xfId="0" applyFill="1" applyBorder="1" applyAlignment="1" applyProtection="1">
      <alignment horizontal="center"/>
      <protection hidden="1"/>
    </xf>
    <xf numFmtId="0" fontId="0" fillId="6" borderId="56" xfId="0" applyFill="1" applyBorder="1" applyAlignment="1" applyProtection="1">
      <alignment horizontal="center"/>
      <protection hidden="1"/>
    </xf>
    <xf numFmtId="0" fontId="14" fillId="10" borderId="39" xfId="0" applyFont="1" applyFill="1" applyBorder="1" applyAlignment="1" applyProtection="1">
      <alignment horizontal="center" vertical="center"/>
      <protection hidden="1"/>
    </xf>
    <xf numFmtId="0" fontId="14" fillId="10" borderId="1" xfId="0" applyFont="1" applyFill="1" applyBorder="1" applyAlignment="1" applyProtection="1">
      <alignment horizontal="center" vertical="center"/>
      <protection hidden="1"/>
    </xf>
    <xf numFmtId="0" fontId="14" fillId="10" borderId="38" xfId="0" applyFont="1" applyFill="1" applyBorder="1" applyAlignment="1" applyProtection="1">
      <alignment horizontal="center" vertical="center"/>
      <protection hidden="1"/>
    </xf>
    <xf numFmtId="0" fontId="0" fillId="10" borderId="24" xfId="0" applyFill="1" applyBorder="1" applyAlignment="1" applyProtection="1">
      <alignment horizontal="center" wrapText="1"/>
      <protection hidden="1"/>
    </xf>
    <xf numFmtId="0" fontId="14" fillId="6" borderId="43" xfId="0" applyFont="1" applyFill="1" applyBorder="1" applyAlignment="1" applyProtection="1">
      <alignment horizontal="center" vertical="center"/>
      <protection hidden="1"/>
    </xf>
    <xf numFmtId="0" fontId="14" fillId="6" borderId="18" xfId="0" applyFont="1" applyFill="1" applyBorder="1" applyAlignment="1" applyProtection="1">
      <alignment horizontal="center" vertical="center"/>
      <protection hidden="1"/>
    </xf>
    <xf numFmtId="0" fontId="14" fillId="6" borderId="44" xfId="0" applyFont="1" applyFill="1" applyBorder="1" applyAlignment="1" applyProtection="1">
      <alignment horizontal="center" vertical="center"/>
      <protection hidden="1"/>
    </xf>
    <xf numFmtId="0" fontId="0" fillId="5" borderId="55" xfId="0" applyFill="1" applyBorder="1" applyAlignment="1" applyProtection="1">
      <alignment horizontal="center" vertical="center"/>
      <protection hidden="1"/>
    </xf>
    <xf numFmtId="0" fontId="0" fillId="5" borderId="37" xfId="0" applyFill="1" applyBorder="1" applyAlignment="1" applyProtection="1">
      <alignment horizontal="center" vertical="center"/>
      <protection hidden="1"/>
    </xf>
    <xf numFmtId="0" fontId="2" fillId="5" borderId="29" xfId="0" applyFont="1" applyFill="1" applyBorder="1" applyAlignment="1" applyProtection="1">
      <alignment horizontal="left" vertical="center" wrapText="1"/>
      <protection hidden="1"/>
    </xf>
    <xf numFmtId="0" fontId="2" fillId="5" borderId="23" xfId="0" applyFont="1" applyFill="1" applyBorder="1" applyAlignment="1" applyProtection="1">
      <alignment horizontal="left" vertical="center" wrapText="1"/>
      <protection hidden="1"/>
    </xf>
    <xf numFmtId="0" fontId="14" fillId="9" borderId="46" xfId="0" applyFont="1" applyFill="1" applyBorder="1" applyAlignment="1" applyProtection="1">
      <alignment horizontal="center" vertical="center"/>
      <protection hidden="1"/>
    </xf>
    <xf numFmtId="0" fontId="14" fillId="9" borderId="47" xfId="0" applyFont="1" applyFill="1" applyBorder="1" applyAlignment="1" applyProtection="1">
      <alignment horizontal="center" vertical="center"/>
      <protection hidden="1"/>
    </xf>
    <xf numFmtId="0" fontId="14" fillId="9" borderId="48" xfId="0" applyFont="1" applyFill="1" applyBorder="1" applyAlignment="1" applyProtection="1">
      <alignment horizontal="center" vertical="center"/>
      <protection hidden="1"/>
    </xf>
    <xf numFmtId="0" fontId="0" fillId="9" borderId="33" xfId="0" applyFill="1" applyBorder="1" applyAlignment="1" applyProtection="1">
      <alignment horizontal="center" wrapText="1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2" fillId="8" borderId="34" xfId="0" applyFont="1" applyFill="1" applyBorder="1" applyAlignment="1" applyProtection="1">
      <alignment horizontal="left" vertical="center" wrapText="1"/>
      <protection hidden="1"/>
    </xf>
    <xf numFmtId="0" fontId="2" fillId="8" borderId="50" xfId="0" applyFont="1" applyFill="1" applyBorder="1" applyAlignment="1" applyProtection="1">
      <alignment horizontal="left" vertical="center" wrapText="1"/>
      <protection hidden="1"/>
    </xf>
    <xf numFmtId="0" fontId="2" fillId="8" borderId="23" xfId="0" applyFont="1" applyFill="1" applyBorder="1" applyAlignment="1" applyProtection="1">
      <alignment horizontal="left" vertical="center" wrapText="1"/>
      <protection hidden="1"/>
    </xf>
    <xf numFmtId="0" fontId="2" fillId="8" borderId="37" xfId="0" applyFont="1" applyFill="1" applyBorder="1" applyAlignment="1" applyProtection="1">
      <alignment horizontal="left" vertical="center" wrapText="1"/>
      <protection hidden="1"/>
    </xf>
    <xf numFmtId="0" fontId="0" fillId="9" borderId="42" xfId="0" applyFill="1" applyBorder="1" applyAlignment="1" applyProtection="1">
      <alignment horizontal="center"/>
      <protection hidden="1"/>
    </xf>
    <xf numFmtId="0" fontId="0" fillId="9" borderId="35" xfId="0" applyFill="1" applyBorder="1" applyAlignment="1" applyProtection="1">
      <alignment horizontal="center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0" fillId="8" borderId="30" xfId="0" applyFill="1" applyBorder="1" applyAlignment="1" applyProtection="1">
      <alignment horizontal="center" wrapText="1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0" fillId="9" borderId="30" xfId="0" applyFill="1" applyBorder="1" applyAlignment="1" applyProtection="1">
      <alignment horizontal="center" wrapText="1"/>
      <protection hidden="1"/>
    </xf>
    <xf numFmtId="0" fontId="0" fillId="0" borderId="0" xfId="0" applyAlignment="1">
      <alignment horizontal="center"/>
    </xf>
    <xf numFmtId="0" fontId="4" fillId="0" borderId="0" xfId="1" applyFill="1" applyBorder="1" applyAlignment="1" applyProtection="1">
      <alignment horizontal="center"/>
    </xf>
    <xf numFmtId="0" fontId="9" fillId="0" borderId="3" xfId="2" applyFont="1" applyFill="1" applyBorder="1" applyAlignment="1" applyProtection="1">
      <alignment horizontal="center" vertical="center" wrapText="1"/>
    </xf>
    <xf numFmtId="0" fontId="10" fillId="0" borderId="4" xfId="2" applyFont="1" applyFill="1" applyBorder="1" applyAlignment="1" applyProtection="1">
      <alignment horizontal="center" vertical="center" wrapText="1"/>
    </xf>
    <xf numFmtId="0" fontId="10" fillId="0" borderId="5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/>
    </xf>
    <xf numFmtId="0" fontId="1" fillId="5" borderId="8" xfId="3" applyFill="1" applyBorder="1" applyAlignment="1" applyProtection="1">
      <alignment horizontal="left" vertical="center" wrapText="1"/>
      <protection locked="0"/>
    </xf>
    <xf numFmtId="0" fontId="1" fillId="5" borderId="9" xfId="3" applyFill="1" applyBorder="1" applyAlignment="1" applyProtection="1">
      <alignment horizontal="left" vertical="center" wrapText="1"/>
      <protection locked="0"/>
    </xf>
    <xf numFmtId="0" fontId="1" fillId="5" borderId="2" xfId="3" applyFill="1" applyBorder="1" applyAlignment="1" applyProtection="1">
      <alignment horizontal="left" vertical="center" wrapText="1"/>
      <protection locked="0"/>
    </xf>
    <xf numFmtId="0" fontId="1" fillId="5" borderId="11" xfId="3" applyFill="1" applyBorder="1" applyAlignment="1" applyProtection="1">
      <alignment horizontal="left" vertical="center" wrapText="1"/>
      <protection locked="0"/>
    </xf>
    <xf numFmtId="0" fontId="0" fillId="5" borderId="20" xfId="3" applyFont="1" applyFill="1" applyBorder="1" applyAlignment="1" applyProtection="1">
      <alignment horizontal="left" vertical="center" wrapText="1"/>
      <protection locked="0"/>
    </xf>
    <xf numFmtId="0" fontId="0" fillId="5" borderId="21" xfId="3" applyFont="1" applyFill="1" applyBorder="1" applyAlignment="1" applyProtection="1">
      <alignment horizontal="left" vertical="center" wrapText="1"/>
      <protection locked="0"/>
    </xf>
    <xf numFmtId="0" fontId="0" fillId="5" borderId="22" xfId="3" applyFont="1" applyFill="1" applyBorder="1" applyAlignment="1" applyProtection="1">
      <alignment horizontal="left" vertical="center" wrapText="1"/>
      <protection locked="0"/>
    </xf>
    <xf numFmtId="0" fontId="0" fillId="0" borderId="64" xfId="0" applyBorder="1" applyAlignment="1">
      <alignment horizontal="left" vertical="center" wrapText="1"/>
    </xf>
    <xf numFmtId="0" fontId="0" fillId="0" borderId="63" xfId="0" applyBorder="1" applyAlignment="1">
      <alignment horizontal="left" vertical="center" wrapText="1"/>
    </xf>
    <xf numFmtId="0" fontId="0" fillId="0" borderId="65" xfId="0" applyBorder="1" applyAlignment="1">
      <alignment horizontal="left" vertical="center" wrapText="1"/>
    </xf>
    <xf numFmtId="0" fontId="11" fillId="0" borderId="10" xfId="2" applyFont="1" applyFill="1" applyBorder="1" applyAlignment="1" applyProtection="1">
      <alignment vertical="center" wrapText="1"/>
    </xf>
    <xf numFmtId="0" fontId="11" fillId="0" borderId="2" xfId="2" applyFont="1" applyFill="1" applyAlignment="1" applyProtection="1">
      <alignment vertical="center" wrapText="1"/>
    </xf>
    <xf numFmtId="0" fontId="9" fillId="0" borderId="28" xfId="2" applyFont="1" applyFill="1" applyBorder="1" applyAlignment="1" applyProtection="1">
      <alignment horizontal="center" vertical="center"/>
    </xf>
    <xf numFmtId="0" fontId="9" fillId="0" borderId="29" xfId="2" applyFont="1" applyFill="1" applyBorder="1" applyAlignment="1" applyProtection="1">
      <alignment horizontal="center" vertical="center"/>
    </xf>
    <xf numFmtId="0" fontId="12" fillId="0" borderId="24" xfId="2" applyFont="1" applyFill="1" applyBorder="1" applyAlignment="1" applyProtection="1">
      <alignment horizontal="center" vertical="center"/>
    </xf>
    <xf numFmtId="0" fontId="12" fillId="0" borderId="23" xfId="2" applyFont="1" applyFill="1" applyBorder="1" applyAlignment="1" applyProtection="1">
      <alignment horizontal="center" vertical="center"/>
    </xf>
    <xf numFmtId="0" fontId="16" fillId="0" borderId="24" xfId="2" applyFont="1" applyFill="1" applyBorder="1" applyAlignment="1" applyProtection="1">
      <alignment horizontal="center" vertical="center" wrapText="1"/>
    </xf>
    <xf numFmtId="0" fontId="16" fillId="0" borderId="23" xfId="2" applyFont="1" applyFill="1" applyBorder="1" applyAlignment="1" applyProtection="1">
      <alignment horizontal="center" vertical="center" wrapText="1"/>
    </xf>
    <xf numFmtId="0" fontId="12" fillId="0" borderId="67" xfId="2" applyFont="1" applyFill="1" applyBorder="1" applyAlignment="1" applyProtection="1">
      <alignment horizontal="center" vertical="center"/>
    </xf>
    <xf numFmtId="0" fontId="12" fillId="0" borderId="21" xfId="2" applyFont="1" applyFill="1" applyBorder="1" applyAlignment="1" applyProtection="1">
      <alignment horizontal="center" vertical="center"/>
    </xf>
    <xf numFmtId="0" fontId="12" fillId="0" borderId="24" xfId="2" applyFont="1" applyFill="1" applyBorder="1" applyAlignment="1" applyProtection="1">
      <alignment horizontal="left" vertical="center"/>
    </xf>
    <xf numFmtId="0" fontId="12" fillId="0" borderId="23" xfId="2" applyFont="1" applyFill="1" applyBorder="1" applyAlignment="1" applyProtection="1">
      <alignment horizontal="left" vertical="center"/>
    </xf>
    <xf numFmtId="0" fontId="12" fillId="0" borderId="26" xfId="2" applyFont="1" applyFill="1" applyBorder="1" applyAlignment="1" applyProtection="1">
      <alignment horizontal="left" vertical="center"/>
    </xf>
    <xf numFmtId="0" fontId="12" fillId="0" borderId="27" xfId="2" applyFont="1" applyFill="1" applyBorder="1" applyAlignment="1" applyProtection="1">
      <alignment horizontal="left" vertical="center"/>
    </xf>
    <xf numFmtId="0" fontId="12" fillId="5" borderId="51" xfId="2" applyFont="1" applyFill="1" applyBorder="1" applyAlignment="1" applyProtection="1">
      <alignment horizontal="center" vertical="center"/>
      <protection locked="0"/>
    </xf>
    <xf numFmtId="0" fontId="12" fillId="5" borderId="71" xfId="2" applyFont="1" applyFill="1" applyBorder="1" applyAlignment="1" applyProtection="1">
      <alignment horizontal="center" vertical="center"/>
      <protection locked="0"/>
    </xf>
    <xf numFmtId="0" fontId="11" fillId="0" borderId="10" xfId="2" applyFont="1" applyFill="1" applyBorder="1" applyAlignment="1" applyProtection="1">
      <alignment horizontal="left" vertical="center" wrapText="1"/>
    </xf>
    <xf numFmtId="0" fontId="11" fillId="0" borderId="2" xfId="2" applyFont="1" applyFill="1" applyAlignment="1" applyProtection="1">
      <alignment horizontal="left" vertical="center" wrapText="1"/>
    </xf>
    <xf numFmtId="0" fontId="11" fillId="0" borderId="12" xfId="2" applyFont="1" applyFill="1" applyBorder="1" applyAlignment="1" applyProtection="1">
      <alignment horizontal="left" vertical="center" wrapText="1"/>
    </xf>
    <xf numFmtId="0" fontId="11" fillId="0" borderId="13" xfId="2" applyFont="1" applyFill="1" applyBorder="1" applyAlignment="1" applyProtection="1">
      <alignment horizontal="left" vertical="center" wrapText="1"/>
    </xf>
    <xf numFmtId="0" fontId="11" fillId="5" borderId="72" xfId="2" applyFont="1" applyFill="1" applyBorder="1" applyAlignment="1" applyProtection="1">
      <alignment horizontal="left"/>
      <protection locked="0"/>
    </xf>
    <xf numFmtId="0" fontId="11" fillId="5" borderId="1" xfId="2" applyFont="1" applyFill="1" applyBorder="1" applyAlignment="1" applyProtection="1">
      <alignment horizontal="left"/>
      <protection locked="0"/>
    </xf>
    <xf numFmtId="0" fontId="11" fillId="5" borderId="73" xfId="2" applyFont="1" applyFill="1" applyBorder="1" applyAlignment="1" applyProtection="1">
      <alignment horizontal="left"/>
      <protection locked="0"/>
    </xf>
    <xf numFmtId="0" fontId="11" fillId="5" borderId="74" xfId="2" applyFont="1" applyFill="1" applyBorder="1" applyAlignment="1" applyProtection="1">
      <alignment horizontal="left"/>
      <protection locked="0"/>
    </xf>
    <xf numFmtId="0" fontId="11" fillId="5" borderId="66" xfId="2" applyFont="1" applyFill="1" applyBorder="1" applyAlignment="1" applyProtection="1">
      <alignment horizontal="left"/>
      <protection locked="0"/>
    </xf>
    <xf numFmtId="0" fontId="11" fillId="5" borderId="75" xfId="2" applyFont="1" applyFill="1" applyBorder="1" applyAlignment="1" applyProtection="1">
      <alignment horizontal="left"/>
      <protection locked="0"/>
    </xf>
    <xf numFmtId="0" fontId="11" fillId="5" borderId="37" xfId="2" applyFont="1" applyFill="1" applyBorder="1" applyAlignment="1" applyProtection="1">
      <alignment horizontal="center"/>
      <protection locked="0"/>
    </xf>
    <xf numFmtId="0" fontId="11" fillId="5" borderId="36" xfId="2" applyFont="1" applyFill="1" applyBorder="1" applyAlignment="1" applyProtection="1">
      <alignment horizontal="center"/>
      <protection locked="0"/>
    </xf>
    <xf numFmtId="0" fontId="11" fillId="5" borderId="7" xfId="2" applyFont="1" applyFill="1" applyBorder="1" applyAlignment="1" applyProtection="1">
      <alignment horizontal="left"/>
      <protection locked="0"/>
    </xf>
    <xf numFmtId="0" fontId="11" fillId="5" borderId="12" xfId="2" applyFont="1" applyFill="1" applyBorder="1" applyAlignment="1" applyProtection="1">
      <alignment horizontal="left"/>
      <protection locked="0"/>
    </xf>
    <xf numFmtId="0" fontId="11" fillId="5" borderId="8" xfId="2" applyFont="1" applyFill="1" applyBorder="1" applyAlignment="1" applyProtection="1">
      <alignment horizontal="center"/>
      <protection locked="0"/>
    </xf>
    <xf numFmtId="0" fontId="11" fillId="5" borderId="9" xfId="2" applyFont="1" applyFill="1" applyBorder="1" applyAlignment="1" applyProtection="1">
      <alignment horizontal="center"/>
      <protection locked="0"/>
    </xf>
    <xf numFmtId="0" fontId="11" fillId="5" borderId="13" xfId="2" applyFont="1" applyFill="1" applyBorder="1" applyAlignment="1" applyProtection="1">
      <alignment horizontal="center"/>
      <protection locked="0"/>
    </xf>
    <xf numFmtId="0" fontId="11" fillId="5" borderId="14" xfId="2" applyFont="1" applyFill="1" applyBorder="1" applyAlignment="1" applyProtection="1">
      <alignment horizontal="center"/>
      <protection locked="0"/>
    </xf>
    <xf numFmtId="0" fontId="9" fillId="0" borderId="17" xfId="2" applyFont="1" applyFill="1" applyBorder="1" applyAlignment="1" applyProtection="1">
      <alignment horizontal="left" vertical="center" wrapText="1"/>
    </xf>
    <xf numFmtId="0" fontId="9" fillId="0" borderId="18" xfId="2" applyFont="1" applyFill="1" applyBorder="1" applyAlignment="1" applyProtection="1">
      <alignment horizontal="left" vertical="center" wrapText="1"/>
    </xf>
    <xf numFmtId="0" fontId="9" fillId="0" borderId="44" xfId="2" applyFont="1" applyFill="1" applyBorder="1" applyAlignment="1" applyProtection="1">
      <alignment horizontal="left" vertical="center" wrapText="1"/>
    </xf>
    <xf numFmtId="0" fontId="3" fillId="0" borderId="17" xfId="2" applyFont="1" applyFill="1" applyBorder="1" applyAlignment="1" applyProtection="1">
      <alignment horizontal="center"/>
    </xf>
    <xf numFmtId="0" fontId="3" fillId="0" borderId="18" xfId="2" applyFont="1" applyFill="1" applyBorder="1" applyAlignment="1" applyProtection="1">
      <alignment horizontal="center"/>
    </xf>
    <xf numFmtId="0" fontId="3" fillId="0" borderId="19" xfId="2" applyFont="1" applyFill="1" applyBorder="1" applyAlignment="1" applyProtection="1">
      <alignment horizontal="center"/>
    </xf>
  </cellXfs>
  <cellStyles count="6">
    <cellStyle name="20 % - zvýraznenie3" xfId="3" builtinId="38"/>
    <cellStyle name="Čiarka" xfId="4" builtinId="3"/>
    <cellStyle name="Hypertextové prepojenie" xfId="5" builtinId="8"/>
    <cellStyle name="Normálna" xfId="0" builtinId="0"/>
    <cellStyle name="Poznámka" xfId="2" builtinId="10"/>
    <cellStyle name="Zlá" xfId="1" builtinId="27"/>
  </cellStyles>
  <dxfs count="2">
    <dxf>
      <fill>
        <patternFill>
          <bgColor theme="4" tint="0.79998168889431442"/>
        </patternFill>
      </fill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/>
      </font>
    </dxf>
  </dxfs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7</xdr:col>
          <xdr:colOff>127000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7</xdr:col>
          <xdr:colOff>114300</xdr:colOff>
          <xdr:row>14</xdr:row>
          <xdr:rowOff>565150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0</xdr:rowOff>
        </xdr:from>
        <xdr:to>
          <xdr:col>7</xdr:col>
          <xdr:colOff>114300</xdr:colOff>
          <xdr:row>15</xdr:row>
          <xdr:rowOff>565150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1936750</xdr:colOff>
          <xdr:row>16</xdr:row>
          <xdr:rowOff>0</xdr:rowOff>
        </xdr:from>
        <xdr:to>
          <xdr:col>7</xdr:col>
          <xdr:colOff>203200</xdr:colOff>
          <xdr:row>16</xdr:row>
          <xdr:rowOff>565150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12700</xdr:rowOff>
        </xdr:from>
        <xdr:to>
          <xdr:col>7</xdr:col>
          <xdr:colOff>127000</xdr:colOff>
          <xdr:row>14</xdr:row>
          <xdr:rowOff>12700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1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C8" sqref="C8"/>
    </sheetView>
  </sheetViews>
  <sheetFormatPr defaultColWidth="9.1796875" defaultRowHeight="14.5" x14ac:dyDescent="0.35"/>
  <cols>
    <col min="1" max="1" width="3" style="14" customWidth="1"/>
    <col min="2" max="2" width="4.7265625" style="14" customWidth="1"/>
    <col min="3" max="3" width="38" style="15" customWidth="1"/>
    <col min="4" max="4" width="19" style="15" customWidth="1"/>
    <col min="5" max="5" width="15.7265625" style="15" customWidth="1"/>
    <col min="6" max="6" width="14.81640625" style="15" customWidth="1"/>
    <col min="7" max="7" width="19.81640625" style="15" customWidth="1"/>
    <col min="8" max="8" width="18.7265625" style="15" customWidth="1"/>
    <col min="9" max="9" width="14" style="14" customWidth="1"/>
    <col min="10" max="10" width="14.7265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26953125" style="14" customWidth="1"/>
    <col min="15" max="15" width="15.453125" style="14" bestFit="1" customWidth="1"/>
    <col min="16" max="16" width="12.7265625" style="14" customWidth="1"/>
    <col min="17" max="17" width="15.453125" style="14" bestFit="1" customWidth="1"/>
    <col min="18" max="18" width="12.2695312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157" t="s">
        <v>0</v>
      </c>
      <c r="C2" s="158"/>
      <c r="D2" s="158"/>
      <c r="E2" s="158"/>
      <c r="F2" s="158"/>
      <c r="G2" s="158"/>
      <c r="H2" s="158"/>
      <c r="I2" s="158"/>
      <c r="J2" s="158"/>
      <c r="K2" s="159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ht="29" x14ac:dyDescent="0.35">
      <c r="B4" s="22">
        <v>1</v>
      </c>
      <c r="C4" s="23" t="s">
        <v>83</v>
      </c>
      <c r="D4" s="24" t="s">
        <v>71</v>
      </c>
      <c r="E4" s="25">
        <v>30000</v>
      </c>
      <c r="F4" s="25">
        <v>0</v>
      </c>
      <c r="G4" s="26" t="s">
        <v>11</v>
      </c>
      <c r="H4" s="27">
        <f>E4</f>
        <v>30000</v>
      </c>
      <c r="I4" s="28">
        <f>H4/H$14*100</f>
        <v>100</v>
      </c>
      <c r="J4" s="29">
        <f t="shared" ref="J4:J6" si="0">IF(I4=0,0,(E4-F4)/I4)</f>
        <v>300</v>
      </c>
      <c r="K4" s="30">
        <f t="shared" ref="K4:K5" si="1">IF((E4-F4)=0,0,H4/(E4-F4))</f>
        <v>1</v>
      </c>
    </row>
    <row r="5" spans="2:11" x14ac:dyDescent="0.35">
      <c r="B5" s="22">
        <v>2</v>
      </c>
      <c r="C5" s="31"/>
      <c r="D5" s="32"/>
      <c r="E5" s="33"/>
      <c r="F5" s="33"/>
      <c r="G5" s="26"/>
      <c r="H5" s="34"/>
      <c r="I5" s="35">
        <f t="shared" ref="I5:I13" si="2">H5/H$14*100</f>
        <v>0</v>
      </c>
      <c r="J5" s="29">
        <f t="shared" si="0"/>
        <v>0</v>
      </c>
      <c r="K5" s="30">
        <f t="shared" si="1"/>
        <v>0</v>
      </c>
    </row>
    <row r="6" spans="2:11" x14ac:dyDescent="0.35">
      <c r="B6" s="22">
        <v>3</v>
      </c>
      <c r="C6" s="31"/>
      <c r="D6" s="32"/>
      <c r="E6" s="33"/>
      <c r="F6" s="33"/>
      <c r="G6" s="26"/>
      <c r="H6" s="34"/>
      <c r="I6" s="35">
        <f t="shared" si="2"/>
        <v>0</v>
      </c>
      <c r="J6" s="29">
        <f t="shared" si="0"/>
        <v>0</v>
      </c>
      <c r="K6" s="30">
        <f>IF((E6-F6)=0,0,H6/(E6-F6))</f>
        <v>0</v>
      </c>
    </row>
    <row r="7" spans="2:11" x14ac:dyDescent="0.3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73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73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73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73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73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73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73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4">
      <c r="B14" s="40"/>
      <c r="C14" s="41" t="s">
        <v>13</v>
      </c>
      <c r="D14" s="42"/>
      <c r="E14" s="42"/>
      <c r="F14" s="42"/>
      <c r="G14" s="42"/>
      <c r="H14" s="43">
        <f>SUM(H4:H13)</f>
        <v>30000</v>
      </c>
      <c r="I14" s="44">
        <f>SUM(I4:I13)</f>
        <v>100</v>
      </c>
      <c r="J14" s="45"/>
      <c r="K14" s="46"/>
    </row>
    <row r="15" spans="2:11" ht="15" thickBot="1" x14ac:dyDescent="0.4"/>
    <row r="16" spans="2:11" ht="35.25" customHeight="1" x14ac:dyDescent="0.35">
      <c r="B16" s="143" t="s">
        <v>14</v>
      </c>
      <c r="C16" s="144"/>
      <c r="D16" s="144"/>
      <c r="E16" s="144"/>
      <c r="F16" s="144"/>
      <c r="G16" s="144"/>
      <c r="H16" s="144"/>
      <c r="I16" s="144"/>
      <c r="J16" s="145"/>
    </row>
    <row r="17" spans="2:10" x14ac:dyDescent="0.35">
      <c r="B17" s="146" t="s">
        <v>1</v>
      </c>
      <c r="C17" s="162" t="s">
        <v>2</v>
      </c>
      <c r="D17" s="160" t="s">
        <v>15</v>
      </c>
      <c r="E17" s="148" t="s">
        <v>16</v>
      </c>
      <c r="F17" s="149"/>
      <c r="G17" s="150" t="s">
        <v>17</v>
      </c>
      <c r="H17" s="151"/>
      <c r="I17" s="152" t="s">
        <v>18</v>
      </c>
      <c r="J17" s="149"/>
    </row>
    <row r="18" spans="2:10" x14ac:dyDescent="0.35">
      <c r="B18" s="147"/>
      <c r="C18" s="163"/>
      <c r="D18" s="161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Najnižšia cena za celý predmet zákazky v EUR s DPH</v>
      </c>
      <c r="D19" s="53" cm="1">
        <f t="array" ref="D19:D28">I4:I13</f>
        <v>100</v>
      </c>
      <c r="E19" s="54">
        <v>30000</v>
      </c>
      <c r="F19" s="55" t="str">
        <f>IF(I4=100,"0",IF((E4-F4)=0,0,(IF(G4="čím menej, tým lepšie",(I4*(E4-E19)/(E4-F4)),(I4*(E19-F4)/(E4-F4))))))</f>
        <v>0</v>
      </c>
      <c r="G19" s="54">
        <v>15000</v>
      </c>
      <c r="H19" s="56" t="str">
        <f>IF(I4=100,"0",IF((E4-F4)=0,0,IF(G4="čím menej, tým lepšie",(I4*(E4-G19)/(E4-F4)),(I4*(G19-F4)/(E4-F4)))))</f>
        <v>0</v>
      </c>
      <c r="I19" s="54">
        <v>0</v>
      </c>
      <c r="J19" s="55" t="str">
        <f>IF(I4=100,"0",IF((E4-F4)=0,0,IF(G4="čím menej, tým lepšie",(I4*(E4-I19)/(E4-F4)),(I4*(I19-F4)/(E4-F4)))))</f>
        <v>0</v>
      </c>
    </row>
    <row r="20" spans="2:10" ht="15" customHeight="1" x14ac:dyDescent="0.35">
      <c r="B20" s="47">
        <v>2</v>
      </c>
      <c r="C20" s="52">
        <v>0</v>
      </c>
      <c r="D20" s="53">
        <v>0</v>
      </c>
      <c r="E20" s="54">
        <v>36</v>
      </c>
      <c r="F20" s="55">
        <f>IF(I5=100,"0",IF((E5-F5)=0,0,(IF(G5="čím menej, tým lepšie",(I5*(E5-E20)/(E5-F5)),(I5*(E20-F5)/(E5-F5))))))</f>
        <v>0</v>
      </c>
      <c r="G20" s="54">
        <v>18</v>
      </c>
      <c r="H20" s="56">
        <f t="shared" ref="H20:H28" si="5">IF(I5=100,"0",IF((E5-F5)=0,0,IF(G5="čím menej, tým lepšie",(I5*(E5-G20)/(E5-F5)),(I5*(G20-F5)/(E5-F5)))))</f>
        <v>0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35">
      <c r="B21" s="47">
        <v>3</v>
      </c>
      <c r="C21" s="52">
        <v>0</v>
      </c>
      <c r="D21" s="53">
        <v>0</v>
      </c>
      <c r="E21" s="54">
        <v>50</v>
      </c>
      <c r="F21" s="55">
        <f>IF(I6=100,"0",IF((E6-F6)=0,0,(IF(G6="čím menej, tým lepšie",(I6*(E6-E21)/(E6-F6)),(I6*(E21-F6)/(E6-F6))))))</f>
        <v>0</v>
      </c>
      <c r="G21" s="54">
        <v>75</v>
      </c>
      <c r="H21" s="56">
        <f t="shared" si="5"/>
        <v>0</v>
      </c>
      <c r="I21" s="54">
        <v>100</v>
      </c>
      <c r="J21" s="55">
        <f t="shared" si="6"/>
        <v>0</v>
      </c>
    </row>
    <row r="22" spans="2:10" x14ac:dyDescent="0.3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4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4">
      <c r="B29" s="60"/>
      <c r="C29" s="61" t="s">
        <v>22</v>
      </c>
      <c r="D29" s="62">
        <f>SUM(_xlfn.ANCHORARRAY(D19))</f>
        <v>100</v>
      </c>
      <c r="E29" s="61"/>
      <c r="F29" s="63">
        <f>SUM(F19:F28)</f>
        <v>0</v>
      </c>
      <c r="G29" s="64"/>
      <c r="H29" s="63">
        <f t="shared" ref="H29:J29" si="8">SUM(H19:H28)</f>
        <v>0</v>
      </c>
      <c r="I29" s="64"/>
      <c r="J29" s="65">
        <f t="shared" si="8"/>
        <v>0</v>
      </c>
    </row>
    <row r="31" spans="2:10" ht="36.75" customHeight="1" x14ac:dyDescent="0.35">
      <c r="B31" s="164" t="s">
        <v>23</v>
      </c>
      <c r="C31" s="165"/>
      <c r="D31" s="165"/>
      <c r="E31" s="165"/>
      <c r="F31" s="165"/>
      <c r="G31" s="165"/>
      <c r="H31" s="165"/>
      <c r="I31" s="165"/>
      <c r="J31" s="166"/>
    </row>
    <row r="32" spans="2:10" x14ac:dyDescent="0.35">
      <c r="B32" s="167" t="s">
        <v>1</v>
      </c>
      <c r="C32" s="169" t="s">
        <v>2</v>
      </c>
      <c r="D32" s="170"/>
      <c r="E32" s="177" t="s">
        <v>16</v>
      </c>
      <c r="F32" s="178"/>
      <c r="G32" s="175" t="s">
        <v>17</v>
      </c>
      <c r="H32" s="176"/>
      <c r="I32" s="173" t="s">
        <v>18</v>
      </c>
      <c r="J32" s="174"/>
    </row>
    <row r="33" spans="2:10" x14ac:dyDescent="0.35">
      <c r="B33" s="168"/>
      <c r="C33" s="171"/>
      <c r="D33" s="172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Najnižšia cena za celý predmet zákazky v EUR s DPH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5">
      <c r="B35" s="72">
        <v>2</v>
      </c>
      <c r="C35" s="73">
        <v>0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35">
      <c r="B36" s="72">
        <v>3</v>
      </c>
      <c r="C36" s="73">
        <v>0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4">
      <c r="B44" s="82"/>
      <c r="C44" s="83" t="s">
        <v>22</v>
      </c>
      <c r="D44" s="83"/>
      <c r="E44" s="83"/>
      <c r="F44" s="84">
        <f>SUM(F34:F43)</f>
        <v>30000</v>
      </c>
      <c r="G44" s="84"/>
      <c r="H44" s="84">
        <f t="shared" ref="H44:J44" si="15">SUM(H34:H43)</f>
        <v>15000</v>
      </c>
      <c r="I44" s="84"/>
      <c r="J44" s="85">
        <f t="shared" si="15"/>
        <v>0</v>
      </c>
    </row>
    <row r="45" spans="2:10" ht="15" thickBot="1" x14ac:dyDescent="0.4"/>
    <row r="46" spans="2:10" ht="36" customHeight="1" thickBot="1" x14ac:dyDescent="0.4">
      <c r="B46" s="153" t="s">
        <v>70</v>
      </c>
      <c r="C46" s="154"/>
      <c r="D46" s="154"/>
      <c r="E46" s="154"/>
      <c r="F46" s="154"/>
      <c r="G46" s="154"/>
      <c r="H46" s="154"/>
      <c r="I46" s="154"/>
      <c r="J46" s="155"/>
    </row>
    <row r="47" spans="2:10" ht="15.75" customHeight="1" x14ac:dyDescent="0.35">
      <c r="B47" s="137" t="s">
        <v>1</v>
      </c>
      <c r="C47" s="133" t="s">
        <v>2</v>
      </c>
      <c r="D47" s="134"/>
      <c r="E47" s="137" t="s">
        <v>16</v>
      </c>
      <c r="F47" s="138"/>
      <c r="G47" s="139" t="s">
        <v>17</v>
      </c>
      <c r="H47" s="140"/>
      <c r="I47" s="141" t="s">
        <v>18</v>
      </c>
      <c r="J47" s="142"/>
    </row>
    <row r="48" spans="2:10" x14ac:dyDescent="0.35">
      <c r="B48" s="156"/>
      <c r="C48" s="135"/>
      <c r="D48" s="136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Najnižšia cena za celý predmet zákazky v EUR s DPH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5">
      <c r="B50" s="92">
        <v>2</v>
      </c>
      <c r="C50" s="93">
        <v>0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0</v>
      </c>
    </row>
    <row r="51" spans="2:10" x14ac:dyDescent="0.35">
      <c r="B51" s="92">
        <v>3</v>
      </c>
      <c r="C51" s="93">
        <v>0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4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15000</v>
      </c>
      <c r="I59" s="103"/>
      <c r="J59" s="104">
        <f t="shared" si="22"/>
        <v>0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K35"/>
  <sheetViews>
    <sheetView tabSelected="1" topLeftCell="A17" zoomScaleNormal="100" workbookViewId="0">
      <selection activeCell="D21" sqref="D21"/>
    </sheetView>
  </sheetViews>
  <sheetFormatPr defaultColWidth="9.1796875" defaultRowHeight="14.5" x14ac:dyDescent="0.35"/>
  <cols>
    <col min="1" max="1" width="3.26953125" customWidth="1"/>
    <col min="2" max="2" width="38.81640625" customWidth="1"/>
    <col min="3" max="3" width="7.453125" customWidth="1"/>
    <col min="4" max="4" width="24.6328125" customWidth="1"/>
    <col min="5" max="5" width="23.26953125" customWidth="1"/>
    <col min="6" max="6" width="23.81640625" bestFit="1" customWidth="1"/>
    <col min="7" max="7" width="26.6328125" customWidth="1"/>
    <col min="8" max="8" width="3" customWidth="1"/>
  </cols>
  <sheetData>
    <row r="1" spans="1:11" ht="15" thickBot="1" x14ac:dyDescent="0.4">
      <c r="A1" s="179"/>
      <c r="B1" s="180" t="s">
        <v>100</v>
      </c>
      <c r="C1" s="180"/>
      <c r="D1" s="180"/>
      <c r="E1" s="180"/>
      <c r="F1" s="180"/>
      <c r="G1" s="180"/>
      <c r="H1" s="179"/>
    </row>
    <row r="2" spans="1:11" ht="45.75" customHeight="1" thickBot="1" x14ac:dyDescent="0.4">
      <c r="A2" s="179"/>
      <c r="B2" s="181" t="s">
        <v>87</v>
      </c>
      <c r="C2" s="182"/>
      <c r="D2" s="182"/>
      <c r="E2" s="182"/>
      <c r="F2" s="182"/>
      <c r="G2" s="183"/>
      <c r="H2" s="179"/>
    </row>
    <row r="3" spans="1:11" ht="15" thickBot="1" x14ac:dyDescent="0.4">
      <c r="A3" s="179"/>
      <c r="B3" s="184"/>
      <c r="C3" s="184"/>
      <c r="D3" s="184"/>
      <c r="E3" s="184"/>
      <c r="F3" s="184"/>
      <c r="G3" s="184"/>
      <c r="H3" s="179"/>
    </row>
    <row r="4" spans="1:11" x14ac:dyDescent="0.35">
      <c r="A4" s="179"/>
      <c r="B4" s="108" t="s">
        <v>26</v>
      </c>
      <c r="C4" s="185"/>
      <c r="D4" s="185"/>
      <c r="E4" s="185"/>
      <c r="F4" s="185"/>
      <c r="G4" s="186"/>
      <c r="H4" s="179"/>
    </row>
    <row r="5" spans="1:11" x14ac:dyDescent="0.35">
      <c r="A5" s="179"/>
      <c r="B5" s="109" t="s">
        <v>27</v>
      </c>
      <c r="C5" s="187"/>
      <c r="D5" s="187"/>
      <c r="E5" s="187"/>
      <c r="F5" s="187"/>
      <c r="G5" s="188"/>
      <c r="H5" s="179"/>
      <c r="I5" s="110"/>
      <c r="J5" s="110"/>
      <c r="K5" s="110"/>
    </row>
    <row r="6" spans="1:11" x14ac:dyDescent="0.35">
      <c r="A6" s="179"/>
      <c r="B6" s="109" t="s">
        <v>28</v>
      </c>
      <c r="C6" s="187"/>
      <c r="D6" s="187"/>
      <c r="E6" s="187"/>
      <c r="F6" s="187"/>
      <c r="G6" s="188"/>
      <c r="H6" s="179"/>
    </row>
    <row r="7" spans="1:11" x14ac:dyDescent="0.35">
      <c r="A7" s="179"/>
      <c r="B7" s="109" t="s">
        <v>29</v>
      </c>
      <c r="C7" s="187"/>
      <c r="D7" s="187"/>
      <c r="E7" s="187"/>
      <c r="F7" s="187"/>
      <c r="G7" s="188"/>
      <c r="H7" s="179"/>
    </row>
    <row r="8" spans="1:11" x14ac:dyDescent="0.35">
      <c r="A8" s="179"/>
      <c r="B8" s="109" t="s">
        <v>30</v>
      </c>
      <c r="C8" s="187"/>
      <c r="D8" s="187"/>
      <c r="E8" s="187"/>
      <c r="F8" s="187"/>
      <c r="G8" s="188"/>
      <c r="H8" s="179"/>
    </row>
    <row r="9" spans="1:11" x14ac:dyDescent="0.35">
      <c r="A9" s="179"/>
      <c r="B9" s="109" t="s">
        <v>31</v>
      </c>
      <c r="C9" s="187"/>
      <c r="D9" s="187"/>
      <c r="E9" s="187"/>
      <c r="F9" s="187"/>
      <c r="G9" s="188"/>
      <c r="H9" s="179"/>
    </row>
    <row r="10" spans="1:11" ht="15.75" customHeight="1" thickBot="1" x14ac:dyDescent="0.4">
      <c r="A10" s="179"/>
      <c r="B10" s="111" t="s">
        <v>32</v>
      </c>
      <c r="C10" s="189" t="s">
        <v>74</v>
      </c>
      <c r="D10" s="190"/>
      <c r="E10" s="190"/>
      <c r="F10" s="190"/>
      <c r="G10" s="191"/>
      <c r="H10" s="179"/>
    </row>
    <row r="11" spans="1:11" ht="15" thickBot="1" x14ac:dyDescent="0.4">
      <c r="A11" s="179"/>
      <c r="B11" s="184"/>
      <c r="C11" s="184"/>
      <c r="D11" s="184"/>
      <c r="E11" s="184"/>
      <c r="F11" s="184"/>
      <c r="G11" s="184"/>
      <c r="H11" s="179"/>
    </row>
    <row r="12" spans="1:11" ht="30" customHeight="1" thickBot="1" x14ac:dyDescent="0.4">
      <c r="A12" s="179"/>
      <c r="B12" s="181" t="s">
        <v>33</v>
      </c>
      <c r="C12" s="182"/>
      <c r="D12" s="182"/>
      <c r="E12" s="182"/>
      <c r="F12" s="182"/>
      <c r="G12" s="183"/>
      <c r="H12" s="179"/>
    </row>
    <row r="13" spans="1:11" ht="45" customHeight="1" x14ac:dyDescent="0.35">
      <c r="A13" s="179"/>
      <c r="B13" s="192" t="s">
        <v>86</v>
      </c>
      <c r="C13" s="193"/>
      <c r="D13" s="193"/>
      <c r="E13" s="193"/>
      <c r="F13" s="194"/>
      <c r="G13" s="112"/>
      <c r="H13" s="179"/>
    </row>
    <row r="14" spans="1:11" ht="45" customHeight="1" x14ac:dyDescent="0.35">
      <c r="A14" s="179"/>
      <c r="B14" s="195" t="s">
        <v>34</v>
      </c>
      <c r="C14" s="196"/>
      <c r="D14" s="196"/>
      <c r="E14" s="196"/>
      <c r="F14" s="196"/>
      <c r="G14" s="113"/>
      <c r="H14" s="179"/>
    </row>
    <row r="15" spans="1:11" ht="45" customHeight="1" x14ac:dyDescent="0.35">
      <c r="A15" s="179"/>
      <c r="B15" s="195" t="s">
        <v>35</v>
      </c>
      <c r="C15" s="196"/>
      <c r="D15" s="196"/>
      <c r="E15" s="196"/>
      <c r="F15" s="196"/>
      <c r="G15" s="113"/>
      <c r="H15" s="179"/>
    </row>
    <row r="16" spans="1:11" ht="45" customHeight="1" x14ac:dyDescent="0.35">
      <c r="A16" s="179"/>
      <c r="B16" s="211" t="s">
        <v>36</v>
      </c>
      <c r="C16" s="212"/>
      <c r="D16" s="212"/>
      <c r="E16" s="212"/>
      <c r="F16" s="212"/>
      <c r="G16" s="113"/>
      <c r="H16" s="179"/>
    </row>
    <row r="17" spans="1:8" ht="45" customHeight="1" thickBot="1" x14ac:dyDescent="0.4">
      <c r="A17" s="179"/>
      <c r="B17" s="213" t="s">
        <v>85</v>
      </c>
      <c r="C17" s="214"/>
      <c r="D17" s="214"/>
      <c r="E17" s="214"/>
      <c r="F17" s="214"/>
      <c r="G17" s="114"/>
      <c r="H17" s="179"/>
    </row>
    <row r="18" spans="1:8" ht="15" thickBot="1" x14ac:dyDescent="0.4">
      <c r="A18" s="179"/>
      <c r="B18" s="184"/>
      <c r="C18" s="184"/>
      <c r="D18" s="184"/>
      <c r="E18" s="184"/>
      <c r="F18" s="184"/>
      <c r="G18" s="184"/>
      <c r="H18" s="179"/>
    </row>
    <row r="19" spans="1:8" ht="24" customHeight="1" thickBot="1" x14ac:dyDescent="0.4">
      <c r="A19" s="179"/>
      <c r="B19" s="115" t="s">
        <v>84</v>
      </c>
      <c r="C19" s="229" t="str">
        <f>'Zákl. nastavenie'!C4</f>
        <v>Najnižšia cena za celý predmet zákazky v EUR s DPH</v>
      </c>
      <c r="D19" s="230"/>
      <c r="E19" s="230"/>
      <c r="F19" s="230"/>
      <c r="G19" s="231"/>
      <c r="H19" s="179"/>
    </row>
    <row r="20" spans="1:8" ht="29.5" thickBot="1" x14ac:dyDescent="0.4">
      <c r="A20" s="179"/>
      <c r="B20" s="116" t="s">
        <v>37</v>
      </c>
      <c r="C20" s="117" t="s">
        <v>38</v>
      </c>
      <c r="D20" s="118" t="s">
        <v>101</v>
      </c>
      <c r="E20" s="117" t="s">
        <v>39</v>
      </c>
      <c r="F20" s="117" t="s">
        <v>98</v>
      </c>
      <c r="G20" s="119" t="s">
        <v>99</v>
      </c>
      <c r="H20" s="179"/>
    </row>
    <row r="21" spans="1:8" ht="25" customHeight="1" x14ac:dyDescent="0.35">
      <c r="A21" s="179"/>
      <c r="B21" s="120" t="s">
        <v>96</v>
      </c>
      <c r="C21" s="121">
        <v>3</v>
      </c>
      <c r="D21" s="131"/>
      <c r="E21" s="122">
        <f>IF(C10="Som platcom DPH",D21*0.2,0)</f>
        <v>0</v>
      </c>
      <c r="F21" s="122">
        <f>SUM(D21:E21)</f>
        <v>0</v>
      </c>
      <c r="G21" s="123">
        <f>SUM(D21+E21)*C21</f>
        <v>0</v>
      </c>
      <c r="H21" s="179"/>
    </row>
    <row r="22" spans="1:8" ht="29.5" customHeight="1" thickBot="1" x14ac:dyDescent="0.4">
      <c r="A22" s="179"/>
      <c r="B22" s="124" t="s">
        <v>97</v>
      </c>
      <c r="C22" s="121">
        <v>4</v>
      </c>
      <c r="D22" s="132"/>
      <c r="E22" s="122">
        <f>IF(C10="Som platcom DPH",D22*0.2,0)</f>
        <v>0</v>
      </c>
      <c r="F22" s="122">
        <f>SUM(D22:E22)</f>
        <v>0</v>
      </c>
      <c r="G22" s="125">
        <f>SUM(D22+E22)*C22</f>
        <v>0</v>
      </c>
      <c r="H22" s="179"/>
    </row>
    <row r="23" spans="1:8" ht="25" customHeight="1" thickBot="1" x14ac:dyDescent="0.4">
      <c r="A23" s="179"/>
      <c r="B23" s="203" t="s">
        <v>72</v>
      </c>
      <c r="C23" s="204"/>
      <c r="D23" s="126">
        <f>SUM(D21:D22)</f>
        <v>0</v>
      </c>
      <c r="E23" s="126">
        <f>SUM(E21:E22)</f>
        <v>0</v>
      </c>
      <c r="F23" s="127"/>
      <c r="G23" s="128">
        <f>SUM(G21:G22)</f>
        <v>0</v>
      </c>
      <c r="H23" s="179"/>
    </row>
    <row r="24" spans="1:8" ht="15" thickBot="1" x14ac:dyDescent="0.4">
      <c r="A24" s="179"/>
      <c r="B24" s="129"/>
      <c r="C24" s="129"/>
      <c r="D24" s="129"/>
      <c r="E24" s="129"/>
      <c r="F24" s="129"/>
      <c r="G24" s="130"/>
      <c r="H24" s="179"/>
    </row>
    <row r="25" spans="1:8" ht="21" x14ac:dyDescent="0.35">
      <c r="A25" s="179"/>
      <c r="B25" s="197" t="s">
        <v>88</v>
      </c>
      <c r="C25" s="198"/>
      <c r="D25" s="198"/>
      <c r="E25" s="198"/>
      <c r="F25" s="198"/>
      <c r="G25" s="198"/>
      <c r="H25" s="179"/>
    </row>
    <row r="26" spans="1:8" ht="25" customHeight="1" x14ac:dyDescent="0.35">
      <c r="A26" s="179"/>
      <c r="B26" s="199" t="s">
        <v>89</v>
      </c>
      <c r="C26" s="200"/>
      <c r="D26" s="200"/>
      <c r="E26" s="200"/>
      <c r="F26" s="200"/>
      <c r="G26" s="107"/>
      <c r="H26" s="179"/>
    </row>
    <row r="27" spans="1:8" ht="45" customHeight="1" x14ac:dyDescent="0.35">
      <c r="A27" s="179"/>
      <c r="B27" s="201" t="s">
        <v>90</v>
      </c>
      <c r="C27" s="202"/>
      <c r="D27" s="202"/>
      <c r="E27" s="202"/>
      <c r="F27" s="202"/>
      <c r="G27" s="202"/>
      <c r="H27" s="179"/>
    </row>
    <row r="28" spans="1:8" x14ac:dyDescent="0.35">
      <c r="A28" s="179"/>
      <c r="B28" s="199" t="s">
        <v>91</v>
      </c>
      <c r="C28" s="200"/>
      <c r="D28" s="200"/>
      <c r="E28" s="200"/>
      <c r="F28" s="200"/>
      <c r="G28" s="200"/>
      <c r="H28" s="179"/>
    </row>
    <row r="29" spans="1:8" ht="25" customHeight="1" x14ac:dyDescent="0.35">
      <c r="A29" s="179"/>
      <c r="B29" s="205" t="s">
        <v>92</v>
      </c>
      <c r="C29" s="206"/>
      <c r="D29" s="221"/>
      <c r="E29" s="222"/>
      <c r="F29" s="221"/>
      <c r="G29" s="222"/>
      <c r="H29" s="179"/>
    </row>
    <row r="30" spans="1:8" ht="25" customHeight="1" x14ac:dyDescent="0.35">
      <c r="A30" s="179"/>
      <c r="B30" s="205" t="s">
        <v>93</v>
      </c>
      <c r="C30" s="206"/>
      <c r="D30" s="221"/>
      <c r="E30" s="222"/>
      <c r="F30" s="221"/>
      <c r="G30" s="222"/>
      <c r="H30" s="179"/>
    </row>
    <row r="31" spans="1:8" ht="25" customHeight="1" x14ac:dyDescent="0.35">
      <c r="A31" s="179"/>
      <c r="B31" s="205" t="s">
        <v>94</v>
      </c>
      <c r="C31" s="206"/>
      <c r="D31" s="221"/>
      <c r="E31" s="222"/>
      <c r="F31" s="221"/>
      <c r="G31" s="222"/>
      <c r="H31" s="179"/>
    </row>
    <row r="32" spans="1:8" ht="25" customHeight="1" thickBot="1" x14ac:dyDescent="0.4">
      <c r="A32" s="179"/>
      <c r="B32" s="207" t="s">
        <v>95</v>
      </c>
      <c r="C32" s="208"/>
      <c r="D32" s="209"/>
      <c r="E32" s="210"/>
      <c r="F32" s="209"/>
      <c r="G32" s="210"/>
      <c r="H32" s="179"/>
    </row>
    <row r="33" spans="2:7" ht="15" thickBot="1" x14ac:dyDescent="0.4">
      <c r="B33" s="232"/>
      <c r="C33" s="233"/>
      <c r="D33" s="233"/>
      <c r="E33" s="233"/>
      <c r="F33" s="233"/>
      <c r="G33" s="234"/>
    </row>
    <row r="34" spans="2:7" x14ac:dyDescent="0.35">
      <c r="B34" s="223" t="s">
        <v>40</v>
      </c>
      <c r="C34" s="215" t="s">
        <v>41</v>
      </c>
      <c r="D34" s="216"/>
      <c r="E34" s="217"/>
      <c r="F34" s="225" t="s">
        <v>42</v>
      </c>
      <c r="G34" s="226"/>
    </row>
    <row r="35" spans="2:7" ht="15" thickBot="1" x14ac:dyDescent="0.4">
      <c r="B35" s="224"/>
      <c r="C35" s="218"/>
      <c r="D35" s="219"/>
      <c r="E35" s="220"/>
      <c r="F35" s="227"/>
      <c r="G35" s="228"/>
    </row>
  </sheetData>
  <sheetProtection algorithmName="SHA-512" hashValue="G57aw4W55+xMGi3aD0xC95oy1jDBlUlR0Eg4VcsVzUU+pz7ChEoqL6gOjiWzcZweZ7sz1g7NyXlPowlbFAV0zw==" saltValue="KKmtsQntvBW8poR+u3dGbA==" spinCount="100000" sheet="1" objects="1" scenarios="1" selectLockedCells="1"/>
  <mergeCells count="42">
    <mergeCell ref="B16:F16"/>
    <mergeCell ref="B17:F17"/>
    <mergeCell ref="B18:G18"/>
    <mergeCell ref="B14:F14"/>
    <mergeCell ref="C34:E35"/>
    <mergeCell ref="F31:G31"/>
    <mergeCell ref="F30:G30"/>
    <mergeCell ref="F29:G29"/>
    <mergeCell ref="D32:E32"/>
    <mergeCell ref="D31:E31"/>
    <mergeCell ref="D30:E30"/>
    <mergeCell ref="D29:E29"/>
    <mergeCell ref="B34:B35"/>
    <mergeCell ref="F34:G35"/>
    <mergeCell ref="C19:G19"/>
    <mergeCell ref="B33:G33"/>
    <mergeCell ref="B30:C30"/>
    <mergeCell ref="B31:C31"/>
    <mergeCell ref="B32:C32"/>
    <mergeCell ref="F32:G32"/>
    <mergeCell ref="B29:C29"/>
    <mergeCell ref="B25:G25"/>
    <mergeCell ref="B26:F26"/>
    <mergeCell ref="B27:G27"/>
    <mergeCell ref="B28:G28"/>
    <mergeCell ref="B23:C23"/>
    <mergeCell ref="A1:A32"/>
    <mergeCell ref="B1:G1"/>
    <mergeCell ref="H1:H32"/>
    <mergeCell ref="B2:G2"/>
    <mergeCell ref="B3:G3"/>
    <mergeCell ref="C4:G4"/>
    <mergeCell ref="C5:G5"/>
    <mergeCell ref="C6:G6"/>
    <mergeCell ref="C7:G7"/>
    <mergeCell ref="C8:G8"/>
    <mergeCell ref="C9:G9"/>
    <mergeCell ref="B11:G11"/>
    <mergeCell ref="B12:G12"/>
    <mergeCell ref="C10:G10"/>
    <mergeCell ref="B13:F13"/>
    <mergeCell ref="B15:F15"/>
  </mergeCells>
  <conditionalFormatting sqref="B28 B29:D32">
    <cfRule type="expression" dxfId="1" priority="1" stopIfTrue="1">
      <formula>$G$19="áno"</formula>
    </cfRule>
  </conditionalFormatting>
  <conditionalFormatting sqref="D29:D32">
    <cfRule type="expression" dxfId="0" priority="2">
      <formula>$G$19="nie"</formula>
    </cfRule>
  </conditionalFormatting>
  <dataValidations count="2">
    <dataValidation type="list" allowBlank="1" showInputMessage="1" showErrorMessage="1" sqref="C10" xr:uid="{3546BA0E-2E3C-441D-95B6-F2406CA5B066}">
      <formula1>"Som platcom DPH,Nie som platcom DPH"</formula1>
    </dataValidation>
    <dataValidation type="list" allowBlank="1" showInputMessage="1" showErrorMessage="1" sqref="G26" xr:uid="{F33460A8-AF34-4E82-BDCB-AF891F384FFE}">
      <formula1>"áno, nie"</formula1>
    </dataValidation>
  </dataValidations>
  <pageMargins left="0.7" right="0.7" top="0.75" bottom="0.75" header="0.3" footer="0.3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0</xdr:rowOff>
                  </from>
                  <to>
                    <xdr:col>7</xdr:col>
                    <xdr:colOff>127000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7</xdr:col>
                    <xdr:colOff>114300</xdr:colOff>
                    <xdr:row>14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0</xdr:rowOff>
                  </from>
                  <to>
                    <xdr:col>7</xdr:col>
                    <xdr:colOff>114300</xdr:colOff>
                    <xdr:row>15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5</xdr:col>
                    <xdr:colOff>1936750</xdr:colOff>
                    <xdr:row>16</xdr:row>
                    <xdr:rowOff>0</xdr:rowOff>
                  </from>
                  <to>
                    <xdr:col>7</xdr:col>
                    <xdr:colOff>203200</xdr:colOff>
                    <xdr:row>16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Check Box 6">
              <controlPr defaultSize="0" autoFill="0" autoLine="0" autoPict="0">
                <anchor moveWithCells="1">
                  <from>
                    <xdr:col>6</xdr:col>
                    <xdr:colOff>0</xdr:colOff>
                    <xdr:row>13</xdr:row>
                    <xdr:rowOff>12700</xdr:rowOff>
                  </from>
                  <to>
                    <xdr:col>7</xdr:col>
                    <xdr:colOff>127000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I15" sqref="I15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75</v>
      </c>
    </row>
    <row r="3" spans="2:2" x14ac:dyDescent="0.35">
      <c r="B3" s="4"/>
    </row>
    <row r="4" spans="2:2" x14ac:dyDescent="0.35">
      <c r="B4" s="5" t="s">
        <v>44</v>
      </c>
    </row>
    <row r="5" spans="2:2" x14ac:dyDescent="0.35">
      <c r="B5" s="6"/>
    </row>
    <row r="6" spans="2:2" x14ac:dyDescent="0.35">
      <c r="B6" s="7" t="s">
        <v>45</v>
      </c>
    </row>
    <row r="7" spans="2:2" x14ac:dyDescent="0.35">
      <c r="B7" s="5"/>
    </row>
    <row r="8" spans="2:2" x14ac:dyDescent="0.35">
      <c r="B8" s="105" t="s">
        <v>76</v>
      </c>
    </row>
    <row r="9" spans="2:2" x14ac:dyDescent="0.35">
      <c r="B9" s="105"/>
    </row>
    <row r="10" spans="2:2" x14ac:dyDescent="0.35">
      <c r="B10" s="106" t="s">
        <v>78</v>
      </c>
    </row>
    <row r="11" spans="2:2" x14ac:dyDescent="0.35">
      <c r="B11" s="106" t="s">
        <v>79</v>
      </c>
    </row>
    <row r="12" spans="2:2" x14ac:dyDescent="0.35">
      <c r="B12" s="106" t="s">
        <v>80</v>
      </c>
    </row>
    <row r="13" spans="2:2" x14ac:dyDescent="0.35">
      <c r="B13" s="106" t="s">
        <v>81</v>
      </c>
    </row>
    <row r="14" spans="2:2" ht="16.5" customHeight="1" x14ac:dyDescent="0.35">
      <c r="B14" s="5"/>
    </row>
    <row r="15" spans="2:2" ht="29" x14ac:dyDescent="0.35">
      <c r="B15" s="105" t="s">
        <v>77</v>
      </c>
    </row>
    <row r="16" spans="2:2" x14ac:dyDescent="0.35">
      <c r="B16" s="8"/>
    </row>
    <row r="17" spans="2:2" ht="29" x14ac:dyDescent="0.35">
      <c r="B17" s="5" t="s">
        <v>82</v>
      </c>
    </row>
    <row r="18" spans="2:2" ht="15" thickBot="1" x14ac:dyDescent="0.4">
      <c r="B18" s="9"/>
    </row>
    <row r="19" spans="2:2" x14ac:dyDescent="0.35">
      <c r="B19" s="1"/>
    </row>
    <row r="20" spans="2:2" x14ac:dyDescent="0.35">
      <c r="B20" s="1"/>
    </row>
    <row r="21" spans="2:2" x14ac:dyDescent="0.35">
      <c r="B21" s="1"/>
    </row>
    <row r="22" spans="2:2" ht="13.5" customHeight="1" x14ac:dyDescent="0.35">
      <c r="B22" s="1"/>
    </row>
    <row r="23" spans="2:2" ht="15.5" x14ac:dyDescent="0.3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defaultRowHeight="14.5" x14ac:dyDescent="0.35"/>
  <cols>
    <col min="1" max="1" width="3.7265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43</v>
      </c>
    </row>
    <row r="3" spans="2:2" x14ac:dyDescent="0.35">
      <c r="B3" s="4"/>
    </row>
    <row r="4" spans="2:2" x14ac:dyDescent="0.35">
      <c r="B4" s="10" t="s">
        <v>44</v>
      </c>
    </row>
    <row r="5" spans="2:2" x14ac:dyDescent="0.35">
      <c r="B5" s="4"/>
    </row>
    <row r="6" spans="2:2" x14ac:dyDescent="0.35">
      <c r="B6" s="11" t="s">
        <v>45</v>
      </c>
    </row>
    <row r="7" spans="2:2" x14ac:dyDescent="0.35">
      <c r="B7" s="12"/>
    </row>
    <row r="8" spans="2:2" ht="60.75" customHeight="1" x14ac:dyDescent="0.35">
      <c r="B8" s="5" t="s">
        <v>46</v>
      </c>
    </row>
    <row r="9" spans="2:2" x14ac:dyDescent="0.35">
      <c r="B9" s="5"/>
    </row>
    <row r="10" spans="2:2" x14ac:dyDescent="0.35">
      <c r="B10" s="5" t="s">
        <v>47</v>
      </c>
    </row>
    <row r="11" spans="2:2" x14ac:dyDescent="0.35">
      <c r="B11" s="5" t="s">
        <v>48</v>
      </c>
    </row>
    <row r="12" spans="2:2" x14ac:dyDescent="0.35">
      <c r="B12" s="5" t="s">
        <v>49</v>
      </c>
    </row>
    <row r="13" spans="2:2" x14ac:dyDescent="0.35">
      <c r="B13" s="5" t="s">
        <v>50</v>
      </c>
    </row>
    <row r="14" spans="2:2" x14ac:dyDescent="0.35">
      <c r="B14" s="5" t="s">
        <v>51</v>
      </c>
    </row>
    <row r="15" spans="2:2" x14ac:dyDescent="0.35">
      <c r="B15" s="5" t="s">
        <v>52</v>
      </c>
    </row>
    <row r="16" spans="2:2" x14ac:dyDescent="0.35">
      <c r="B16" s="5" t="s">
        <v>53</v>
      </c>
    </row>
    <row r="17" spans="2:2" ht="29" x14ac:dyDescent="0.35">
      <c r="B17" s="5" t="s">
        <v>54</v>
      </c>
    </row>
    <row r="18" spans="2:2" x14ac:dyDescent="0.35">
      <c r="B18" s="5" t="s">
        <v>55</v>
      </c>
    </row>
    <row r="19" spans="2:2" x14ac:dyDescent="0.35">
      <c r="B19" s="5" t="s">
        <v>56</v>
      </c>
    </row>
    <row r="20" spans="2:2" x14ac:dyDescent="0.35">
      <c r="B20" s="5" t="s">
        <v>57</v>
      </c>
    </row>
    <row r="21" spans="2:2" ht="29" x14ac:dyDescent="0.35">
      <c r="B21" s="5" t="s">
        <v>58</v>
      </c>
    </row>
    <row r="22" spans="2:2" x14ac:dyDescent="0.35">
      <c r="B22" s="5" t="s">
        <v>59</v>
      </c>
    </row>
    <row r="23" spans="2:2" x14ac:dyDescent="0.35">
      <c r="B23" s="6"/>
    </row>
    <row r="24" spans="2:2" ht="58" x14ac:dyDescent="0.35">
      <c r="B24" s="5" t="s">
        <v>60</v>
      </c>
    </row>
    <row r="25" spans="2:2" ht="13.5" customHeight="1" x14ac:dyDescent="0.35">
      <c r="B25" s="5"/>
    </row>
    <row r="26" spans="2:2" ht="29" x14ac:dyDescent="0.35">
      <c r="B26" s="5" t="s">
        <v>61</v>
      </c>
    </row>
    <row r="27" spans="2:2" ht="15" thickBot="1" x14ac:dyDescent="0.4">
      <c r="B27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E18" sqref="E18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62</v>
      </c>
    </row>
    <row r="3" spans="2:2" x14ac:dyDescent="0.35">
      <c r="B3" s="4"/>
    </row>
    <row r="4" spans="2:2" x14ac:dyDescent="0.35">
      <c r="B4" s="5" t="s">
        <v>44</v>
      </c>
    </row>
    <row r="5" spans="2:2" x14ac:dyDescent="0.35">
      <c r="B5" s="6"/>
    </row>
    <row r="6" spans="2:2" x14ac:dyDescent="0.35">
      <c r="B6" s="7" t="s">
        <v>45</v>
      </c>
    </row>
    <row r="7" spans="2:2" x14ac:dyDescent="0.35">
      <c r="B7" s="5"/>
    </row>
    <row r="8" spans="2:2" ht="60.75" customHeight="1" x14ac:dyDescent="0.35">
      <c r="B8" s="5" t="s">
        <v>63</v>
      </c>
    </row>
    <row r="9" spans="2:2" x14ac:dyDescent="0.35">
      <c r="B9" s="5" t="s">
        <v>64</v>
      </c>
    </row>
    <row r="10" spans="2:2" x14ac:dyDescent="0.35">
      <c r="B10" s="8"/>
    </row>
    <row r="11" spans="2:2" ht="29" x14ac:dyDescent="0.35">
      <c r="B11" s="5" t="s">
        <v>65</v>
      </c>
    </row>
    <row r="12" spans="2:2" x14ac:dyDescent="0.35">
      <c r="B12" s="5"/>
    </row>
    <row r="13" spans="2:2" ht="29" x14ac:dyDescent="0.35">
      <c r="B13" s="5" t="s">
        <v>66</v>
      </c>
    </row>
    <row r="14" spans="2:2" x14ac:dyDescent="0.35">
      <c r="B14" s="5"/>
    </row>
    <row r="15" spans="2:2" ht="29" x14ac:dyDescent="0.35">
      <c r="B15" s="5" t="s">
        <v>67</v>
      </c>
    </row>
    <row r="16" spans="2:2" x14ac:dyDescent="0.35">
      <c r="B16" s="5"/>
    </row>
    <row r="17" spans="2:2" ht="58" x14ac:dyDescent="0.35">
      <c r="B17" s="5" t="s">
        <v>68</v>
      </c>
    </row>
    <row r="18" spans="2:2" x14ac:dyDescent="0.35">
      <c r="B18" s="5"/>
    </row>
    <row r="19" spans="2:2" ht="72.5" x14ac:dyDescent="0.35">
      <c r="B19" s="5" t="s">
        <v>69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4</vt:i4>
      </vt:variant>
    </vt:vector>
  </HeadingPairs>
  <TitlesOfParts>
    <vt:vector size="9" baseType="lpstr">
      <vt:lpstr>Zákl. nastavenie</vt:lpstr>
      <vt:lpstr>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Ponuka!Oblasť_tlače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Bazyľáková Simona, Mgr.</cp:lastModifiedBy>
  <cp:revision/>
  <dcterms:created xsi:type="dcterms:W3CDTF">2022-09-22T09:41:16Z</dcterms:created>
  <dcterms:modified xsi:type="dcterms:W3CDTF">2024-10-21T05:28:39Z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