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Ťazba\NOVÉ\Výzva_22-37-DNS - Ulič\"/>
    </mc:Choice>
  </mc:AlternateContent>
  <bookViews>
    <workbookView xWindow="0" yWindow="0" windowWidth="15105" windowHeight="768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ponuka'!$A$1:$Q$30</definedName>
  </definedNames>
  <calcPr calcId="162913"/>
</workbook>
</file>

<file path=xl/calcChain.xml><?xml version="1.0" encoding="utf-8"?>
<calcChain xmlns="http://schemas.openxmlformats.org/spreadsheetml/2006/main">
  <c r="O13" i="1" l="1"/>
  <c r="O12" i="1"/>
  <c r="O15" i="1" s="1"/>
  <c r="M15" i="1"/>
  <c r="G12" i="1"/>
  <c r="G13" i="1" l="1"/>
  <c r="O17" i="1" l="1"/>
  <c r="O16" i="1" s="1"/>
</calcChain>
</file>

<file path=xl/sharedStrings.xml><?xml version="1.0" encoding="utf-8"?>
<sst xmlns="http://schemas.openxmlformats.org/spreadsheetml/2006/main" count="86" uniqueCount="80">
  <si>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</si>
  <si>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</si>
  <si>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</si>
  <si>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</si>
  <si>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</si>
  <si>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</si>
  <si>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</si>
  <si>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</si>
  <si>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</si>
  <si>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bez DPH</t>
  </si>
  <si>
    <t>DPH 20%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</si>
  <si>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</si>
  <si>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</si>
  <si>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</si>
  <si>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</si>
  <si>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</si>
  <si>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</si>
  <si>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</si>
  <si>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</si>
  <si>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</si>
  <si>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</si>
  <si>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</si>
  <si>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</si>
  <si>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</si>
  <si>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</si>
  <si>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</si>
  <si>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</si>
  <si>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</si>
  <si>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</si>
  <si>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</si>
  <si>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</si>
  <si>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</si>
  <si>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</si>
  <si>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</si>
  <si>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</si>
  <si>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</si>
  <si>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</si>
  <si>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</si>
  <si>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</si>
  <si>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</si>
  <si>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</si>
  <si>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</si>
  <si>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</si>
  <si>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</si>
  <si>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</si>
  <si>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</si>
  <si>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</si>
  <si>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</si>
  <si>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</si>
  <si>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</si>
  <si>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</si>
  <si>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</si>
  <si>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</si>
  <si>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</si>
  <si>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</si>
  <si>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</si>
  <si>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</si>
  <si>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</si>
  <si>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</si>
  <si>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</si>
  <si>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</si>
  <si>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</si>
  <si>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</si>
  <si>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</si>
  <si>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</si>
  <si>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</si>
  <si>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</si>
  <si>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</si>
  <si>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>LESY SR, š. p., OZ Ulič</t>
  </si>
  <si>
    <t>ihličnaté (m3)</t>
  </si>
  <si>
    <t>listnaté (m3)</t>
  </si>
  <si>
    <t>VU+50r.</t>
  </si>
  <si>
    <t>LO Javorník</t>
  </si>
  <si>
    <t>LA171-26A0</t>
  </si>
  <si>
    <t>LA171-60B0</t>
  </si>
  <si>
    <t>1,2,4a,6,7</t>
  </si>
  <si>
    <t>0/0/1400</t>
  </si>
  <si>
    <t>0/0/1300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</si>
  <si>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 Objednávateľ požaduje pri realizácií predmetu zákazky nasledovné  minimálne technické prostriedky: </t>
    </r>
    <r>
      <rPr>
        <b/>
        <sz val="10"/>
        <color theme="1"/>
        <rFont val="Arial"/>
        <family val="2"/>
        <charset val="238"/>
      </rPr>
      <t>1 ks LKT, príp. UKT</t>
    </r>
    <r>
      <rPr>
        <sz val="10"/>
        <color theme="1"/>
        <rFont val="Arial"/>
        <family val="2"/>
        <charset val="238"/>
      </rPr>
      <t xml:space="preserve">. Verejný obstarávateľ umožňuje uchádzačom pred vypracovaním ponuky osobne prehliadnuť miesto, ktoré je predmetom tejto zákazky. Obhliadka miesta dodania predmetu obstarávania je možná po telefonickej dohode s kontaktnou osobou: </t>
    </r>
    <r>
      <rPr>
        <b/>
        <sz val="10"/>
        <color theme="1"/>
        <rFont val="Arial"/>
        <family val="2"/>
        <charset val="238"/>
      </rPr>
      <t xml:space="preserve">Ing. Marián Čabin, správca LS Ulič, tel: 0908 077 007.      </t>
    </r>
    <r>
      <rPr>
        <sz val="10"/>
        <color theme="1"/>
        <rFont val="Arial"/>
        <family val="2"/>
        <charset val="238"/>
      </rPr>
      <t xml:space="preserve">               </t>
    </r>
  </si>
  <si>
    <t>DNS – Lesnícke služby v ťažbovom procese na OZ Ulič - výzva č. 22/37/DNS/44460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</si>
</sst>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9"/>
      <color indexed="8"/>
      <name val="Arial"/>
      <charset val="1"/>
    </font>
    <font>
      <sz val="10"/>
      <color indexed="8"/>
      <name val="Arial"/>
      <charset val="1"/>
    </font>
    <font>
      <sz val="8"/>
      <color indexed="8"/>
      <name val="Arial"/>
      <charset val="1"/>
    </font>
    <font>
      <b/>
      <sz val="9"/>
      <color indexed="8"/>
      <name val="Arial"/>
      <charset val="1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4" fontId="4" fillId="3" borderId="19" xfId="0" applyNumberFormat="1" applyFont="1" applyFill="1" applyBorder="1" applyAlignment="1" applyProtection="1">
      <alignment horizontal="center" vertical="center"/>
    </xf>
    <xf numFmtId="0" fontId="7" fillId="0" borderId="0" xfId="0" applyFont="1"/>
    <xf numFmtId="0" fontId="3" fillId="3" borderId="0" xfId="0" applyFont="1" applyFill="1" applyAlignment="1" applyProtection="1">
      <alignment horizontal="right"/>
    </xf>
    <xf numFmtId="0" fontId="8" fillId="3" borderId="0" xfId="0" applyFont="1" applyFill="1" applyProtection="1"/>
    <xf numFmtId="0" fontId="8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8" fillId="3" borderId="0" xfId="0" applyFont="1" applyFill="1"/>
    <xf numFmtId="0" fontId="4" fillId="3" borderId="5" xfId="0" applyFont="1" applyFill="1" applyBorder="1" applyAlignment="1" applyProtection="1">
      <alignment vertical="center"/>
    </xf>
    <xf numFmtId="4" fontId="4" fillId="3" borderId="23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Border="1" applyProtection="1"/>
    <xf numFmtId="0" fontId="10" fillId="3" borderId="0" xfId="0" applyFont="1" applyFill="1" applyBorder="1" applyAlignment="1" applyProtection="1">
      <alignment horizontal="left" vertical="center"/>
    </xf>
    <xf numFmtId="0" fontId="4" fillId="3" borderId="16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vertical="center"/>
    </xf>
    <xf numFmtId="14" fontId="4" fillId="3" borderId="19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3" fillId="3" borderId="0" xfId="0" applyFont="1" applyFill="1" applyAlignment="1" applyProtection="1">
      <alignment horizontal="left"/>
    </xf>
    <xf numFmtId="14" fontId="4" fillId="3" borderId="0" xfId="0" applyNumberFormat="1" applyFont="1" applyFill="1" applyBorder="1" applyAlignment="1" applyProtection="1">
      <alignment horizontal="center" vertical="center"/>
    </xf>
    <xf numFmtId="0" fontId="7" fillId="3" borderId="0" xfId="0" applyFont="1" applyFill="1"/>
    <xf numFmtId="0" fontId="1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left"/>
    </xf>
    <xf numFmtId="0" fontId="11" fillId="0" borderId="33" xfId="0" applyNumberFormat="1" applyFont="1" applyBorder="1" applyAlignment="1">
      <alignment horizontal="center" vertical="center"/>
    </xf>
    <xf numFmtId="0" fontId="11" fillId="0" borderId="34" xfId="0" applyNumberFormat="1" applyFont="1" applyBorder="1" applyAlignment="1">
      <alignment horizontal="center" vertical="center" wrapText="1"/>
    </xf>
    <xf numFmtId="2" fontId="4" fillId="2" borderId="9" xfId="0" applyNumberFormat="1" applyFont="1" applyFill="1" applyBorder="1" applyAlignment="1" applyProtection="1">
      <alignment horizontal="center" vertical="center"/>
    </xf>
    <xf numFmtId="0" fontId="13" fillId="0" borderId="35" xfId="0" applyNumberFormat="1" applyFont="1" applyBorder="1" applyAlignment="1">
      <alignment horizontal="center" vertical="center"/>
    </xf>
    <xf numFmtId="4" fontId="14" fillId="0" borderId="39" xfId="0" applyNumberFormat="1" applyFont="1" applyBorder="1" applyAlignment="1">
      <alignment horizontal="right" vertical="center" indent="1"/>
    </xf>
    <xf numFmtId="0" fontId="15" fillId="3" borderId="23" xfId="0" applyFont="1" applyFill="1" applyBorder="1" applyAlignment="1">
      <alignment horizontal="center" vertical="center" wrapText="1"/>
    </xf>
    <xf numFmtId="2" fontId="16" fillId="0" borderId="34" xfId="0" applyNumberFormat="1" applyFont="1" applyBorder="1" applyAlignment="1">
      <alignment horizontal="right" vertical="center"/>
    </xf>
    <xf numFmtId="0" fontId="16" fillId="0" borderId="34" xfId="0" applyNumberFormat="1" applyFont="1" applyBorder="1" applyAlignment="1">
      <alignment horizontal="right" vertical="center" wrapText="1"/>
    </xf>
    <xf numFmtId="2" fontId="16" fillId="0" borderId="34" xfId="0" applyNumberFormat="1" applyFont="1" applyBorder="1" applyAlignment="1">
      <alignment horizontal="right" vertical="center" wrapText="1"/>
    </xf>
    <xf numFmtId="0" fontId="8" fillId="0" borderId="1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6" fillId="3" borderId="1" xfId="0" applyFont="1" applyFill="1" applyBorder="1" applyAlignment="1" applyProtection="1">
      <alignment horizontal="left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31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right" vertical="center"/>
    </xf>
    <xf numFmtId="0" fontId="4" fillId="3" borderId="6" xfId="0" applyFont="1" applyFill="1" applyBorder="1" applyAlignment="1" applyProtection="1">
      <alignment horizontal="right" vertical="center"/>
    </xf>
    <xf numFmtId="0" fontId="4" fillId="3" borderId="7" xfId="0" applyFont="1" applyFill="1" applyBorder="1" applyAlignment="1" applyProtection="1">
      <alignment horizontal="right" vertical="center"/>
    </xf>
    <xf numFmtId="0" fontId="6" fillId="3" borderId="20" xfId="0" applyFont="1" applyFill="1" applyBorder="1" applyAlignment="1" applyProtection="1">
      <alignment horizontal="left"/>
    </xf>
    <xf numFmtId="0" fontId="6" fillId="3" borderId="21" xfId="0" applyFont="1" applyFill="1" applyBorder="1" applyAlignment="1" applyProtection="1">
      <alignment horizontal="left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16" xfId="0" applyFont="1" applyFill="1" applyBorder="1" applyAlignment="1" applyProtection="1">
      <alignment horizontal="center" vertical="center"/>
    </xf>
    <xf numFmtId="0" fontId="4" fillId="3" borderId="37" xfId="0" applyFont="1" applyFill="1" applyBorder="1" applyAlignment="1" applyProtection="1">
      <alignment horizontal="center" vertical="center" wrapText="1"/>
    </xf>
    <xf numFmtId="0" fontId="4" fillId="3" borderId="38" xfId="0" applyFont="1" applyFill="1" applyBorder="1" applyAlignment="1" applyProtection="1">
      <alignment horizontal="center" vertical="center" wrapText="1"/>
    </xf>
    <xf numFmtId="0" fontId="4" fillId="3" borderId="20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12" fillId="0" borderId="40" xfId="0" applyNumberFormat="1" applyFont="1" applyBorder="1" applyAlignment="1">
      <alignment horizontal="center" vertical="center"/>
    </xf>
    <xf numFmtId="0" fontId="12" fillId="0" borderId="41" xfId="0" applyNumberFormat="1" applyFont="1" applyBorder="1" applyAlignment="1">
      <alignment horizontal="center" vertical="center"/>
    </xf>
    <xf numFmtId="0" fontId="4" fillId="3" borderId="31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horizontal="left"/>
      <protection locked="0"/>
    </xf>
    <xf numFmtId="0" fontId="4" fillId="2" borderId="18" xfId="0" applyFont="1" applyFill="1" applyBorder="1" applyAlignment="1" applyProtection="1">
      <alignment horizontal="left"/>
      <protection locked="0"/>
    </xf>
    <xf numFmtId="0" fontId="8" fillId="2" borderId="17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textRotation="90"/>
    </xf>
    <xf numFmtId="0" fontId="8" fillId="3" borderId="26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top" wrapText="1"/>
    </xf>
    <xf numFmtId="0" fontId="8" fillId="3" borderId="27" xfId="0" applyFont="1" applyFill="1" applyBorder="1" applyAlignment="1">
      <alignment horizontal="center" vertical="top" wrapText="1"/>
    </xf>
    <xf numFmtId="0" fontId="8" fillId="3" borderId="24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8" fillId="3" borderId="28" xfId="0" applyFont="1" applyFill="1" applyBorder="1" applyAlignment="1">
      <alignment horizontal="center" vertical="top" wrapText="1"/>
    </xf>
    <xf numFmtId="0" fontId="8" fillId="3" borderId="29" xfId="0" applyFont="1" applyFill="1" applyBorder="1" applyAlignment="1">
      <alignment horizontal="center" vertical="top" wrapText="1"/>
    </xf>
    <xf numFmtId="0" fontId="8" fillId="3" borderId="25" xfId="0" applyFont="1" applyFill="1" applyBorder="1" applyAlignment="1">
      <alignment horizontal="center" vertical="top" wrapText="1"/>
    </xf>
    <xf numFmtId="0" fontId="8" fillId="3" borderId="30" xfId="0" applyFont="1" applyFill="1" applyBorder="1" applyAlignment="1">
      <alignment horizontal="center" vertical="top" wrapText="1"/>
    </xf>
    <xf numFmtId="0" fontId="6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4" fillId="3" borderId="36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20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left"/>
    </xf>
    <xf numFmtId="0" fontId="4" fillId="3" borderId="15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25" xfId="0" applyBorder="1" applyAlignment="1">
      <alignment horizontal="right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tabSelected="1" zoomScaleNormal="100" zoomScaleSheetLayoutView="100" workbookViewId="0">
      <selection activeCell="Q20" sqref="Q20"/>
    </sheetView>
  </sheetViews>
  <sheetFormatPr defaultRowHeight="14.25" x14ac:dyDescent="0.2"/>
  <cols>
    <col min="1" max="1" width="13.7109375" style="18" customWidth="1"/>
    <col min="2" max="2" width="14.140625" style="18" customWidth="1"/>
    <col min="3" max="3" width="14.85546875" style="18" customWidth="1"/>
    <col min="4" max="4" width="19.5703125" style="18" customWidth="1"/>
    <col min="5" max="6" width="9.140625" style="18"/>
    <col min="7" max="7" width="11.85546875" style="18" customWidth="1"/>
    <col min="8" max="10" width="9.140625" style="18"/>
    <col min="11" max="11" width="8" style="18" customWidth="1"/>
    <col min="12" max="12" width="17" style="18" customWidth="1"/>
    <col min="13" max="13" width="16.140625" style="18" customWidth="1"/>
    <col min="14" max="14" width="20.85546875" style="18" customWidth="1"/>
    <col min="15" max="15" width="19.42578125" style="18" customWidth="1"/>
    <col min="16" max="17" width="10.85546875" style="18" customWidth="1"/>
    <col min="18" max="16384" width="9.140625" style="18"/>
  </cols>
  <sheetData>
    <row r="1" spans="1:17" ht="19.5" customHeight="1" x14ac:dyDescent="0.25">
      <c r="A1" s="95" t="s">
        <v>36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O1" s="8"/>
      <c r="P1" s="8"/>
      <c r="Q1" s="19" t="s">
        <v>31</v>
      </c>
    </row>
    <row r="2" spans="1:17" ht="13.5" customHeight="1" x14ac:dyDescent="0.25">
      <c r="A2" s="15"/>
      <c r="B2" s="15"/>
      <c r="C2" s="15"/>
      <c r="D2" s="15"/>
      <c r="E2" s="15"/>
      <c r="F2" s="15"/>
      <c r="G2" s="15"/>
      <c r="H2" s="15"/>
      <c r="I2" s="35"/>
      <c r="J2" s="15"/>
      <c r="K2" s="15"/>
      <c r="L2" s="15"/>
      <c r="O2" s="8"/>
      <c r="P2" s="19" t="s">
        <v>67</v>
      </c>
    </row>
    <row r="3" spans="1:17" ht="18" customHeight="1" x14ac:dyDescent="0.25">
      <c r="A3" s="52" t="s">
        <v>0</v>
      </c>
      <c r="B3" s="52"/>
      <c r="C3" s="108" t="s">
        <v>79</v>
      </c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</row>
    <row r="4" spans="1:17" ht="10.5" customHeight="1" x14ac:dyDescent="0.2">
      <c r="A4" s="16"/>
      <c r="B4" s="16"/>
      <c r="C4" s="31"/>
      <c r="D4" s="31"/>
      <c r="E4" s="31"/>
      <c r="F4" s="31"/>
      <c r="G4" s="31"/>
      <c r="H4" s="31"/>
      <c r="I4" s="36"/>
      <c r="J4" s="31"/>
      <c r="K4" s="31"/>
      <c r="L4" s="31"/>
      <c r="M4" s="31"/>
      <c r="N4" s="31"/>
      <c r="O4" s="32"/>
      <c r="P4" s="32"/>
      <c r="Q4" s="32"/>
    </row>
    <row r="5" spans="1:17" x14ac:dyDescent="0.2">
      <c r="A5" s="20"/>
      <c r="B5" s="20"/>
      <c r="C5" s="21"/>
      <c r="D5" s="21"/>
      <c r="E5" s="102"/>
      <c r="F5" s="102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1:17" ht="15" x14ac:dyDescent="0.25">
      <c r="A6" s="52" t="s">
        <v>1</v>
      </c>
      <c r="B6" s="52"/>
      <c r="C6" s="52" t="s">
        <v>68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</row>
    <row r="7" spans="1:17" ht="6" customHeight="1" x14ac:dyDescent="0.2">
      <c r="A7" s="22"/>
      <c r="B7" s="103"/>
      <c r="C7" s="103"/>
      <c r="D7" s="103"/>
      <c r="E7" s="103"/>
      <c r="F7" s="103"/>
      <c r="G7" s="21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spans="1:17" ht="16.5" customHeight="1" thickBot="1" x14ac:dyDescent="0.3">
      <c r="A8" s="63" t="s">
        <v>59</v>
      </c>
      <c r="B8" s="64"/>
      <c r="C8" s="64"/>
      <c r="D8" s="64"/>
      <c r="E8" s="23"/>
      <c r="F8" s="23"/>
      <c r="G8" s="21"/>
      <c r="H8" s="20"/>
      <c r="I8" s="20"/>
      <c r="J8" s="20"/>
      <c r="K8" s="20"/>
      <c r="L8" s="20"/>
      <c r="M8" s="20"/>
      <c r="N8" s="20"/>
      <c r="O8" s="20"/>
      <c r="P8" s="20"/>
      <c r="Q8" s="20"/>
    </row>
    <row r="9" spans="1:17" ht="21" customHeight="1" thickBot="1" x14ac:dyDescent="0.25">
      <c r="A9" s="104" t="s">
        <v>6</v>
      </c>
      <c r="B9" s="104" t="s">
        <v>2</v>
      </c>
      <c r="C9" s="105" t="s">
        <v>43</v>
      </c>
      <c r="D9" s="106"/>
      <c r="E9" s="65" t="s">
        <v>3</v>
      </c>
      <c r="F9" s="107"/>
      <c r="G9" s="66"/>
      <c r="H9" s="96" t="s">
        <v>4</v>
      </c>
      <c r="I9" s="75" t="s">
        <v>35</v>
      </c>
      <c r="J9" s="65" t="s">
        <v>22</v>
      </c>
      <c r="K9" s="107"/>
      <c r="L9" s="99" t="s">
        <v>58</v>
      </c>
      <c r="M9" s="53" t="s">
        <v>55</v>
      </c>
      <c r="N9" s="56" t="s">
        <v>62</v>
      </c>
      <c r="O9" s="53" t="s">
        <v>60</v>
      </c>
      <c r="P9" s="65" t="s">
        <v>64</v>
      </c>
      <c r="Q9" s="66"/>
    </row>
    <row r="10" spans="1:17" ht="21.75" customHeight="1" x14ac:dyDescent="0.2">
      <c r="A10" s="67"/>
      <c r="B10" s="67"/>
      <c r="C10" s="69" t="s">
        <v>30</v>
      </c>
      <c r="D10" s="70"/>
      <c r="E10" s="53" t="s">
        <v>32</v>
      </c>
      <c r="F10" s="53" t="s">
        <v>33</v>
      </c>
      <c r="G10" s="53" t="s">
        <v>34</v>
      </c>
      <c r="H10" s="97"/>
      <c r="I10" s="76"/>
      <c r="J10" s="53" t="s">
        <v>69</v>
      </c>
      <c r="K10" s="109" t="s">
        <v>70</v>
      </c>
      <c r="L10" s="100"/>
      <c r="M10" s="54"/>
      <c r="N10" s="57"/>
      <c r="O10" s="67"/>
      <c r="P10" s="29"/>
      <c r="Q10" s="29"/>
    </row>
    <row r="11" spans="1:17" ht="50.25" customHeight="1" thickBot="1" x14ac:dyDescent="0.25">
      <c r="A11" s="68"/>
      <c r="B11" s="68"/>
      <c r="C11" s="71"/>
      <c r="D11" s="72"/>
      <c r="E11" s="55"/>
      <c r="F11" s="55"/>
      <c r="G11" s="55"/>
      <c r="H11" s="98"/>
      <c r="I11" s="77"/>
      <c r="J11" s="55"/>
      <c r="K11" s="55"/>
      <c r="L11" s="101"/>
      <c r="M11" s="55"/>
      <c r="N11" s="57"/>
      <c r="O11" s="68"/>
      <c r="P11" s="28" t="s">
        <v>65</v>
      </c>
      <c r="Q11" s="28" t="s">
        <v>66</v>
      </c>
    </row>
    <row r="12" spans="1:17" ht="26.25" customHeight="1" thickBot="1" x14ac:dyDescent="0.25">
      <c r="A12" s="37" t="s">
        <v>72</v>
      </c>
      <c r="B12" s="38" t="s">
        <v>73</v>
      </c>
      <c r="C12" s="73" t="s">
        <v>75</v>
      </c>
      <c r="D12" s="74"/>
      <c r="E12" s="42">
        <v>0</v>
      </c>
      <c r="F12" s="42">
        <v>119.04</v>
      </c>
      <c r="G12" s="43">
        <f>SUM(E12,F12)</f>
        <v>119.04</v>
      </c>
      <c r="H12" s="42" t="s">
        <v>71</v>
      </c>
      <c r="I12" s="44">
        <v>35</v>
      </c>
      <c r="J12" s="45">
        <v>0</v>
      </c>
      <c r="K12" s="45">
        <v>0.74</v>
      </c>
      <c r="L12" s="40" t="s">
        <v>76</v>
      </c>
      <c r="M12" s="41">
        <v>3010.03</v>
      </c>
      <c r="N12" s="39"/>
      <c r="O12" s="17">
        <f>SUM(N12*G12)</f>
        <v>0</v>
      </c>
      <c r="P12" s="30">
        <v>45621</v>
      </c>
      <c r="Q12" s="30">
        <v>45657</v>
      </c>
    </row>
    <row r="13" spans="1:17" ht="26.25" customHeight="1" thickBot="1" x14ac:dyDescent="0.25">
      <c r="A13" s="37" t="s">
        <v>72</v>
      </c>
      <c r="B13" s="38" t="s">
        <v>74</v>
      </c>
      <c r="C13" s="73" t="s">
        <v>75</v>
      </c>
      <c r="D13" s="74"/>
      <c r="E13" s="42">
        <v>11.89</v>
      </c>
      <c r="F13" s="42">
        <v>106.46</v>
      </c>
      <c r="G13" s="43">
        <f>SUM(E13,F13)</f>
        <v>118.35</v>
      </c>
      <c r="H13" s="42" t="s">
        <v>71</v>
      </c>
      <c r="I13" s="44">
        <v>15</v>
      </c>
      <c r="J13" s="45">
        <v>1.08</v>
      </c>
      <c r="K13" s="45">
        <v>0.74</v>
      </c>
      <c r="L13" s="40" t="s">
        <v>77</v>
      </c>
      <c r="M13" s="41">
        <v>2354.31</v>
      </c>
      <c r="N13" s="39"/>
      <c r="O13" s="17">
        <f>SUM(N13*G13)</f>
        <v>0</v>
      </c>
      <c r="P13" s="30">
        <v>45621</v>
      </c>
      <c r="Q13" s="30">
        <v>45657</v>
      </c>
    </row>
    <row r="14" spans="1:17" ht="15.75" customHeight="1" thickBot="1" x14ac:dyDescent="0.25">
      <c r="A14" s="58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</row>
    <row r="15" spans="1:17" ht="15.75" customHeight="1" thickBot="1" x14ac:dyDescent="0.25">
      <c r="A15" s="60" t="s">
        <v>8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2"/>
      <c r="M15" s="25">
        <f>SUM(M12:M13)</f>
        <v>5364.34</v>
      </c>
      <c r="N15" s="24" t="s">
        <v>9</v>
      </c>
      <c r="O15" s="25">
        <f>SUM(O12:O13)</f>
        <v>0</v>
      </c>
      <c r="P15" s="33"/>
      <c r="Q15" s="33"/>
    </row>
    <row r="16" spans="1:17" ht="15" thickBot="1" x14ac:dyDescent="0.25">
      <c r="A16" s="46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8"/>
      <c r="N16" s="24" t="s">
        <v>10</v>
      </c>
      <c r="O16" s="25">
        <f>O17-O15</f>
        <v>0</v>
      </c>
      <c r="P16" s="33"/>
      <c r="Q16" s="33"/>
    </row>
    <row r="17" spans="1:17" ht="15" thickBot="1" x14ac:dyDescent="0.25">
      <c r="A17" s="49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1"/>
      <c r="N17" s="24" t="s">
        <v>11</v>
      </c>
      <c r="O17" s="25">
        <f>IF("nie"=MID(H25,1,3),O15,(O15*1.2))</f>
        <v>0</v>
      </c>
      <c r="P17" s="33"/>
      <c r="Q17" s="33"/>
    </row>
    <row r="18" spans="1:17" x14ac:dyDescent="0.2">
      <c r="A18" s="83"/>
      <c r="B18" s="83"/>
      <c r="C18" s="83"/>
      <c r="D18" s="9"/>
      <c r="E18" s="9"/>
      <c r="F18" s="9"/>
      <c r="G18" s="9"/>
      <c r="H18" s="9"/>
      <c r="I18" s="9"/>
      <c r="J18" s="9" t="s">
        <v>40</v>
      </c>
      <c r="K18" s="9"/>
      <c r="L18" s="9"/>
      <c r="M18" s="9"/>
      <c r="N18" s="9"/>
      <c r="O18" s="9"/>
      <c r="P18" s="9"/>
      <c r="Q18" s="9"/>
    </row>
    <row r="19" spans="1:17" ht="15" x14ac:dyDescent="0.2">
      <c r="A19" s="94" t="s">
        <v>57</v>
      </c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34"/>
      <c r="Q19" s="34"/>
    </row>
    <row r="20" spans="1:17" ht="25.5" customHeight="1" x14ac:dyDescent="0.2">
      <c r="A20" s="27" t="s">
        <v>38</v>
      </c>
      <c r="B20" s="14"/>
      <c r="C20" s="14"/>
      <c r="D20" s="14"/>
      <c r="E20" s="14"/>
      <c r="F20" s="14"/>
      <c r="G20" s="13" t="s">
        <v>37</v>
      </c>
      <c r="H20" s="14"/>
      <c r="I20" s="14"/>
      <c r="J20" s="14"/>
      <c r="K20" s="10"/>
      <c r="L20" s="10"/>
      <c r="M20" s="10"/>
      <c r="N20" s="10"/>
      <c r="O20" s="10"/>
      <c r="P20" s="10"/>
      <c r="Q20" s="10"/>
    </row>
    <row r="21" spans="1:17" ht="15" customHeight="1" x14ac:dyDescent="0.2">
      <c r="A21" s="85" t="s">
        <v>78</v>
      </c>
      <c r="B21" s="86"/>
      <c r="C21" s="86"/>
      <c r="D21" s="86"/>
      <c r="E21" s="87"/>
      <c r="F21" s="84" t="s">
        <v>42</v>
      </c>
      <c r="G21" s="11" t="s">
        <v>12</v>
      </c>
      <c r="H21" s="78"/>
      <c r="I21" s="79"/>
      <c r="J21" s="79"/>
      <c r="K21" s="79"/>
      <c r="L21" s="79"/>
      <c r="M21" s="79"/>
      <c r="N21" s="79"/>
      <c r="O21" s="80"/>
      <c r="P21" s="34"/>
      <c r="Q21" s="34"/>
    </row>
    <row r="22" spans="1:17" x14ac:dyDescent="0.2">
      <c r="A22" s="88"/>
      <c r="B22" s="89"/>
      <c r="C22" s="89"/>
      <c r="D22" s="89"/>
      <c r="E22" s="90"/>
      <c r="F22" s="84"/>
      <c r="G22" s="11" t="s">
        <v>13</v>
      </c>
      <c r="H22" s="78"/>
      <c r="I22" s="79"/>
      <c r="J22" s="79"/>
      <c r="K22" s="79"/>
      <c r="L22" s="79"/>
      <c r="M22" s="79"/>
      <c r="N22" s="79"/>
      <c r="O22" s="80"/>
      <c r="P22" s="34"/>
      <c r="Q22" s="34"/>
    </row>
    <row r="23" spans="1:17" ht="18" customHeight="1" x14ac:dyDescent="0.2">
      <c r="A23" s="88"/>
      <c r="B23" s="89"/>
      <c r="C23" s="89"/>
      <c r="D23" s="89"/>
      <c r="E23" s="90"/>
      <c r="F23" s="84"/>
      <c r="G23" s="11" t="s">
        <v>14</v>
      </c>
      <c r="H23" s="78"/>
      <c r="I23" s="79"/>
      <c r="J23" s="79"/>
      <c r="K23" s="79"/>
      <c r="L23" s="79"/>
      <c r="M23" s="79"/>
      <c r="N23" s="79"/>
      <c r="O23" s="80"/>
      <c r="P23" s="34"/>
      <c r="Q23" s="34"/>
    </row>
    <row r="24" spans="1:17" x14ac:dyDescent="0.2">
      <c r="A24" s="88"/>
      <c r="B24" s="89"/>
      <c r="C24" s="89"/>
      <c r="D24" s="89"/>
      <c r="E24" s="90"/>
      <c r="F24" s="84"/>
      <c r="G24" s="11" t="s">
        <v>15</v>
      </c>
      <c r="H24" s="78"/>
      <c r="I24" s="79"/>
      <c r="J24" s="79"/>
      <c r="K24" s="79"/>
      <c r="L24" s="79"/>
      <c r="M24" s="79"/>
      <c r="N24" s="79"/>
      <c r="O24" s="80"/>
      <c r="P24" s="34"/>
      <c r="Q24" s="34"/>
    </row>
    <row r="25" spans="1:17" x14ac:dyDescent="0.2">
      <c r="A25" s="88"/>
      <c r="B25" s="89"/>
      <c r="C25" s="89"/>
      <c r="D25" s="89"/>
      <c r="E25" s="90"/>
      <c r="F25" s="84"/>
      <c r="G25" s="11" t="s">
        <v>16</v>
      </c>
      <c r="H25" s="78"/>
      <c r="I25" s="79"/>
      <c r="J25" s="79"/>
      <c r="K25" s="79"/>
      <c r="L25" s="79"/>
      <c r="M25" s="79"/>
      <c r="N25" s="79"/>
      <c r="O25" s="80"/>
      <c r="P25" s="34"/>
      <c r="Q25" s="34"/>
    </row>
    <row r="26" spans="1:17" x14ac:dyDescent="0.2">
      <c r="A26" s="88"/>
      <c r="B26" s="89"/>
      <c r="C26" s="89"/>
      <c r="D26" s="89"/>
      <c r="E26" s="90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1:17" x14ac:dyDescent="0.2">
      <c r="A27" s="88"/>
      <c r="B27" s="89"/>
      <c r="C27" s="89"/>
      <c r="D27" s="89"/>
      <c r="E27" s="90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</row>
    <row r="28" spans="1:17" x14ac:dyDescent="0.2">
      <c r="A28" s="91"/>
      <c r="B28" s="92"/>
      <c r="C28" s="92"/>
      <c r="D28" s="92"/>
      <c r="E28" s="93"/>
      <c r="F28" s="10"/>
      <c r="G28" s="23"/>
      <c r="H28" s="20"/>
      <c r="I28" s="20"/>
      <c r="J28" s="23"/>
      <c r="K28" s="23" t="s">
        <v>39</v>
      </c>
      <c r="L28" s="23"/>
      <c r="M28" s="81"/>
      <c r="N28" s="82"/>
      <c r="O28" s="23"/>
      <c r="P28" s="23"/>
      <c r="Q28" s="23"/>
    </row>
    <row r="29" spans="1:17" x14ac:dyDescent="0.2">
      <c r="A29" s="10"/>
      <c r="B29" s="10"/>
      <c r="C29" s="10"/>
      <c r="D29" s="10"/>
      <c r="E29" s="10"/>
      <c r="F29" s="10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1:17" x14ac:dyDescent="0.2">
      <c r="A30" s="26"/>
      <c r="B30" s="26"/>
      <c r="C30" s="26"/>
      <c r="D30" s="26"/>
      <c r="E30" s="26"/>
      <c r="F30" s="26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</row>
  </sheetData>
  <mergeCells count="41">
    <mergeCell ref="C12:D12"/>
    <mergeCell ref="A1:M1"/>
    <mergeCell ref="H9:H11"/>
    <mergeCell ref="L9:L11"/>
    <mergeCell ref="E5:F5"/>
    <mergeCell ref="B7:F7"/>
    <mergeCell ref="B9:B11"/>
    <mergeCell ref="C9:D9"/>
    <mergeCell ref="E9:G9"/>
    <mergeCell ref="A3:B3"/>
    <mergeCell ref="A9:A11"/>
    <mergeCell ref="C3:Q3"/>
    <mergeCell ref="J9:K9"/>
    <mergeCell ref="K10:K11"/>
    <mergeCell ref="J10:J11"/>
    <mergeCell ref="H25:O25"/>
    <mergeCell ref="M28:N28"/>
    <mergeCell ref="A18:C18"/>
    <mergeCell ref="F21:F25"/>
    <mergeCell ref="H21:O21"/>
    <mergeCell ref="H22:O22"/>
    <mergeCell ref="H23:O23"/>
    <mergeCell ref="H24:O24"/>
    <mergeCell ref="A21:E28"/>
    <mergeCell ref="A19:O19"/>
    <mergeCell ref="A16:M17"/>
    <mergeCell ref="A6:B6"/>
    <mergeCell ref="M9:M11"/>
    <mergeCell ref="N9:N11"/>
    <mergeCell ref="A14:Q14"/>
    <mergeCell ref="A15:L15"/>
    <mergeCell ref="A8:D8"/>
    <mergeCell ref="P9:Q9"/>
    <mergeCell ref="C6:Q6"/>
    <mergeCell ref="O9:O11"/>
    <mergeCell ref="C10:D11"/>
    <mergeCell ref="E10:E11"/>
    <mergeCell ref="F10:F11"/>
    <mergeCell ref="G10:G11"/>
    <mergeCell ref="C13:D13"/>
    <mergeCell ref="I9:I11"/>
  </mergeCells>
  <pageMargins left="0.23622047244094491" right="0.23622047244094491" top="0.74803149606299213" bottom="0.74803149606299213" header="0.31496062992125984" footer="0.31496062992125984"/>
  <pageSetup paperSize="9" scale="64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>
      <selection activeCell="B16" sqref="B16:N16"/>
    </sheetView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17</v>
      </c>
      <c r="B1" s="111" t="s">
        <v>27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4" x14ac:dyDescent="0.25">
      <c r="A2" s="2" t="s">
        <v>18</v>
      </c>
      <c r="B2" s="110" t="s">
        <v>44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4" x14ac:dyDescent="0.25">
      <c r="A3" s="2" t="s">
        <v>6</v>
      </c>
      <c r="B3" s="110" t="s">
        <v>45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x14ac:dyDescent="0.25">
      <c r="A4" s="2" t="s">
        <v>2</v>
      </c>
      <c r="B4" s="110" t="s">
        <v>19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x14ac:dyDescent="0.25">
      <c r="A5" s="2" t="s">
        <v>7</v>
      </c>
      <c r="B5" s="110" t="s">
        <v>46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</row>
    <row r="6" spans="1:14" x14ac:dyDescent="0.25">
      <c r="A6" s="3" t="s">
        <v>48</v>
      </c>
      <c r="B6" s="110" t="s">
        <v>47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</row>
    <row r="7" spans="1:14" x14ac:dyDescent="0.25">
      <c r="A7" s="3" t="s">
        <v>49</v>
      </c>
      <c r="B7" s="110" t="s">
        <v>50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</row>
    <row r="8" spans="1:14" x14ac:dyDescent="0.25">
      <c r="A8" s="4" t="s">
        <v>20</v>
      </c>
      <c r="B8" s="110" t="s">
        <v>51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</row>
    <row r="9" spans="1:14" x14ac:dyDescent="0.25">
      <c r="A9" s="5" t="s">
        <v>21</v>
      </c>
      <c r="B9" s="110" t="s">
        <v>52</v>
      </c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</row>
    <row r="10" spans="1:14" x14ac:dyDescent="0.25">
      <c r="A10" s="4" t="s">
        <v>41</v>
      </c>
      <c r="B10" s="110" t="s">
        <v>63</v>
      </c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</row>
    <row r="11" spans="1:14" ht="16.5" customHeight="1" x14ac:dyDescent="0.25">
      <c r="A11" s="4" t="s">
        <v>5</v>
      </c>
      <c r="B11" s="110" t="s">
        <v>28</v>
      </c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</row>
    <row r="12" spans="1:14" x14ac:dyDescent="0.25">
      <c r="A12" s="4" t="s">
        <v>22</v>
      </c>
      <c r="B12" s="110" t="s">
        <v>23</v>
      </c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</row>
    <row r="13" spans="1:14" ht="16.5" customHeight="1" x14ac:dyDescent="0.25">
      <c r="A13" s="6" t="s">
        <v>61</v>
      </c>
      <c r="B13" s="110" t="s">
        <v>24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</row>
    <row r="14" spans="1:14" x14ac:dyDescent="0.25">
      <c r="A14" s="6" t="s">
        <v>25</v>
      </c>
      <c r="B14" s="110" t="s">
        <v>53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</row>
    <row r="15" spans="1:14" x14ac:dyDescent="0.25">
      <c r="A15" s="7" t="s">
        <v>26</v>
      </c>
      <c r="B15" s="110" t="s">
        <v>54</v>
      </c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</row>
    <row r="16" spans="1:14" ht="45" x14ac:dyDescent="0.25">
      <c r="A16" s="12" t="s">
        <v>29</v>
      </c>
      <c r="B16" s="112" t="s">
        <v>56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lucia.dankova</cp:lastModifiedBy>
  <cp:lastPrinted>2024-08-16T07:47:08Z</cp:lastPrinted>
  <dcterms:created xsi:type="dcterms:W3CDTF">2012-08-13T12:29:09Z</dcterms:created>
  <dcterms:modified xsi:type="dcterms:W3CDTF">2024-11-11T11:51:58Z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