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M36" i="1" s="1"/>
  <c r="G29" i="1"/>
  <c r="M29" i="1" s="1"/>
  <c r="G30" i="1"/>
  <c r="O30" i="1" s="1"/>
  <c r="G31" i="1"/>
  <c r="O31" i="1" s="1"/>
  <c r="G32" i="1"/>
  <c r="O32" i="1" s="1"/>
  <c r="G33" i="1"/>
  <c r="M33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B2" i="2" s="1"/>
  <c r="G34" i="1"/>
  <c r="G35" i="1"/>
  <c r="G37" i="1"/>
  <c r="G38" i="1"/>
  <c r="C2" i="2" l="1"/>
  <c r="O36" i="1"/>
  <c r="D2" i="2"/>
  <c r="O33" i="1"/>
  <c r="M32" i="1"/>
  <c r="M31" i="1"/>
  <c r="M30" i="1"/>
  <c r="D3" i="2" s="1"/>
  <c r="O29" i="1"/>
  <c r="F39" i="1"/>
  <c r="D39" i="1"/>
  <c r="E39" i="1"/>
  <c r="G39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4" i="1"/>
  <c r="O35" i="1"/>
  <c r="O37" i="1"/>
  <c r="O38" i="1"/>
  <c r="O13" i="1"/>
  <c r="O39" i="1" l="1"/>
  <c r="M37" i="1"/>
  <c r="M38" i="1"/>
  <c r="M22" i="1"/>
  <c r="M23" i="1"/>
  <c r="M24" i="1"/>
  <c r="M25" i="1"/>
  <c r="M26" i="1"/>
  <c r="M27" i="1"/>
  <c r="M28" i="1"/>
  <c r="M14" i="1"/>
  <c r="M15" i="1"/>
  <c r="M16" i="1"/>
  <c r="M17" i="1"/>
  <c r="M18" i="1"/>
  <c r="M19" i="1"/>
  <c r="M20" i="1"/>
  <c r="M21" i="1"/>
  <c r="M34" i="1"/>
  <c r="M35" i="1"/>
  <c r="M13" i="1"/>
  <c r="O40" i="1" l="1"/>
  <c r="O41" i="1" s="1"/>
  <c r="C3" i="2"/>
  <c r="B3" i="2"/>
  <c r="M39" i="1"/>
  <c r="B4" i="2" l="1"/>
  <c r="D4" i="2"/>
  <c r="C4" i="2"/>
</calcChain>
</file>

<file path=xl/sharedStrings.xml><?xml version="1.0" encoding="utf-8"?>
<sst xmlns="http://schemas.openxmlformats.org/spreadsheetml/2006/main" count="143" uniqueCount="91">
  <si>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</si>
  <si>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</si>
  <si>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</si>
  <si>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</si>
  <si>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</si>
  <si>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</si>
  <si>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</si>
  <si>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</si>
  <si>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</si>
  <si>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</si>
  <si>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</si>
  <si>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</si>
  <si>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</si>
  <si>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</si>
  <si>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</si>
  <si>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</si>
  <si>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</si>
  <si>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</si>
  <si>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</si>
  <si>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</si>
  <si>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</si>
  <si>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</si>
  <si>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</si>
  <si>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</si>
  <si>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</si>
  <si>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</si>
  <si>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</si>
  <si>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</si>
  <si>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</si>
  <si>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</si>
  <si>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</si>
  <si>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</si>
  <si>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</si>
  <si>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č.2</t>
  </si>
  <si>
    <t>50/400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</si>
  <si>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</si>
  <si>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</si>
  <si>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</si>
  <si>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</si>
  <si>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</si>
  <si>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</si>
  <si>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</si>
  <si>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</si>
  <si>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50/300</t>
  </si>
  <si>
    <t>100/600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</si>
  <si>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</si>
  <si>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</si>
  <si>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</si>
  <si>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</si>
  <si>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</si>
  <si>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</si>
  <si>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</si>
  <si>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</si>
  <si>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</si>
  <si>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</si>
  <si>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</si>
  <si>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</si>
  <si>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</si>
  <si>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</si>
  <si>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</si>
  <si>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2+</t>
  </si>
  <si>
    <t>621 B 0 0</t>
  </si>
  <si>
    <t>620 _ 0 1</t>
  </si>
  <si>
    <t>750 B 0 1</t>
  </si>
  <si>
    <t>704 _ 0 0</t>
  </si>
  <si>
    <t>558 B 0 0</t>
  </si>
  <si>
    <t>552 B 0 1</t>
  </si>
  <si>
    <t>622 A 0 1</t>
  </si>
  <si>
    <t>622 C 0 0</t>
  </si>
  <si>
    <t>558 C 0 0</t>
  </si>
  <si>
    <t>797 A 0 1</t>
  </si>
  <si>
    <t>744 A 1 0</t>
  </si>
  <si>
    <t>734 C 0 0</t>
  </si>
  <si>
    <t>797 B 0 0</t>
  </si>
  <si>
    <t>421 A 1 0</t>
  </si>
  <si>
    <t>610 A 0 0</t>
  </si>
  <si>
    <t>610 B 0 1</t>
  </si>
  <si>
    <t>663 B 0 1</t>
  </si>
  <si>
    <t>806 A 1 1</t>
  </si>
  <si>
    <t>819 B 1 1</t>
  </si>
  <si>
    <t>835 A 1 1</t>
  </si>
  <si>
    <t>824 - 0 1</t>
  </si>
  <si>
    <t>50/700</t>
  </si>
  <si>
    <t>PN-50</t>
  </si>
  <si>
    <t>PN+50</t>
  </si>
  <si>
    <t>DPH 23%</t>
  </si>
  <si>
    <t>PN+50 - predrubná náhodná ťažba nad 50 rokov</t>
  </si>
  <si>
    <t>PN-50 - predrubná náhodná ťažba do 50 rokov</t>
  </si>
  <si>
    <t>Príloha č.3 k Návrhu zmluvy na časť č.2 (Mláčik)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</si>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</sst>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zoomScalePageLayoutView="40" workbookViewId="0">
      <selection activeCell="Q9" sqref="Q9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101" t="s">
        <v>88</v>
      </c>
      <c r="F1" s="101"/>
      <c r="G1" s="101"/>
      <c r="H1" s="101"/>
      <c r="I1" s="101"/>
      <c r="J1" s="101"/>
      <c r="K1" s="101"/>
      <c r="L1" s="101"/>
    </row>
    <row r="2" spans="1:16" ht="18" x14ac:dyDescent="0.25">
      <c r="C2" s="106" t="s">
        <v>42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4" spans="1:16" ht="15.75" customHeight="1" x14ac:dyDescent="0.25">
      <c r="A4" s="48" t="s">
        <v>58</v>
      </c>
      <c r="B4" s="48"/>
      <c r="C4" s="49"/>
      <c r="D4" s="49"/>
      <c r="E4" s="49"/>
      <c r="F4" s="49"/>
      <c r="G4" s="49"/>
      <c r="H4" s="49"/>
      <c r="J4" s="41" t="s">
        <v>22</v>
      </c>
      <c r="K4" s="107" t="s">
        <v>35</v>
      </c>
      <c r="L4" s="107"/>
      <c r="M4" s="107"/>
    </row>
    <row r="7" spans="1:16" x14ac:dyDescent="0.25">
      <c r="A7" s="22" t="s">
        <v>59</v>
      </c>
      <c r="B7" s="50"/>
      <c r="C7" s="50"/>
      <c r="D7" s="50"/>
      <c r="E7" s="50"/>
      <c r="F7" s="22"/>
      <c r="I7" s="108"/>
      <c r="J7" s="108"/>
      <c r="K7" s="108"/>
      <c r="L7" s="108"/>
      <c r="M7" s="108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90" t="s">
        <v>0</v>
      </c>
      <c r="B10" s="94" t="s">
        <v>1</v>
      </c>
      <c r="C10" s="71" t="s">
        <v>2</v>
      </c>
      <c r="D10" s="109" t="s">
        <v>49</v>
      </c>
      <c r="E10" s="110"/>
      <c r="F10" s="110"/>
      <c r="G10" s="111"/>
      <c r="H10" s="112" t="s">
        <v>51</v>
      </c>
      <c r="I10" s="71" t="s">
        <v>3</v>
      </c>
      <c r="J10" s="115" t="s">
        <v>4</v>
      </c>
      <c r="K10" s="71" t="s">
        <v>5</v>
      </c>
      <c r="L10" s="23" t="s">
        <v>23</v>
      </c>
      <c r="M10" s="71" t="s">
        <v>6</v>
      </c>
      <c r="N10" s="74" t="s">
        <v>90</v>
      </c>
      <c r="O10" s="83" t="s">
        <v>89</v>
      </c>
      <c r="P10" s="118" t="s">
        <v>7</v>
      </c>
    </row>
    <row r="11" spans="1:16" ht="24" customHeight="1" x14ac:dyDescent="0.25">
      <c r="A11" s="88"/>
      <c r="B11" s="95"/>
      <c r="C11" s="104"/>
      <c r="D11" s="91" t="s">
        <v>56</v>
      </c>
      <c r="E11" s="86" t="s">
        <v>57</v>
      </c>
      <c r="F11" s="93" t="s">
        <v>55</v>
      </c>
      <c r="G11" s="93" t="s">
        <v>50</v>
      </c>
      <c r="H11" s="113"/>
      <c r="I11" s="72"/>
      <c r="J11" s="116"/>
      <c r="K11" s="88"/>
      <c r="M11" s="72"/>
      <c r="N11" s="75"/>
      <c r="O11" s="84"/>
      <c r="P11" s="119"/>
    </row>
    <row r="12" spans="1:16" ht="14.25" customHeight="1" thickBot="1" x14ac:dyDescent="0.3">
      <c r="A12" s="89"/>
      <c r="B12" s="96"/>
      <c r="C12" s="105"/>
      <c r="D12" s="92"/>
      <c r="E12" s="87"/>
      <c r="F12" s="87"/>
      <c r="G12" s="87"/>
      <c r="H12" s="114"/>
      <c r="I12" s="73"/>
      <c r="J12" s="117"/>
      <c r="K12" s="89"/>
      <c r="L12" s="24"/>
      <c r="M12" s="73"/>
      <c r="N12" s="76"/>
      <c r="O12" s="85"/>
      <c r="P12" s="120"/>
    </row>
    <row r="13" spans="1:16" ht="14.45" customHeight="1" x14ac:dyDescent="0.25">
      <c r="A13" s="38">
        <v>2</v>
      </c>
      <c r="B13" s="8" t="s">
        <v>74</v>
      </c>
      <c r="C13" s="9" t="s">
        <v>24</v>
      </c>
      <c r="D13" s="10">
        <v>112</v>
      </c>
      <c r="E13" s="10">
        <v>38</v>
      </c>
      <c r="F13" s="10"/>
      <c r="G13" s="29">
        <f t="shared" ref="G13:G33" si="0">D13+E13+F13</f>
        <v>150</v>
      </c>
      <c r="H13" s="11" t="s">
        <v>25</v>
      </c>
      <c r="I13" s="25">
        <v>0.3</v>
      </c>
      <c r="J13" s="12">
        <v>1.24</v>
      </c>
      <c r="K13" s="13">
        <v>300</v>
      </c>
      <c r="L13" s="53">
        <v>18.05</v>
      </c>
      <c r="M13" s="58">
        <f>L13*G13</f>
        <v>2707.5</v>
      </c>
      <c r="N13" s="2"/>
      <c r="O13" s="32">
        <f>G13*N13</f>
        <v>0</v>
      </c>
      <c r="P13" s="98" t="s">
        <v>54</v>
      </c>
    </row>
    <row r="14" spans="1:16" x14ac:dyDescent="0.25">
      <c r="A14" s="38">
        <v>1</v>
      </c>
      <c r="B14" s="8" t="s">
        <v>75</v>
      </c>
      <c r="C14" s="9" t="s">
        <v>24</v>
      </c>
      <c r="D14" s="10">
        <v>7</v>
      </c>
      <c r="E14" s="10">
        <v>398</v>
      </c>
      <c r="F14" s="10"/>
      <c r="G14" s="29">
        <f t="shared" si="0"/>
        <v>405</v>
      </c>
      <c r="H14" s="11" t="s">
        <v>25</v>
      </c>
      <c r="I14" s="25">
        <v>0.3</v>
      </c>
      <c r="J14" s="12">
        <v>1.21</v>
      </c>
      <c r="K14" s="13">
        <v>200</v>
      </c>
      <c r="L14" s="53">
        <v>18.739999999999998</v>
      </c>
      <c r="M14" s="59">
        <f t="shared" ref="M14:M34" si="1">L14*G14</f>
        <v>7589.7</v>
      </c>
      <c r="N14" s="2"/>
      <c r="O14" s="32">
        <f t="shared" ref="O14:O38" si="2">G14*N14</f>
        <v>0</v>
      </c>
      <c r="P14" s="99"/>
    </row>
    <row r="15" spans="1:16" x14ac:dyDescent="0.25">
      <c r="A15" s="38">
        <v>1</v>
      </c>
      <c r="B15" s="8" t="s">
        <v>76</v>
      </c>
      <c r="C15" s="9" t="s">
        <v>24</v>
      </c>
      <c r="D15" s="10"/>
      <c r="E15" s="10">
        <v>300</v>
      </c>
      <c r="F15" s="10"/>
      <c r="G15" s="29">
        <f t="shared" si="0"/>
        <v>300</v>
      </c>
      <c r="H15" s="11" t="s">
        <v>25</v>
      </c>
      <c r="I15" s="25">
        <v>0.35</v>
      </c>
      <c r="J15" s="12">
        <v>1.31</v>
      </c>
      <c r="K15" s="13">
        <v>300</v>
      </c>
      <c r="L15" s="53">
        <v>19.309999999999999</v>
      </c>
      <c r="M15" s="59">
        <f t="shared" si="1"/>
        <v>5793</v>
      </c>
      <c r="N15" s="2"/>
      <c r="O15" s="32">
        <f t="shared" si="2"/>
        <v>0</v>
      </c>
      <c r="P15" s="99"/>
    </row>
    <row r="16" spans="1:16" x14ac:dyDescent="0.25">
      <c r="A16" s="38">
        <v>1</v>
      </c>
      <c r="B16" s="8" t="s">
        <v>77</v>
      </c>
      <c r="C16" s="9" t="s">
        <v>24</v>
      </c>
      <c r="D16" s="10">
        <v>20</v>
      </c>
      <c r="E16" s="10">
        <v>100</v>
      </c>
      <c r="F16" s="10"/>
      <c r="G16" s="29">
        <f t="shared" si="0"/>
        <v>120</v>
      </c>
      <c r="H16" s="11" t="s">
        <v>25</v>
      </c>
      <c r="I16" s="25">
        <v>0.5</v>
      </c>
      <c r="J16" s="12">
        <v>1.23</v>
      </c>
      <c r="K16" s="13">
        <v>400</v>
      </c>
      <c r="L16" s="53">
        <v>19.43</v>
      </c>
      <c r="M16" s="59">
        <f t="shared" si="1"/>
        <v>2331.6</v>
      </c>
      <c r="N16" s="2"/>
      <c r="O16" s="32">
        <f t="shared" si="2"/>
        <v>0</v>
      </c>
      <c r="P16" s="99"/>
    </row>
    <row r="17" spans="1:16" x14ac:dyDescent="0.25">
      <c r="A17" s="38">
        <v>4</v>
      </c>
      <c r="B17" s="8" t="s">
        <v>78</v>
      </c>
      <c r="C17" s="9" t="s">
        <v>24</v>
      </c>
      <c r="D17" s="10"/>
      <c r="E17" s="10">
        <v>200</v>
      </c>
      <c r="F17" s="10"/>
      <c r="G17" s="29">
        <f t="shared" si="0"/>
        <v>200</v>
      </c>
      <c r="H17" s="11" t="s">
        <v>25</v>
      </c>
      <c r="I17" s="25">
        <v>0.45</v>
      </c>
      <c r="J17" s="12">
        <v>1.41</v>
      </c>
      <c r="K17" s="13">
        <v>1000</v>
      </c>
      <c r="L17" s="54">
        <v>19.37</v>
      </c>
      <c r="M17" s="59">
        <f t="shared" si="1"/>
        <v>3874</v>
      </c>
      <c r="N17" s="2"/>
      <c r="O17" s="32">
        <f t="shared" si="2"/>
        <v>0</v>
      </c>
      <c r="P17" s="99"/>
    </row>
    <row r="18" spans="1:16" x14ac:dyDescent="0.25">
      <c r="A18" s="38">
        <v>4</v>
      </c>
      <c r="B18" s="8" t="s">
        <v>79</v>
      </c>
      <c r="C18" s="9" t="s">
        <v>24</v>
      </c>
      <c r="D18" s="10"/>
      <c r="E18" s="10">
        <v>169</v>
      </c>
      <c r="F18" s="10"/>
      <c r="G18" s="29">
        <f t="shared" si="0"/>
        <v>169</v>
      </c>
      <c r="H18" s="11" t="s">
        <v>25</v>
      </c>
      <c r="I18" s="25">
        <v>0.6</v>
      </c>
      <c r="J18" s="12">
        <v>1.42</v>
      </c>
      <c r="K18" s="18">
        <v>1000</v>
      </c>
      <c r="L18" s="55">
        <v>17.32</v>
      </c>
      <c r="M18" s="59">
        <f t="shared" si="1"/>
        <v>2927.08</v>
      </c>
      <c r="N18" s="2"/>
      <c r="O18" s="32">
        <f t="shared" si="2"/>
        <v>0</v>
      </c>
      <c r="P18" s="99"/>
    </row>
    <row r="19" spans="1:16" x14ac:dyDescent="0.25">
      <c r="A19" s="38">
        <v>4</v>
      </c>
      <c r="B19" s="8" t="s">
        <v>80</v>
      </c>
      <c r="C19" s="9" t="s">
        <v>24</v>
      </c>
      <c r="D19" s="10"/>
      <c r="E19" s="10">
        <v>160</v>
      </c>
      <c r="F19" s="10"/>
      <c r="G19" s="29">
        <f t="shared" si="0"/>
        <v>160</v>
      </c>
      <c r="H19" s="11" t="s">
        <v>25</v>
      </c>
      <c r="I19" s="25">
        <v>0.3</v>
      </c>
      <c r="J19" s="12">
        <v>1.97</v>
      </c>
      <c r="K19" s="13">
        <v>1000</v>
      </c>
      <c r="L19" s="55">
        <v>17.829999999999998</v>
      </c>
      <c r="M19" s="59">
        <f t="shared" si="1"/>
        <v>2852.7999999999997</v>
      </c>
      <c r="N19" s="2"/>
      <c r="O19" s="32">
        <f t="shared" si="2"/>
        <v>0</v>
      </c>
      <c r="P19" s="99"/>
    </row>
    <row r="20" spans="1:16" x14ac:dyDescent="0.25">
      <c r="A20" s="38">
        <v>4</v>
      </c>
      <c r="B20" s="8" t="s">
        <v>81</v>
      </c>
      <c r="C20" s="9" t="s">
        <v>24</v>
      </c>
      <c r="D20" s="10"/>
      <c r="E20" s="10">
        <v>58</v>
      </c>
      <c r="F20" s="10"/>
      <c r="G20" s="29">
        <f t="shared" si="0"/>
        <v>58</v>
      </c>
      <c r="H20" s="11" t="s">
        <v>25</v>
      </c>
      <c r="I20" s="25">
        <v>0.7</v>
      </c>
      <c r="J20" s="12" t="s">
        <v>60</v>
      </c>
      <c r="K20" s="13">
        <v>1000</v>
      </c>
      <c r="L20" s="56">
        <v>18.809999999999999</v>
      </c>
      <c r="M20" s="59">
        <f t="shared" si="1"/>
        <v>1090.98</v>
      </c>
      <c r="N20" s="6"/>
      <c r="O20" s="32">
        <f t="shared" si="2"/>
        <v>0</v>
      </c>
      <c r="P20" s="99"/>
    </row>
    <row r="21" spans="1:16" x14ac:dyDescent="0.25">
      <c r="A21" s="38">
        <v>1</v>
      </c>
      <c r="B21" s="8" t="s">
        <v>61</v>
      </c>
      <c r="C21" s="9" t="s">
        <v>24</v>
      </c>
      <c r="D21" s="10">
        <v>13</v>
      </c>
      <c r="E21" s="10">
        <v>372</v>
      </c>
      <c r="F21" s="10"/>
      <c r="G21" s="29">
        <f t="shared" si="0"/>
        <v>385</v>
      </c>
      <c r="H21" s="14" t="s">
        <v>26</v>
      </c>
      <c r="I21" s="25">
        <v>0.5</v>
      </c>
      <c r="J21" s="12">
        <v>0.84</v>
      </c>
      <c r="K21" s="13">
        <v>800</v>
      </c>
      <c r="L21" s="54">
        <v>22.93</v>
      </c>
      <c r="M21" s="59">
        <f t="shared" si="1"/>
        <v>8828.0499999999993</v>
      </c>
      <c r="N21" s="6"/>
      <c r="O21" s="32">
        <f t="shared" si="2"/>
        <v>0</v>
      </c>
      <c r="P21" s="99"/>
    </row>
    <row r="22" spans="1:16" x14ac:dyDescent="0.25">
      <c r="A22" s="38">
        <v>1</v>
      </c>
      <c r="B22" s="8" t="s">
        <v>62</v>
      </c>
      <c r="C22" s="9" t="s">
        <v>24</v>
      </c>
      <c r="D22" s="10">
        <v>10</v>
      </c>
      <c r="E22" s="10">
        <v>515</v>
      </c>
      <c r="F22" s="10"/>
      <c r="G22" s="29">
        <f t="shared" si="0"/>
        <v>525</v>
      </c>
      <c r="H22" s="14" t="s">
        <v>26</v>
      </c>
      <c r="I22" s="25">
        <v>0.3</v>
      </c>
      <c r="J22" s="12">
        <v>0.88</v>
      </c>
      <c r="K22" s="13">
        <v>600</v>
      </c>
      <c r="L22" s="54">
        <v>23.11</v>
      </c>
      <c r="M22" s="59">
        <f t="shared" si="1"/>
        <v>12132.75</v>
      </c>
      <c r="N22" s="6"/>
      <c r="O22" s="32">
        <f t="shared" si="2"/>
        <v>0</v>
      </c>
      <c r="P22" s="99"/>
    </row>
    <row r="23" spans="1:16" x14ac:dyDescent="0.25">
      <c r="A23" s="38">
        <v>4</v>
      </c>
      <c r="B23" s="8" t="s">
        <v>63</v>
      </c>
      <c r="C23" s="9" t="s">
        <v>24</v>
      </c>
      <c r="D23" s="10">
        <v>4</v>
      </c>
      <c r="E23" s="10">
        <v>263</v>
      </c>
      <c r="F23" s="10"/>
      <c r="G23" s="29">
        <f t="shared" si="0"/>
        <v>267</v>
      </c>
      <c r="H23" s="14" t="s">
        <v>26</v>
      </c>
      <c r="I23" s="25">
        <v>0.5</v>
      </c>
      <c r="J23" s="12">
        <v>0.75</v>
      </c>
      <c r="K23" s="13">
        <v>400</v>
      </c>
      <c r="L23" s="54">
        <v>23.56</v>
      </c>
      <c r="M23" s="59">
        <f t="shared" si="1"/>
        <v>6290.5199999999995</v>
      </c>
      <c r="N23" s="6"/>
      <c r="O23" s="32">
        <f t="shared" si="2"/>
        <v>0</v>
      </c>
      <c r="P23" s="99"/>
    </row>
    <row r="24" spans="1:16" x14ac:dyDescent="0.25">
      <c r="A24" s="38">
        <v>1</v>
      </c>
      <c r="B24" s="8" t="s">
        <v>64</v>
      </c>
      <c r="C24" s="9" t="s">
        <v>24</v>
      </c>
      <c r="D24" s="10">
        <v>15</v>
      </c>
      <c r="E24" s="10">
        <v>514</v>
      </c>
      <c r="F24" s="10"/>
      <c r="G24" s="29">
        <f t="shared" si="0"/>
        <v>529</v>
      </c>
      <c r="H24" s="14" t="s">
        <v>26</v>
      </c>
      <c r="I24" s="25">
        <v>0.5</v>
      </c>
      <c r="J24" s="12">
        <v>0.63</v>
      </c>
      <c r="K24" s="13">
        <v>400</v>
      </c>
      <c r="L24" s="54">
        <v>22.76</v>
      </c>
      <c r="M24" s="59">
        <f t="shared" si="1"/>
        <v>12040.04</v>
      </c>
      <c r="N24" s="6"/>
      <c r="O24" s="32">
        <f t="shared" si="2"/>
        <v>0</v>
      </c>
      <c r="P24" s="99"/>
    </row>
    <row r="25" spans="1:16" x14ac:dyDescent="0.25">
      <c r="A25" s="38">
        <v>4</v>
      </c>
      <c r="B25" s="8" t="s">
        <v>65</v>
      </c>
      <c r="C25" s="9" t="s">
        <v>24</v>
      </c>
      <c r="D25" s="10">
        <v>65</v>
      </c>
      <c r="E25" s="10">
        <v>145</v>
      </c>
      <c r="F25" s="10"/>
      <c r="G25" s="29">
        <f t="shared" si="0"/>
        <v>210</v>
      </c>
      <c r="H25" s="14" t="s">
        <v>26</v>
      </c>
      <c r="I25" s="25">
        <v>0.3</v>
      </c>
      <c r="J25" s="12">
        <v>0.45</v>
      </c>
      <c r="K25" s="13">
        <v>700</v>
      </c>
      <c r="L25" s="54">
        <v>24.44</v>
      </c>
      <c r="M25" s="59">
        <f t="shared" si="1"/>
        <v>5132.4000000000005</v>
      </c>
      <c r="N25" s="6"/>
      <c r="O25" s="32">
        <f t="shared" si="2"/>
        <v>0</v>
      </c>
      <c r="P25" s="99"/>
    </row>
    <row r="26" spans="1:16" x14ac:dyDescent="0.25">
      <c r="A26" s="38">
        <v>2</v>
      </c>
      <c r="B26" s="8" t="s">
        <v>66</v>
      </c>
      <c r="C26" s="9" t="s">
        <v>24</v>
      </c>
      <c r="D26" s="10">
        <v>11</v>
      </c>
      <c r="E26" s="10">
        <v>495</v>
      </c>
      <c r="F26" s="10"/>
      <c r="G26" s="29">
        <f t="shared" si="0"/>
        <v>506</v>
      </c>
      <c r="H26" s="14" t="s">
        <v>26</v>
      </c>
      <c r="I26" s="25">
        <v>0.2</v>
      </c>
      <c r="J26" s="12">
        <v>0.87</v>
      </c>
      <c r="K26" s="13">
        <v>500</v>
      </c>
      <c r="L26" s="54">
        <v>24.87</v>
      </c>
      <c r="M26" s="59">
        <f t="shared" si="1"/>
        <v>12584.220000000001</v>
      </c>
      <c r="N26" s="6"/>
      <c r="O26" s="32">
        <f t="shared" si="2"/>
        <v>0</v>
      </c>
      <c r="P26" s="99"/>
    </row>
    <row r="27" spans="1:16" x14ac:dyDescent="0.25">
      <c r="A27" s="38">
        <v>1</v>
      </c>
      <c r="B27" s="8" t="s">
        <v>67</v>
      </c>
      <c r="C27" s="9" t="s">
        <v>24</v>
      </c>
      <c r="D27" s="10"/>
      <c r="E27" s="10">
        <v>261</v>
      </c>
      <c r="F27" s="10"/>
      <c r="G27" s="29">
        <f t="shared" si="0"/>
        <v>261</v>
      </c>
      <c r="H27" s="14" t="s">
        <v>26</v>
      </c>
      <c r="I27" s="25">
        <v>0.4</v>
      </c>
      <c r="J27" s="12">
        <v>0.77</v>
      </c>
      <c r="K27" s="13">
        <v>500</v>
      </c>
      <c r="L27" s="54">
        <v>26.3</v>
      </c>
      <c r="M27" s="59">
        <f t="shared" si="1"/>
        <v>6864.3</v>
      </c>
      <c r="N27" s="6"/>
      <c r="O27" s="32">
        <f t="shared" si="2"/>
        <v>0</v>
      </c>
      <c r="P27" s="99"/>
    </row>
    <row r="28" spans="1:16" x14ac:dyDescent="0.25">
      <c r="A28" s="38">
        <v>1</v>
      </c>
      <c r="B28" s="8" t="s">
        <v>68</v>
      </c>
      <c r="C28" s="9" t="s">
        <v>33</v>
      </c>
      <c r="D28" s="10"/>
      <c r="E28" s="10">
        <v>50</v>
      </c>
      <c r="F28" s="10"/>
      <c r="G28" s="29">
        <f t="shared" si="0"/>
        <v>50</v>
      </c>
      <c r="H28" s="14" t="s">
        <v>26</v>
      </c>
      <c r="I28" s="25">
        <v>0.45</v>
      </c>
      <c r="J28" s="12">
        <v>0.66</v>
      </c>
      <c r="K28" s="13" t="s">
        <v>44</v>
      </c>
      <c r="L28" s="54">
        <v>28.48</v>
      </c>
      <c r="M28" s="59">
        <f t="shared" si="1"/>
        <v>1424</v>
      </c>
      <c r="N28" s="6"/>
      <c r="O28" s="32">
        <f t="shared" si="2"/>
        <v>0</v>
      </c>
      <c r="P28" s="99"/>
    </row>
    <row r="29" spans="1:16" x14ac:dyDescent="0.25">
      <c r="A29" s="38">
        <v>4</v>
      </c>
      <c r="B29" s="8" t="s">
        <v>69</v>
      </c>
      <c r="C29" s="9" t="s">
        <v>24</v>
      </c>
      <c r="D29" s="10">
        <v>38</v>
      </c>
      <c r="E29" s="10">
        <v>22</v>
      </c>
      <c r="F29" s="10"/>
      <c r="G29" s="29">
        <f t="shared" si="0"/>
        <v>60</v>
      </c>
      <c r="H29" s="14" t="s">
        <v>27</v>
      </c>
      <c r="I29" s="25">
        <v>0.3</v>
      </c>
      <c r="J29" s="12">
        <v>0.16</v>
      </c>
      <c r="K29" s="13">
        <v>500</v>
      </c>
      <c r="L29" s="54">
        <v>27.76</v>
      </c>
      <c r="M29" s="59">
        <f t="shared" si="1"/>
        <v>1665.6000000000001</v>
      </c>
      <c r="N29" s="6"/>
      <c r="O29" s="32">
        <f t="shared" si="2"/>
        <v>0</v>
      </c>
      <c r="P29" s="99"/>
    </row>
    <row r="30" spans="1:16" x14ac:dyDescent="0.25">
      <c r="A30" s="38">
        <v>4</v>
      </c>
      <c r="B30" s="8" t="s">
        <v>70</v>
      </c>
      <c r="C30" s="9" t="s">
        <v>33</v>
      </c>
      <c r="D30" s="10">
        <v>34</v>
      </c>
      <c r="E30" s="10">
        <v>266</v>
      </c>
      <c r="F30" s="10"/>
      <c r="G30" s="29">
        <f t="shared" si="0"/>
        <v>300</v>
      </c>
      <c r="H30" s="14" t="s">
        <v>27</v>
      </c>
      <c r="I30" s="25">
        <v>0.4</v>
      </c>
      <c r="J30" s="12">
        <v>0.6</v>
      </c>
      <c r="K30" s="13" t="s">
        <v>34</v>
      </c>
      <c r="L30" s="54">
        <v>27.24</v>
      </c>
      <c r="M30" s="59">
        <f t="shared" si="1"/>
        <v>8171.9999999999991</v>
      </c>
      <c r="N30" s="6"/>
      <c r="O30" s="32">
        <f t="shared" si="2"/>
        <v>0</v>
      </c>
      <c r="P30" s="99"/>
    </row>
    <row r="31" spans="1:16" x14ac:dyDescent="0.25">
      <c r="A31" s="38">
        <v>4</v>
      </c>
      <c r="B31" s="8" t="s">
        <v>71</v>
      </c>
      <c r="C31" s="9" t="s">
        <v>33</v>
      </c>
      <c r="D31" s="10">
        <v>140</v>
      </c>
      <c r="E31" s="10">
        <v>120</v>
      </c>
      <c r="F31" s="10"/>
      <c r="G31" s="29">
        <f t="shared" si="0"/>
        <v>260</v>
      </c>
      <c r="H31" s="14" t="s">
        <v>27</v>
      </c>
      <c r="I31" s="25">
        <v>0.3</v>
      </c>
      <c r="J31" s="12">
        <v>0.3</v>
      </c>
      <c r="K31" s="13" t="s">
        <v>43</v>
      </c>
      <c r="L31" s="54">
        <v>28.14</v>
      </c>
      <c r="M31" s="59">
        <f t="shared" si="1"/>
        <v>7316.4000000000005</v>
      </c>
      <c r="N31" s="6"/>
      <c r="O31" s="32">
        <f t="shared" si="2"/>
        <v>0</v>
      </c>
      <c r="P31" s="99"/>
    </row>
    <row r="32" spans="1:16" x14ac:dyDescent="0.25">
      <c r="A32" s="38">
        <v>4</v>
      </c>
      <c r="B32" s="8" t="s">
        <v>72</v>
      </c>
      <c r="C32" s="9" t="s">
        <v>24</v>
      </c>
      <c r="D32" s="10">
        <v>60</v>
      </c>
      <c r="E32" s="10">
        <v>40</v>
      </c>
      <c r="F32" s="10"/>
      <c r="G32" s="29">
        <f t="shared" si="0"/>
        <v>100</v>
      </c>
      <c r="H32" s="14" t="s">
        <v>27</v>
      </c>
      <c r="I32" s="25">
        <v>0.1</v>
      </c>
      <c r="J32" s="12">
        <v>0.2</v>
      </c>
      <c r="K32" s="13">
        <v>100</v>
      </c>
      <c r="L32" s="54">
        <v>27.05</v>
      </c>
      <c r="M32" s="59">
        <f t="shared" si="1"/>
        <v>2705</v>
      </c>
      <c r="N32" s="6"/>
      <c r="O32" s="32">
        <f t="shared" si="2"/>
        <v>0</v>
      </c>
      <c r="P32" s="99"/>
    </row>
    <row r="33" spans="1:16" x14ac:dyDescent="0.25">
      <c r="A33" s="38">
        <v>4</v>
      </c>
      <c r="B33" s="8" t="s">
        <v>73</v>
      </c>
      <c r="C33" s="9" t="s">
        <v>33</v>
      </c>
      <c r="D33" s="10">
        <v>91</v>
      </c>
      <c r="E33" s="10">
        <v>60</v>
      </c>
      <c r="F33" s="10"/>
      <c r="G33" s="29">
        <f t="shared" si="0"/>
        <v>151</v>
      </c>
      <c r="H33" s="14" t="s">
        <v>27</v>
      </c>
      <c r="I33" s="25">
        <v>0.15</v>
      </c>
      <c r="J33" s="12">
        <v>0.4</v>
      </c>
      <c r="K33" s="13" t="s">
        <v>82</v>
      </c>
      <c r="L33" s="54">
        <v>27.58</v>
      </c>
      <c r="M33" s="59">
        <f t="shared" si="1"/>
        <v>4164.58</v>
      </c>
      <c r="N33" s="6"/>
      <c r="O33" s="32">
        <f t="shared" si="2"/>
        <v>0</v>
      </c>
      <c r="P33" s="99"/>
    </row>
    <row r="34" spans="1:16" x14ac:dyDescent="0.25">
      <c r="A34" s="39">
        <v>4</v>
      </c>
      <c r="B34" s="19" t="s">
        <v>28</v>
      </c>
      <c r="C34" s="20" t="s">
        <v>24</v>
      </c>
      <c r="D34" s="21">
        <v>500</v>
      </c>
      <c r="E34" s="21">
        <v>3000</v>
      </c>
      <c r="F34" s="21"/>
      <c r="G34" s="29">
        <f t="shared" ref="G34:G38" si="3">D34+E34+F34</f>
        <v>3500</v>
      </c>
      <c r="H34" s="14" t="s">
        <v>29</v>
      </c>
      <c r="I34" s="26">
        <v>0.3</v>
      </c>
      <c r="J34" s="17">
        <v>1</v>
      </c>
      <c r="K34" s="18">
        <v>600</v>
      </c>
      <c r="L34" s="57">
        <v>19.5</v>
      </c>
      <c r="M34" s="59">
        <f t="shared" si="1"/>
        <v>68250</v>
      </c>
      <c r="N34" s="6"/>
      <c r="O34" s="32">
        <f t="shared" si="2"/>
        <v>0</v>
      </c>
      <c r="P34" s="99"/>
    </row>
    <row r="35" spans="1:16" x14ac:dyDescent="0.25">
      <c r="A35" s="39">
        <v>4</v>
      </c>
      <c r="B35" s="8" t="s">
        <v>28</v>
      </c>
      <c r="C35" s="20" t="s">
        <v>24</v>
      </c>
      <c r="D35" s="21">
        <v>200</v>
      </c>
      <c r="E35" s="21">
        <v>1100</v>
      </c>
      <c r="F35" s="21"/>
      <c r="G35" s="29">
        <f t="shared" si="3"/>
        <v>1300</v>
      </c>
      <c r="H35" s="11" t="s">
        <v>84</v>
      </c>
      <c r="I35" s="25">
        <v>0.3</v>
      </c>
      <c r="J35" s="17">
        <v>0.5</v>
      </c>
      <c r="K35" s="18">
        <v>600</v>
      </c>
      <c r="L35" s="54">
        <v>24.5</v>
      </c>
      <c r="M35" s="59">
        <f>L35*G35</f>
        <v>31850</v>
      </c>
      <c r="N35" s="42"/>
      <c r="O35" s="32">
        <f t="shared" si="2"/>
        <v>0</v>
      </c>
      <c r="P35" s="99"/>
    </row>
    <row r="36" spans="1:16" x14ac:dyDescent="0.25">
      <c r="A36" s="38">
        <v>4</v>
      </c>
      <c r="B36" s="8" t="s">
        <v>28</v>
      </c>
      <c r="C36" s="9" t="s">
        <v>33</v>
      </c>
      <c r="D36" s="10">
        <v>100</v>
      </c>
      <c r="E36" s="10">
        <v>100</v>
      </c>
      <c r="F36" s="10"/>
      <c r="G36" s="29">
        <f t="shared" si="3"/>
        <v>200</v>
      </c>
      <c r="H36" s="14" t="s">
        <v>83</v>
      </c>
      <c r="I36" s="25">
        <v>0.3</v>
      </c>
      <c r="J36" s="12">
        <v>0.2</v>
      </c>
      <c r="K36" s="13">
        <v>600</v>
      </c>
      <c r="L36" s="52">
        <v>29.5</v>
      </c>
      <c r="M36" s="59">
        <f t="shared" ref="M36" si="4">L36*G36</f>
        <v>5900</v>
      </c>
      <c r="N36" s="2"/>
      <c r="O36" s="32">
        <f t="shared" si="2"/>
        <v>0</v>
      </c>
      <c r="P36" s="99"/>
    </row>
    <row r="37" spans="1:16" x14ac:dyDescent="0.25">
      <c r="A37" s="46">
        <v>4</v>
      </c>
      <c r="B37" s="19" t="s">
        <v>28</v>
      </c>
      <c r="C37" s="47" t="s">
        <v>45</v>
      </c>
      <c r="D37" s="21"/>
      <c r="E37" s="21"/>
      <c r="F37" s="21">
        <v>150</v>
      </c>
      <c r="G37" s="29">
        <f t="shared" si="3"/>
        <v>150</v>
      </c>
      <c r="H37" s="11" t="s">
        <v>47</v>
      </c>
      <c r="I37" s="26" t="s">
        <v>52</v>
      </c>
      <c r="J37" s="17" t="s">
        <v>52</v>
      </c>
      <c r="K37" s="18" t="s">
        <v>52</v>
      </c>
      <c r="L37" s="54">
        <v>11.29</v>
      </c>
      <c r="M37" s="59">
        <f t="shared" ref="M37:M38" si="5">L37*G37</f>
        <v>1693.4999999999998</v>
      </c>
      <c r="N37" s="2"/>
      <c r="O37" s="32">
        <f t="shared" si="2"/>
        <v>0</v>
      </c>
      <c r="P37" s="99"/>
    </row>
    <row r="38" spans="1:16" ht="15.75" thickBot="1" x14ac:dyDescent="0.3">
      <c r="A38" s="46">
        <v>4</v>
      </c>
      <c r="B38" s="19" t="s">
        <v>28</v>
      </c>
      <c r="C38" s="47" t="s">
        <v>46</v>
      </c>
      <c r="D38" s="21"/>
      <c r="E38" s="21"/>
      <c r="F38" s="21">
        <v>150</v>
      </c>
      <c r="G38" s="29">
        <f t="shared" si="3"/>
        <v>150</v>
      </c>
      <c r="H38" s="11" t="s">
        <v>48</v>
      </c>
      <c r="I38" s="26" t="s">
        <v>52</v>
      </c>
      <c r="J38" s="17" t="s">
        <v>52</v>
      </c>
      <c r="K38" s="18" t="s">
        <v>52</v>
      </c>
      <c r="L38" s="54">
        <v>25.82</v>
      </c>
      <c r="M38" s="60">
        <f t="shared" si="5"/>
        <v>3873</v>
      </c>
      <c r="N38" s="2"/>
      <c r="O38" s="32">
        <f t="shared" si="2"/>
        <v>0</v>
      </c>
      <c r="P38" s="100"/>
    </row>
    <row r="39" spans="1:16" ht="15.75" thickBot="1" x14ac:dyDescent="0.3">
      <c r="A39" s="44"/>
      <c r="B39" s="45"/>
      <c r="C39" s="15"/>
      <c r="D39" s="30">
        <f>SUM(D13:D38)</f>
        <v>1420</v>
      </c>
      <c r="E39" s="30">
        <f>SUM(E13:E38)</f>
        <v>8746</v>
      </c>
      <c r="F39" s="30">
        <f>SUM(F37:F38)</f>
        <v>300</v>
      </c>
      <c r="G39" s="30">
        <f>SUM(G13:G38)</f>
        <v>10466</v>
      </c>
      <c r="H39" s="36"/>
      <c r="I39" s="15"/>
      <c r="J39" s="79" t="s">
        <v>8</v>
      </c>
      <c r="K39" s="79"/>
      <c r="L39" s="35"/>
      <c r="M39" s="34">
        <f>SUM(M13:M38)</f>
        <v>230053.02</v>
      </c>
      <c r="N39" s="16" t="s">
        <v>9</v>
      </c>
      <c r="O39" s="31">
        <f>SUM(O13:O38)</f>
        <v>0</v>
      </c>
      <c r="P39" s="77"/>
    </row>
    <row r="40" spans="1:16" ht="15.75" thickBot="1" x14ac:dyDescent="0.3">
      <c r="A40" s="80" t="s">
        <v>85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33">
        <f>O39*0.23</f>
        <v>0</v>
      </c>
      <c r="P40" s="77"/>
    </row>
    <row r="41" spans="1:16" ht="15.75" thickBot="1" x14ac:dyDescent="0.3">
      <c r="A41" s="80" t="s">
        <v>10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33">
        <f>O39+O40</f>
        <v>0</v>
      </c>
      <c r="P41" s="78"/>
    </row>
    <row r="42" spans="1:16" x14ac:dyDescent="0.25">
      <c r="A42" s="102" t="s">
        <v>36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x14ac:dyDescent="0.25">
      <c r="A43" s="97" t="s">
        <v>11</v>
      </c>
      <c r="B43" s="97"/>
      <c r="C43" s="9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70" t="s">
        <v>12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16" x14ac:dyDescent="0.25">
      <c r="A45" s="70" t="s">
        <v>13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x14ac:dyDescent="0.25">
      <c r="D46" s="7"/>
      <c r="E46" s="63" t="s">
        <v>14</v>
      </c>
      <c r="F46" s="43"/>
      <c r="G46" s="4" t="s">
        <v>15</v>
      </c>
      <c r="H46" s="64"/>
      <c r="I46" s="65"/>
      <c r="J46" s="65"/>
      <c r="K46" s="65"/>
      <c r="L46" s="65"/>
      <c r="M46" s="65"/>
      <c r="N46" s="65"/>
      <c r="O46" s="66"/>
    </row>
    <row r="47" spans="1:16" x14ac:dyDescent="0.25">
      <c r="D47" s="7"/>
      <c r="E47" s="63"/>
      <c r="F47" s="43"/>
      <c r="G47" s="4" t="s">
        <v>16</v>
      </c>
      <c r="H47" s="64"/>
      <c r="I47" s="65"/>
      <c r="J47" s="65"/>
      <c r="K47" s="65"/>
      <c r="L47" s="65"/>
      <c r="M47" s="65"/>
      <c r="N47" s="65"/>
      <c r="O47" s="66"/>
    </row>
    <row r="48" spans="1:16" x14ac:dyDescent="0.25">
      <c r="D48" s="7"/>
      <c r="E48" s="63"/>
      <c r="F48" s="43"/>
      <c r="G48" s="4" t="s">
        <v>17</v>
      </c>
      <c r="H48" s="64"/>
      <c r="I48" s="65"/>
      <c r="J48" s="65"/>
      <c r="K48" s="65"/>
      <c r="L48" s="65"/>
      <c r="M48" s="65"/>
      <c r="N48" s="65"/>
      <c r="O48" s="66"/>
    </row>
    <row r="49" spans="1:15" x14ac:dyDescent="0.25">
      <c r="A49" s="7"/>
      <c r="B49" s="7"/>
      <c r="C49" s="7"/>
      <c r="E49" s="63"/>
      <c r="F49" s="43"/>
      <c r="G49" s="4" t="s">
        <v>18</v>
      </c>
      <c r="H49" s="64"/>
      <c r="I49" s="65"/>
      <c r="J49" s="65"/>
      <c r="K49" s="65"/>
      <c r="L49" s="65"/>
      <c r="M49" s="65"/>
      <c r="N49" s="65"/>
      <c r="O49" s="66"/>
    </row>
    <row r="50" spans="1:15" x14ac:dyDescent="0.25">
      <c r="E50" s="63"/>
      <c r="F50" s="43"/>
      <c r="G50" s="4" t="s">
        <v>19</v>
      </c>
      <c r="H50" s="5"/>
      <c r="I50" s="67" t="s">
        <v>20</v>
      </c>
      <c r="J50" s="68"/>
      <c r="K50" s="68"/>
      <c r="L50" s="68"/>
      <c r="M50" s="68"/>
      <c r="N50" s="68"/>
      <c r="O50" s="69"/>
    </row>
    <row r="53" spans="1:15" x14ac:dyDescent="0.25">
      <c r="A53" s="7"/>
      <c r="B53" s="7"/>
      <c r="C53" s="7"/>
      <c r="D53" s="7"/>
      <c r="E53" s="7"/>
      <c r="F53" s="7"/>
      <c r="J53" t="s">
        <v>21</v>
      </c>
      <c r="M53" s="61"/>
      <c r="N53" s="62"/>
    </row>
    <row r="55" spans="1:15" x14ac:dyDescent="0.25">
      <c r="A55" t="s">
        <v>37</v>
      </c>
    </row>
    <row r="56" spans="1:15" x14ac:dyDescent="0.25">
      <c r="A56" t="s">
        <v>38</v>
      </c>
    </row>
    <row r="57" spans="1:15" x14ac:dyDescent="0.25">
      <c r="A57" t="s">
        <v>39</v>
      </c>
    </row>
    <row r="58" spans="1:15" x14ac:dyDescent="0.25">
      <c r="A58" t="s">
        <v>40</v>
      </c>
    </row>
    <row r="59" spans="1:15" x14ac:dyDescent="0.25">
      <c r="A59" t="s">
        <v>41</v>
      </c>
    </row>
    <row r="60" spans="1:15" x14ac:dyDescent="0.25">
      <c r="A60" t="s">
        <v>86</v>
      </c>
    </row>
    <row r="61" spans="1:15" x14ac:dyDescent="0.25">
      <c r="A61" t="s">
        <v>87</v>
      </c>
    </row>
    <row r="62" spans="1:15" ht="17.25" x14ac:dyDescent="0.25">
      <c r="A62" t="s">
        <v>53</v>
      </c>
    </row>
  </sheetData>
  <mergeCells count="36">
    <mergeCell ref="P13:P38"/>
    <mergeCell ref="E1:L1"/>
    <mergeCell ref="A42:P42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A45:O45"/>
    <mergeCell ref="M10:M12"/>
    <mergeCell ref="N10:N12"/>
    <mergeCell ref="P39:P41"/>
    <mergeCell ref="J39:K39"/>
    <mergeCell ref="A40:N40"/>
    <mergeCell ref="A41:N41"/>
    <mergeCell ref="O10:O12"/>
    <mergeCell ref="E11:E12"/>
    <mergeCell ref="K10:K12"/>
    <mergeCell ref="A10:A12"/>
    <mergeCell ref="D11:D12"/>
    <mergeCell ref="G11:G12"/>
    <mergeCell ref="B10:B12"/>
    <mergeCell ref="A44:O44"/>
    <mergeCell ref="A43:C43"/>
    <mergeCell ref="M53:N53"/>
    <mergeCell ref="E46:E50"/>
    <mergeCell ref="H46:O46"/>
    <mergeCell ref="H47:O47"/>
    <mergeCell ref="H48:O48"/>
    <mergeCell ref="H49:O49"/>
    <mergeCell ref="I50:O50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4" sqref="B4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40">
        <f>SUM(Hárok1!G13:G20)</f>
        <v>1562</v>
      </c>
      <c r="C2" s="40">
        <f>SUM(Hárok1!G21:G28)</f>
        <v>2733</v>
      </c>
      <c r="D2" s="40">
        <f>SUM(Hárok1!G29:G33)</f>
        <v>871</v>
      </c>
    </row>
    <row r="3" spans="1:4" x14ac:dyDescent="0.25">
      <c r="A3" t="s">
        <v>31</v>
      </c>
      <c r="B3" s="40">
        <f>SUM(Hárok1!M13:M20)</f>
        <v>29166.659999999996</v>
      </c>
      <c r="C3" s="40">
        <f>SUM(Hárok1!M21:M28)</f>
        <v>65296.280000000006</v>
      </c>
      <c r="D3" s="40">
        <f>SUM(Hárok1!M29:M33)</f>
        <v>24023.58</v>
      </c>
    </row>
    <row r="4" spans="1:4" x14ac:dyDescent="0.25">
      <c r="A4" t="s">
        <v>32</v>
      </c>
      <c r="B4">
        <f>B3/B2</f>
        <v>18.672637644046091</v>
      </c>
      <c r="C4">
        <f>C3/C2</f>
        <v>23.891796560556166</v>
      </c>
      <c r="D4">
        <f>D3/D2</f>
        <v>27.581607347876005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2024-12-11T08:27:22Z</dcterms:modified>
</cp:coreProperties>
</file>