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G29" i="1" l="1"/>
  <c r="M29" i="1" s="1"/>
  <c r="G16" i="1" l="1"/>
  <c r="M16" i="1" s="1"/>
  <c r="G17" i="1"/>
  <c r="M17" i="1" s="1"/>
  <c r="G18" i="1"/>
  <c r="M18" i="1" s="1"/>
  <c r="G19" i="1"/>
  <c r="M19" i="1" s="1"/>
  <c r="G20" i="1"/>
  <c r="O20" i="1" s="1"/>
  <c r="G21" i="1"/>
  <c r="M21" i="1" s="1"/>
  <c r="G22" i="1"/>
  <c r="M22" i="1" s="1"/>
  <c r="O22" i="1" l="1"/>
  <c r="O21" i="1"/>
  <c r="O18" i="1"/>
  <c r="O17" i="1"/>
  <c r="M20" i="1"/>
  <c r="O19" i="1"/>
  <c r="O16" i="1"/>
  <c r="E32" i="1"/>
  <c r="F32" i="1"/>
  <c r="G14" i="1"/>
  <c r="M14" i="1" s="1"/>
  <c r="G15" i="1"/>
  <c r="M15" i="1" s="1"/>
  <c r="G23" i="1"/>
  <c r="M23" i="1" s="1"/>
  <c r="G24" i="1"/>
  <c r="M24" i="1" s="1"/>
  <c r="G25" i="1"/>
  <c r="G26" i="1"/>
  <c r="O26" i="1" s="1"/>
  <c r="G27" i="1"/>
  <c r="M27" i="1" s="1"/>
  <c r="G28" i="1"/>
  <c r="M28" i="1" s="1"/>
  <c r="G30" i="1"/>
  <c r="M30" i="1" s="1"/>
  <c r="G31" i="1"/>
  <c r="M31" i="1" s="1"/>
  <c r="G13" i="1"/>
  <c r="D32" i="1"/>
  <c r="C3" i="2" l="1"/>
  <c r="M13" i="1"/>
  <c r="B3" i="2" s="1"/>
  <c r="B2" i="2"/>
  <c r="C2" i="2"/>
  <c r="M25" i="1"/>
  <c r="D2" i="2"/>
  <c r="O30" i="1"/>
  <c r="O14" i="1"/>
  <c r="O31" i="1"/>
  <c r="O28" i="1"/>
  <c r="O27" i="1"/>
  <c r="O23" i="1"/>
  <c r="G32" i="1"/>
  <c r="O13" i="1"/>
  <c r="O15" i="1"/>
  <c r="O25" i="1"/>
  <c r="O24" i="1"/>
  <c r="M26" i="1"/>
  <c r="D3" i="2" l="1"/>
  <c r="O32" i="1"/>
  <c r="M32" i="1"/>
  <c r="D4" i="2"/>
  <c r="C4" i="2"/>
  <c r="B4" i="2"/>
  <c r="O33" i="1" l="1"/>
  <c r="O34" i="1" s="1"/>
</calcChain>
</file>

<file path=xl/sharedStrings.xml><?xml version="1.0" encoding="utf-8"?>
<sst xmlns="http://schemas.openxmlformats.org/spreadsheetml/2006/main" count="123" uniqueCount="82">
  <si>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</si>
  <si>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</si>
  <si>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</si>
  <si>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</si>
  <si>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</si>
  <si>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</si>
  <si>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</si>
  <si>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</si>
  <si>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</si>
  <si>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</si>
  <si>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</si>
  <si>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</si>
  <si>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</si>
  <si>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</si>
  <si>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</si>
  <si>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</si>
  <si>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</si>
  <si>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</si>
  <si>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</si>
  <si>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</si>
  <si>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</si>
  <si>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</si>
  <si>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</si>
  <si>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</si>
  <si>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</si>
  <si>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</si>
  <si>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</si>
  <si>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1081B00</t>
  </si>
  <si>
    <t>PU-50</t>
  </si>
  <si>
    <t>50/500</t>
  </si>
  <si>
    <t>PP</t>
  </si>
  <si>
    <t>RN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</si>
  <si>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</si>
  <si>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</si>
  <si>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</si>
  <si>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</si>
  <si>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</si>
  <si>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</si>
  <si>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</si>
  <si>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</si>
  <si>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</si>
  <si>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</si>
  <si>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</si>
  <si>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2+</t>
  </si>
  <si>
    <t>1259A00</t>
  </si>
  <si>
    <t>1261-00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</si>
  <si>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</si>
  <si>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</si>
  <si>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</si>
  <si>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</si>
  <si>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</si>
  <si>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</si>
  <si>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</si>
  <si>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</si>
  <si>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</si>
  <si>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</si>
  <si>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</si>
  <si>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</si>
  <si>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</si>
  <si>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</si>
  <si>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</si>
  <si>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</si>
  <si>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</si>
  <si>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1317 - 1 1</t>
  </si>
  <si>
    <t>1081 A 1 1</t>
  </si>
  <si>
    <t>1368 - 0 0</t>
  </si>
  <si>
    <t>1401 - 0 0</t>
  </si>
  <si>
    <t>1402 - 1 1</t>
  </si>
  <si>
    <t>1362 - 0 0</t>
  </si>
  <si>
    <t>1378 - 0 0</t>
  </si>
  <si>
    <t>1382 - 0 0</t>
  </si>
  <si>
    <t>1365 - 0 0</t>
  </si>
  <si>
    <t>1381 - 1 1</t>
  </si>
  <si>
    <t>č.2</t>
  </si>
  <si>
    <t>PN-50</t>
  </si>
  <si>
    <t>DPH 23%</t>
  </si>
  <si>
    <t>PN+50</t>
  </si>
  <si>
    <t>PN+50 - predrubná náhodná ťažba nad 50 rokov</t>
  </si>
  <si>
    <t>PN-50 - predrubná náhodná ťažba do 50 rokov</t>
  </si>
  <si>
    <t>Príloha č.3 k Návrhu zmluvy na časť č.3 (Ostrá lúka)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</si>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</sst>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2" fontId="8" fillId="0" borderId="31" xfId="0" applyNumberFormat="1" applyFont="1" applyBorder="1" applyAlignment="1" applyProtection="1">
      <alignment horizontal="right" vertical="center"/>
      <protection locked="0"/>
    </xf>
    <xf numFmtId="4" fontId="8" fillId="5" borderId="31" xfId="0" applyNumberFormat="1" applyFont="1" applyFill="1" applyBorder="1" applyAlignment="1">
      <alignment horizontal="right" vertical="center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9" fontId="8" fillId="0" borderId="31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4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4" borderId="34" xfId="0" applyFill="1" applyBorder="1"/>
    <xf numFmtId="0" fontId="0" fillId="0" borderId="35" xfId="0" applyBorder="1"/>
    <xf numFmtId="0" fontId="5" fillId="0" borderId="17" xfId="0" applyFont="1" applyBorder="1" applyAlignment="1">
      <alignment vertical="center"/>
    </xf>
    <xf numFmtId="3" fontId="5" fillId="5" borderId="35" xfId="0" applyNumberFormat="1" applyFont="1" applyFill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5" borderId="2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6" xfId="0" applyFont="1" applyBorder="1" applyAlignment="1">
      <alignment horizontal="left"/>
    </xf>
    <xf numFmtId="0" fontId="4" fillId="0" borderId="0" xfId="0" applyFont="1"/>
    <xf numFmtId="0" fontId="0" fillId="0" borderId="2" xfId="0" applyBorder="1"/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" fillId="0" borderId="3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right" vertical="center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zoomScalePageLayoutView="40" workbookViewId="0">
      <selection activeCell="R7" sqref="R7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66" t="s">
        <v>79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4" t="s">
        <v>42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4" spans="1:16" ht="15.75" customHeight="1" x14ac:dyDescent="0.25">
      <c r="A4" s="51" t="s">
        <v>61</v>
      </c>
      <c r="B4" s="51"/>
      <c r="C4" s="52"/>
      <c r="D4" s="52"/>
      <c r="E4" s="52"/>
      <c r="F4" s="52"/>
      <c r="G4" s="52"/>
      <c r="H4" s="52"/>
      <c r="J4" s="24" t="s">
        <v>22</v>
      </c>
      <c r="K4" s="75" t="s">
        <v>35</v>
      </c>
      <c r="L4" s="75"/>
      <c r="M4" s="75"/>
    </row>
    <row r="7" spans="1:16" x14ac:dyDescent="0.25">
      <c r="A7" s="13" t="s">
        <v>62</v>
      </c>
      <c r="B7" s="54"/>
      <c r="C7" s="54"/>
      <c r="D7" s="54"/>
      <c r="E7" s="54"/>
      <c r="F7" s="13"/>
      <c r="I7" s="76"/>
      <c r="J7" s="76"/>
      <c r="K7" s="76"/>
      <c r="L7" s="76"/>
      <c r="M7" s="76"/>
    </row>
    <row r="8" spans="1:16" x14ac:dyDescent="0.25">
      <c r="A8" s="53"/>
      <c r="B8" s="13"/>
      <c r="C8" s="13"/>
      <c r="D8" s="13"/>
      <c r="E8" s="13"/>
      <c r="F8" s="13"/>
    </row>
    <row r="9" spans="1:16" ht="42.75" customHeight="1" thickBot="1" x14ac:dyDescent="0.3">
      <c r="A9" s="17"/>
      <c r="B9" s="18"/>
      <c r="G9" s="1"/>
      <c r="I9" s="21"/>
    </row>
    <row r="10" spans="1:16" ht="106.5" customHeight="1" thickBot="1" x14ac:dyDescent="0.3">
      <c r="A10" s="126" t="s">
        <v>0</v>
      </c>
      <c r="B10" s="123" t="s">
        <v>1</v>
      </c>
      <c r="C10" s="71" t="s">
        <v>2</v>
      </c>
      <c r="D10" s="77" t="s">
        <v>51</v>
      </c>
      <c r="E10" s="78"/>
      <c r="F10" s="78"/>
      <c r="G10" s="79"/>
      <c r="H10" s="80" t="s">
        <v>52</v>
      </c>
      <c r="I10" s="71" t="s">
        <v>3</v>
      </c>
      <c r="J10" s="85" t="s">
        <v>4</v>
      </c>
      <c r="K10" s="71" t="s">
        <v>5</v>
      </c>
      <c r="L10" s="14" t="s">
        <v>23</v>
      </c>
      <c r="M10" s="71" t="s">
        <v>6</v>
      </c>
      <c r="N10" s="110" t="s">
        <v>81</v>
      </c>
      <c r="O10" s="91" t="s">
        <v>80</v>
      </c>
      <c r="P10" s="107" t="s">
        <v>7</v>
      </c>
    </row>
    <row r="11" spans="1:16" ht="24" customHeight="1" x14ac:dyDescent="0.25">
      <c r="A11" s="96"/>
      <c r="B11" s="124"/>
      <c r="C11" s="72"/>
      <c r="D11" s="120" t="s">
        <v>58</v>
      </c>
      <c r="E11" s="94" t="s">
        <v>59</v>
      </c>
      <c r="F11" s="122" t="s">
        <v>60</v>
      </c>
      <c r="G11" s="122" t="s">
        <v>50</v>
      </c>
      <c r="H11" s="81"/>
      <c r="I11" s="83"/>
      <c r="J11" s="86"/>
      <c r="K11" s="96"/>
      <c r="M11" s="83"/>
      <c r="N11" s="111"/>
      <c r="O11" s="92"/>
      <c r="P11" s="108"/>
    </row>
    <row r="12" spans="1:16" ht="14.25" customHeight="1" thickBot="1" x14ac:dyDescent="0.3">
      <c r="A12" s="97"/>
      <c r="B12" s="125"/>
      <c r="C12" s="73"/>
      <c r="D12" s="121"/>
      <c r="E12" s="95"/>
      <c r="F12" s="95"/>
      <c r="G12" s="95"/>
      <c r="H12" s="82"/>
      <c r="I12" s="84"/>
      <c r="J12" s="87"/>
      <c r="K12" s="97"/>
      <c r="L12" s="15"/>
      <c r="M12" s="84"/>
      <c r="N12" s="112"/>
      <c r="O12" s="93"/>
      <c r="P12" s="109"/>
    </row>
    <row r="13" spans="1:16" ht="15.75" thickBot="1" x14ac:dyDescent="0.3">
      <c r="A13" s="22">
        <v>3</v>
      </c>
      <c r="B13" s="7" t="s">
        <v>63</v>
      </c>
      <c r="C13" s="8" t="s">
        <v>24</v>
      </c>
      <c r="D13" s="9"/>
      <c r="E13" s="9">
        <v>600</v>
      </c>
      <c r="F13" s="9"/>
      <c r="G13" s="19">
        <f>D13+E13+F13</f>
        <v>600</v>
      </c>
      <c r="H13" s="10" t="s">
        <v>25</v>
      </c>
      <c r="I13" s="16">
        <v>0.3</v>
      </c>
      <c r="J13" s="11" t="s">
        <v>43</v>
      </c>
      <c r="K13" s="12">
        <v>500</v>
      </c>
      <c r="L13" s="60">
        <v>16.64</v>
      </c>
      <c r="M13" s="63">
        <f>L13*G13</f>
        <v>9984</v>
      </c>
      <c r="N13" s="2"/>
      <c r="O13" s="32">
        <f>G13*N13</f>
        <v>0</v>
      </c>
      <c r="P13" s="67" t="s">
        <v>57</v>
      </c>
    </row>
    <row r="14" spans="1:16" ht="15.75" thickBot="1" x14ac:dyDescent="0.3">
      <c r="A14" s="22">
        <v>3</v>
      </c>
      <c r="B14" s="7" t="s">
        <v>64</v>
      </c>
      <c r="C14" s="8" t="s">
        <v>24</v>
      </c>
      <c r="D14" s="9"/>
      <c r="E14" s="9">
        <v>301</v>
      </c>
      <c r="F14" s="9"/>
      <c r="G14" s="19">
        <f t="shared" ref="G14:G31" si="0">D14+E14+F14</f>
        <v>301</v>
      </c>
      <c r="H14" s="10" t="s">
        <v>25</v>
      </c>
      <c r="I14" s="16">
        <v>0.35</v>
      </c>
      <c r="J14" s="11">
        <v>0.93</v>
      </c>
      <c r="K14" s="12">
        <v>800</v>
      </c>
      <c r="L14" s="60">
        <v>18.23</v>
      </c>
      <c r="M14" s="64">
        <f t="shared" ref="M14:M31" si="1">L14*G14</f>
        <v>5487.2300000000005</v>
      </c>
      <c r="N14" s="2"/>
      <c r="O14" s="32">
        <f t="shared" ref="O14:O31" si="2">G14*N14</f>
        <v>0</v>
      </c>
      <c r="P14" s="68"/>
    </row>
    <row r="15" spans="1:16" ht="15.75" thickBot="1" x14ac:dyDescent="0.3">
      <c r="A15" s="22">
        <v>3</v>
      </c>
      <c r="B15" s="7" t="s">
        <v>69</v>
      </c>
      <c r="C15" s="8" t="s">
        <v>24</v>
      </c>
      <c r="D15" s="9"/>
      <c r="E15" s="9">
        <v>100</v>
      </c>
      <c r="F15" s="9"/>
      <c r="G15" s="19">
        <f t="shared" si="0"/>
        <v>100</v>
      </c>
      <c r="H15" s="10" t="s">
        <v>25</v>
      </c>
      <c r="I15" s="16">
        <v>0.35</v>
      </c>
      <c r="J15" s="11">
        <v>0.37</v>
      </c>
      <c r="K15" s="12">
        <v>900</v>
      </c>
      <c r="L15" s="60">
        <v>19.68</v>
      </c>
      <c r="M15" s="64">
        <f t="shared" si="1"/>
        <v>1968</v>
      </c>
      <c r="N15" s="2"/>
      <c r="O15" s="32">
        <f t="shared" si="2"/>
        <v>0</v>
      </c>
      <c r="P15" s="68"/>
    </row>
    <row r="16" spans="1:16" ht="15.75" thickBot="1" x14ac:dyDescent="0.3">
      <c r="A16" s="22">
        <v>3</v>
      </c>
      <c r="B16" s="7" t="s">
        <v>66</v>
      </c>
      <c r="C16" s="8" t="s">
        <v>24</v>
      </c>
      <c r="D16" s="9">
        <v>55</v>
      </c>
      <c r="E16" s="9">
        <v>302</v>
      </c>
      <c r="F16" s="9"/>
      <c r="G16" s="19">
        <f t="shared" si="0"/>
        <v>357</v>
      </c>
      <c r="H16" s="10" t="s">
        <v>25</v>
      </c>
      <c r="I16" s="16">
        <v>0.4</v>
      </c>
      <c r="J16" s="11">
        <v>1.78</v>
      </c>
      <c r="K16" s="12">
        <v>1600</v>
      </c>
      <c r="L16" s="60">
        <v>20.079999999999998</v>
      </c>
      <c r="M16" s="64">
        <f t="shared" si="1"/>
        <v>7168.5599999999995</v>
      </c>
      <c r="N16" s="2"/>
      <c r="O16" s="32">
        <f t="shared" si="2"/>
        <v>0</v>
      </c>
      <c r="P16" s="68"/>
    </row>
    <row r="17" spans="1:16" ht="15.75" thickBot="1" x14ac:dyDescent="0.3">
      <c r="A17" s="22">
        <v>3</v>
      </c>
      <c r="B17" s="7" t="s">
        <v>67</v>
      </c>
      <c r="C17" s="8" t="s">
        <v>24</v>
      </c>
      <c r="D17" s="9"/>
      <c r="E17" s="9">
        <v>62</v>
      </c>
      <c r="F17" s="9"/>
      <c r="G17" s="19">
        <f t="shared" si="0"/>
        <v>62</v>
      </c>
      <c r="H17" s="10" t="s">
        <v>25</v>
      </c>
      <c r="I17" s="16">
        <v>0.5</v>
      </c>
      <c r="J17" s="11" t="s">
        <v>43</v>
      </c>
      <c r="K17" s="12">
        <v>1500</v>
      </c>
      <c r="L17" s="60">
        <v>18.75</v>
      </c>
      <c r="M17" s="64">
        <f t="shared" si="1"/>
        <v>1162.5</v>
      </c>
      <c r="N17" s="2"/>
      <c r="O17" s="32">
        <f t="shared" si="2"/>
        <v>0</v>
      </c>
      <c r="P17" s="68"/>
    </row>
    <row r="18" spans="1:16" ht="15.75" thickBot="1" x14ac:dyDescent="0.3">
      <c r="A18" s="22">
        <v>3</v>
      </c>
      <c r="B18" s="7" t="s">
        <v>70</v>
      </c>
      <c r="C18" s="8" t="s">
        <v>24</v>
      </c>
      <c r="D18" s="55"/>
      <c r="E18" s="9">
        <v>273</v>
      </c>
      <c r="F18" s="9"/>
      <c r="G18" s="19">
        <f t="shared" si="0"/>
        <v>273</v>
      </c>
      <c r="H18" s="10" t="s">
        <v>25</v>
      </c>
      <c r="I18" s="16">
        <v>0.4</v>
      </c>
      <c r="J18" s="11" t="s">
        <v>43</v>
      </c>
      <c r="K18" s="12">
        <v>700</v>
      </c>
      <c r="L18" s="60">
        <v>16.79</v>
      </c>
      <c r="M18" s="64">
        <f t="shared" si="1"/>
        <v>4583.67</v>
      </c>
      <c r="N18" s="2"/>
      <c r="O18" s="32">
        <f t="shared" si="2"/>
        <v>0</v>
      </c>
      <c r="P18" s="68"/>
    </row>
    <row r="19" spans="1:16" ht="15.75" thickBot="1" x14ac:dyDescent="0.3">
      <c r="A19" s="22">
        <v>3</v>
      </c>
      <c r="B19" s="7" t="s">
        <v>72</v>
      </c>
      <c r="C19" s="8" t="s">
        <v>24</v>
      </c>
      <c r="D19" s="55"/>
      <c r="E19" s="9">
        <v>671</v>
      </c>
      <c r="F19" s="9"/>
      <c r="G19" s="19">
        <f t="shared" si="0"/>
        <v>671</v>
      </c>
      <c r="H19" s="10" t="s">
        <v>25</v>
      </c>
      <c r="I19" s="16">
        <v>0.4</v>
      </c>
      <c r="J19" s="11" t="s">
        <v>43</v>
      </c>
      <c r="K19" s="12">
        <v>700</v>
      </c>
      <c r="L19" s="60">
        <v>16.79</v>
      </c>
      <c r="M19" s="64">
        <f t="shared" si="1"/>
        <v>11266.09</v>
      </c>
      <c r="N19" s="2"/>
      <c r="O19" s="32">
        <f t="shared" si="2"/>
        <v>0</v>
      </c>
      <c r="P19" s="68"/>
    </row>
    <row r="20" spans="1:16" ht="15.75" thickBot="1" x14ac:dyDescent="0.3">
      <c r="A20" s="22">
        <v>3</v>
      </c>
      <c r="B20" s="7" t="s">
        <v>68</v>
      </c>
      <c r="C20" s="8" t="s">
        <v>24</v>
      </c>
      <c r="D20" s="29"/>
      <c r="E20" s="9">
        <v>30</v>
      </c>
      <c r="F20" s="9"/>
      <c r="G20" s="19">
        <f t="shared" si="0"/>
        <v>30</v>
      </c>
      <c r="H20" s="10" t="s">
        <v>26</v>
      </c>
      <c r="I20" s="16">
        <v>0.35</v>
      </c>
      <c r="J20" s="11">
        <v>0.5</v>
      </c>
      <c r="K20" s="12">
        <v>300</v>
      </c>
      <c r="L20" s="60">
        <v>21.64</v>
      </c>
      <c r="M20" s="64">
        <f t="shared" si="1"/>
        <v>649.20000000000005</v>
      </c>
      <c r="N20" s="2"/>
      <c r="O20" s="32">
        <f t="shared" si="2"/>
        <v>0</v>
      </c>
      <c r="P20" s="68"/>
    </row>
    <row r="21" spans="1:16" ht="15.75" thickBot="1" x14ac:dyDescent="0.3">
      <c r="A21" s="22">
        <v>3</v>
      </c>
      <c r="B21" s="7" t="s">
        <v>65</v>
      </c>
      <c r="C21" s="8" t="s">
        <v>24</v>
      </c>
      <c r="D21" s="9">
        <v>5</v>
      </c>
      <c r="E21" s="9">
        <v>255</v>
      </c>
      <c r="F21" s="9"/>
      <c r="G21" s="19">
        <f t="shared" si="0"/>
        <v>260</v>
      </c>
      <c r="H21" s="10" t="s">
        <v>26</v>
      </c>
      <c r="I21" s="16">
        <v>0.4</v>
      </c>
      <c r="J21" s="11">
        <v>0.56999999999999995</v>
      </c>
      <c r="K21" s="12">
        <v>700</v>
      </c>
      <c r="L21" s="60">
        <v>23.53</v>
      </c>
      <c r="M21" s="64">
        <f t="shared" si="1"/>
        <v>6117.8</v>
      </c>
      <c r="N21" s="2"/>
      <c r="O21" s="32">
        <f t="shared" si="2"/>
        <v>0</v>
      </c>
      <c r="P21" s="68"/>
    </row>
    <row r="22" spans="1:16" ht="15.75" thickBot="1" x14ac:dyDescent="0.3">
      <c r="A22" s="22">
        <v>3</v>
      </c>
      <c r="B22" s="7" t="s">
        <v>71</v>
      </c>
      <c r="C22" s="8" t="s">
        <v>24</v>
      </c>
      <c r="D22" s="9"/>
      <c r="E22" s="9">
        <v>297</v>
      </c>
      <c r="F22" s="9"/>
      <c r="G22" s="19">
        <f t="shared" si="0"/>
        <v>297</v>
      </c>
      <c r="H22" s="10" t="s">
        <v>26</v>
      </c>
      <c r="I22" s="16">
        <v>0.35</v>
      </c>
      <c r="J22" s="11">
        <v>0.98</v>
      </c>
      <c r="K22" s="12">
        <v>800</v>
      </c>
      <c r="L22" s="60">
        <v>22.28</v>
      </c>
      <c r="M22" s="64">
        <f t="shared" si="1"/>
        <v>6617.1600000000008</v>
      </c>
      <c r="N22" s="2"/>
      <c r="O22" s="32">
        <f t="shared" si="2"/>
        <v>0</v>
      </c>
      <c r="P22" s="68"/>
    </row>
    <row r="23" spans="1:16" ht="15.75" thickBot="1" x14ac:dyDescent="0.3">
      <c r="A23" s="22">
        <v>3</v>
      </c>
      <c r="B23" s="56" t="s">
        <v>44</v>
      </c>
      <c r="C23" s="8" t="s">
        <v>24</v>
      </c>
      <c r="D23" s="9"/>
      <c r="E23" s="9">
        <v>173</v>
      </c>
      <c r="F23" s="9"/>
      <c r="G23" s="19">
        <f t="shared" si="0"/>
        <v>173</v>
      </c>
      <c r="H23" s="10" t="s">
        <v>26</v>
      </c>
      <c r="I23" s="16">
        <v>0.25</v>
      </c>
      <c r="J23" s="11">
        <v>0.47</v>
      </c>
      <c r="K23" s="12">
        <v>700</v>
      </c>
      <c r="L23" s="60">
        <v>22.07</v>
      </c>
      <c r="M23" s="64">
        <f t="shared" si="1"/>
        <v>3818.11</v>
      </c>
      <c r="N23" s="2"/>
      <c r="O23" s="32">
        <f t="shared" si="2"/>
        <v>0</v>
      </c>
      <c r="P23" s="68"/>
    </row>
    <row r="24" spans="1:16" ht="15.75" thickBot="1" x14ac:dyDescent="0.3">
      <c r="A24" s="22">
        <v>3</v>
      </c>
      <c r="B24" s="56" t="s">
        <v>45</v>
      </c>
      <c r="C24" s="8" t="s">
        <v>24</v>
      </c>
      <c r="D24" s="9">
        <v>45</v>
      </c>
      <c r="E24" s="9">
        <v>142</v>
      </c>
      <c r="F24" s="9"/>
      <c r="G24" s="19">
        <f t="shared" si="0"/>
        <v>187</v>
      </c>
      <c r="H24" s="10" t="s">
        <v>26</v>
      </c>
      <c r="I24" s="16">
        <v>0.3</v>
      </c>
      <c r="J24" s="11">
        <v>0.54</v>
      </c>
      <c r="K24" s="12">
        <v>600</v>
      </c>
      <c r="L24" s="60">
        <v>22.12</v>
      </c>
      <c r="M24" s="64">
        <f t="shared" si="1"/>
        <v>4136.4400000000005</v>
      </c>
      <c r="N24" s="2"/>
      <c r="O24" s="32">
        <f t="shared" si="2"/>
        <v>0</v>
      </c>
      <c r="P24" s="68"/>
    </row>
    <row r="25" spans="1:16" ht="15.75" thickBot="1" x14ac:dyDescent="0.3">
      <c r="A25" s="22">
        <v>3</v>
      </c>
      <c r="B25" s="56" t="s">
        <v>46</v>
      </c>
      <c r="C25" s="8" t="s">
        <v>24</v>
      </c>
      <c r="D25" s="9">
        <v>33</v>
      </c>
      <c r="E25" s="9">
        <v>126</v>
      </c>
      <c r="F25" s="9"/>
      <c r="G25" s="19">
        <f t="shared" si="0"/>
        <v>159</v>
      </c>
      <c r="H25" s="10" t="s">
        <v>28</v>
      </c>
      <c r="I25" s="16">
        <v>0.2</v>
      </c>
      <c r="J25" s="11">
        <v>0.15</v>
      </c>
      <c r="K25" s="12" t="s">
        <v>47</v>
      </c>
      <c r="L25" s="60">
        <v>29.03</v>
      </c>
      <c r="M25" s="64">
        <f t="shared" si="1"/>
        <v>4615.7700000000004</v>
      </c>
      <c r="N25" s="2"/>
      <c r="O25" s="32">
        <f t="shared" si="2"/>
        <v>0</v>
      </c>
      <c r="P25" s="68"/>
    </row>
    <row r="26" spans="1:16" ht="15.75" thickBot="1" x14ac:dyDescent="0.3">
      <c r="A26" s="22">
        <v>3</v>
      </c>
      <c r="B26" s="56" t="s">
        <v>27</v>
      </c>
      <c r="C26" s="8" t="s">
        <v>24</v>
      </c>
      <c r="D26" s="9">
        <v>8</v>
      </c>
      <c r="E26" s="9">
        <v>155</v>
      </c>
      <c r="F26" s="9"/>
      <c r="G26" s="19">
        <f t="shared" si="0"/>
        <v>163</v>
      </c>
      <c r="H26" s="10" t="s">
        <v>28</v>
      </c>
      <c r="I26" s="16">
        <v>0.35</v>
      </c>
      <c r="J26" s="11">
        <v>0.15</v>
      </c>
      <c r="K26" s="12" t="s">
        <v>29</v>
      </c>
      <c r="L26" s="60">
        <v>28.29</v>
      </c>
      <c r="M26" s="64">
        <f t="shared" si="1"/>
        <v>4611.2699999999995</v>
      </c>
      <c r="N26" s="2"/>
      <c r="O26" s="32">
        <f t="shared" si="2"/>
        <v>0</v>
      </c>
      <c r="P26" s="68"/>
    </row>
    <row r="27" spans="1:16" ht="15.75" thickBot="1" x14ac:dyDescent="0.3">
      <c r="A27" s="22">
        <v>3</v>
      </c>
      <c r="B27" s="7" t="s">
        <v>30</v>
      </c>
      <c r="C27" s="8" t="s">
        <v>24</v>
      </c>
      <c r="D27" s="9">
        <v>1000</v>
      </c>
      <c r="E27" s="9">
        <v>3000</v>
      </c>
      <c r="F27" s="9"/>
      <c r="G27" s="19">
        <f t="shared" si="0"/>
        <v>4000</v>
      </c>
      <c r="H27" s="10" t="s">
        <v>31</v>
      </c>
      <c r="I27" s="16">
        <v>0.3</v>
      </c>
      <c r="J27" s="11">
        <v>1</v>
      </c>
      <c r="K27" s="12">
        <v>600</v>
      </c>
      <c r="L27" s="60">
        <v>19.5</v>
      </c>
      <c r="M27" s="64">
        <f t="shared" si="1"/>
        <v>78000</v>
      </c>
      <c r="N27" s="2"/>
      <c r="O27" s="32">
        <f t="shared" si="2"/>
        <v>0</v>
      </c>
      <c r="P27" s="68"/>
    </row>
    <row r="28" spans="1:16" ht="15.75" thickBot="1" x14ac:dyDescent="0.3">
      <c r="A28" s="22">
        <v>3</v>
      </c>
      <c r="B28" s="7" t="s">
        <v>30</v>
      </c>
      <c r="C28" s="8" t="s">
        <v>24</v>
      </c>
      <c r="D28" s="9">
        <v>200</v>
      </c>
      <c r="E28" s="9">
        <v>600</v>
      </c>
      <c r="F28" s="9"/>
      <c r="G28" s="19">
        <f t="shared" si="0"/>
        <v>800</v>
      </c>
      <c r="H28" s="10" t="s">
        <v>76</v>
      </c>
      <c r="I28" s="16">
        <v>0.3</v>
      </c>
      <c r="J28" s="11">
        <v>0.5</v>
      </c>
      <c r="K28" s="12">
        <v>600</v>
      </c>
      <c r="L28" s="60">
        <v>24.5</v>
      </c>
      <c r="M28" s="64">
        <f t="shared" si="1"/>
        <v>19600</v>
      </c>
      <c r="N28" s="2"/>
      <c r="O28" s="32">
        <f t="shared" si="2"/>
        <v>0</v>
      </c>
      <c r="P28" s="68"/>
    </row>
    <row r="29" spans="1:16" ht="15.75" thickBot="1" x14ac:dyDescent="0.3">
      <c r="A29" s="22">
        <v>3</v>
      </c>
      <c r="B29" s="7" t="s">
        <v>30</v>
      </c>
      <c r="C29" s="8" t="s">
        <v>73</v>
      </c>
      <c r="D29" s="9">
        <v>100</v>
      </c>
      <c r="E29" s="9">
        <v>100</v>
      </c>
      <c r="F29" s="9"/>
      <c r="G29" s="19">
        <f t="shared" si="0"/>
        <v>200</v>
      </c>
      <c r="H29" s="39" t="s">
        <v>74</v>
      </c>
      <c r="I29" s="16">
        <v>0.3</v>
      </c>
      <c r="J29" s="11">
        <v>0.2</v>
      </c>
      <c r="K29" s="12">
        <v>600</v>
      </c>
      <c r="L29" s="58">
        <v>29.5</v>
      </c>
      <c r="M29" s="64">
        <f t="shared" si="1"/>
        <v>5900</v>
      </c>
      <c r="N29" s="2"/>
      <c r="O29" s="32">
        <f t="shared" si="2"/>
        <v>0</v>
      </c>
      <c r="P29" s="68"/>
    </row>
    <row r="30" spans="1:16" ht="15.75" thickBot="1" x14ac:dyDescent="0.3">
      <c r="A30" s="26">
        <v>3</v>
      </c>
      <c r="B30" s="27" t="s">
        <v>30</v>
      </c>
      <c r="C30" s="28" t="s">
        <v>48</v>
      </c>
      <c r="D30" s="29"/>
      <c r="E30" s="29"/>
      <c r="F30" s="29">
        <v>150</v>
      </c>
      <c r="G30" s="19">
        <f t="shared" si="0"/>
        <v>150</v>
      </c>
      <c r="H30" s="10" t="s">
        <v>53</v>
      </c>
      <c r="I30" s="30" t="s">
        <v>55</v>
      </c>
      <c r="J30" s="31" t="s">
        <v>55</v>
      </c>
      <c r="K30" s="33" t="s">
        <v>55</v>
      </c>
      <c r="L30" s="61">
        <v>11.29</v>
      </c>
      <c r="M30" s="64">
        <f t="shared" si="1"/>
        <v>1693.4999999999998</v>
      </c>
      <c r="N30" s="2"/>
      <c r="O30" s="32">
        <f t="shared" si="2"/>
        <v>0</v>
      </c>
      <c r="P30" s="68"/>
    </row>
    <row r="31" spans="1:16" ht="15.75" thickBot="1" x14ac:dyDescent="0.3">
      <c r="A31" s="34">
        <v>3</v>
      </c>
      <c r="B31" s="35" t="s">
        <v>30</v>
      </c>
      <c r="C31" s="36" t="s">
        <v>49</v>
      </c>
      <c r="D31" s="37"/>
      <c r="E31" s="37"/>
      <c r="F31" s="37">
        <v>150</v>
      </c>
      <c r="G31" s="38">
        <f t="shared" si="0"/>
        <v>150</v>
      </c>
      <c r="H31" s="39" t="s">
        <v>54</v>
      </c>
      <c r="I31" s="40" t="s">
        <v>55</v>
      </c>
      <c r="J31" s="41" t="s">
        <v>55</v>
      </c>
      <c r="K31" s="42" t="s">
        <v>55</v>
      </c>
      <c r="L31" s="62">
        <v>25.82</v>
      </c>
      <c r="M31" s="65">
        <f t="shared" si="1"/>
        <v>3873</v>
      </c>
      <c r="N31" s="43"/>
      <c r="O31" s="32">
        <f t="shared" si="2"/>
        <v>0</v>
      </c>
      <c r="P31" s="69"/>
    </row>
    <row r="32" spans="1:16" ht="15.75" thickBot="1" x14ac:dyDescent="0.3">
      <c r="A32" s="44"/>
      <c r="B32" s="45"/>
      <c r="C32" s="46"/>
      <c r="D32" s="47">
        <f>SUM(D13:D31)</f>
        <v>1446</v>
      </c>
      <c r="E32" s="47">
        <f>SUM(E13:E31)</f>
        <v>7187</v>
      </c>
      <c r="F32" s="47">
        <f>SUM(F30:F31)</f>
        <v>300</v>
      </c>
      <c r="G32" s="47">
        <f>SUM(G13:G31)</f>
        <v>8933</v>
      </c>
      <c r="H32" s="48"/>
      <c r="I32" s="46"/>
      <c r="J32" s="116" t="s">
        <v>8</v>
      </c>
      <c r="K32" s="116"/>
      <c r="L32" s="59"/>
      <c r="M32" s="50">
        <f>SUM(M13:M31)</f>
        <v>181252.30000000002</v>
      </c>
      <c r="N32" s="49" t="s">
        <v>9</v>
      </c>
      <c r="O32" s="50">
        <f>SUM(O13:O31)</f>
        <v>0</v>
      </c>
      <c r="P32" s="113"/>
    </row>
    <row r="33" spans="1:16" ht="15.75" thickBot="1" x14ac:dyDescent="0.3">
      <c r="A33" s="88" t="s">
        <v>75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20">
        <f>O32*0.23</f>
        <v>0</v>
      </c>
      <c r="P33" s="114"/>
    </row>
    <row r="34" spans="1:16" ht="15.75" thickBot="1" x14ac:dyDescent="0.3">
      <c r="A34" s="88" t="s">
        <v>10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20">
        <f>O32+O33</f>
        <v>0</v>
      </c>
      <c r="P34" s="115"/>
    </row>
    <row r="35" spans="1:16" x14ac:dyDescent="0.25">
      <c r="A35" s="117" t="s">
        <v>36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</row>
    <row r="36" spans="1:16" x14ac:dyDescent="0.25">
      <c r="A36" s="119" t="s">
        <v>11</v>
      </c>
      <c r="B36" s="119"/>
      <c r="C36" s="1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70" t="s">
        <v>12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</row>
    <row r="38" spans="1:16" x14ac:dyDescent="0.25">
      <c r="A38" s="70" t="s">
        <v>13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</row>
    <row r="39" spans="1:16" x14ac:dyDescent="0.25">
      <c r="D39" s="6"/>
      <c r="E39" s="100" t="s">
        <v>14</v>
      </c>
      <c r="F39" s="25"/>
      <c r="G39" s="4" t="s">
        <v>15</v>
      </c>
      <c r="H39" s="101"/>
      <c r="I39" s="102"/>
      <c r="J39" s="102"/>
      <c r="K39" s="102"/>
      <c r="L39" s="102"/>
      <c r="M39" s="102"/>
      <c r="N39" s="102"/>
      <c r="O39" s="103"/>
    </row>
    <row r="40" spans="1:16" x14ac:dyDescent="0.25">
      <c r="D40" s="6"/>
      <c r="E40" s="100"/>
      <c r="F40" s="25"/>
      <c r="G40" s="4" t="s">
        <v>16</v>
      </c>
      <c r="H40" s="101"/>
      <c r="I40" s="102"/>
      <c r="J40" s="102"/>
      <c r="K40" s="102"/>
      <c r="L40" s="102"/>
      <c r="M40" s="102"/>
      <c r="N40" s="102"/>
      <c r="O40" s="103"/>
    </row>
    <row r="41" spans="1:16" x14ac:dyDescent="0.25">
      <c r="D41" s="6"/>
      <c r="E41" s="100"/>
      <c r="F41" s="25"/>
      <c r="G41" s="4" t="s">
        <v>17</v>
      </c>
      <c r="H41" s="101"/>
      <c r="I41" s="102"/>
      <c r="J41" s="102"/>
      <c r="K41" s="102"/>
      <c r="L41" s="102"/>
      <c r="M41" s="102"/>
      <c r="N41" s="102"/>
      <c r="O41" s="103"/>
    </row>
    <row r="42" spans="1:16" x14ac:dyDescent="0.25">
      <c r="A42" s="6"/>
      <c r="B42" s="6"/>
      <c r="C42" s="6"/>
      <c r="E42" s="100"/>
      <c r="F42" s="25"/>
      <c r="G42" s="4" t="s">
        <v>18</v>
      </c>
      <c r="H42" s="101"/>
      <c r="I42" s="102"/>
      <c r="J42" s="102"/>
      <c r="K42" s="102"/>
      <c r="L42" s="102"/>
      <c r="M42" s="102"/>
      <c r="N42" s="102"/>
      <c r="O42" s="103"/>
    </row>
    <row r="43" spans="1:16" x14ac:dyDescent="0.25">
      <c r="E43" s="100"/>
      <c r="F43" s="25"/>
      <c r="G43" s="4" t="s">
        <v>19</v>
      </c>
      <c r="H43" s="5"/>
      <c r="I43" s="104" t="s">
        <v>20</v>
      </c>
      <c r="J43" s="105"/>
      <c r="K43" s="105"/>
      <c r="L43" s="105"/>
      <c r="M43" s="105"/>
      <c r="N43" s="105"/>
      <c r="O43" s="106"/>
    </row>
    <row r="46" spans="1:16" x14ac:dyDescent="0.25">
      <c r="A46" s="6"/>
      <c r="B46" s="6"/>
      <c r="C46" s="6"/>
      <c r="D46" s="6"/>
      <c r="E46" s="6"/>
      <c r="F46" s="6"/>
      <c r="J46" t="s">
        <v>21</v>
      </c>
      <c r="M46" s="98"/>
      <c r="N46" s="99"/>
    </row>
    <row r="48" spans="1:16" x14ac:dyDescent="0.25">
      <c r="A48" t="s">
        <v>37</v>
      </c>
    </row>
    <row r="49" spans="1:1" x14ac:dyDescent="0.25">
      <c r="A49" t="s">
        <v>38</v>
      </c>
    </row>
    <row r="50" spans="1:1" x14ac:dyDescent="0.25">
      <c r="A50" t="s">
        <v>39</v>
      </c>
    </row>
    <row r="51" spans="1:1" x14ac:dyDescent="0.25">
      <c r="A51" t="s">
        <v>40</v>
      </c>
    </row>
    <row r="52" spans="1:1" x14ac:dyDescent="0.25">
      <c r="A52" t="s">
        <v>41</v>
      </c>
    </row>
    <row r="53" spans="1:1" x14ac:dyDescent="0.25">
      <c r="A53" t="s">
        <v>77</v>
      </c>
    </row>
    <row r="54" spans="1:1" x14ac:dyDescent="0.25">
      <c r="A54" t="s">
        <v>78</v>
      </c>
    </row>
    <row r="55" spans="1:1" ht="17.25" x14ac:dyDescent="0.25">
      <c r="A55" t="s">
        <v>56</v>
      </c>
    </row>
  </sheetData>
  <mergeCells count="36">
    <mergeCell ref="P10:P12"/>
    <mergeCell ref="A38:O38"/>
    <mergeCell ref="M10:M12"/>
    <mergeCell ref="N10:N12"/>
    <mergeCell ref="P32:P34"/>
    <mergeCell ref="J32:K32"/>
    <mergeCell ref="A35:P35"/>
    <mergeCell ref="A36:C36"/>
    <mergeCell ref="D11:D12"/>
    <mergeCell ref="G11:G12"/>
    <mergeCell ref="B10:B12"/>
    <mergeCell ref="F11:F12"/>
    <mergeCell ref="A10:A12"/>
    <mergeCell ref="M46:N46"/>
    <mergeCell ref="E39:E43"/>
    <mergeCell ref="H39:O39"/>
    <mergeCell ref="H40:O40"/>
    <mergeCell ref="H41:O41"/>
    <mergeCell ref="H42:O42"/>
    <mergeCell ref="I43:O43"/>
    <mergeCell ref="E1:L1"/>
    <mergeCell ref="P13:P31"/>
    <mergeCell ref="A37:O37"/>
    <mergeCell ref="C10:C12"/>
    <mergeCell ref="C2:N2"/>
    <mergeCell ref="K4:M4"/>
    <mergeCell ref="I7:M7"/>
    <mergeCell ref="D10:G10"/>
    <mergeCell ref="H10:H12"/>
    <mergeCell ref="I10:I12"/>
    <mergeCell ref="J10:J12"/>
    <mergeCell ref="A33:N33"/>
    <mergeCell ref="A34:N34"/>
    <mergeCell ref="O10:O12"/>
    <mergeCell ref="E11:E12"/>
    <mergeCell ref="K10:K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I16" sqref="I16"/>
    </sheetView>
  </sheetViews>
  <sheetFormatPr defaultRowHeight="15" x14ac:dyDescent="0.25"/>
  <cols>
    <col min="1" max="1" width="13" customWidth="1"/>
  </cols>
  <sheetData>
    <row r="1" spans="1:4" x14ac:dyDescent="0.25">
      <c r="B1" t="s">
        <v>25</v>
      </c>
      <c r="C1" t="s">
        <v>26</v>
      </c>
      <c r="D1" t="s">
        <v>28</v>
      </c>
    </row>
    <row r="2" spans="1:4" x14ac:dyDescent="0.25">
      <c r="A2" t="s">
        <v>32</v>
      </c>
      <c r="B2" s="23">
        <f>SUM(Hárok1!G13:G19)</f>
        <v>2364</v>
      </c>
      <c r="C2" s="23">
        <f>SUM(Hárok1!G20:G24)</f>
        <v>947</v>
      </c>
      <c r="D2" s="23">
        <f>SUM(Hárok1!G25:G26)</f>
        <v>322</v>
      </c>
    </row>
    <row r="3" spans="1:4" x14ac:dyDescent="0.25">
      <c r="A3" t="s">
        <v>33</v>
      </c>
      <c r="B3" s="23">
        <f>SUM(Hárok1!M13:M19)</f>
        <v>41620.050000000003</v>
      </c>
      <c r="C3" s="23">
        <f>SUM(Hárok1!M20:M24)</f>
        <v>21338.71</v>
      </c>
      <c r="D3" s="23">
        <f>SUM(Hárok1!M25:M26)</f>
        <v>9227.0400000000009</v>
      </c>
    </row>
    <row r="4" spans="1:4" x14ac:dyDescent="0.25">
      <c r="A4" t="s">
        <v>34</v>
      </c>
      <c r="B4" s="57">
        <f>B3/B2</f>
        <v>17.605774111675128</v>
      </c>
      <c r="C4" s="57">
        <f>C3/C2</f>
        <v>22.532956705385427</v>
      </c>
      <c r="D4" s="57">
        <f>D3/D2</f>
        <v>28.655403726708077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2024-12-04T14:04:40Z</cp:lastPrinted>
  <dcterms:created xsi:type="dcterms:W3CDTF">2015-11-17T17:21:08Z</dcterms:created>
  <dcterms:modified xsi:type="dcterms:W3CDTF">2024-12-11T08:28:04Z</dcterms:modified>
</cp:coreProperties>
</file>