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5\Prílohy A k SP Návrhy zmlúv\Prílohy č.3 k Návrhom zmlúv\"/>
    </mc:Choice>
  </mc:AlternateContent>
  <bookViews>
    <workbookView xWindow="2508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M24" i="1" s="1"/>
  <c r="E27" i="1"/>
  <c r="D27" i="1"/>
  <c r="F27" i="1"/>
  <c r="G14" i="1"/>
  <c r="M14" i="1" s="1"/>
  <c r="G15" i="1"/>
  <c r="G16" i="1"/>
  <c r="M16" i="1" s="1"/>
  <c r="G17" i="1"/>
  <c r="M17" i="1" s="1"/>
  <c r="G18" i="1"/>
  <c r="G19" i="1"/>
  <c r="M19" i="1" s="1"/>
  <c r="G20" i="1"/>
  <c r="O20" i="1" s="1"/>
  <c r="G21" i="1"/>
  <c r="O21" i="1" s="1"/>
  <c r="G22" i="1"/>
  <c r="O22" i="1" s="1"/>
  <c r="G23" i="1"/>
  <c r="O23" i="1" s="1"/>
  <c r="G25" i="1"/>
  <c r="M25" i="1" s="1"/>
  <c r="G26" i="1"/>
  <c r="M26" i="1" s="1"/>
  <c r="G13" i="1"/>
  <c r="O24" i="1" l="1"/>
  <c r="O18" i="1"/>
  <c r="D2" i="2"/>
  <c r="M13" i="1"/>
  <c r="B3" i="2" s="1"/>
  <c r="B2" i="2"/>
  <c r="M15" i="1"/>
  <c r="C3" i="2" s="1"/>
  <c r="C2" i="2"/>
  <c r="M22" i="1"/>
  <c r="M23" i="1"/>
  <c r="O16" i="1"/>
  <c r="M21" i="1"/>
  <c r="O15" i="1"/>
  <c r="M20" i="1"/>
  <c r="O19" i="1"/>
  <c r="O26" i="1"/>
  <c r="G27" i="1"/>
  <c r="O13" i="1"/>
  <c r="O17" i="1"/>
  <c r="O25" i="1"/>
  <c r="O14" i="1"/>
  <c r="M18" i="1"/>
  <c r="D3" i="2" l="1"/>
  <c r="D4" i="2" s="1"/>
  <c r="O27" i="1"/>
  <c r="M27" i="1"/>
  <c r="B4" i="2"/>
  <c r="C4" i="2"/>
  <c r="O28" i="1" l="1"/>
  <c r="O29" i="1" s="1"/>
</calcChain>
</file>

<file path=xl/sharedStrings.xml><?xml version="1.0" encoding="utf-8"?>
<sst xmlns="http://schemas.openxmlformats.org/spreadsheetml/2006/main" count="103" uniqueCount="75">
  <si>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</si>
  <si>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</si>
  <si>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</si>
  <si>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</si>
  <si>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</si>
  <si>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</si>
  <si>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</si>
  <si>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</si>
  <si>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</si>
  <si>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</si>
  <si>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</si>
  <si>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</si>
  <si>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</si>
  <si>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</si>
  <si>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</si>
  <si>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</si>
  <si>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</si>
  <si>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</si>
  <si>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</si>
  <si>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</si>
  <si>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</si>
  <si>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</si>
  <si>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</si>
  <si>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</si>
  <si>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</si>
  <si>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</si>
  <si>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</si>
  <si>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PU-50</t>
  </si>
  <si>
    <t>PP</t>
  </si>
  <si>
    <t>RN</t>
  </si>
  <si>
    <t>suma m3</t>
  </si>
  <si>
    <t>suma cena</t>
  </si>
  <si>
    <t>priemer cena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</si>
  <si>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</si>
  <si>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</si>
  <si>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</si>
  <si>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</si>
  <si>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</si>
  <si>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</si>
  <si>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</si>
  <si>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</si>
  <si>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</si>
  <si>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časovka JMP</t>
  </si>
  <si>
    <t>časovka LKT</t>
  </si>
  <si>
    <t>Druh prác</t>
  </si>
  <si>
    <t>Predpokladaný objem prác</t>
  </si>
  <si>
    <t>spolu (m³/hod.)*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</si>
  <si>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</si>
  <si>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-</t>
  </si>
  <si>
    <t>do 12.mesiacov odo dňa nadobudnutia účinnosti zmluvy</t>
  </si>
  <si>
    <t>neštandardné práce (hod.)</t>
  </si>
  <si>
    <t>ihličnatá ťažba (m³)</t>
  </si>
  <si>
    <t>listnatá ťažba (m³)</t>
  </si>
  <si>
    <t>Budča - časť č.6 (Makovisko)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</si>
  <si>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</si>
  <si>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</si>
  <si>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375 - 1 1</t>
  </si>
  <si>
    <t xml:space="preserve">254 - 0 0 </t>
  </si>
  <si>
    <t>278 A 0 0</t>
  </si>
  <si>
    <t>308 B 0 0</t>
  </si>
  <si>
    <t xml:space="preserve">312 B 0 0 </t>
  </si>
  <si>
    <t>229 - 0 0</t>
  </si>
  <si>
    <t>233 B 0 0</t>
  </si>
  <si>
    <t>734 - 0 2</t>
  </si>
  <si>
    <t>280 C 0 0</t>
  </si>
  <si>
    <t>2+</t>
  </si>
  <si>
    <t>č.2</t>
  </si>
  <si>
    <t>PN-50</t>
  </si>
  <si>
    <t>PN+50</t>
  </si>
  <si>
    <t>DPH 23%</t>
  </si>
  <si>
    <t>PN+50 - predrubná náhodná ťažba nad 50 rokov</t>
  </si>
  <si>
    <t>PN-50 - predrubná náhodná ťažba do 50 rokov</t>
  </si>
  <si>
    <t>Príloha č.3 k Návrhu zmluvy na časť č.6 (Makovisko)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</si>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</sst>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4" fillId="2" borderId="1" xfId="0" applyFont="1" applyFill="1" applyBorder="1"/>
    <xf numFmtId="0" fontId="0" fillId="2" borderId="1" xfId="0" applyFill="1" applyBorder="1"/>
    <xf numFmtId="0" fontId="9" fillId="0" borderId="0" xfId="0" applyFont="1" applyAlignment="1">
      <alignment horizontal="left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2" fontId="8" fillId="0" borderId="5" xfId="0" applyNumberFormat="1" applyFont="1" applyBorder="1" applyAlignment="1" applyProtection="1">
      <alignment horizontal="right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9" fontId="8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>
      <alignment horizontal="right" indent="1"/>
    </xf>
    <xf numFmtId="0" fontId="4" fillId="4" borderId="19" xfId="0" applyFont="1" applyFill="1" applyBorder="1" applyAlignment="1" applyProtection="1">
      <alignment horizontal="center"/>
      <protection locked="0"/>
    </xf>
    <xf numFmtId="4" fontId="8" fillId="5" borderId="1" xfId="0" applyNumberFormat="1" applyFont="1" applyFill="1" applyBorder="1" applyAlignment="1">
      <alignment horizontal="right" vertical="center"/>
    </xf>
    <xf numFmtId="3" fontId="5" fillId="5" borderId="25" xfId="0" applyNumberFormat="1" applyFont="1" applyFill="1" applyBorder="1" applyAlignment="1">
      <alignment vertical="center"/>
    </xf>
    <xf numFmtId="4" fontId="5" fillId="5" borderId="15" xfId="0" applyNumberFormat="1" applyFont="1" applyFill="1" applyBorder="1" applyAlignment="1">
      <alignment horizontal="center" vertical="center"/>
    </xf>
    <xf numFmtId="4" fontId="10" fillId="5" borderId="3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0" fillId="0" borderId="19" xfId="0" applyBorder="1"/>
    <xf numFmtId="0" fontId="8" fillId="4" borderId="4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4" fontId="5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textRotation="90"/>
    </xf>
    <xf numFmtId="0" fontId="0" fillId="4" borderId="29" xfId="0" applyFill="1" applyBorder="1"/>
    <xf numFmtId="0" fontId="0" fillId="0" borderId="25" xfId="0" applyBorder="1"/>
    <xf numFmtId="0" fontId="8" fillId="4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 applyProtection="1">
      <alignment horizontal="right" vertical="center"/>
      <protection locked="0"/>
    </xf>
    <xf numFmtId="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" fontId="5" fillId="5" borderId="32" xfId="0" applyNumberFormat="1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7" xfId="0" applyFont="1" applyBorder="1" applyAlignment="1">
      <alignment horizontal="left"/>
    </xf>
    <xf numFmtId="0" fontId="4" fillId="0" borderId="0" xfId="0" applyFont="1"/>
    <xf numFmtId="49" fontId="8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4" xfId="0" applyNumberFormat="1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right" vertical="center"/>
    </xf>
    <xf numFmtId="0" fontId="2" fillId="4" borderId="36" xfId="0" applyFont="1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>
      <alignment horizontal="center"/>
    </xf>
    <xf numFmtId="4" fontId="5" fillId="0" borderId="11" xfId="0" applyNumberFormat="1" applyFont="1" applyBorder="1" applyAlignment="1" applyProtection="1">
      <alignment horizontal="center" vertical="center"/>
      <protection locked="0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17" fillId="0" borderId="30" xfId="0" applyNumberFormat="1" applyFont="1" applyBorder="1" applyAlignment="1" applyProtection="1">
      <alignment horizontal="center" vertical="center" wrapText="1"/>
      <protection locked="0"/>
    </xf>
    <xf numFmtId="49" fontId="17" fillId="0" borderId="31" xfId="0" applyNumberFormat="1" applyFont="1" applyBorder="1" applyAlignment="1" applyProtection="1">
      <alignment horizontal="center" vertical="center" wrapText="1"/>
      <protection locked="0"/>
    </xf>
    <xf numFmtId="49" fontId="17" fillId="0" borderId="26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0" fillId="0" borderId="3" xfId="0" applyFont="1" applyBorder="1" applyAlignment="1">
      <alignment horizontal="right" vertical="center" indent="2"/>
    </xf>
    <xf numFmtId="0" fontId="10" fillId="0" borderId="16" xfId="0" applyFont="1" applyBorder="1" applyAlignment="1">
      <alignment horizontal="right" vertical="center" indent="2"/>
    </xf>
    <xf numFmtId="0" fontId="10" fillId="0" borderId="17" xfId="0" applyFont="1" applyBorder="1" applyAlignment="1">
      <alignment horizontal="right" vertical="center" indent="2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Normal="100" zoomScalePageLayoutView="90" workbookViewId="0">
      <selection activeCell="S23" sqref="S23"/>
    </sheetView>
  </sheetViews>
  <sheetFormatPr defaultRowHeight="15" x14ac:dyDescent="0.25"/>
  <cols>
    <col min="1" max="1" width="11.140625" customWidth="1"/>
    <col min="2" max="2" width="11.5703125" customWidth="1"/>
    <col min="3" max="3" width="11.7109375" customWidth="1"/>
    <col min="4" max="4" width="9.28515625" customWidth="1"/>
    <col min="5" max="5" width="10" customWidth="1"/>
    <col min="6" max="6" width="8.85546875" customWidth="1"/>
    <col min="7" max="7" width="10.42578125" customWidth="1"/>
    <col min="8" max="8" width="11.7109375" customWidth="1"/>
    <col min="9" max="9" width="10.85546875" customWidth="1"/>
    <col min="10" max="13" width="11.7109375" customWidth="1"/>
    <col min="14" max="14" width="13.140625" customWidth="1"/>
    <col min="15" max="15" width="10.7109375" customWidth="1"/>
    <col min="16" max="16" width="14.42578125" customWidth="1"/>
  </cols>
  <sheetData>
    <row r="1" spans="1:16" x14ac:dyDescent="0.25">
      <c r="E1" s="54" t="s">
        <v>72</v>
      </c>
      <c r="F1" s="54"/>
      <c r="G1" s="54"/>
      <c r="H1" s="54"/>
      <c r="I1" s="54"/>
      <c r="J1" s="54"/>
      <c r="K1" s="54"/>
      <c r="L1" s="54"/>
    </row>
    <row r="2" spans="1:16" ht="18" x14ac:dyDescent="0.25">
      <c r="C2" s="102" t="s">
        <v>39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4" spans="1:16" ht="15.75" customHeight="1" x14ac:dyDescent="0.25">
      <c r="A4" s="42" t="s">
        <v>54</v>
      </c>
      <c r="B4" s="42"/>
      <c r="C4" s="43"/>
      <c r="D4" s="43"/>
      <c r="E4" s="43"/>
      <c r="F4" s="43"/>
      <c r="G4" s="43"/>
      <c r="H4" s="43"/>
      <c r="J4" s="28" t="s">
        <v>22</v>
      </c>
      <c r="K4" s="103" t="s">
        <v>53</v>
      </c>
      <c r="L4" s="103"/>
      <c r="M4" s="103"/>
    </row>
    <row r="7" spans="1:16" x14ac:dyDescent="0.25">
      <c r="A7" s="14" t="s">
        <v>55</v>
      </c>
      <c r="B7" s="45"/>
      <c r="C7" s="45"/>
      <c r="D7" s="45"/>
      <c r="E7" s="45"/>
      <c r="F7" s="14"/>
      <c r="I7" s="104"/>
      <c r="J7" s="104"/>
      <c r="K7" s="104"/>
      <c r="L7" s="104"/>
      <c r="M7" s="104"/>
    </row>
    <row r="8" spans="1:16" x14ac:dyDescent="0.25">
      <c r="A8" s="44"/>
      <c r="B8" s="14"/>
      <c r="C8" s="14"/>
      <c r="D8" s="14"/>
      <c r="E8" s="14"/>
      <c r="F8" s="14"/>
    </row>
    <row r="9" spans="1:16" ht="42.75" customHeight="1" thickBot="1" x14ac:dyDescent="0.3">
      <c r="A9" s="18"/>
      <c r="B9" s="19"/>
      <c r="G9" s="1"/>
      <c r="I9" s="25"/>
    </row>
    <row r="10" spans="1:16" ht="106.5" customHeight="1" thickBot="1" x14ac:dyDescent="0.3">
      <c r="A10" s="99" t="s">
        <v>0</v>
      </c>
      <c r="B10" s="82" t="s">
        <v>1</v>
      </c>
      <c r="C10" s="71" t="s">
        <v>2</v>
      </c>
      <c r="D10" s="105" t="s">
        <v>45</v>
      </c>
      <c r="E10" s="106"/>
      <c r="F10" s="106"/>
      <c r="G10" s="107"/>
      <c r="H10" s="108" t="s">
        <v>44</v>
      </c>
      <c r="I10" s="71" t="s">
        <v>3</v>
      </c>
      <c r="J10" s="111" t="s">
        <v>4</v>
      </c>
      <c r="K10" s="71" t="s">
        <v>5</v>
      </c>
      <c r="L10" s="15" t="s">
        <v>23</v>
      </c>
      <c r="M10" s="71" t="s">
        <v>6</v>
      </c>
      <c r="N10" s="74" t="s">
        <v>74</v>
      </c>
      <c r="O10" s="95" t="s">
        <v>73</v>
      </c>
      <c r="P10" s="67" t="s">
        <v>7</v>
      </c>
    </row>
    <row r="11" spans="1:16" ht="24" customHeight="1" x14ac:dyDescent="0.25">
      <c r="A11" s="100"/>
      <c r="B11" s="83"/>
      <c r="C11" s="90"/>
      <c r="D11" s="80" t="s">
        <v>51</v>
      </c>
      <c r="E11" s="114" t="s">
        <v>52</v>
      </c>
      <c r="F11" s="85" t="s">
        <v>50</v>
      </c>
      <c r="G11" s="85" t="s">
        <v>46</v>
      </c>
      <c r="H11" s="109"/>
      <c r="I11" s="72"/>
      <c r="J11" s="112"/>
      <c r="K11" s="100"/>
      <c r="M11" s="72"/>
      <c r="N11" s="75"/>
      <c r="O11" s="96"/>
      <c r="P11" s="68"/>
    </row>
    <row r="12" spans="1:16" ht="14.25" customHeight="1" thickBot="1" x14ac:dyDescent="0.3">
      <c r="A12" s="101"/>
      <c r="B12" s="84"/>
      <c r="C12" s="91"/>
      <c r="D12" s="81"/>
      <c r="E12" s="86"/>
      <c r="F12" s="86"/>
      <c r="G12" s="86"/>
      <c r="H12" s="110"/>
      <c r="I12" s="73"/>
      <c r="J12" s="113"/>
      <c r="K12" s="101"/>
      <c r="L12" s="16"/>
      <c r="M12" s="73"/>
      <c r="N12" s="76"/>
      <c r="O12" s="97"/>
      <c r="P12" s="69"/>
    </row>
    <row r="13" spans="1:16" ht="15.75" thickBot="1" x14ac:dyDescent="0.3">
      <c r="A13" s="26">
        <v>7</v>
      </c>
      <c r="B13" s="6" t="s">
        <v>56</v>
      </c>
      <c r="C13" s="7" t="s">
        <v>24</v>
      </c>
      <c r="D13" s="8">
        <v>7</v>
      </c>
      <c r="E13" s="8">
        <v>653</v>
      </c>
      <c r="F13" s="8"/>
      <c r="G13" s="20">
        <f>D13+E13+F13</f>
        <v>660</v>
      </c>
      <c r="H13" s="9" t="s">
        <v>25</v>
      </c>
      <c r="I13" s="17">
        <v>0.3</v>
      </c>
      <c r="J13" s="10" t="s">
        <v>65</v>
      </c>
      <c r="K13" s="11">
        <v>600</v>
      </c>
      <c r="L13" s="50">
        <v>16.87</v>
      </c>
      <c r="M13" s="52">
        <f>L13*G13</f>
        <v>11134.2</v>
      </c>
      <c r="N13" s="40"/>
      <c r="O13" s="39">
        <f>G13*N13</f>
        <v>0</v>
      </c>
      <c r="P13" s="87" t="s">
        <v>49</v>
      </c>
    </row>
    <row r="14" spans="1:16" ht="15.75" thickBot="1" x14ac:dyDescent="0.3">
      <c r="A14" s="26">
        <v>7</v>
      </c>
      <c r="B14" s="6" t="s">
        <v>57</v>
      </c>
      <c r="C14" s="7" t="s">
        <v>24</v>
      </c>
      <c r="D14" s="8"/>
      <c r="E14" s="8">
        <v>363</v>
      </c>
      <c r="F14" s="8"/>
      <c r="G14" s="20">
        <f t="shared" ref="G14:G26" si="0">D14+E14+F14</f>
        <v>363</v>
      </c>
      <c r="H14" s="9" t="s">
        <v>25</v>
      </c>
      <c r="I14" s="17">
        <v>0.45</v>
      </c>
      <c r="J14" s="10">
        <v>1.45</v>
      </c>
      <c r="K14" s="11">
        <v>800</v>
      </c>
      <c r="L14" s="50">
        <v>20.84</v>
      </c>
      <c r="M14" s="53">
        <f t="shared" ref="M14:M26" si="1">L14*G14</f>
        <v>7564.92</v>
      </c>
      <c r="N14" s="29"/>
      <c r="O14" s="39">
        <f t="shared" ref="O14:O26" si="2">G14*N14</f>
        <v>0</v>
      </c>
      <c r="P14" s="88"/>
    </row>
    <row r="15" spans="1:16" ht="15.75" thickBot="1" x14ac:dyDescent="0.3">
      <c r="A15" s="26">
        <v>7</v>
      </c>
      <c r="B15" s="46" t="s">
        <v>61</v>
      </c>
      <c r="C15" s="7" t="s">
        <v>24</v>
      </c>
      <c r="D15" s="8">
        <v>24</v>
      </c>
      <c r="E15" s="8">
        <v>107</v>
      </c>
      <c r="F15" s="8"/>
      <c r="G15" s="20">
        <f t="shared" si="0"/>
        <v>131</v>
      </c>
      <c r="H15" s="9" t="s">
        <v>26</v>
      </c>
      <c r="I15" s="17">
        <v>0.4</v>
      </c>
      <c r="J15" s="10">
        <v>0.63</v>
      </c>
      <c r="K15" s="11">
        <v>1500</v>
      </c>
      <c r="L15" s="50">
        <v>25.61</v>
      </c>
      <c r="M15" s="53">
        <f t="shared" si="1"/>
        <v>3354.91</v>
      </c>
      <c r="N15" s="29"/>
      <c r="O15" s="39">
        <f t="shared" si="2"/>
        <v>0</v>
      </c>
      <c r="P15" s="88"/>
    </row>
    <row r="16" spans="1:16" ht="15.75" thickBot="1" x14ac:dyDescent="0.3">
      <c r="A16" s="26">
        <v>7</v>
      </c>
      <c r="B16" s="46" t="s">
        <v>62</v>
      </c>
      <c r="C16" s="7" t="s">
        <v>24</v>
      </c>
      <c r="D16" s="8"/>
      <c r="E16" s="8">
        <v>23</v>
      </c>
      <c r="F16" s="8"/>
      <c r="G16" s="20">
        <f t="shared" si="0"/>
        <v>23</v>
      </c>
      <c r="H16" s="9" t="s">
        <v>26</v>
      </c>
      <c r="I16" s="17">
        <v>0.5</v>
      </c>
      <c r="J16" s="10">
        <v>0.73</v>
      </c>
      <c r="K16" s="11">
        <v>1200</v>
      </c>
      <c r="L16" s="50">
        <v>23.31</v>
      </c>
      <c r="M16" s="53">
        <f t="shared" si="1"/>
        <v>536.13</v>
      </c>
      <c r="N16" s="29"/>
      <c r="O16" s="39">
        <f t="shared" si="2"/>
        <v>0</v>
      </c>
      <c r="P16" s="88"/>
    </row>
    <row r="17" spans="1:16" ht="15.75" thickBot="1" x14ac:dyDescent="0.3">
      <c r="A17" s="26">
        <v>7</v>
      </c>
      <c r="B17" s="46" t="s">
        <v>58</v>
      </c>
      <c r="C17" s="7" t="s">
        <v>24</v>
      </c>
      <c r="D17" s="8"/>
      <c r="E17" s="8">
        <v>705</v>
      </c>
      <c r="F17" s="8"/>
      <c r="G17" s="20">
        <f t="shared" si="0"/>
        <v>705</v>
      </c>
      <c r="H17" s="9" t="s">
        <v>26</v>
      </c>
      <c r="I17" s="17">
        <v>0.25</v>
      </c>
      <c r="J17" s="10">
        <v>0.56000000000000005</v>
      </c>
      <c r="K17" s="11">
        <v>700</v>
      </c>
      <c r="L17" s="50">
        <v>22.67</v>
      </c>
      <c r="M17" s="53">
        <f t="shared" si="1"/>
        <v>15982.35</v>
      </c>
      <c r="N17" s="29"/>
      <c r="O17" s="39">
        <f t="shared" si="2"/>
        <v>0</v>
      </c>
      <c r="P17" s="88"/>
    </row>
    <row r="18" spans="1:16" ht="15.75" thickBot="1" x14ac:dyDescent="0.3">
      <c r="A18" s="26">
        <v>8</v>
      </c>
      <c r="B18" s="46" t="s">
        <v>63</v>
      </c>
      <c r="C18" s="7" t="s">
        <v>24</v>
      </c>
      <c r="D18" s="8">
        <v>53</v>
      </c>
      <c r="E18" s="8">
        <v>104</v>
      </c>
      <c r="F18" s="8"/>
      <c r="G18" s="20">
        <f t="shared" si="0"/>
        <v>157</v>
      </c>
      <c r="H18" s="9" t="s">
        <v>27</v>
      </c>
      <c r="I18" s="17">
        <v>0.3</v>
      </c>
      <c r="J18" s="10">
        <v>0.17</v>
      </c>
      <c r="K18" s="11">
        <v>1500</v>
      </c>
      <c r="L18" s="50">
        <v>28.82</v>
      </c>
      <c r="M18" s="53">
        <f t="shared" si="1"/>
        <v>4524.74</v>
      </c>
      <c r="N18" s="29"/>
      <c r="O18" s="39">
        <f t="shared" si="2"/>
        <v>0</v>
      </c>
      <c r="P18" s="88"/>
    </row>
    <row r="19" spans="1:16" ht="15.75" thickBot="1" x14ac:dyDescent="0.3">
      <c r="A19" s="26">
        <v>8</v>
      </c>
      <c r="B19" s="46" t="s">
        <v>59</v>
      </c>
      <c r="C19" s="7" t="s">
        <v>24</v>
      </c>
      <c r="D19" s="8">
        <v>18</v>
      </c>
      <c r="E19" s="8"/>
      <c r="F19" s="8"/>
      <c r="G19" s="20">
        <f t="shared" si="0"/>
        <v>18</v>
      </c>
      <c r="H19" s="9" t="s">
        <v>27</v>
      </c>
      <c r="I19" s="17">
        <v>0.2</v>
      </c>
      <c r="J19" s="10">
        <v>0.31</v>
      </c>
      <c r="K19" s="11">
        <v>400</v>
      </c>
      <c r="L19" s="50">
        <v>27.21</v>
      </c>
      <c r="M19" s="53">
        <f t="shared" si="1"/>
        <v>489.78000000000003</v>
      </c>
      <c r="N19" s="29"/>
      <c r="O19" s="39">
        <f t="shared" si="2"/>
        <v>0</v>
      </c>
      <c r="P19" s="88"/>
    </row>
    <row r="20" spans="1:16" ht="15.75" thickBot="1" x14ac:dyDescent="0.3">
      <c r="A20" s="26">
        <v>8</v>
      </c>
      <c r="B20" s="46" t="s">
        <v>64</v>
      </c>
      <c r="C20" s="7" t="s">
        <v>24</v>
      </c>
      <c r="D20" s="8">
        <v>2</v>
      </c>
      <c r="E20" s="8">
        <v>31</v>
      </c>
      <c r="F20" s="8"/>
      <c r="G20" s="20">
        <f t="shared" si="0"/>
        <v>33</v>
      </c>
      <c r="H20" s="9" t="s">
        <v>27</v>
      </c>
      <c r="I20" s="17">
        <v>0.4</v>
      </c>
      <c r="J20" s="10">
        <v>0.11</v>
      </c>
      <c r="K20" s="11">
        <v>600</v>
      </c>
      <c r="L20" s="50">
        <v>30.15</v>
      </c>
      <c r="M20" s="53">
        <f t="shared" si="1"/>
        <v>994.94999999999993</v>
      </c>
      <c r="N20" s="29"/>
      <c r="O20" s="39">
        <f t="shared" si="2"/>
        <v>0</v>
      </c>
      <c r="P20" s="88"/>
    </row>
    <row r="21" spans="1:16" ht="15.75" thickBot="1" x14ac:dyDescent="0.3">
      <c r="A21" s="26">
        <v>8</v>
      </c>
      <c r="B21" s="6" t="s">
        <v>60</v>
      </c>
      <c r="C21" s="7" t="s">
        <v>24</v>
      </c>
      <c r="D21" s="8">
        <v>18</v>
      </c>
      <c r="E21" s="8">
        <v>27</v>
      </c>
      <c r="F21" s="8"/>
      <c r="G21" s="20">
        <f t="shared" si="0"/>
        <v>45</v>
      </c>
      <c r="H21" s="9" t="s">
        <v>27</v>
      </c>
      <c r="I21" s="17">
        <v>0.3</v>
      </c>
      <c r="J21" s="10">
        <v>0.1</v>
      </c>
      <c r="K21" s="11">
        <v>400</v>
      </c>
      <c r="L21" s="50">
        <v>31.47</v>
      </c>
      <c r="M21" s="53">
        <f t="shared" si="1"/>
        <v>1416.1499999999999</v>
      </c>
      <c r="N21" s="29"/>
      <c r="O21" s="39">
        <f t="shared" si="2"/>
        <v>0</v>
      </c>
      <c r="P21" s="88"/>
    </row>
    <row r="22" spans="1:16" ht="15.75" thickBot="1" x14ac:dyDescent="0.3">
      <c r="A22" s="26">
        <v>8</v>
      </c>
      <c r="B22" s="6" t="s">
        <v>28</v>
      </c>
      <c r="C22" s="7" t="s">
        <v>24</v>
      </c>
      <c r="D22" s="8">
        <v>300</v>
      </c>
      <c r="E22" s="8">
        <v>300</v>
      </c>
      <c r="F22" s="8"/>
      <c r="G22" s="20">
        <f t="shared" si="0"/>
        <v>600</v>
      </c>
      <c r="H22" s="9" t="s">
        <v>29</v>
      </c>
      <c r="I22" s="17">
        <v>0.3</v>
      </c>
      <c r="J22" s="10">
        <v>1</v>
      </c>
      <c r="K22" s="11">
        <v>600</v>
      </c>
      <c r="L22" s="50">
        <v>19.5</v>
      </c>
      <c r="M22" s="53">
        <f t="shared" si="1"/>
        <v>11700</v>
      </c>
      <c r="N22" s="29"/>
      <c r="O22" s="39">
        <f t="shared" si="2"/>
        <v>0</v>
      </c>
      <c r="P22" s="88"/>
    </row>
    <row r="23" spans="1:16" ht="15.75" thickBot="1" x14ac:dyDescent="0.3">
      <c r="A23" s="26">
        <v>8</v>
      </c>
      <c r="B23" s="6" t="s">
        <v>28</v>
      </c>
      <c r="C23" s="7" t="s">
        <v>24</v>
      </c>
      <c r="D23" s="8">
        <v>100</v>
      </c>
      <c r="E23" s="8">
        <v>100</v>
      </c>
      <c r="F23" s="8"/>
      <c r="G23" s="20">
        <f t="shared" si="0"/>
        <v>200</v>
      </c>
      <c r="H23" s="9" t="s">
        <v>68</v>
      </c>
      <c r="I23" s="17">
        <v>0.3</v>
      </c>
      <c r="J23" s="10">
        <v>0.5</v>
      </c>
      <c r="K23" s="11">
        <v>600</v>
      </c>
      <c r="L23" s="51">
        <v>24.5</v>
      </c>
      <c r="M23" s="53">
        <f t="shared" si="1"/>
        <v>4900</v>
      </c>
      <c r="N23" s="29"/>
      <c r="O23" s="39">
        <f t="shared" si="2"/>
        <v>0</v>
      </c>
      <c r="P23" s="88"/>
    </row>
    <row r="24" spans="1:16" ht="15.75" thickBot="1" x14ac:dyDescent="0.3">
      <c r="A24" s="26">
        <v>8</v>
      </c>
      <c r="B24" s="6" t="s">
        <v>28</v>
      </c>
      <c r="C24" s="7" t="s">
        <v>66</v>
      </c>
      <c r="D24" s="8">
        <v>100</v>
      </c>
      <c r="E24" s="8">
        <v>100</v>
      </c>
      <c r="F24" s="8"/>
      <c r="G24" s="20">
        <f t="shared" si="0"/>
        <v>200</v>
      </c>
      <c r="H24" s="47" t="s">
        <v>67</v>
      </c>
      <c r="I24" s="17">
        <v>0.3</v>
      </c>
      <c r="J24" s="10">
        <v>0.2</v>
      </c>
      <c r="K24" s="11">
        <v>600</v>
      </c>
      <c r="L24" s="48">
        <v>29.5</v>
      </c>
      <c r="M24" s="53">
        <f t="shared" si="1"/>
        <v>5900</v>
      </c>
      <c r="N24" s="29"/>
      <c r="O24" s="39">
        <f t="shared" si="2"/>
        <v>0</v>
      </c>
      <c r="P24" s="88"/>
    </row>
    <row r="25" spans="1:16" ht="15.75" thickBot="1" x14ac:dyDescent="0.3">
      <c r="A25" s="33">
        <v>8</v>
      </c>
      <c r="B25" s="34" t="s">
        <v>28</v>
      </c>
      <c r="C25" s="35" t="s">
        <v>40</v>
      </c>
      <c r="D25" s="36"/>
      <c r="E25" s="36"/>
      <c r="F25" s="36">
        <v>150</v>
      </c>
      <c r="G25" s="20">
        <f t="shared" si="0"/>
        <v>150</v>
      </c>
      <c r="H25" s="9" t="s">
        <v>42</v>
      </c>
      <c r="I25" s="37" t="s">
        <v>48</v>
      </c>
      <c r="J25" s="38" t="s">
        <v>48</v>
      </c>
      <c r="K25" s="41" t="s">
        <v>48</v>
      </c>
      <c r="L25" s="51">
        <v>11.29</v>
      </c>
      <c r="M25" s="53">
        <f t="shared" si="1"/>
        <v>1693.4999999999998</v>
      </c>
      <c r="N25" s="29"/>
      <c r="O25" s="39">
        <f t="shared" si="2"/>
        <v>0</v>
      </c>
      <c r="P25" s="88"/>
    </row>
    <row r="26" spans="1:16" x14ac:dyDescent="0.25">
      <c r="A26" s="33">
        <v>8</v>
      </c>
      <c r="B26" s="34" t="s">
        <v>28</v>
      </c>
      <c r="C26" s="35" t="s">
        <v>41</v>
      </c>
      <c r="D26" s="36"/>
      <c r="E26" s="36"/>
      <c r="F26" s="36">
        <v>150</v>
      </c>
      <c r="G26" s="20">
        <f t="shared" si="0"/>
        <v>150</v>
      </c>
      <c r="H26" s="9" t="s">
        <v>43</v>
      </c>
      <c r="I26" s="37" t="s">
        <v>48</v>
      </c>
      <c r="J26" s="38" t="s">
        <v>48</v>
      </c>
      <c r="K26" s="41" t="s">
        <v>48</v>
      </c>
      <c r="L26" s="51">
        <v>25.82</v>
      </c>
      <c r="M26" s="53">
        <f t="shared" si="1"/>
        <v>3873</v>
      </c>
      <c r="N26" s="29"/>
      <c r="O26" s="39">
        <f t="shared" si="2"/>
        <v>0</v>
      </c>
      <c r="P26" s="89"/>
    </row>
    <row r="27" spans="1:16" ht="15.75" thickBot="1" x14ac:dyDescent="0.3">
      <c r="A27" s="31"/>
      <c r="B27" s="32"/>
      <c r="C27" s="12"/>
      <c r="D27" s="21">
        <f>SUM(D13:D26)</f>
        <v>622</v>
      </c>
      <c r="E27" s="21">
        <f>SUM(E13:E26)</f>
        <v>2513</v>
      </c>
      <c r="F27" s="21">
        <f>SUM(F25:F26)</f>
        <v>300</v>
      </c>
      <c r="G27" s="21">
        <f>SUM(G13:G26)</f>
        <v>3435</v>
      </c>
      <c r="H27" s="24"/>
      <c r="I27" s="12"/>
      <c r="J27" s="98" t="s">
        <v>8</v>
      </c>
      <c r="K27" s="98"/>
      <c r="L27" s="49"/>
      <c r="M27" s="22">
        <f>SUM(M13:M26)</f>
        <v>74064.63</v>
      </c>
      <c r="N27" s="13" t="s">
        <v>9</v>
      </c>
      <c r="O27" s="22">
        <f>SUM(O13:O26)</f>
        <v>0</v>
      </c>
      <c r="P27" s="77"/>
    </row>
    <row r="28" spans="1:16" ht="15.75" thickBot="1" x14ac:dyDescent="0.3">
      <c r="A28" s="92" t="s">
        <v>69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4"/>
      <c r="O28" s="23">
        <f>O27*0.23</f>
        <v>0</v>
      </c>
      <c r="P28" s="78"/>
    </row>
    <row r="29" spans="1:16" ht="15.75" thickBot="1" x14ac:dyDescent="0.3">
      <c r="A29" s="92" t="s">
        <v>10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4"/>
      <c r="O29" s="23">
        <f>O27+O28</f>
        <v>0</v>
      </c>
      <c r="P29" s="79"/>
    </row>
    <row r="30" spans="1:16" x14ac:dyDescent="0.25">
      <c r="A30" s="55" t="s">
        <v>33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6" x14ac:dyDescent="0.25">
      <c r="A31" s="57" t="s">
        <v>11</v>
      </c>
      <c r="B31" s="57"/>
      <c r="C31" s="57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x14ac:dyDescent="0.25">
      <c r="A32" s="70" t="s">
        <v>12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</row>
    <row r="33" spans="1:15" x14ac:dyDescent="0.25">
      <c r="A33" s="70" t="s">
        <v>13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spans="1:15" x14ac:dyDescent="0.25">
      <c r="D34" s="5"/>
      <c r="E34" s="60" t="s">
        <v>14</v>
      </c>
      <c r="F34" s="30"/>
      <c r="G34" s="3" t="s">
        <v>15</v>
      </c>
      <c r="H34" s="61"/>
      <c r="I34" s="62"/>
      <c r="J34" s="62"/>
      <c r="K34" s="62"/>
      <c r="L34" s="62"/>
      <c r="M34" s="62"/>
      <c r="N34" s="62"/>
      <c r="O34" s="63"/>
    </row>
    <row r="35" spans="1:15" x14ac:dyDescent="0.25">
      <c r="D35" s="5"/>
      <c r="E35" s="60"/>
      <c r="F35" s="30"/>
      <c r="G35" s="3" t="s">
        <v>16</v>
      </c>
      <c r="H35" s="61"/>
      <c r="I35" s="62"/>
      <c r="J35" s="62"/>
      <c r="K35" s="62"/>
      <c r="L35" s="62"/>
      <c r="M35" s="62"/>
      <c r="N35" s="62"/>
      <c r="O35" s="63"/>
    </row>
    <row r="36" spans="1:15" x14ac:dyDescent="0.25">
      <c r="D36" s="5"/>
      <c r="E36" s="60"/>
      <c r="F36" s="30"/>
      <c r="G36" s="3" t="s">
        <v>17</v>
      </c>
      <c r="H36" s="61"/>
      <c r="I36" s="62"/>
      <c r="J36" s="62"/>
      <c r="K36" s="62"/>
      <c r="L36" s="62"/>
      <c r="M36" s="62"/>
      <c r="N36" s="62"/>
      <c r="O36" s="63"/>
    </row>
    <row r="37" spans="1:15" x14ac:dyDescent="0.25">
      <c r="A37" s="5"/>
      <c r="B37" s="5"/>
      <c r="C37" s="5"/>
      <c r="E37" s="60"/>
      <c r="F37" s="30"/>
      <c r="G37" s="3" t="s">
        <v>18</v>
      </c>
      <c r="H37" s="61"/>
      <c r="I37" s="62"/>
      <c r="J37" s="62"/>
      <c r="K37" s="62"/>
      <c r="L37" s="62"/>
      <c r="M37" s="62"/>
      <c r="N37" s="62"/>
      <c r="O37" s="63"/>
    </row>
    <row r="38" spans="1:15" x14ac:dyDescent="0.25">
      <c r="E38" s="60"/>
      <c r="F38" s="30"/>
      <c r="G38" s="3" t="s">
        <v>19</v>
      </c>
      <c r="H38" s="4"/>
      <c r="I38" s="64" t="s">
        <v>20</v>
      </c>
      <c r="J38" s="65"/>
      <c r="K38" s="65"/>
      <c r="L38" s="65"/>
      <c r="M38" s="65"/>
      <c r="N38" s="65"/>
      <c r="O38" s="66"/>
    </row>
    <row r="41" spans="1:15" x14ac:dyDescent="0.25">
      <c r="A41" s="5"/>
      <c r="B41" s="5"/>
      <c r="C41" s="5"/>
      <c r="D41" s="5"/>
      <c r="E41" s="5"/>
      <c r="F41" s="5"/>
      <c r="J41" t="s">
        <v>21</v>
      </c>
      <c r="M41" s="58"/>
      <c r="N41" s="59"/>
    </row>
    <row r="43" spans="1:15" x14ac:dyDescent="0.25">
      <c r="A43" t="s">
        <v>34</v>
      </c>
    </row>
    <row r="44" spans="1:15" x14ac:dyDescent="0.25">
      <c r="A44" t="s">
        <v>35</v>
      </c>
    </row>
    <row r="45" spans="1:15" x14ac:dyDescent="0.25">
      <c r="A45" t="s">
        <v>36</v>
      </c>
    </row>
    <row r="46" spans="1:15" x14ac:dyDescent="0.25">
      <c r="A46" t="s">
        <v>37</v>
      </c>
    </row>
    <row r="47" spans="1:15" x14ac:dyDescent="0.25">
      <c r="A47" t="s">
        <v>38</v>
      </c>
    </row>
    <row r="48" spans="1:15" x14ac:dyDescent="0.25">
      <c r="A48" t="s">
        <v>70</v>
      </c>
    </row>
    <row r="49" spans="1:1" x14ac:dyDescent="0.25">
      <c r="A49" t="s">
        <v>71</v>
      </c>
    </row>
    <row r="50" spans="1:1" ht="17.25" x14ac:dyDescent="0.25">
      <c r="A50" t="s">
        <v>47</v>
      </c>
    </row>
  </sheetData>
  <mergeCells count="36">
    <mergeCell ref="C2:N2"/>
    <mergeCell ref="K4:M4"/>
    <mergeCell ref="I7:M7"/>
    <mergeCell ref="D10:G10"/>
    <mergeCell ref="H10:H12"/>
    <mergeCell ref="I10:I12"/>
    <mergeCell ref="J10:J12"/>
    <mergeCell ref="E11:E12"/>
    <mergeCell ref="K10:K12"/>
    <mergeCell ref="G11:G12"/>
    <mergeCell ref="B10:B12"/>
    <mergeCell ref="F11:F12"/>
    <mergeCell ref="P13:P26"/>
    <mergeCell ref="A32:O32"/>
    <mergeCell ref="C10:C12"/>
    <mergeCell ref="A28:N28"/>
    <mergeCell ref="A29:N29"/>
    <mergeCell ref="O10:O12"/>
    <mergeCell ref="J27:K27"/>
    <mergeCell ref="A10:A12"/>
    <mergeCell ref="E1:L1"/>
    <mergeCell ref="A30:P30"/>
    <mergeCell ref="A31:C31"/>
    <mergeCell ref="M41:N41"/>
    <mergeCell ref="E34:E38"/>
    <mergeCell ref="H34:O34"/>
    <mergeCell ref="H35:O35"/>
    <mergeCell ref="H36:O36"/>
    <mergeCell ref="H37:O37"/>
    <mergeCell ref="I38:O38"/>
    <mergeCell ref="P10:P12"/>
    <mergeCell ref="A33:O33"/>
    <mergeCell ref="M10:M12"/>
    <mergeCell ref="N10:N12"/>
    <mergeCell ref="P27:P29"/>
    <mergeCell ref="D11:D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2" sqref="D2"/>
    </sheetView>
  </sheetViews>
  <sheetFormatPr defaultRowHeight="15" x14ac:dyDescent="0.25"/>
  <cols>
    <col min="1" max="1" width="12.5703125" customWidth="1"/>
  </cols>
  <sheetData>
    <row r="1" spans="1:4" x14ac:dyDescent="0.25">
      <c r="B1" t="s">
        <v>25</v>
      </c>
      <c r="C1" t="s">
        <v>26</v>
      </c>
      <c r="D1" t="s">
        <v>27</v>
      </c>
    </row>
    <row r="2" spans="1:4" x14ac:dyDescent="0.25">
      <c r="A2" t="s">
        <v>30</v>
      </c>
      <c r="B2" s="27">
        <f>SUM(Hárok1!G13:G14)</f>
        <v>1023</v>
      </c>
      <c r="C2" s="27">
        <f>SUM(Hárok1!G15:G17)</f>
        <v>859</v>
      </c>
      <c r="D2" s="27">
        <f>SUM(Hárok1!G18:G21)</f>
        <v>253</v>
      </c>
    </row>
    <row r="3" spans="1:4" x14ac:dyDescent="0.25">
      <c r="A3" t="s">
        <v>31</v>
      </c>
      <c r="B3" s="27">
        <f>SUM(Hárok1!M13:M14)</f>
        <v>18699.120000000003</v>
      </c>
      <c r="C3" s="27">
        <f>SUM(Hárok1!M15:M17)</f>
        <v>19873.39</v>
      </c>
      <c r="D3" s="27">
        <f>SUM(Hárok1!M18:M21)</f>
        <v>7425.619999999999</v>
      </c>
    </row>
    <row r="4" spans="1:4" x14ac:dyDescent="0.25">
      <c r="A4" t="s">
        <v>32</v>
      </c>
      <c r="B4">
        <f>B3/B2</f>
        <v>18.278709677419357</v>
      </c>
      <c r="C4">
        <f>C3/C2</f>
        <v>23.135494761350408</v>
      </c>
      <c r="D4">
        <f>D3/D2</f>
        <v>29.350276679841894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2024-11-18T13:41:02Z</cp:lastPrinted>
  <dcterms:created xsi:type="dcterms:W3CDTF">2015-11-17T17:21:08Z</dcterms:created>
  <dcterms:modified xsi:type="dcterms:W3CDTF">2024-12-11T08:30:21Z</dcterms:modified>
</cp:coreProperties>
</file>