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5\Prílohy A k SP Návrhy zmlúv\Prílohy č.3 k Návrhom zmlúv\"/>
    </mc:Choice>
  </mc:AlternateContent>
  <bookViews>
    <workbookView xWindow="2508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M16" i="1" s="1"/>
  <c r="G17" i="1"/>
  <c r="M17" i="1" s="1"/>
  <c r="G18" i="1"/>
  <c r="M18" i="1" s="1"/>
  <c r="G19" i="1"/>
  <c r="M19" i="1" s="1"/>
  <c r="E28" i="1"/>
  <c r="D28" i="1"/>
  <c r="G25" i="1"/>
  <c r="M25" i="1" s="1"/>
  <c r="F28" i="1"/>
  <c r="G14" i="1"/>
  <c r="M14" i="1" s="1"/>
  <c r="G15" i="1"/>
  <c r="M15" i="1" s="1"/>
  <c r="G20" i="1"/>
  <c r="M20" i="1" s="1"/>
  <c r="G21" i="1"/>
  <c r="O21" i="1" s="1"/>
  <c r="G22" i="1"/>
  <c r="M22" i="1" s="1"/>
  <c r="G23" i="1"/>
  <c r="M23" i="1" s="1"/>
  <c r="G24" i="1"/>
  <c r="M24" i="1" s="1"/>
  <c r="G26" i="1"/>
  <c r="M26" i="1" s="1"/>
  <c r="G27" i="1"/>
  <c r="M27" i="1" s="1"/>
  <c r="G13" i="1"/>
  <c r="M13" i="1" l="1"/>
  <c r="O20" i="1"/>
  <c r="O18" i="1"/>
  <c r="O17" i="1"/>
  <c r="O19" i="1"/>
  <c r="O16" i="1"/>
  <c r="C2" i="2"/>
  <c r="M21" i="1"/>
  <c r="C3" i="2" s="1"/>
  <c r="O27" i="1"/>
  <c r="O15" i="1"/>
  <c r="O14" i="1"/>
  <c r="G28" i="1"/>
  <c r="O24" i="1"/>
  <c r="O23" i="1"/>
  <c r="O26" i="1"/>
  <c r="O25" i="1"/>
  <c r="O22" i="1"/>
  <c r="O13" i="1"/>
  <c r="C4" i="2" l="1"/>
  <c r="M28" i="1"/>
  <c r="O28" i="1"/>
  <c r="O29" i="1" l="1"/>
  <c r="O30" i="1" s="1"/>
</calcChain>
</file>

<file path=xl/sharedStrings.xml><?xml version="1.0" encoding="utf-8"?>
<sst xmlns="http://schemas.openxmlformats.org/spreadsheetml/2006/main" count="103" uniqueCount="73">
  <si>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</si>
  <si>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</si>
  <si>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</si>
  <si>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</si>
  <si>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</si>
  <si>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</si>
  <si>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</si>
  <si>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</si>
  <si>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</si>
  <si>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</si>
  <si>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</si>
  <si>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</si>
  <si>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</si>
  <si>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</si>
  <si>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</si>
  <si>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</si>
  <si>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</si>
  <si>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</si>
  <si>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</si>
  <si>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</si>
  <si>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</si>
  <si>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</si>
  <si>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</si>
  <si>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</si>
  <si>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</si>
  <si>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suma m3</t>
  </si>
  <si>
    <t>suma cena</t>
  </si>
  <si>
    <t>priemer cena</t>
  </si>
  <si>
    <t>PP</t>
  </si>
  <si>
    <t>RN</t>
  </si>
  <si>
    <t>Budča - časť č.8 (Bukovina)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</si>
  <si>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</si>
  <si>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</si>
  <si>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</si>
  <si>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</si>
  <si>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</si>
  <si>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</si>
  <si>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</si>
  <si>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</si>
  <si>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</si>
  <si>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spolu (m³/hod.)*</t>
  </si>
  <si>
    <t>Predpokladaný objem prác</t>
  </si>
  <si>
    <t>časovka JMP</t>
  </si>
  <si>
    <t>časovka LKT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</si>
  <si>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</si>
  <si>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Druh prác</t>
  </si>
  <si>
    <t>-</t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</si>
  <si>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</si>
  <si>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</si>
  <si>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</si>
  <si>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</si>
  <si>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</si>
  <si>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</si>
  <si>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č.4</t>
  </si>
  <si>
    <t>PU-50</t>
  </si>
  <si>
    <t>743 C 0 0</t>
  </si>
  <si>
    <t>772 _ 2 0</t>
  </si>
  <si>
    <t>741 _ 0 0</t>
  </si>
  <si>
    <t>742 A 0 1</t>
  </si>
  <si>
    <t>326 A 0 0</t>
  </si>
  <si>
    <t>327 A 0 0</t>
  </si>
  <si>
    <t>329 B 0 0</t>
  </si>
  <si>
    <t>328 - 1 0</t>
  </si>
  <si>
    <t>324 B 0 0</t>
  </si>
  <si>
    <t>319 - 0 0</t>
  </si>
  <si>
    <t>PN-50</t>
  </si>
  <si>
    <t>PN+50</t>
  </si>
  <si>
    <t>DPH 23%</t>
  </si>
  <si>
    <t>PN+50 - predrubná náhodná ťažba nad 50 rokov</t>
  </si>
  <si>
    <t>PN-50 - predrubná náhodná ťažba do 50 rokov</t>
  </si>
  <si>
    <t>Príloha č.3 k Návrhu zmluvy na časť č.8 (Bukovina)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</si>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</sst>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9" fillId="0" borderId="0" xfId="0" applyFont="1" applyAlignment="1">
      <alignment horizontal="left" vertical="center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8" fillId="0" borderId="6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9" fontId="8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>
      <alignment horizontal="right" indent="1"/>
    </xf>
    <xf numFmtId="0" fontId="4" fillId="4" borderId="20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6" xfId="0" applyNumberFormat="1" applyFont="1" applyFill="1" applyBorder="1" applyAlignment="1">
      <alignment vertical="center"/>
    </xf>
    <xf numFmtId="4" fontId="10" fillId="5" borderId="4" xfId="0" applyNumberFormat="1" applyFont="1" applyFill="1" applyBorder="1" applyAlignment="1">
      <alignment horizontal="center" vertical="center"/>
    </xf>
    <xf numFmtId="4" fontId="5" fillId="5" borderId="29" xfId="0" applyNumberFormat="1" applyFont="1" applyFill="1" applyBorder="1" applyAlignment="1">
      <alignment horizontal="center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vertical="center"/>
    </xf>
    <xf numFmtId="0" fontId="0" fillId="0" borderId="20" xfId="0" applyBorder="1"/>
    <xf numFmtId="0" fontId="8" fillId="4" borderId="5" xfId="0" applyFont="1" applyFill="1" applyBorder="1" applyAlignment="1" applyProtection="1">
      <alignment horizontal="center" vertical="center"/>
      <protection locked="0"/>
    </xf>
    <xf numFmtId="0" fontId="0" fillId="0" borderId="26" xfId="0" applyBorder="1"/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Border="1" applyAlignment="1" applyProtection="1">
      <alignment horizontal="center" vertical="center" wrapText="1"/>
      <protection locked="0"/>
    </xf>
    <xf numFmtId="0" fontId="0" fillId="4" borderId="33" xfId="0" applyFill="1" applyBorder="1"/>
    <xf numFmtId="0" fontId="8" fillId="4" borderId="34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>
      <alignment horizontal="left" vertical="center"/>
    </xf>
    <xf numFmtId="0" fontId="0" fillId="0" borderId="35" xfId="0" applyBorder="1"/>
    <xf numFmtId="4" fontId="0" fillId="0" borderId="0" xfId="0" applyNumberFormat="1"/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49" fontId="8" fillId="0" borderId="36" xfId="0" applyNumberFormat="1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2" fontId="8" fillId="0" borderId="36" xfId="0" applyNumberFormat="1" applyFont="1" applyBorder="1" applyAlignment="1" applyProtection="1">
      <alignment horizontal="right" vertical="center"/>
      <protection locked="0"/>
    </xf>
    <xf numFmtId="49" fontId="8" fillId="0" borderId="36" xfId="0" applyNumberFormat="1" applyFont="1" applyBorder="1" applyAlignment="1" applyProtection="1">
      <alignment horizontal="center" vertical="center"/>
      <protection locked="0"/>
    </xf>
    <xf numFmtId="9" fontId="8" fillId="0" borderId="36" xfId="0" applyNumberFormat="1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4" fontId="5" fillId="0" borderId="39" xfId="0" applyNumberFormat="1" applyFont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4" fontId="5" fillId="5" borderId="1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4" fontId="5" fillId="0" borderId="42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/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8" xfId="0" applyFont="1" applyBorder="1" applyAlignment="1">
      <alignment horizontal="left"/>
    </xf>
    <xf numFmtId="0" fontId="4" fillId="0" borderId="0" xfId="0" applyFont="1"/>
    <xf numFmtId="4" fontId="5" fillId="0" borderId="9" xfId="0" applyNumberFormat="1" applyFont="1" applyBorder="1" applyAlignment="1" applyProtection="1">
      <alignment horizontal="center" vertical="center"/>
      <protection locked="0"/>
    </xf>
    <xf numFmtId="4" fontId="17" fillId="0" borderId="0" xfId="0" applyNumberFormat="1" applyFont="1"/>
    <xf numFmtId="0" fontId="2" fillId="4" borderId="3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9" fontId="17" fillId="0" borderId="40" xfId="0" applyNumberFormat="1" applyFont="1" applyBorder="1" applyAlignment="1" applyProtection="1">
      <alignment horizontal="center" vertical="center" wrapText="1"/>
      <protection locked="0"/>
    </xf>
    <xf numFmtId="49" fontId="17" fillId="0" borderId="41" xfId="0" applyNumberFormat="1" applyFont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Alignment="1" applyProtection="1">
      <alignment horizontal="center" vertical="center" wrapText="1"/>
      <protection locked="0"/>
    </xf>
    <xf numFmtId="49" fontId="17" fillId="0" borderId="27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4" xfId="0" applyFont="1" applyBorder="1" applyAlignment="1">
      <alignment horizontal="right" vertical="center" indent="2"/>
    </xf>
    <xf numFmtId="0" fontId="10" fillId="0" borderId="17" xfId="0" applyFont="1" applyBorder="1" applyAlignment="1">
      <alignment horizontal="right" vertical="center" indent="2"/>
    </xf>
    <xf numFmtId="0" fontId="10" fillId="0" borderId="18" xfId="0" applyFont="1" applyBorder="1" applyAlignment="1">
      <alignment horizontal="right" vertical="center" indent="2"/>
    </xf>
    <xf numFmtId="0" fontId="5" fillId="6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zoomScale="110" zoomScaleNormal="110" zoomScalePageLayoutView="40" workbookViewId="0">
      <selection activeCell="T19" sqref="T19"/>
    </sheetView>
  </sheetViews>
  <sheetFormatPr defaultRowHeight="15" x14ac:dyDescent="0.25"/>
  <cols>
    <col min="1" max="1" width="10.5703125" customWidth="1"/>
    <col min="2" max="2" width="10.28515625" customWidth="1"/>
    <col min="3" max="3" width="11.140625" customWidth="1"/>
    <col min="4" max="4" width="9" customWidth="1"/>
    <col min="5" max="5" width="8.28515625" customWidth="1"/>
    <col min="6" max="6" width="8.85546875" customWidth="1"/>
    <col min="7" max="7" width="9.7109375" customWidth="1"/>
    <col min="8" max="9" width="10.28515625" customWidth="1"/>
    <col min="10" max="10" width="10.42578125" customWidth="1"/>
    <col min="11" max="13" width="11.7109375" customWidth="1"/>
    <col min="14" max="14" width="12.7109375" customWidth="1"/>
    <col min="15" max="15" width="11.7109375" customWidth="1"/>
    <col min="16" max="16" width="12.42578125" customWidth="1"/>
  </cols>
  <sheetData>
    <row r="1" spans="1:17" x14ac:dyDescent="0.25">
      <c r="E1" s="67" t="s">
        <v>70</v>
      </c>
      <c r="F1" s="67"/>
      <c r="G1" s="67"/>
      <c r="H1" s="67"/>
      <c r="I1" s="67"/>
      <c r="J1" s="67"/>
      <c r="K1" s="67"/>
      <c r="L1" s="67"/>
    </row>
    <row r="2" spans="1:17" ht="18" x14ac:dyDescent="0.25">
      <c r="C2" s="113" t="s">
        <v>37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4" spans="1:17" ht="15.75" customHeight="1" x14ac:dyDescent="0.25">
      <c r="A4" s="60" t="s">
        <v>51</v>
      </c>
      <c r="B4" s="60"/>
      <c r="C4" s="61"/>
      <c r="D4" s="61"/>
      <c r="E4" s="61"/>
      <c r="F4" s="61"/>
      <c r="G4" s="61"/>
      <c r="H4" s="61"/>
      <c r="J4" s="44" t="s">
        <v>22</v>
      </c>
      <c r="K4" s="114" t="s">
        <v>30</v>
      </c>
      <c r="L4" s="114"/>
      <c r="M4" s="114"/>
    </row>
    <row r="7" spans="1:17" x14ac:dyDescent="0.25">
      <c r="A7" s="63" t="s">
        <v>52</v>
      </c>
      <c r="B7" s="63"/>
      <c r="C7" s="63"/>
      <c r="D7" s="63"/>
      <c r="E7" s="63"/>
      <c r="F7" s="15"/>
      <c r="I7" s="115"/>
      <c r="J7" s="115"/>
      <c r="K7" s="115"/>
      <c r="L7" s="115"/>
      <c r="M7" s="115"/>
    </row>
    <row r="8" spans="1:17" x14ac:dyDescent="0.25">
      <c r="A8" s="62"/>
      <c r="B8" s="15"/>
      <c r="C8" s="15"/>
      <c r="D8" s="15"/>
      <c r="E8" s="15"/>
      <c r="F8" s="15"/>
    </row>
    <row r="9" spans="1:17" ht="42.75" customHeight="1" thickBot="1" x14ac:dyDescent="0.3">
      <c r="A9" s="19"/>
      <c r="B9" s="20"/>
      <c r="G9" s="1"/>
      <c r="I9" s="27"/>
    </row>
    <row r="10" spans="1:17" ht="106.5" customHeight="1" thickBot="1" x14ac:dyDescent="0.3">
      <c r="A10" s="110" t="s">
        <v>0</v>
      </c>
      <c r="B10" s="93" t="s">
        <v>1</v>
      </c>
      <c r="C10" s="84" t="s">
        <v>2</v>
      </c>
      <c r="D10" s="116" t="s">
        <v>41</v>
      </c>
      <c r="E10" s="117"/>
      <c r="F10" s="117"/>
      <c r="G10" s="118"/>
      <c r="H10" s="119" t="s">
        <v>45</v>
      </c>
      <c r="I10" s="84" t="s">
        <v>3</v>
      </c>
      <c r="J10" s="122" t="s">
        <v>4</v>
      </c>
      <c r="K10" s="84" t="s">
        <v>5</v>
      </c>
      <c r="L10" s="16" t="s">
        <v>23</v>
      </c>
      <c r="M10" s="84" t="s">
        <v>6</v>
      </c>
      <c r="N10" s="87" t="s">
        <v>72</v>
      </c>
      <c r="O10" s="107" t="s">
        <v>71</v>
      </c>
      <c r="P10" s="80" t="s">
        <v>7</v>
      </c>
    </row>
    <row r="11" spans="1:17" ht="24" customHeight="1" x14ac:dyDescent="0.25">
      <c r="A11" s="111"/>
      <c r="B11" s="94"/>
      <c r="C11" s="102"/>
      <c r="D11" s="91" t="s">
        <v>48</v>
      </c>
      <c r="E11" s="125" t="s">
        <v>49</v>
      </c>
      <c r="F11" s="96" t="s">
        <v>50</v>
      </c>
      <c r="G11" s="96" t="s">
        <v>40</v>
      </c>
      <c r="H11" s="120"/>
      <c r="I11" s="85"/>
      <c r="J11" s="123"/>
      <c r="K11" s="111"/>
      <c r="M11" s="85"/>
      <c r="N11" s="88"/>
      <c r="O11" s="108"/>
      <c r="P11" s="81"/>
    </row>
    <row r="12" spans="1:17" ht="14.25" customHeight="1" thickBot="1" x14ac:dyDescent="0.3">
      <c r="A12" s="112"/>
      <c r="B12" s="95"/>
      <c r="C12" s="103"/>
      <c r="D12" s="92"/>
      <c r="E12" s="97"/>
      <c r="F12" s="97"/>
      <c r="G12" s="97"/>
      <c r="H12" s="121"/>
      <c r="I12" s="86"/>
      <c r="J12" s="124"/>
      <c r="K12" s="112"/>
      <c r="L12" s="17"/>
      <c r="M12" s="86"/>
      <c r="N12" s="88"/>
      <c r="O12" s="108"/>
      <c r="P12" s="82"/>
    </row>
    <row r="13" spans="1:17" x14ac:dyDescent="0.25">
      <c r="A13" s="28">
        <v>4</v>
      </c>
      <c r="B13" s="7" t="s">
        <v>55</v>
      </c>
      <c r="C13" s="8" t="s">
        <v>53</v>
      </c>
      <c r="D13" s="9">
        <v>50</v>
      </c>
      <c r="E13" s="9"/>
      <c r="F13" s="9"/>
      <c r="G13" s="21">
        <f>D13+E13+F13</f>
        <v>50</v>
      </c>
      <c r="H13" s="10" t="s">
        <v>54</v>
      </c>
      <c r="I13" s="18">
        <v>0.2</v>
      </c>
      <c r="J13" s="11">
        <v>0.32</v>
      </c>
      <c r="K13" s="12">
        <v>550</v>
      </c>
      <c r="L13" s="42">
        <v>29.64</v>
      </c>
      <c r="M13" s="58">
        <f>G13*L13</f>
        <v>1482</v>
      </c>
      <c r="N13" s="2"/>
      <c r="O13" s="56">
        <f>G13*N13</f>
        <v>0</v>
      </c>
      <c r="P13" s="98" t="s">
        <v>47</v>
      </c>
    </row>
    <row r="14" spans="1:17" x14ac:dyDescent="0.25">
      <c r="A14" s="28">
        <v>4</v>
      </c>
      <c r="B14" s="7" t="s">
        <v>56</v>
      </c>
      <c r="C14" s="8" t="s">
        <v>53</v>
      </c>
      <c r="D14" s="9">
        <v>610</v>
      </c>
      <c r="E14" s="9">
        <v>75</v>
      </c>
      <c r="F14" s="9"/>
      <c r="G14" s="21">
        <f t="shared" ref="G14:G27" si="0">D14+E14+F14</f>
        <v>685</v>
      </c>
      <c r="H14" s="10" t="s">
        <v>54</v>
      </c>
      <c r="I14" s="18">
        <v>0.15</v>
      </c>
      <c r="J14" s="11">
        <v>0.4</v>
      </c>
      <c r="K14" s="12">
        <v>600</v>
      </c>
      <c r="L14" s="42">
        <v>29.52</v>
      </c>
      <c r="M14" s="13">
        <f t="shared" ref="M14:M22" si="1">G14*L14</f>
        <v>20221.2</v>
      </c>
      <c r="N14" s="2"/>
      <c r="O14" s="56">
        <f t="shared" ref="O14:O27" si="2">G14*N14</f>
        <v>0</v>
      </c>
      <c r="P14" s="99"/>
    </row>
    <row r="15" spans="1:17" x14ac:dyDescent="0.25">
      <c r="A15" s="28">
        <v>4</v>
      </c>
      <c r="B15" s="7" t="s">
        <v>57</v>
      </c>
      <c r="C15" s="8" t="s">
        <v>53</v>
      </c>
      <c r="D15" s="9">
        <v>130</v>
      </c>
      <c r="E15" s="9">
        <v>180</v>
      </c>
      <c r="F15" s="9"/>
      <c r="G15" s="21">
        <f t="shared" si="0"/>
        <v>310</v>
      </c>
      <c r="H15" s="10" t="s">
        <v>54</v>
      </c>
      <c r="I15" s="18">
        <v>0.25</v>
      </c>
      <c r="J15" s="11">
        <v>0.17</v>
      </c>
      <c r="K15" s="12">
        <v>500</v>
      </c>
      <c r="L15" s="42">
        <v>30.21</v>
      </c>
      <c r="M15" s="13">
        <f t="shared" si="1"/>
        <v>9365.1</v>
      </c>
      <c r="N15" s="2"/>
      <c r="O15" s="56">
        <f t="shared" si="2"/>
        <v>0</v>
      </c>
      <c r="P15" s="100"/>
      <c r="Q15" s="59"/>
    </row>
    <row r="16" spans="1:17" x14ac:dyDescent="0.25">
      <c r="A16" s="28">
        <v>4</v>
      </c>
      <c r="B16" s="7" t="s">
        <v>58</v>
      </c>
      <c r="C16" s="8" t="s">
        <v>53</v>
      </c>
      <c r="D16" s="9">
        <v>270</v>
      </c>
      <c r="E16" s="9">
        <v>130</v>
      </c>
      <c r="F16" s="9"/>
      <c r="G16" s="21">
        <f t="shared" si="0"/>
        <v>400</v>
      </c>
      <c r="H16" s="10" t="s">
        <v>54</v>
      </c>
      <c r="I16" s="18">
        <v>0.3</v>
      </c>
      <c r="J16" s="11">
        <v>0.36</v>
      </c>
      <c r="K16" s="12">
        <v>500</v>
      </c>
      <c r="L16" s="42">
        <v>29.34</v>
      </c>
      <c r="M16" s="13">
        <f t="shared" si="1"/>
        <v>11736</v>
      </c>
      <c r="N16" s="2"/>
      <c r="O16" s="56">
        <f t="shared" si="2"/>
        <v>0</v>
      </c>
      <c r="P16" s="100"/>
      <c r="Q16" s="59"/>
    </row>
    <row r="17" spans="1:18" x14ac:dyDescent="0.25">
      <c r="A17" s="28">
        <v>8</v>
      </c>
      <c r="B17" s="7" t="s">
        <v>59</v>
      </c>
      <c r="C17" s="8" t="s">
        <v>53</v>
      </c>
      <c r="D17" s="9">
        <v>25</v>
      </c>
      <c r="E17" s="9">
        <v>240</v>
      </c>
      <c r="F17" s="9"/>
      <c r="G17" s="21">
        <f t="shared" si="0"/>
        <v>265</v>
      </c>
      <c r="H17" s="10" t="s">
        <v>54</v>
      </c>
      <c r="I17" s="18">
        <v>0.4</v>
      </c>
      <c r="J17" s="11">
        <v>0.11</v>
      </c>
      <c r="K17" s="12">
        <v>400</v>
      </c>
      <c r="L17" s="42">
        <v>30.49</v>
      </c>
      <c r="M17" s="13">
        <f t="shared" si="1"/>
        <v>8079.8499999999995</v>
      </c>
      <c r="N17" s="2"/>
      <c r="O17" s="56">
        <f t="shared" si="2"/>
        <v>0</v>
      </c>
      <c r="P17" s="100"/>
      <c r="Q17" s="59"/>
    </row>
    <row r="18" spans="1:18" x14ac:dyDescent="0.25">
      <c r="A18" s="28">
        <v>8</v>
      </c>
      <c r="B18" s="7" t="s">
        <v>60</v>
      </c>
      <c r="C18" s="8" t="s">
        <v>53</v>
      </c>
      <c r="D18" s="9">
        <v>40</v>
      </c>
      <c r="E18" s="9">
        <v>210</v>
      </c>
      <c r="F18" s="9"/>
      <c r="G18" s="21">
        <f t="shared" si="0"/>
        <v>250</v>
      </c>
      <c r="H18" s="10" t="s">
        <v>54</v>
      </c>
      <c r="I18" s="18">
        <v>0.25</v>
      </c>
      <c r="J18" s="11">
        <v>0.1</v>
      </c>
      <c r="K18" s="12">
        <v>600</v>
      </c>
      <c r="L18" s="42">
        <v>30.95</v>
      </c>
      <c r="M18" s="13">
        <f t="shared" si="1"/>
        <v>7737.5</v>
      </c>
      <c r="N18" s="2"/>
      <c r="O18" s="56">
        <f t="shared" si="2"/>
        <v>0</v>
      </c>
      <c r="P18" s="100"/>
      <c r="Q18" s="59"/>
    </row>
    <row r="19" spans="1:18" x14ac:dyDescent="0.25">
      <c r="A19" s="28">
        <v>8</v>
      </c>
      <c r="B19" s="7" t="s">
        <v>61</v>
      </c>
      <c r="C19" s="8" t="s">
        <v>53</v>
      </c>
      <c r="D19" s="9">
        <v>70</v>
      </c>
      <c r="E19" s="9">
        <v>200</v>
      </c>
      <c r="F19" s="9"/>
      <c r="G19" s="21">
        <f t="shared" si="0"/>
        <v>270</v>
      </c>
      <c r="H19" s="10" t="s">
        <v>54</v>
      </c>
      <c r="I19" s="18">
        <v>0.3</v>
      </c>
      <c r="J19" s="11">
        <v>0.23</v>
      </c>
      <c r="K19" s="12">
        <v>400</v>
      </c>
      <c r="L19" s="42">
        <v>31.37</v>
      </c>
      <c r="M19" s="13">
        <f t="shared" si="1"/>
        <v>8469.9</v>
      </c>
      <c r="N19" s="2"/>
      <c r="O19" s="56">
        <f t="shared" si="2"/>
        <v>0</v>
      </c>
      <c r="P19" s="100"/>
      <c r="Q19" s="59"/>
    </row>
    <row r="20" spans="1:18" x14ac:dyDescent="0.25">
      <c r="A20" s="28">
        <v>8</v>
      </c>
      <c r="B20" s="7" t="s">
        <v>62</v>
      </c>
      <c r="C20" s="8" t="s">
        <v>53</v>
      </c>
      <c r="D20" s="9">
        <v>120</v>
      </c>
      <c r="E20" s="9">
        <v>515</v>
      </c>
      <c r="F20" s="9"/>
      <c r="G20" s="21">
        <f t="shared" si="0"/>
        <v>635</v>
      </c>
      <c r="H20" s="10" t="s">
        <v>54</v>
      </c>
      <c r="I20" s="18">
        <v>0.4</v>
      </c>
      <c r="J20" s="11">
        <v>0.15</v>
      </c>
      <c r="K20" s="12">
        <v>700</v>
      </c>
      <c r="L20" s="42">
        <v>29.33</v>
      </c>
      <c r="M20" s="13">
        <f t="shared" si="1"/>
        <v>18624.55</v>
      </c>
      <c r="N20" s="2"/>
      <c r="O20" s="56">
        <f t="shared" si="2"/>
        <v>0</v>
      </c>
      <c r="P20" s="100"/>
      <c r="Q20" s="59"/>
    </row>
    <row r="21" spans="1:18" x14ac:dyDescent="0.25">
      <c r="A21" s="28">
        <v>8</v>
      </c>
      <c r="B21" s="7" t="s">
        <v>63</v>
      </c>
      <c r="C21" s="8" t="s">
        <v>53</v>
      </c>
      <c r="D21" s="9">
        <v>60</v>
      </c>
      <c r="E21" s="9">
        <v>385</v>
      </c>
      <c r="F21" s="9"/>
      <c r="G21" s="21">
        <f t="shared" si="0"/>
        <v>445</v>
      </c>
      <c r="H21" s="10" t="s">
        <v>54</v>
      </c>
      <c r="I21" s="18">
        <v>0.3</v>
      </c>
      <c r="J21" s="11">
        <v>0.21</v>
      </c>
      <c r="K21" s="12">
        <v>700</v>
      </c>
      <c r="L21" s="42">
        <v>29.88</v>
      </c>
      <c r="M21" s="13">
        <f t="shared" si="1"/>
        <v>13296.6</v>
      </c>
      <c r="N21" s="2"/>
      <c r="O21" s="56">
        <f t="shared" si="2"/>
        <v>0</v>
      </c>
      <c r="P21" s="99"/>
    </row>
    <row r="22" spans="1:18" x14ac:dyDescent="0.25">
      <c r="A22" s="37">
        <v>8</v>
      </c>
      <c r="B22" s="30" t="s">
        <v>64</v>
      </c>
      <c r="C22" s="8" t="s">
        <v>53</v>
      </c>
      <c r="D22" s="32">
        <v>50</v>
      </c>
      <c r="E22" s="32">
        <v>350</v>
      </c>
      <c r="F22" s="32"/>
      <c r="G22" s="21">
        <f t="shared" si="0"/>
        <v>400</v>
      </c>
      <c r="H22" s="10" t="s">
        <v>54</v>
      </c>
      <c r="I22" s="33">
        <v>0.4</v>
      </c>
      <c r="J22" s="34">
        <v>0.15</v>
      </c>
      <c r="K22" s="38">
        <v>400</v>
      </c>
      <c r="L22" s="43">
        <v>30.41</v>
      </c>
      <c r="M22" s="13">
        <f t="shared" si="1"/>
        <v>12164</v>
      </c>
      <c r="N22" s="2"/>
      <c r="O22" s="56">
        <f t="shared" si="2"/>
        <v>0</v>
      </c>
      <c r="P22" s="100"/>
      <c r="Q22" s="59"/>
      <c r="R22" s="41"/>
    </row>
    <row r="23" spans="1:18" x14ac:dyDescent="0.25">
      <c r="A23" s="37">
        <v>4</v>
      </c>
      <c r="B23" s="35" t="s">
        <v>28</v>
      </c>
      <c r="C23" s="31" t="s">
        <v>24</v>
      </c>
      <c r="D23" s="32">
        <v>150</v>
      </c>
      <c r="E23" s="32">
        <v>150</v>
      </c>
      <c r="F23" s="32"/>
      <c r="G23" s="21">
        <f t="shared" si="0"/>
        <v>300</v>
      </c>
      <c r="H23" s="10" t="s">
        <v>29</v>
      </c>
      <c r="I23" s="33">
        <v>0.3</v>
      </c>
      <c r="J23" s="34">
        <v>1</v>
      </c>
      <c r="K23" s="38">
        <v>600</v>
      </c>
      <c r="L23" s="43">
        <v>19.5</v>
      </c>
      <c r="M23" s="13">
        <f t="shared" ref="M23:M27" si="3">L23*G23</f>
        <v>5850</v>
      </c>
      <c r="N23" s="2"/>
      <c r="O23" s="56">
        <f t="shared" si="2"/>
        <v>0</v>
      </c>
      <c r="P23" s="99"/>
    </row>
    <row r="24" spans="1:18" x14ac:dyDescent="0.25">
      <c r="A24" s="55">
        <v>4</v>
      </c>
      <c r="B24" s="46" t="s">
        <v>28</v>
      </c>
      <c r="C24" s="47" t="s">
        <v>24</v>
      </c>
      <c r="D24" s="48">
        <v>150</v>
      </c>
      <c r="E24" s="48">
        <v>150</v>
      </c>
      <c r="F24" s="48"/>
      <c r="G24" s="21">
        <f t="shared" si="0"/>
        <v>300</v>
      </c>
      <c r="H24" s="49" t="s">
        <v>66</v>
      </c>
      <c r="I24" s="50">
        <v>0.3</v>
      </c>
      <c r="J24" s="51">
        <v>0.5</v>
      </c>
      <c r="K24" s="52">
        <v>600</v>
      </c>
      <c r="L24" s="53">
        <v>24.5</v>
      </c>
      <c r="M24" s="54">
        <f>L24*G24</f>
        <v>7350</v>
      </c>
      <c r="N24" s="2"/>
      <c r="O24" s="56">
        <f t="shared" si="2"/>
        <v>0</v>
      </c>
      <c r="P24" s="99"/>
    </row>
    <row r="25" spans="1:18" x14ac:dyDescent="0.25">
      <c r="A25" s="55">
        <v>4</v>
      </c>
      <c r="B25" s="30" t="s">
        <v>28</v>
      </c>
      <c r="C25" s="31" t="s">
        <v>53</v>
      </c>
      <c r="D25" s="32">
        <v>200</v>
      </c>
      <c r="E25" s="32">
        <v>200</v>
      </c>
      <c r="F25" s="32"/>
      <c r="G25" s="21">
        <f t="shared" si="0"/>
        <v>400</v>
      </c>
      <c r="H25" s="10" t="s">
        <v>65</v>
      </c>
      <c r="I25" s="33">
        <v>0.3</v>
      </c>
      <c r="J25" s="34">
        <v>0.2</v>
      </c>
      <c r="K25" s="31">
        <v>600</v>
      </c>
      <c r="L25" s="66">
        <v>29.5</v>
      </c>
      <c r="M25" s="64">
        <f>L25*G25</f>
        <v>11800</v>
      </c>
      <c r="N25" s="2"/>
      <c r="O25" s="56">
        <f t="shared" si="2"/>
        <v>0</v>
      </c>
      <c r="P25" s="99"/>
    </row>
    <row r="26" spans="1:18" x14ac:dyDescent="0.25">
      <c r="A26" s="55">
        <v>4</v>
      </c>
      <c r="B26" s="30" t="s">
        <v>28</v>
      </c>
      <c r="C26" s="31" t="s">
        <v>38</v>
      </c>
      <c r="D26" s="32"/>
      <c r="E26" s="32"/>
      <c r="F26" s="32">
        <v>150</v>
      </c>
      <c r="G26" s="21">
        <f t="shared" si="0"/>
        <v>150</v>
      </c>
      <c r="H26" s="10" t="s">
        <v>42</v>
      </c>
      <c r="I26" s="33" t="s">
        <v>46</v>
      </c>
      <c r="J26" s="34" t="s">
        <v>46</v>
      </c>
      <c r="K26" s="38" t="s">
        <v>46</v>
      </c>
      <c r="L26" s="43">
        <v>11.29</v>
      </c>
      <c r="M26" s="13">
        <f t="shared" si="3"/>
        <v>1693.4999999999998</v>
      </c>
      <c r="N26" s="2"/>
      <c r="O26" s="56">
        <f t="shared" si="2"/>
        <v>0</v>
      </c>
      <c r="P26" s="99"/>
    </row>
    <row r="27" spans="1:18" x14ac:dyDescent="0.25">
      <c r="A27" s="55">
        <v>4</v>
      </c>
      <c r="B27" s="30" t="s">
        <v>28</v>
      </c>
      <c r="C27" s="31" t="s">
        <v>39</v>
      </c>
      <c r="D27" s="32"/>
      <c r="E27" s="32"/>
      <c r="F27" s="32">
        <v>150</v>
      </c>
      <c r="G27" s="21">
        <f t="shared" si="0"/>
        <v>150</v>
      </c>
      <c r="H27" s="10" t="s">
        <v>43</v>
      </c>
      <c r="I27" s="33" t="s">
        <v>46</v>
      </c>
      <c r="J27" s="34" t="s">
        <v>46</v>
      </c>
      <c r="K27" s="38" t="s">
        <v>46</v>
      </c>
      <c r="L27" s="43">
        <v>25.82</v>
      </c>
      <c r="M27" s="13">
        <f t="shared" si="3"/>
        <v>3873</v>
      </c>
      <c r="N27" s="2"/>
      <c r="O27" s="56">
        <f t="shared" si="2"/>
        <v>0</v>
      </c>
      <c r="P27" s="101"/>
    </row>
    <row r="28" spans="1:18" ht="15.75" thickBot="1" x14ac:dyDescent="0.3">
      <c r="A28" s="36"/>
      <c r="B28" s="29"/>
      <c r="C28" s="14"/>
      <c r="D28" s="22">
        <f>SUM(D13:D27)</f>
        <v>1925</v>
      </c>
      <c r="E28" s="22">
        <f>SUM(E13:E27)</f>
        <v>2785</v>
      </c>
      <c r="F28" s="22">
        <f>SUM(F26:F27)</f>
        <v>300</v>
      </c>
      <c r="G28" s="22">
        <f>SUM(G13:G27)</f>
        <v>5010</v>
      </c>
      <c r="H28" s="26"/>
      <c r="I28" s="14"/>
      <c r="J28" s="109" t="s">
        <v>8</v>
      </c>
      <c r="K28" s="109"/>
      <c r="L28" s="25"/>
      <c r="M28" s="24">
        <f>SUM(M13:M27)</f>
        <v>141743.20000000001</v>
      </c>
      <c r="N28" s="57" t="s">
        <v>9</v>
      </c>
      <c r="O28" s="24">
        <f>SUM(O13:O27)</f>
        <v>0</v>
      </c>
      <c r="P28" s="89"/>
    </row>
    <row r="29" spans="1:18" ht="15.75" thickBot="1" x14ac:dyDescent="0.3">
      <c r="A29" s="104" t="s">
        <v>67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6"/>
      <c r="O29" s="23">
        <f>O28*0.23</f>
        <v>0</v>
      </c>
      <c r="P29" s="89"/>
    </row>
    <row r="30" spans="1:18" ht="15.75" thickBot="1" x14ac:dyDescent="0.3">
      <c r="A30" s="104" t="s">
        <v>10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6"/>
      <c r="O30" s="23">
        <f>O28+O29</f>
        <v>0</v>
      </c>
      <c r="P30" s="90"/>
    </row>
    <row r="31" spans="1:18" x14ac:dyDescent="0.25">
      <c r="A31" s="68" t="s">
        <v>31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</row>
    <row r="32" spans="1:18" x14ac:dyDescent="0.25">
      <c r="A32" s="70" t="s">
        <v>11</v>
      </c>
      <c r="B32" s="70"/>
      <c r="C32" s="7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83" t="s">
        <v>12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</row>
    <row r="34" spans="1:15" x14ac:dyDescent="0.25">
      <c r="A34" s="83" t="s">
        <v>13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</row>
    <row r="35" spans="1:15" x14ac:dyDescent="0.25">
      <c r="D35" s="6"/>
      <c r="E35" s="73" t="s">
        <v>14</v>
      </c>
      <c r="F35" s="45"/>
      <c r="G35" s="4" t="s">
        <v>15</v>
      </c>
      <c r="H35" s="74"/>
      <c r="I35" s="75"/>
      <c r="J35" s="75"/>
      <c r="K35" s="75"/>
      <c r="L35" s="75"/>
      <c r="M35" s="75"/>
      <c r="N35" s="75"/>
      <c r="O35" s="76"/>
    </row>
    <row r="36" spans="1:15" x14ac:dyDescent="0.25">
      <c r="D36" s="6"/>
      <c r="E36" s="73"/>
      <c r="F36" s="45"/>
      <c r="G36" s="4" t="s">
        <v>16</v>
      </c>
      <c r="H36" s="74"/>
      <c r="I36" s="75"/>
      <c r="J36" s="75"/>
      <c r="K36" s="75"/>
      <c r="L36" s="75"/>
      <c r="M36" s="75"/>
      <c r="N36" s="75"/>
      <c r="O36" s="76"/>
    </row>
    <row r="37" spans="1:15" x14ac:dyDescent="0.25">
      <c r="D37" s="39"/>
      <c r="E37" s="73"/>
      <c r="F37" s="45"/>
      <c r="G37" s="4" t="s">
        <v>17</v>
      </c>
      <c r="H37" s="74"/>
      <c r="I37" s="75"/>
      <c r="J37" s="75"/>
      <c r="K37" s="75"/>
      <c r="L37" s="75"/>
      <c r="M37" s="75"/>
      <c r="N37" s="75"/>
      <c r="O37" s="76"/>
    </row>
    <row r="38" spans="1:15" x14ac:dyDescent="0.25">
      <c r="A38" s="6"/>
      <c r="B38" s="6"/>
      <c r="C38" s="6"/>
      <c r="D38" s="40"/>
      <c r="E38" s="73"/>
      <c r="F38" s="45"/>
      <c r="G38" s="4" t="s">
        <v>18</v>
      </c>
      <c r="H38" s="74"/>
      <c r="I38" s="75"/>
      <c r="J38" s="75"/>
      <c r="K38" s="75"/>
      <c r="L38" s="75"/>
      <c r="M38" s="75"/>
      <c r="N38" s="75"/>
      <c r="O38" s="76"/>
    </row>
    <row r="39" spans="1:15" x14ac:dyDescent="0.25">
      <c r="E39" s="73"/>
      <c r="F39" s="45"/>
      <c r="G39" s="4" t="s">
        <v>19</v>
      </c>
      <c r="H39" s="5"/>
      <c r="I39" s="77" t="s">
        <v>20</v>
      </c>
      <c r="J39" s="78"/>
      <c r="K39" s="78"/>
      <c r="L39" s="78"/>
      <c r="M39" s="78"/>
      <c r="N39" s="78"/>
      <c r="O39" s="79"/>
    </row>
    <row r="42" spans="1:15" x14ac:dyDescent="0.25">
      <c r="A42" s="6"/>
      <c r="B42" s="6"/>
      <c r="C42" s="6"/>
      <c r="D42" s="6"/>
      <c r="E42" s="6"/>
      <c r="F42" s="6"/>
      <c r="J42" t="s">
        <v>21</v>
      </c>
      <c r="M42" s="71"/>
      <c r="N42" s="72"/>
    </row>
    <row r="44" spans="1:15" x14ac:dyDescent="0.25">
      <c r="A44" t="s">
        <v>32</v>
      </c>
    </row>
    <row r="45" spans="1:15" x14ac:dyDescent="0.25">
      <c r="A45" t="s">
        <v>33</v>
      </c>
    </row>
    <row r="46" spans="1:15" x14ac:dyDescent="0.25">
      <c r="A46" t="s">
        <v>34</v>
      </c>
    </row>
    <row r="47" spans="1:15" x14ac:dyDescent="0.25">
      <c r="A47" t="s">
        <v>35</v>
      </c>
    </row>
    <row r="48" spans="1:15" x14ac:dyDescent="0.25">
      <c r="A48" t="s">
        <v>36</v>
      </c>
    </row>
    <row r="49" spans="1:1" x14ac:dyDescent="0.25">
      <c r="A49" t="s">
        <v>68</v>
      </c>
    </row>
    <row r="50" spans="1:1" x14ac:dyDescent="0.25">
      <c r="A50" t="s">
        <v>69</v>
      </c>
    </row>
    <row r="51" spans="1:1" ht="17.25" x14ac:dyDescent="0.25">
      <c r="A51" t="s">
        <v>44</v>
      </c>
    </row>
  </sheetData>
  <mergeCells count="36">
    <mergeCell ref="C2:N2"/>
    <mergeCell ref="K4:M4"/>
    <mergeCell ref="I7:M7"/>
    <mergeCell ref="D10:G10"/>
    <mergeCell ref="H10:H12"/>
    <mergeCell ref="I10:I12"/>
    <mergeCell ref="J10:J12"/>
    <mergeCell ref="E11:E12"/>
    <mergeCell ref="K10:K12"/>
    <mergeCell ref="G11:G12"/>
    <mergeCell ref="B10:B12"/>
    <mergeCell ref="F11:F12"/>
    <mergeCell ref="P13:P27"/>
    <mergeCell ref="A33:O33"/>
    <mergeCell ref="C10:C12"/>
    <mergeCell ref="A29:N29"/>
    <mergeCell ref="A30:N30"/>
    <mergeCell ref="O10:O12"/>
    <mergeCell ref="J28:K28"/>
    <mergeCell ref="A10:A12"/>
    <mergeCell ref="E1:L1"/>
    <mergeCell ref="A31:P31"/>
    <mergeCell ref="A32:C32"/>
    <mergeCell ref="M42:N42"/>
    <mergeCell ref="E35:E39"/>
    <mergeCell ref="H35:O35"/>
    <mergeCell ref="H36:O36"/>
    <mergeCell ref="H37:O37"/>
    <mergeCell ref="H38:O38"/>
    <mergeCell ref="I39:O39"/>
    <mergeCell ref="P10:P12"/>
    <mergeCell ref="A34:O34"/>
    <mergeCell ref="M10:M12"/>
    <mergeCell ref="N10:N12"/>
    <mergeCell ref="P28:P30"/>
    <mergeCell ref="D11:D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7" sqref="D7"/>
    </sheetView>
  </sheetViews>
  <sheetFormatPr defaultRowHeight="15" x14ac:dyDescent="0.25"/>
  <cols>
    <col min="1" max="1" width="12.85546875" customWidth="1"/>
    <col min="3" max="4" width="10" customWidth="1"/>
  </cols>
  <sheetData>
    <row r="1" spans="1:4" x14ac:dyDescent="0.25">
      <c r="C1" t="s">
        <v>54</v>
      </c>
    </row>
    <row r="2" spans="1:4" x14ac:dyDescent="0.25">
      <c r="A2" t="s">
        <v>25</v>
      </c>
      <c r="B2" s="41"/>
      <c r="C2" s="41">
        <f>SUM(Hárok1!G13:G22)</f>
        <v>3710</v>
      </c>
      <c r="D2" s="41"/>
    </row>
    <row r="3" spans="1:4" x14ac:dyDescent="0.25">
      <c r="A3" t="s">
        <v>26</v>
      </c>
      <c r="B3" s="41"/>
      <c r="C3" s="41">
        <f>SUM(Hárok1!M13:M22)</f>
        <v>111176.70000000001</v>
      </c>
      <c r="D3" s="41"/>
    </row>
    <row r="4" spans="1:4" x14ac:dyDescent="0.25">
      <c r="A4" t="s">
        <v>27</v>
      </c>
      <c r="C4" s="65">
        <f>C3/C2</f>
        <v>29.966765498652293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2024-12-11T08:32:29Z</dcterms:modified>
</cp:coreProperties>
</file>