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B k SP\Prílohy B opravené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M21" i="1" s="1"/>
  <c r="O21" i="1" l="1"/>
  <c r="G14" i="1"/>
  <c r="O14" i="1" s="1"/>
  <c r="M14" i="1" l="1"/>
  <c r="C3" i="2" s="1"/>
  <c r="C2" i="2"/>
  <c r="G15" i="1"/>
  <c r="F24" i="1"/>
  <c r="G16" i="1"/>
  <c r="O16" i="1" s="1"/>
  <c r="G17" i="1"/>
  <c r="O17" i="1" s="1"/>
  <c r="G18" i="1"/>
  <c r="M18" i="1" s="1"/>
  <c r="G19" i="1"/>
  <c r="M19" i="1" s="1"/>
  <c r="G20" i="1"/>
  <c r="M20" i="1" s="1"/>
  <c r="G22" i="1"/>
  <c r="M22" i="1" s="1"/>
  <c r="G23" i="1"/>
  <c r="M23" i="1" s="1"/>
  <c r="G13" i="1"/>
  <c r="M13" i="1" s="1"/>
  <c r="B3" i="2" s="1"/>
  <c r="E24" i="1"/>
  <c r="D24" i="1"/>
  <c r="M15" i="1" l="1"/>
  <c r="O15" i="1"/>
  <c r="M16" i="1"/>
  <c r="C4" i="2"/>
  <c r="B2" i="2"/>
  <c r="B4" i="2" s="1"/>
  <c r="D2" i="2"/>
  <c r="M17" i="1"/>
  <c r="D3" i="2" s="1"/>
  <c r="D4" i="2" s="1"/>
  <c r="O19" i="1"/>
  <c r="O18" i="1"/>
  <c r="O13" i="1"/>
  <c r="O23" i="1"/>
  <c r="O22" i="1"/>
  <c r="O20" i="1"/>
  <c r="G24" i="1"/>
  <c r="M24" i="1" l="1"/>
  <c r="O24" i="1"/>
  <c r="O25" i="1" l="1"/>
  <c r="O26" i="1" s="1"/>
</calcChain>
</file>

<file path=xl/sharedStrings.xml><?xml version="1.0" encoding="utf-8"?>
<sst xmlns="http://schemas.openxmlformats.org/spreadsheetml/2006/main" count="93" uniqueCount="71">
  <si>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</si>
  <si>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</si>
  <si>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</si>
  <si>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</si>
  <si>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</si>
  <si>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</si>
  <si>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</si>
  <si>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</si>
  <si>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</si>
  <si>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</si>
  <si>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</si>
  <si>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</si>
  <si>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</si>
  <si>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</si>
  <si>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</si>
  <si>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</si>
  <si>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</si>
  <si>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</si>
  <si>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</si>
  <si>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</si>
  <si>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</si>
  <si>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</si>
  <si>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</si>
  <si>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</si>
  <si>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</si>
  <si>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</si>
  <si>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PU+50</t>
  </si>
  <si>
    <t>PU-50</t>
  </si>
  <si>
    <t>PP</t>
  </si>
  <si>
    <t>RN</t>
  </si>
  <si>
    <t>suma m3</t>
  </si>
  <si>
    <t>suma cena</t>
  </si>
  <si>
    <t>priemer cena</t>
  </si>
  <si>
    <t>Príloha B-5 Súťažných podkladov - návrh na plnenie kritéria na časť č.5 (Čertove kúty)</t>
  </si>
  <si>
    <t>Budča - časť č.5 (Čertove kúty)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</si>
  <si>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</si>
  <si>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</si>
  <si>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</si>
  <si>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</si>
  <si>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</si>
  <si>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</si>
  <si>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 rozsah zákazky a cenová ponuka uchádzača</t>
  </si>
  <si>
    <t>366A00</t>
  </si>
  <si>
    <t>365B00</t>
  </si>
  <si>
    <t>346B00</t>
  </si>
  <si>
    <t>č.7</t>
  </si>
  <si>
    <t>č.8</t>
  </si>
  <si>
    <t>Predpokladaný objem prác</t>
  </si>
  <si>
    <t>Druh prác</t>
  </si>
  <si>
    <t>spolu (m³/hod.)*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</si>
  <si>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</si>
  <si>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</si>
  <si>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</si>
  <si>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</si>
  <si>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</si>
  <si>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</si>
  <si>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</si>
  <si>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</si>
  <si>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</si>
  <si>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</si>
  <si>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372-11</t>
  </si>
  <si>
    <t>350A20</t>
  </si>
  <si>
    <t>343 - 0 0</t>
  </si>
  <si>
    <t>č.2</t>
  </si>
  <si>
    <t>PN+50</t>
  </si>
  <si>
    <t>PN-50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</si>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</sst>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9" fillId="0" borderId="0" xfId="0" applyFont="1" applyAlignment="1">
      <alignment horizontal="left" vertical="center"/>
    </xf>
    <xf numFmtId="49" fontId="8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2" fontId="8" fillId="0" borderId="7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0" fillId="0" borderId="28" xfId="0" applyBorder="1"/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8" fillId="0" borderId="7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6" xfId="0" applyNumberFormat="1" applyFont="1" applyFill="1" applyBorder="1" applyAlignment="1">
      <alignment vertical="center"/>
    </xf>
    <xf numFmtId="4" fontId="5" fillId="5" borderId="16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0" fillId="4" borderId="27" xfId="0" applyFill="1" applyBorder="1"/>
    <xf numFmtId="4" fontId="5" fillId="5" borderId="3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0" xfId="0" applyBorder="1"/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9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 applyProtection="1">
      <alignment horizontal="center" vertical="center"/>
      <protection locked="0"/>
    </xf>
    <xf numFmtId="4" fontId="5" fillId="2" borderId="35" xfId="0" applyNumberFormat="1" applyFont="1" applyFill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9" xfId="0" applyFont="1" applyBorder="1" applyAlignment="1">
      <alignment horizontal="left"/>
    </xf>
    <xf numFmtId="0" fontId="4" fillId="0" borderId="0" xfId="0" applyFont="1"/>
    <xf numFmtId="49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10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17" fillId="0" borderId="14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Normal="100" zoomScalePageLayoutView="40" workbookViewId="0">
      <selection activeCell="S22" sqref="S22"/>
    </sheetView>
  </sheetViews>
  <sheetFormatPr defaultRowHeight="15" x14ac:dyDescent="0.25"/>
  <cols>
    <col min="1" max="1" width="11.85546875" customWidth="1"/>
    <col min="2" max="2" width="10.42578125" customWidth="1"/>
    <col min="3" max="3" width="10.7109375" customWidth="1"/>
    <col min="4" max="4" width="9.140625" customWidth="1"/>
    <col min="5" max="5" width="8.7109375" customWidth="1"/>
    <col min="6" max="6" width="9" customWidth="1"/>
    <col min="7" max="7" width="10.7109375" customWidth="1"/>
    <col min="8" max="8" width="10.5703125" customWidth="1"/>
    <col min="9" max="9" width="10.28515625" customWidth="1"/>
    <col min="10" max="10" width="10.7109375" customWidth="1"/>
    <col min="11" max="13" width="11.7109375" customWidth="1"/>
    <col min="14" max="14" width="12.7109375" customWidth="1"/>
    <col min="15" max="15" width="11.7109375" customWidth="1"/>
    <col min="16" max="16" width="14.140625" customWidth="1"/>
  </cols>
  <sheetData>
    <row r="1" spans="1:16" x14ac:dyDescent="0.25">
      <c r="E1" s="96" t="s">
        <v>33</v>
      </c>
      <c r="F1" s="96"/>
      <c r="G1" s="96"/>
      <c r="H1" s="96"/>
      <c r="I1" s="96"/>
      <c r="J1" s="96"/>
      <c r="K1" s="96"/>
      <c r="L1" s="96"/>
    </row>
    <row r="2" spans="1:16" ht="18" x14ac:dyDescent="0.25">
      <c r="C2" s="99" t="s">
        <v>41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4" spans="1:16" ht="15.75" customHeight="1" x14ac:dyDescent="0.25">
      <c r="A4" s="49" t="s">
        <v>58</v>
      </c>
      <c r="B4" s="49"/>
      <c r="C4" s="50"/>
      <c r="D4" s="50"/>
      <c r="E4" s="50"/>
      <c r="F4" s="50"/>
      <c r="G4" s="50"/>
      <c r="H4" s="50"/>
      <c r="J4" s="41" t="s">
        <v>22</v>
      </c>
      <c r="K4" s="100" t="s">
        <v>34</v>
      </c>
      <c r="L4" s="100"/>
      <c r="M4" s="100"/>
    </row>
    <row r="7" spans="1:16" x14ac:dyDescent="0.25">
      <c r="A7" s="20" t="s">
        <v>59</v>
      </c>
      <c r="B7" s="52"/>
      <c r="C7" s="52"/>
      <c r="D7" s="52"/>
      <c r="E7" s="52"/>
      <c r="F7" s="20"/>
      <c r="I7" s="101"/>
      <c r="J7" s="101"/>
      <c r="K7" s="101"/>
      <c r="L7" s="101"/>
      <c r="M7" s="101"/>
    </row>
    <row r="8" spans="1:16" x14ac:dyDescent="0.25">
      <c r="A8" s="51"/>
      <c r="B8" s="20"/>
      <c r="C8" s="20"/>
      <c r="D8" s="20"/>
      <c r="E8" s="20"/>
      <c r="F8" s="20"/>
    </row>
    <row r="9" spans="1:16" ht="42.75" customHeight="1" thickBot="1" x14ac:dyDescent="0.3">
      <c r="A9" s="25"/>
      <c r="B9" s="26"/>
      <c r="G9" s="1"/>
      <c r="I9" s="36"/>
    </row>
    <row r="10" spans="1:16" ht="106.5" customHeight="1" thickBot="1" x14ac:dyDescent="0.3">
      <c r="A10" s="84" t="s">
        <v>0</v>
      </c>
      <c r="B10" s="88" t="s">
        <v>1</v>
      </c>
      <c r="C10" s="81" t="s">
        <v>2</v>
      </c>
      <c r="D10" s="102" t="s">
        <v>47</v>
      </c>
      <c r="E10" s="103"/>
      <c r="F10" s="103"/>
      <c r="G10" s="104"/>
      <c r="H10" s="105" t="s">
        <v>48</v>
      </c>
      <c r="I10" s="81" t="s">
        <v>3</v>
      </c>
      <c r="J10" s="110" t="s">
        <v>4</v>
      </c>
      <c r="K10" s="81" t="s">
        <v>5</v>
      </c>
      <c r="L10" s="21" t="s">
        <v>23</v>
      </c>
      <c r="M10" s="81" t="s">
        <v>6</v>
      </c>
      <c r="N10" s="116" t="s">
        <v>70</v>
      </c>
      <c r="O10" s="76" t="s">
        <v>69</v>
      </c>
      <c r="P10" s="113" t="s">
        <v>7</v>
      </c>
    </row>
    <row r="11" spans="1:16" ht="24" customHeight="1" x14ac:dyDescent="0.25">
      <c r="A11" s="82"/>
      <c r="B11" s="89"/>
      <c r="C11" s="97"/>
      <c r="D11" s="85" t="s">
        <v>55</v>
      </c>
      <c r="E11" s="79" t="s">
        <v>56</v>
      </c>
      <c r="F11" s="87" t="s">
        <v>57</v>
      </c>
      <c r="G11" s="87" t="s">
        <v>49</v>
      </c>
      <c r="H11" s="106"/>
      <c r="I11" s="108"/>
      <c r="J11" s="111"/>
      <c r="K11" s="82"/>
      <c r="M11" s="108"/>
      <c r="N11" s="117"/>
      <c r="O11" s="77"/>
      <c r="P11" s="114"/>
    </row>
    <row r="12" spans="1:16" ht="14.25" customHeight="1" thickBot="1" x14ac:dyDescent="0.3">
      <c r="A12" s="83"/>
      <c r="B12" s="90"/>
      <c r="C12" s="98"/>
      <c r="D12" s="86"/>
      <c r="E12" s="80"/>
      <c r="F12" s="80"/>
      <c r="G12" s="80"/>
      <c r="H12" s="107"/>
      <c r="I12" s="109"/>
      <c r="J12" s="112"/>
      <c r="K12" s="83"/>
      <c r="L12" s="22"/>
      <c r="M12" s="109"/>
      <c r="N12" s="118"/>
      <c r="O12" s="78"/>
      <c r="P12" s="115"/>
    </row>
    <row r="13" spans="1:16" ht="15.75" thickBot="1" x14ac:dyDescent="0.3">
      <c r="A13" s="37">
        <v>8</v>
      </c>
      <c r="B13" s="6" t="s">
        <v>60</v>
      </c>
      <c r="C13" s="7" t="s">
        <v>25</v>
      </c>
      <c r="D13" s="8"/>
      <c r="E13" s="8">
        <v>212</v>
      </c>
      <c r="F13" s="8"/>
      <c r="G13" s="27">
        <f>D13+E13+F13</f>
        <v>212</v>
      </c>
      <c r="H13" s="48" t="s">
        <v>24</v>
      </c>
      <c r="I13" s="23">
        <v>0.5</v>
      </c>
      <c r="J13" s="10">
        <v>1.56</v>
      </c>
      <c r="K13" s="7">
        <v>400</v>
      </c>
      <c r="L13" s="56">
        <v>17.97</v>
      </c>
      <c r="M13" s="12">
        <f>L13*G13</f>
        <v>3809.64</v>
      </c>
      <c r="N13" s="44"/>
      <c r="O13" s="45">
        <f>N13*G13</f>
        <v>0</v>
      </c>
      <c r="P13" s="93" t="s">
        <v>54</v>
      </c>
    </row>
    <row r="14" spans="1:16" ht="15.75" thickBot="1" x14ac:dyDescent="0.3">
      <c r="A14" s="37">
        <v>8</v>
      </c>
      <c r="B14" s="53" t="s">
        <v>62</v>
      </c>
      <c r="C14" s="7" t="s">
        <v>25</v>
      </c>
      <c r="D14" s="8">
        <v>258</v>
      </c>
      <c r="E14" s="8">
        <v>324</v>
      </c>
      <c r="F14" s="8"/>
      <c r="G14" s="27">
        <f t="shared" ref="G14:G23" si="0">D14+E14+F14</f>
        <v>582</v>
      </c>
      <c r="H14" s="9" t="s">
        <v>26</v>
      </c>
      <c r="I14" s="23">
        <v>0.4</v>
      </c>
      <c r="J14" s="10">
        <v>0.51</v>
      </c>
      <c r="K14" s="7">
        <v>600</v>
      </c>
      <c r="L14" s="57">
        <v>22.05</v>
      </c>
      <c r="M14" s="12">
        <f t="shared" ref="M14:M23" si="1">L14*G14</f>
        <v>12833.1</v>
      </c>
      <c r="N14" s="46"/>
      <c r="O14" s="45">
        <f t="shared" ref="O14:O15" si="2">N14*G14</f>
        <v>0</v>
      </c>
      <c r="P14" s="94"/>
    </row>
    <row r="15" spans="1:16" ht="15.75" thickBot="1" x14ac:dyDescent="0.3">
      <c r="A15" s="37">
        <v>8</v>
      </c>
      <c r="B15" s="6" t="s">
        <v>61</v>
      </c>
      <c r="C15" s="7" t="s">
        <v>25</v>
      </c>
      <c r="D15" s="8">
        <v>10</v>
      </c>
      <c r="E15" s="8">
        <v>202</v>
      </c>
      <c r="F15" s="8"/>
      <c r="G15" s="27">
        <f>D15+E15+F15</f>
        <v>212</v>
      </c>
      <c r="H15" s="9" t="s">
        <v>27</v>
      </c>
      <c r="I15" s="23">
        <v>0.3</v>
      </c>
      <c r="J15" s="10">
        <v>0.16</v>
      </c>
      <c r="K15" s="7">
        <v>400</v>
      </c>
      <c r="L15" s="57">
        <v>30.51</v>
      </c>
      <c r="M15" s="12">
        <f>L15*G15</f>
        <v>6468.12</v>
      </c>
      <c r="N15" s="46"/>
      <c r="O15" s="45">
        <f t="shared" si="2"/>
        <v>0</v>
      </c>
      <c r="P15" s="94"/>
    </row>
    <row r="16" spans="1:16" ht="15.75" thickBot="1" x14ac:dyDescent="0.3">
      <c r="A16" s="37">
        <v>8</v>
      </c>
      <c r="B16" s="6" t="s">
        <v>42</v>
      </c>
      <c r="C16" s="7" t="s">
        <v>25</v>
      </c>
      <c r="D16" s="8"/>
      <c r="E16" s="8">
        <v>102</v>
      </c>
      <c r="F16" s="8"/>
      <c r="G16" s="27">
        <f t="shared" si="0"/>
        <v>102</v>
      </c>
      <c r="H16" s="9" t="s">
        <v>27</v>
      </c>
      <c r="I16" s="23">
        <v>0.4</v>
      </c>
      <c r="J16" s="10">
        <v>0.11</v>
      </c>
      <c r="K16" s="7">
        <v>600</v>
      </c>
      <c r="L16" s="57">
        <v>29.15</v>
      </c>
      <c r="M16" s="12">
        <f t="shared" si="1"/>
        <v>2973.2999999999997</v>
      </c>
      <c r="N16" s="46"/>
      <c r="O16" s="45">
        <f t="shared" ref="O16:O23" si="3">N16*G16</f>
        <v>0</v>
      </c>
      <c r="P16" s="94"/>
    </row>
    <row r="17" spans="1:16" ht="15.75" thickBot="1" x14ac:dyDescent="0.3">
      <c r="A17" s="54">
        <v>8</v>
      </c>
      <c r="B17" s="16" t="s">
        <v>43</v>
      </c>
      <c r="C17" s="55" t="s">
        <v>25</v>
      </c>
      <c r="D17" s="18">
        <v>38</v>
      </c>
      <c r="E17" s="18">
        <v>148</v>
      </c>
      <c r="F17" s="18"/>
      <c r="G17" s="27">
        <f t="shared" si="0"/>
        <v>186</v>
      </c>
      <c r="H17" s="9" t="s">
        <v>27</v>
      </c>
      <c r="I17" s="24">
        <v>0.35</v>
      </c>
      <c r="J17" s="15">
        <v>0.2</v>
      </c>
      <c r="K17" s="17">
        <v>400</v>
      </c>
      <c r="L17" s="40">
        <v>28.39</v>
      </c>
      <c r="M17" s="12">
        <f t="shared" si="1"/>
        <v>5280.54</v>
      </c>
      <c r="N17" s="46"/>
      <c r="O17" s="45">
        <f t="shared" si="3"/>
        <v>0</v>
      </c>
      <c r="P17" s="94"/>
    </row>
    <row r="18" spans="1:16" ht="15.75" thickBot="1" x14ac:dyDescent="0.3">
      <c r="A18" s="54">
        <v>8</v>
      </c>
      <c r="B18" s="16" t="s">
        <v>44</v>
      </c>
      <c r="C18" s="55" t="s">
        <v>25</v>
      </c>
      <c r="D18" s="18">
        <v>65</v>
      </c>
      <c r="E18" s="18">
        <v>103</v>
      </c>
      <c r="F18" s="18"/>
      <c r="G18" s="27">
        <f t="shared" si="0"/>
        <v>168</v>
      </c>
      <c r="H18" s="9" t="s">
        <v>27</v>
      </c>
      <c r="I18" s="24">
        <v>0.35</v>
      </c>
      <c r="J18" s="15">
        <v>0.11</v>
      </c>
      <c r="K18" s="17">
        <v>400</v>
      </c>
      <c r="L18" s="40">
        <v>29.28</v>
      </c>
      <c r="M18" s="12">
        <f t="shared" si="1"/>
        <v>4919.04</v>
      </c>
      <c r="N18" s="46"/>
      <c r="O18" s="45">
        <f t="shared" si="3"/>
        <v>0</v>
      </c>
      <c r="P18" s="94"/>
    </row>
    <row r="19" spans="1:16" ht="15.75" thickBot="1" x14ac:dyDescent="0.3">
      <c r="A19" s="38">
        <v>8</v>
      </c>
      <c r="B19" s="6" t="s">
        <v>28</v>
      </c>
      <c r="C19" s="17" t="s">
        <v>25</v>
      </c>
      <c r="D19" s="18">
        <v>300</v>
      </c>
      <c r="E19" s="18">
        <v>700</v>
      </c>
      <c r="F19" s="18"/>
      <c r="G19" s="27">
        <f t="shared" si="0"/>
        <v>1000</v>
      </c>
      <c r="H19" s="11" t="s">
        <v>29</v>
      </c>
      <c r="I19" s="23">
        <v>0.3</v>
      </c>
      <c r="J19" s="15">
        <v>1</v>
      </c>
      <c r="K19" s="17">
        <v>600</v>
      </c>
      <c r="L19" s="58">
        <v>19.5</v>
      </c>
      <c r="M19" s="12">
        <f t="shared" ref="M19:M21" si="4">L19*G19</f>
        <v>19500</v>
      </c>
      <c r="N19" s="46"/>
      <c r="O19" s="45">
        <f t="shared" si="3"/>
        <v>0</v>
      </c>
      <c r="P19" s="94"/>
    </row>
    <row r="20" spans="1:16" ht="15.75" thickBot="1" x14ac:dyDescent="0.3">
      <c r="A20" s="38">
        <v>8</v>
      </c>
      <c r="B20" s="16" t="s">
        <v>28</v>
      </c>
      <c r="C20" s="17" t="s">
        <v>25</v>
      </c>
      <c r="D20" s="18">
        <v>600</v>
      </c>
      <c r="E20" s="18">
        <v>200</v>
      </c>
      <c r="F20" s="18"/>
      <c r="G20" s="27">
        <f t="shared" si="0"/>
        <v>800</v>
      </c>
      <c r="H20" s="9" t="s">
        <v>64</v>
      </c>
      <c r="I20" s="24">
        <v>0.3</v>
      </c>
      <c r="J20" s="15">
        <v>0.5</v>
      </c>
      <c r="K20" s="17">
        <v>600</v>
      </c>
      <c r="L20" s="42">
        <v>24.5</v>
      </c>
      <c r="M20" s="12">
        <f t="shared" si="4"/>
        <v>19600</v>
      </c>
      <c r="N20" s="46"/>
      <c r="O20" s="45">
        <f t="shared" si="3"/>
        <v>0</v>
      </c>
      <c r="P20" s="94"/>
    </row>
    <row r="21" spans="1:16" ht="15.75" thickBot="1" x14ac:dyDescent="0.3">
      <c r="A21" s="37">
        <v>8</v>
      </c>
      <c r="B21" s="6" t="s">
        <v>28</v>
      </c>
      <c r="C21" s="7" t="s">
        <v>63</v>
      </c>
      <c r="D21" s="8">
        <v>100</v>
      </c>
      <c r="E21" s="8">
        <v>100</v>
      </c>
      <c r="F21" s="8"/>
      <c r="G21" s="27">
        <f t="shared" si="0"/>
        <v>200</v>
      </c>
      <c r="H21" s="11" t="s">
        <v>65</v>
      </c>
      <c r="I21" s="23">
        <v>0.3</v>
      </c>
      <c r="J21" s="10">
        <v>0.2</v>
      </c>
      <c r="K21" s="7">
        <v>600</v>
      </c>
      <c r="L21" s="42">
        <v>29.5</v>
      </c>
      <c r="M21" s="12">
        <f t="shared" si="4"/>
        <v>5900</v>
      </c>
      <c r="N21" s="47"/>
      <c r="O21" s="45">
        <f t="shared" si="3"/>
        <v>0</v>
      </c>
      <c r="P21" s="94"/>
    </row>
    <row r="22" spans="1:16" ht="15.75" thickBot="1" x14ac:dyDescent="0.3">
      <c r="A22" s="37">
        <v>8</v>
      </c>
      <c r="B22" s="6" t="s">
        <v>28</v>
      </c>
      <c r="C22" s="7" t="s">
        <v>45</v>
      </c>
      <c r="D22" s="8"/>
      <c r="E22" s="8"/>
      <c r="F22" s="8">
        <v>150</v>
      </c>
      <c r="G22" s="27">
        <f t="shared" si="0"/>
        <v>150</v>
      </c>
      <c r="H22" s="11" t="s">
        <v>50</v>
      </c>
      <c r="I22" s="23" t="s">
        <v>52</v>
      </c>
      <c r="J22" s="10" t="s">
        <v>52</v>
      </c>
      <c r="K22" s="7" t="s">
        <v>52</v>
      </c>
      <c r="L22" s="59">
        <v>11.29</v>
      </c>
      <c r="M22" s="12">
        <f t="shared" si="1"/>
        <v>1693.4999999999998</v>
      </c>
      <c r="N22" s="47"/>
      <c r="O22" s="45">
        <f t="shared" si="3"/>
        <v>0</v>
      </c>
      <c r="P22" s="94"/>
    </row>
    <row r="23" spans="1:16" ht="17.25" customHeight="1" thickBot="1" x14ac:dyDescent="0.3">
      <c r="A23" s="37">
        <v>8</v>
      </c>
      <c r="B23" s="6" t="s">
        <v>28</v>
      </c>
      <c r="C23" s="7" t="s">
        <v>46</v>
      </c>
      <c r="D23" s="8"/>
      <c r="E23" s="8"/>
      <c r="F23" s="8">
        <v>150</v>
      </c>
      <c r="G23" s="27">
        <f t="shared" si="0"/>
        <v>150</v>
      </c>
      <c r="H23" s="9" t="s">
        <v>51</v>
      </c>
      <c r="I23" s="23" t="s">
        <v>52</v>
      </c>
      <c r="J23" s="10" t="s">
        <v>52</v>
      </c>
      <c r="K23" s="7" t="s">
        <v>52</v>
      </c>
      <c r="L23" s="60">
        <v>25.82</v>
      </c>
      <c r="M23" s="12">
        <f t="shared" si="1"/>
        <v>3873</v>
      </c>
      <c r="N23" s="46"/>
      <c r="O23" s="45">
        <f t="shared" si="3"/>
        <v>0</v>
      </c>
      <c r="P23" s="95"/>
    </row>
    <row r="24" spans="1:16" ht="15.75" thickBot="1" x14ac:dyDescent="0.3">
      <c r="A24" s="31"/>
      <c r="B24" s="19"/>
      <c r="C24" s="13"/>
      <c r="D24" s="28">
        <f>SUM(D13:D23)</f>
        <v>1371</v>
      </c>
      <c r="E24" s="28">
        <f>SUM(E13:E23)</f>
        <v>2091</v>
      </c>
      <c r="F24" s="28">
        <f>SUM(F22:F23)</f>
        <v>300</v>
      </c>
      <c r="G24" s="28">
        <f>SUM(G13:G23)</f>
        <v>3762</v>
      </c>
      <c r="H24" s="34"/>
      <c r="I24" s="35"/>
      <c r="J24" s="72" t="s">
        <v>8</v>
      </c>
      <c r="K24" s="72"/>
      <c r="L24" s="33"/>
      <c r="M24" s="32">
        <f>SUM(M13:M23)</f>
        <v>86850.239999999991</v>
      </c>
      <c r="N24" s="14" t="s">
        <v>9</v>
      </c>
      <c r="O24" s="29">
        <f>SUM(O13:O23)</f>
        <v>0</v>
      </c>
      <c r="P24" s="119"/>
    </row>
    <row r="25" spans="1:16" ht="15.75" thickBot="1" x14ac:dyDescent="0.3">
      <c r="A25" s="73" t="s">
        <v>66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5"/>
      <c r="O25" s="30">
        <f>O24*0.23</f>
        <v>0</v>
      </c>
      <c r="P25" s="119"/>
    </row>
    <row r="26" spans="1:16" ht="15.75" thickBot="1" x14ac:dyDescent="0.3">
      <c r="A26" s="73" t="s">
        <v>10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30">
        <f>O24+O25</f>
        <v>0</v>
      </c>
      <c r="P26" s="120"/>
    </row>
    <row r="27" spans="1:16" x14ac:dyDescent="0.25">
      <c r="A27" s="91" t="s">
        <v>35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</row>
    <row r="28" spans="1:16" x14ac:dyDescent="0.25">
      <c r="A28" s="61" t="s">
        <v>11</v>
      </c>
      <c r="B28" s="61"/>
      <c r="C28" s="6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6" x14ac:dyDescent="0.25">
      <c r="A29" s="71" t="s">
        <v>12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16" x14ac:dyDescent="0.25">
      <c r="A30" s="71" t="s">
        <v>13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</row>
    <row r="31" spans="1:16" x14ac:dyDescent="0.25">
      <c r="D31" s="5"/>
      <c r="E31" s="64" t="s">
        <v>14</v>
      </c>
      <c r="F31" s="43"/>
      <c r="G31" s="3" t="s">
        <v>15</v>
      </c>
      <c r="H31" s="65"/>
      <c r="I31" s="66"/>
      <c r="J31" s="66"/>
      <c r="K31" s="66"/>
      <c r="L31" s="66"/>
      <c r="M31" s="66"/>
      <c r="N31" s="66"/>
      <c r="O31" s="67"/>
    </row>
    <row r="32" spans="1:16" x14ac:dyDescent="0.25">
      <c r="D32" s="5"/>
      <c r="E32" s="64"/>
      <c r="F32" s="43"/>
      <c r="G32" s="3" t="s">
        <v>16</v>
      </c>
      <c r="H32" s="65"/>
      <c r="I32" s="66"/>
      <c r="J32" s="66"/>
      <c r="K32" s="66"/>
      <c r="L32" s="66"/>
      <c r="M32" s="66"/>
      <c r="N32" s="66"/>
      <c r="O32" s="67"/>
    </row>
    <row r="33" spans="1:15" x14ac:dyDescent="0.25">
      <c r="D33" s="5"/>
      <c r="E33" s="64"/>
      <c r="F33" s="43"/>
      <c r="G33" s="3" t="s">
        <v>17</v>
      </c>
      <c r="H33" s="65"/>
      <c r="I33" s="66"/>
      <c r="J33" s="66"/>
      <c r="K33" s="66"/>
      <c r="L33" s="66"/>
      <c r="M33" s="66"/>
      <c r="N33" s="66"/>
      <c r="O33" s="67"/>
    </row>
    <row r="34" spans="1:15" x14ac:dyDescent="0.25">
      <c r="A34" s="5"/>
      <c r="B34" s="5"/>
      <c r="C34" s="5"/>
      <c r="E34" s="64"/>
      <c r="F34" s="43"/>
      <c r="G34" s="3" t="s">
        <v>18</v>
      </c>
      <c r="H34" s="65"/>
      <c r="I34" s="66"/>
      <c r="J34" s="66"/>
      <c r="K34" s="66"/>
      <c r="L34" s="66"/>
      <c r="M34" s="66"/>
      <c r="N34" s="66"/>
      <c r="O34" s="67"/>
    </row>
    <row r="35" spans="1:15" x14ac:dyDescent="0.25">
      <c r="E35" s="64"/>
      <c r="F35" s="43"/>
      <c r="G35" s="3" t="s">
        <v>19</v>
      </c>
      <c r="H35" s="4"/>
      <c r="I35" s="68" t="s">
        <v>20</v>
      </c>
      <c r="J35" s="69"/>
      <c r="K35" s="69"/>
      <c r="L35" s="69"/>
      <c r="M35" s="69"/>
      <c r="N35" s="69"/>
      <c r="O35" s="70"/>
    </row>
    <row r="38" spans="1:15" x14ac:dyDescent="0.25">
      <c r="A38" s="5"/>
      <c r="B38" s="5"/>
      <c r="C38" s="5"/>
      <c r="D38" s="5"/>
      <c r="E38" s="5"/>
      <c r="F38" s="5"/>
      <c r="J38" t="s">
        <v>21</v>
      </c>
      <c r="M38" s="62"/>
      <c r="N38" s="63"/>
    </row>
    <row r="40" spans="1:15" x14ac:dyDescent="0.25">
      <c r="A40" t="s">
        <v>36</v>
      </c>
    </row>
    <row r="41" spans="1:15" x14ac:dyDescent="0.25">
      <c r="A41" t="s">
        <v>37</v>
      </c>
    </row>
    <row r="42" spans="1:15" x14ac:dyDescent="0.25">
      <c r="A42" t="s">
        <v>38</v>
      </c>
    </row>
    <row r="43" spans="1:15" x14ac:dyDescent="0.25">
      <c r="A43" t="s">
        <v>39</v>
      </c>
    </row>
    <row r="44" spans="1:15" x14ac:dyDescent="0.25">
      <c r="A44" t="s">
        <v>40</v>
      </c>
    </row>
    <row r="45" spans="1:15" x14ac:dyDescent="0.25">
      <c r="A45" t="s">
        <v>67</v>
      </c>
    </row>
    <row r="46" spans="1:15" x14ac:dyDescent="0.25">
      <c r="A46" t="s">
        <v>68</v>
      </c>
    </row>
    <row r="47" spans="1:15" ht="17.25" x14ac:dyDescent="0.25">
      <c r="A47" t="s">
        <v>53</v>
      </c>
    </row>
  </sheetData>
  <mergeCells count="36">
    <mergeCell ref="A27:P27"/>
    <mergeCell ref="P13:P23"/>
    <mergeCell ref="E1:L1"/>
    <mergeCell ref="C10:C12"/>
    <mergeCell ref="C2:N2"/>
    <mergeCell ref="K4:M4"/>
    <mergeCell ref="I7:M7"/>
    <mergeCell ref="D10:G10"/>
    <mergeCell ref="H10:H12"/>
    <mergeCell ref="I10:I12"/>
    <mergeCell ref="J10:J12"/>
    <mergeCell ref="F11:F12"/>
    <mergeCell ref="P10:P12"/>
    <mergeCell ref="M10:M12"/>
    <mergeCell ref="N10:N12"/>
    <mergeCell ref="P24:P26"/>
    <mergeCell ref="J24:K24"/>
    <mergeCell ref="A25:N25"/>
    <mergeCell ref="A26:N26"/>
    <mergeCell ref="O10:O12"/>
    <mergeCell ref="E11:E12"/>
    <mergeCell ref="K10:K12"/>
    <mergeCell ref="A10:A12"/>
    <mergeCell ref="D11:D12"/>
    <mergeCell ref="G11:G12"/>
    <mergeCell ref="B10:B12"/>
    <mergeCell ref="A28:C28"/>
    <mergeCell ref="M38:N38"/>
    <mergeCell ref="E31:E35"/>
    <mergeCell ref="H31:O31"/>
    <mergeCell ref="H32:O32"/>
    <mergeCell ref="H33:O33"/>
    <mergeCell ref="H34:O34"/>
    <mergeCell ref="I35:O35"/>
    <mergeCell ref="A30:O30"/>
    <mergeCell ref="A29:O29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8" sqref="D8:D9"/>
    </sheetView>
  </sheetViews>
  <sheetFormatPr defaultRowHeight="15" x14ac:dyDescent="0.25"/>
  <cols>
    <col min="1" max="1" width="12.5703125" customWidth="1"/>
  </cols>
  <sheetData>
    <row r="1" spans="1:4" x14ac:dyDescent="0.25">
      <c r="B1" t="s">
        <v>24</v>
      </c>
      <c r="C1" t="s">
        <v>26</v>
      </c>
      <c r="D1" t="s">
        <v>27</v>
      </c>
    </row>
    <row r="2" spans="1:4" x14ac:dyDescent="0.25">
      <c r="A2" t="s">
        <v>30</v>
      </c>
      <c r="B2" s="39">
        <f>SUM(Hárok1!G13:G13)</f>
        <v>212</v>
      </c>
      <c r="C2" s="39">
        <f>SUM(Hárok1!G14)</f>
        <v>582</v>
      </c>
      <c r="D2" s="39">
        <f>SUM(Hárok1!G15:G18)</f>
        <v>668</v>
      </c>
    </row>
    <row r="3" spans="1:4" x14ac:dyDescent="0.25">
      <c r="A3" t="s">
        <v>31</v>
      </c>
      <c r="B3" s="39">
        <f>SUM(Hárok1!M13:M13)</f>
        <v>3809.64</v>
      </c>
      <c r="C3" s="39">
        <f>SUM(Hárok1!M14)</f>
        <v>12833.1</v>
      </c>
      <c r="D3" s="39">
        <f>SUM(Hárok1!M15:M18)</f>
        <v>19641</v>
      </c>
    </row>
    <row r="4" spans="1:4" x14ac:dyDescent="0.25">
      <c r="A4" t="s">
        <v>32</v>
      </c>
      <c r="B4">
        <f>B3/B2</f>
        <v>17.97</v>
      </c>
      <c r="C4">
        <f t="shared" ref="C4:D4" si="0">C3/C2</f>
        <v>22.05</v>
      </c>
      <c r="D4">
        <f t="shared" si="0"/>
        <v>29.402694610778443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2024-12-04T15:04:45Z</cp:lastPrinted>
  <dcterms:created xsi:type="dcterms:W3CDTF">2015-11-17T17:21:08Z</dcterms:created>
  <dcterms:modified xsi:type="dcterms:W3CDTF">2024-12-11T08:36:07Z</dcterms:modified>
</cp:coreProperties>
</file>