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 codeName="Tento_zošit" defaultThemeVersion="124226"/>
  <xr:revisionPtr revIDLastSave="0" documentId="13_ncr:1_{BCE86BC3-F644-44E5-B876-396D4C1FCFFF}" xr6:coauthVersionLast="36" xr6:coauthVersionMax="36" xr10:uidLastSave="{00000000-0000-0000-0000-000000000000}"/>
  <bookViews>
    <workbookView xWindow="-105" yWindow="-105" windowWidth="23250" windowHeight="12570" tabRatio="785" activeTab="5" xr2:uid="{00000000-000D-0000-FFFF-FFFF00000000}"/>
  </bookViews>
  <sheets>
    <sheet name="Príl.1kA2-Návrh na plnenie" sheetId="9" r:id="rId1"/>
    <sheet name="Príl.č.1 B2-Servis ZnH I." sheetId="12" r:id="rId2"/>
    <sheet name="Príl.č.1.1 B2-ServisZV-PstrKrII" sheetId="11" r:id="rId3"/>
    <sheet name="Príl.č.2 B2-Sumár" sheetId="2" r:id="rId4"/>
    <sheet name="Príl.č.3 B2-Zoznam ND" sheetId="3" r:id="rId5"/>
    <sheet name="Príl.č.4 B2 - HodSadzba " sheetId="10" r:id="rId6"/>
  </sheets>
  <definedNames>
    <definedName name="_BTS1" localSheetId="1">#REF!</definedName>
    <definedName name="_BTS1">#REF!</definedName>
    <definedName name="_BTS2" localSheetId="1">#REF!</definedName>
    <definedName name="_BTS2">#REF!</definedName>
    <definedName name="_BTT1" localSheetId="1">#REF!</definedName>
    <definedName name="_BTT1">#REF!</definedName>
    <definedName name="_BTT2" localSheetId="1">#REF!</definedName>
    <definedName name="_BTT2">#REF!</definedName>
    <definedName name="_BTT3" localSheetId="1">#REF!</definedName>
    <definedName name="_BTT3">#REF!</definedName>
    <definedName name="koef1" localSheetId="1">#REF!</definedName>
    <definedName name="koef1">#REF!</definedName>
    <definedName name="koef2" localSheetId="1">#REF!</definedName>
    <definedName name="koef2">#REF!</definedName>
    <definedName name="_xlnm.Print_Titles" localSheetId="1">'Príl.č.1 B2-Servis ZnH I.'!$1:$3</definedName>
    <definedName name="_xlnm.Print_Titles" localSheetId="2">'Príl.č.1.1 B2-ServisZV-PstrKrII'!$1:$3</definedName>
    <definedName name="_xlnm.Print_Titles" localSheetId="4">'Príl.č.3 B2-Zoznam ND'!$1:$6</definedName>
    <definedName name="_xlnm.Print_Area" localSheetId="0">'Príl.1kA2-Návrh na plnenie'!$A$1:$B$40</definedName>
    <definedName name="_xlnm.Print_Area" localSheetId="1">'Príl.č.1 B2-Servis ZnH I.'!$A$1:$H$135</definedName>
    <definedName name="_xlnm.Print_Area" localSheetId="2">'Príl.č.1.1 B2-ServisZV-PstrKrII'!$A$1:$I$106</definedName>
    <definedName name="_xlnm.Print_Area" localSheetId="3">'Príl.č.2 B2-Sumár'!$A$1:$E$47</definedName>
    <definedName name="_xlnm.Print_Area" localSheetId="4">'Príl.č.3 B2-Zoznam ND'!$A$1:$H$209</definedName>
    <definedName name="_xlnm.Print_Area" localSheetId="5">'Príl.č.4 B2 - HodSadzba '!$A$1:$F$28</definedName>
  </definedNames>
  <calcPr calcId="191029"/>
</workbook>
</file>

<file path=xl/calcChain.xml><?xml version="1.0" encoding="utf-8"?>
<calcChain xmlns="http://schemas.openxmlformats.org/spreadsheetml/2006/main">
  <c r="G51" i="11" l="1"/>
  <c r="B22" i="2" l="1"/>
  <c r="B13" i="2"/>
  <c r="G102" i="11"/>
  <c r="G101" i="11"/>
  <c r="G127" i="12"/>
  <c r="G126" i="12"/>
  <c r="D18" i="10"/>
  <c r="D17" i="10"/>
  <c r="D16" i="10"/>
  <c r="D15" i="10"/>
  <c r="D14" i="10"/>
  <c r="D13" i="10"/>
  <c r="D12" i="10"/>
  <c r="D11" i="10"/>
  <c r="G103" i="11" l="1"/>
  <c r="C22" i="2" s="1"/>
  <c r="G128" i="12"/>
  <c r="C13" i="2" s="1"/>
  <c r="D19" i="10"/>
  <c r="G9" i="11" l="1"/>
  <c r="G10" i="11"/>
  <c r="G11" i="11"/>
  <c r="G12" i="11"/>
  <c r="G13" i="11"/>
  <c r="G14" i="11"/>
  <c r="G15" i="11"/>
  <c r="G16" i="11"/>
  <c r="G17" i="11"/>
  <c r="G18" i="11"/>
  <c r="G19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2" i="11"/>
  <c r="G53" i="11"/>
  <c r="G54" i="11"/>
  <c r="G55" i="11"/>
  <c r="G56" i="11"/>
  <c r="G57" i="11"/>
  <c r="G58" i="11"/>
  <c r="G59" i="11"/>
  <c r="G60" i="11"/>
  <c r="G61" i="11"/>
  <c r="G69" i="11"/>
  <c r="G70" i="11"/>
  <c r="G71" i="11"/>
  <c r="G72" i="11"/>
  <c r="G75" i="11"/>
  <c r="G76" i="11"/>
  <c r="G79" i="11"/>
  <c r="G80" i="11"/>
  <c r="G81" i="11"/>
  <c r="G84" i="11"/>
  <c r="G85" i="11"/>
  <c r="G86" i="11"/>
  <c r="G87" i="11"/>
  <c r="G94" i="11"/>
  <c r="G95" i="11"/>
  <c r="G93" i="11"/>
  <c r="G83" i="11"/>
  <c r="G78" i="11"/>
  <c r="G74" i="11"/>
  <c r="G68" i="11"/>
  <c r="G25" i="11"/>
  <c r="G8" i="11"/>
  <c r="G120" i="12"/>
  <c r="G119" i="12"/>
  <c r="G118" i="12"/>
  <c r="G112" i="12"/>
  <c r="G111" i="12"/>
  <c r="G110" i="12"/>
  <c r="G109" i="12"/>
  <c r="G108" i="12"/>
  <c r="G106" i="12"/>
  <c r="G105" i="12"/>
  <c r="G104" i="12"/>
  <c r="G103" i="12"/>
  <c r="G101" i="12"/>
  <c r="G100" i="12"/>
  <c r="G99" i="12"/>
  <c r="G97" i="12"/>
  <c r="G96" i="12"/>
  <c r="G95" i="12"/>
  <c r="G79" i="12"/>
  <c r="G78" i="12"/>
  <c r="G57" i="12"/>
  <c r="G56" i="12"/>
  <c r="G55" i="12"/>
  <c r="G9" i="12"/>
  <c r="G10" i="12"/>
  <c r="G11" i="12"/>
  <c r="G12" i="12"/>
  <c r="G13" i="12"/>
  <c r="G14" i="12"/>
  <c r="G15" i="12"/>
  <c r="G16" i="12"/>
  <c r="G8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22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80" i="12"/>
  <c r="G81" i="12"/>
  <c r="G82" i="12"/>
  <c r="G83" i="12"/>
  <c r="G84" i="12"/>
  <c r="G85" i="12"/>
  <c r="G86" i="12"/>
  <c r="G87" i="12"/>
  <c r="G88" i="12"/>
  <c r="G20" i="11" l="1"/>
  <c r="G113" i="12"/>
  <c r="C12" i="2" s="1"/>
  <c r="G17" i="12"/>
  <c r="G73" i="12"/>
  <c r="B23" i="2"/>
  <c r="B21" i="2"/>
  <c r="B20" i="2"/>
  <c r="B19" i="2"/>
  <c r="B14" i="2"/>
  <c r="B12" i="2"/>
  <c r="B11" i="2"/>
  <c r="B10" i="2"/>
  <c r="B9" i="2"/>
  <c r="C10" i="2" l="1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88" i="11" l="1"/>
  <c r="C21" i="2" s="1"/>
  <c r="G62" i="11"/>
  <c r="C20" i="2" s="1"/>
  <c r="C19" i="2" l="1"/>
  <c r="C9" i="2"/>
  <c r="G121" i="12"/>
  <c r="C14" i="2" s="1"/>
  <c r="G89" i="12"/>
  <c r="C11" i="2" s="1"/>
  <c r="G7" i="3"/>
  <c r="G186" i="3" s="1"/>
  <c r="C197" i="3" s="1"/>
  <c r="C200" i="3" l="1"/>
  <c r="C202" i="3" s="1"/>
  <c r="G96" i="11"/>
  <c r="C23" i="2" s="1"/>
  <c r="C24" i="2" s="1"/>
  <c r="C15" i="2"/>
  <c r="C33" i="2" l="1"/>
  <c r="C35" i="2" s="1"/>
  <c r="C37" i="2" l="1"/>
  <c r="C39" i="2" s="1"/>
  <c r="B13" i="9"/>
</calcChain>
</file>

<file path=xl/sharedStrings.xml><?xml version="1.0" encoding="utf-8"?>
<sst xmlns="http://schemas.openxmlformats.org/spreadsheetml/2006/main" count="1025" uniqueCount="434">
  <si>
    <t>Položka</t>
  </si>
  <si>
    <t>Zariadenie</t>
  </si>
  <si>
    <t>Popis činnosti</t>
  </si>
  <si>
    <t>Počet zariadení</t>
  </si>
  <si>
    <t>Cena            (EUR bez DPH)</t>
  </si>
  <si>
    <t>Spolu</t>
  </si>
  <si>
    <t>Test napájacieho napätia na konektore kamery zvnútra</t>
  </si>
  <si>
    <t>Test napájacieho napätia na konektore objektívu zvnútra</t>
  </si>
  <si>
    <t>Vyčistenie šošoviek objektívu</t>
  </si>
  <si>
    <t>Kontrola nastavenia objektívu na sledované scény</t>
  </si>
  <si>
    <t>Spätná montáž statívu a funkčný test, kontrola vyhrievania</t>
  </si>
  <si>
    <t>Kontrola nastavenia otočného statívu na sledované scény</t>
  </si>
  <si>
    <t>Kontrola obrazu sledovanej scény</t>
  </si>
  <si>
    <t>Funkčný test kompletu</t>
  </si>
  <si>
    <t>Kamerový dohľad</t>
  </si>
  <si>
    <t>Vyčistenie kamerového krytu otočnej kamery zvonku</t>
  </si>
  <si>
    <t>Demontáž vonkajšieho kamerového krytu otočnej kamery</t>
  </si>
  <si>
    <t>Vyčistenie krytu otočného statívu zvnútra</t>
  </si>
  <si>
    <t>Kontrola nastavenia zarážiek koncových polôh statívu</t>
  </si>
  <si>
    <t>Por. Číslo</t>
  </si>
  <si>
    <t>Opis ekvivalentu</t>
  </si>
  <si>
    <t>Výrobca</t>
  </si>
  <si>
    <t>Typ</t>
  </si>
  <si>
    <t>Kritériá</t>
  </si>
  <si>
    <t>Návrh uchádzača (v € bez DPH)</t>
  </si>
  <si>
    <t>Uchádzač uvedie skutočnosť či je/nie je platcom DPH: som/nie som platca DPH</t>
  </si>
  <si>
    <t>...............................................</t>
  </si>
  <si>
    <t>Pečiatka a podpis
oprávnenej osoby uchádzača</t>
  </si>
  <si>
    <t>Predpokladaný počet hodín opráv</t>
  </si>
  <si>
    <t>Technologické zariadenie</t>
  </si>
  <si>
    <t>Položka číslo:</t>
  </si>
  <si>
    <t>SPOLU:</t>
  </si>
  <si>
    <t>TU1</t>
  </si>
  <si>
    <t>TU2</t>
  </si>
  <si>
    <t>TU3</t>
  </si>
  <si>
    <t>TU4</t>
  </si>
  <si>
    <t>TU5</t>
  </si>
  <si>
    <t>TU6</t>
  </si>
  <si>
    <t>TU7</t>
  </si>
  <si>
    <t>TU8</t>
  </si>
  <si>
    <t>TU9</t>
  </si>
  <si>
    <t>Vyčistenie otočného statívu zvonku</t>
  </si>
  <si>
    <t>Demontáž objektívu od kamery vo vnútri krytu</t>
  </si>
  <si>
    <t>Spätná montáž objektívu ku kamere a jeho nastavenie</t>
  </si>
  <si>
    <t>Načítanie stavu kamery prostredníctvom Notebook-u</t>
  </si>
  <si>
    <t>Kontrola prepäťových ochrán kamery - videosignál, RS485</t>
  </si>
  <si>
    <t>Demontáž krytu otočného statívu</t>
  </si>
  <si>
    <t>Kontrola prepäťových ochrán statívu - RS485</t>
  </si>
  <si>
    <t>Kamera EXSD270S20DN, 2MPx IP PTZ IR 100m, obj. 4,7-94mm</t>
  </si>
  <si>
    <t>Marksman 660-16, 8HP loop Inputs, GR6616</t>
  </si>
  <si>
    <t>Cable 8 Loop inputs 17 Blade Terminals 1.5m, GR6660-001</t>
  </si>
  <si>
    <t>Lead for Marksman 66x, GR006657-000</t>
  </si>
  <si>
    <t>Injektor AlfoPlus PoE 230VAC, 60W</t>
  </si>
  <si>
    <t>Server HP ProLaint ML310eG8v2</t>
  </si>
  <si>
    <t>NVIDIA GF GT 630 2GB DP PCIe x16 Crd</t>
  </si>
  <si>
    <t>HP EliteDisplay E241 24-In Monitor IPS 1920x1200 VGA DVI DP</t>
  </si>
  <si>
    <t>Switch EDS-508A-SS-SC-T 6x10/100T</t>
  </si>
  <si>
    <t>Switch TP-LINK TL SG2424</t>
  </si>
  <si>
    <t>Zdroj DRP 240-24</t>
  </si>
  <si>
    <t>Zdroj WDR 120-12, 12V/10A</t>
  </si>
  <si>
    <t>Anténa AlfoPlus 30cm 38GHz</t>
  </si>
  <si>
    <t>Anténa AlfoPlus 60cm 38GHz</t>
  </si>
  <si>
    <t>Spoj SIAE AlfoPlus 38 ODU High 38GHz</t>
  </si>
  <si>
    <t>Spoj SIAE AlfoPlus 38 ODU Low 38GHz</t>
  </si>
  <si>
    <t xml:space="preserve">FLP-B+C MAXI V </t>
  </si>
  <si>
    <t>FLP-B+C MAXI V /2</t>
  </si>
  <si>
    <t>Záznamník real time DS9632NIST</t>
  </si>
  <si>
    <t>DS1003KI, 3D klávesnica RS485</t>
  </si>
  <si>
    <t>Zdroj 230X/24VAC-4A</t>
  </si>
  <si>
    <t>Prepäťová ochrana FTP Cat 5e (SALTEK)</t>
  </si>
  <si>
    <t>Prúdový chránič 16A, 30mA</t>
  </si>
  <si>
    <t>Moxa Nport 5110</t>
  </si>
  <si>
    <t>Chránička KSXS 90 BK6m</t>
  </si>
  <si>
    <t>Kábel Patch Cat5E FTP 1m, čierny, INTELLINET</t>
  </si>
  <si>
    <t>Akumulátor FG12-8D, 12V 8Ah, deep</t>
  </si>
  <si>
    <t>Diel RAYCHEM POLT-24C/1XO-L12CEE05</t>
  </si>
  <si>
    <t>Rozvádzač WME-O-060603-EA</t>
  </si>
  <si>
    <t>Patchcord SM-SC-SC duplex 2m, SCSC09DYE2</t>
  </si>
  <si>
    <t>Pigtail SM SC- PC 9/125 2m FO02001</t>
  </si>
  <si>
    <t>Box distribučný opt. pre 4xSC adapt., LC duplex</t>
  </si>
  <si>
    <t>Kábel Patch Cat5E FTP 2m, čierny, INTELLINET</t>
  </si>
  <si>
    <t>Adapter Sm SC-SC (KE-SC-SM)</t>
  </si>
  <si>
    <t>Kábel optický 4E9 G652D PE MLT CM</t>
  </si>
  <si>
    <t>Kábel CYKY-O 2x1,5mm2</t>
  </si>
  <si>
    <t>Kábel CYSY 2x1 H05VV-F bi kruh</t>
  </si>
  <si>
    <t>Vodič CYSY 4x1,5, H05VV-F4G1,5 mm2</t>
  </si>
  <si>
    <t>Držiak na stĺp pre inTEG, rozv. Š 650mm, IDO-MM-S66</t>
  </si>
  <si>
    <t>Kábel TCEPKPFLE 10xN0,8</t>
  </si>
  <si>
    <t>Skriňa vonkajšia outTEG OMR-SB-126506</t>
  </si>
  <si>
    <t>Diel RAYCHEM-BLMT-33/150-16 oko skrutkové</t>
  </si>
  <si>
    <t>Tmel Emfimastic PMS 60, 600ml</t>
  </si>
  <si>
    <t>Kábel TCEPKPFLE 25xN0,8</t>
  </si>
  <si>
    <t>Vodič CBV 1,50 čierny</t>
  </si>
  <si>
    <t>Kábel F/UTP 4p C5E LSOH (4x2xAWG24), 100MHz</t>
  </si>
  <si>
    <t>Chránička DUOFLEX 50/40</t>
  </si>
  <si>
    <t>Vodič CYA /H07 V-K/ 25 zžl</t>
  </si>
  <si>
    <t>Kábel CYKY 4Bx10</t>
  </si>
  <si>
    <t>Kábel CYKY-J 3x4,0 mm2</t>
  </si>
  <si>
    <t>Chránička DUOFLEX 110 čierna</t>
  </si>
  <si>
    <t>Kábel CYKY-J 4x10,0 mm2</t>
  </si>
  <si>
    <t>Kábel TCEPKPFLE 5xN0,6</t>
  </si>
  <si>
    <t>Kábel TCEPKPFLE 50xN0,8</t>
  </si>
  <si>
    <t>Spojka káblová NITTO JCSA 440</t>
  </si>
  <si>
    <t>Spojka Plasson 7010 40x40</t>
  </si>
  <si>
    <t>Kábel optický SMF 48 vlákn, D656 vonkajší</t>
  </si>
  <si>
    <t>Kábel TCEPKPFLE 100xN0,8</t>
  </si>
  <si>
    <t>Kábel optický SMF 24 vlákn, D652 vonkajší</t>
  </si>
  <si>
    <t>Kamerový dohľad kombinovaný s TU</t>
  </si>
  <si>
    <t>Lokálne operátorské pracovisko</t>
  </si>
  <si>
    <t>Káblové vedenia</t>
  </si>
  <si>
    <t>WiFi kombinovaný s TU</t>
  </si>
  <si>
    <t>Kontrola tesnosti a neporušenosti skrine technológie, čistenie interiéru, ošetrenie zámku</t>
  </si>
  <si>
    <t>Načítanie stavu kariet prostredníctvom PC</t>
  </si>
  <si>
    <t>Kontrola napájacích zdrojov a diódového mostíka</t>
  </si>
  <si>
    <t>Kontrola správnej funkcie signálov do systému</t>
  </si>
  <si>
    <t>Test komunikácie s hlavnou riadiacou jednotkou</t>
  </si>
  <si>
    <t>Kompletná funkčná skúška riadiaceho systému technologického uzla</t>
  </si>
  <si>
    <t>Meranie izolačných stavov a prechodových odporov</t>
  </si>
  <si>
    <t>Kontrola záložnej batérie</t>
  </si>
  <si>
    <t>Výstupné protokoly</t>
  </si>
  <si>
    <t>kd1</t>
  </si>
  <si>
    <t>KD</t>
  </si>
  <si>
    <t>kd2</t>
  </si>
  <si>
    <t>kd3</t>
  </si>
  <si>
    <t>kd4</t>
  </si>
  <si>
    <t>kd5</t>
  </si>
  <si>
    <t>kd6</t>
  </si>
  <si>
    <t>kd7</t>
  </si>
  <si>
    <t>kd8</t>
  </si>
  <si>
    <t>kd9</t>
  </si>
  <si>
    <t>Test činnosti objektívu v závislosti od svetelných podmienok</t>
  </si>
  <si>
    <t>kd10</t>
  </si>
  <si>
    <t>kd11</t>
  </si>
  <si>
    <t>Test činnosti kamery v závislosti od svetelných podmienok</t>
  </si>
  <si>
    <t>kd12</t>
  </si>
  <si>
    <t>kd13</t>
  </si>
  <si>
    <t>kd14</t>
  </si>
  <si>
    <t>Spätná montáž kamery a funkčný test</t>
  </si>
  <si>
    <t>kd15</t>
  </si>
  <si>
    <t>kd16</t>
  </si>
  <si>
    <t>kd17</t>
  </si>
  <si>
    <t>kd18</t>
  </si>
  <si>
    <t>Test napájacieho napätia na konektore upevňovacie podstavec pre SNK Globe,</t>
  </si>
  <si>
    <t>kd19</t>
  </si>
  <si>
    <t>Test činnosti statívu v závislosti od povelov ovl. pultu</t>
  </si>
  <si>
    <t>kd20</t>
  </si>
  <si>
    <t>kd21</t>
  </si>
  <si>
    <t>kd22</t>
  </si>
  <si>
    <t>kd23</t>
  </si>
  <si>
    <t>kd24</t>
  </si>
  <si>
    <t>kd25</t>
  </si>
  <si>
    <t>kd26</t>
  </si>
  <si>
    <t>kd27</t>
  </si>
  <si>
    <t>Údržba databázy a jej zálohovanie</t>
  </si>
  <si>
    <t>kd28</t>
  </si>
  <si>
    <t>kd29</t>
  </si>
  <si>
    <t>údržba, čistenie čelných skiel ochranných krytov</t>
  </si>
  <si>
    <t>kontrola funkčnosti objektívov (kontrola funkčnosti clony, zoom objektívov,  nastavenie koncových polôh, kontrola ostrosti)</t>
  </si>
  <si>
    <t>kontrola plynulosti pohybu otočných statívov</t>
  </si>
  <si>
    <t>Kontrola skrine rozvádzača zvonku a zvnútra</t>
  </si>
  <si>
    <t>Kontrola dosky optického prevodníka</t>
  </si>
  <si>
    <t>WIFI1</t>
  </si>
  <si>
    <t>Kontrola vonkajších anténnych systémov, meranie základných parametrov antén</t>
  </si>
  <si>
    <t>kč</t>
  </si>
  <si>
    <t>kontrola celkového útlmu priebežných vlákien OK</t>
  </si>
  <si>
    <t>kontrola kontinuity priebežných vlákien OK</t>
  </si>
  <si>
    <t>kontrola celkového útlmu technologických vlákien OK</t>
  </si>
  <si>
    <t>kontrola kontinuity technologických vlákien OK</t>
  </si>
  <si>
    <t>výstupné správy a protokoly</t>
  </si>
  <si>
    <t>R1</t>
  </si>
  <si>
    <t>Kontrola mechanického stavu rozvádzačov, premazanie zámkov rozvádzačov</t>
  </si>
  <si>
    <t>R2</t>
  </si>
  <si>
    <t>Kontrola elektických spojov rozvádzačov, dotiahnutie svoriek a skrutkových spojov</t>
  </si>
  <si>
    <t>R3</t>
  </si>
  <si>
    <t>Kontrola elektrických zariadení rozvádzačov</t>
  </si>
  <si>
    <t>R4</t>
  </si>
  <si>
    <t>LOP1</t>
  </si>
  <si>
    <t>LOP</t>
  </si>
  <si>
    <t>LOP2</t>
  </si>
  <si>
    <t>Údržba vizualizačného SW</t>
  </si>
  <si>
    <t>LOP3</t>
  </si>
  <si>
    <t>Návrh na plnenie kritéria</t>
  </si>
  <si>
    <r>
      <t xml:space="preserve">Sčítač dopravy kombinovaný s TU </t>
    </r>
    <r>
      <rPr>
        <sz val="9"/>
        <rFont val="Calibri"/>
        <family val="2"/>
        <charset val="238"/>
        <scheme val="minor"/>
      </rPr>
      <t>(predmetom je len servis časti TU, technológiu sčítača dopravy rieši iná zmluva)</t>
    </r>
  </si>
  <si>
    <t>TU</t>
  </si>
  <si>
    <t>TU10</t>
  </si>
  <si>
    <t>Vizuálna kontrola technického stavu</t>
  </si>
  <si>
    <t>Kontrola funkčnosti a diagnostika UTO PC serverov</t>
  </si>
  <si>
    <t>Profylaktická prehliadka UTO PC serverov</t>
  </si>
  <si>
    <t>Kontrola funkčnosti a diagnostika UTO PC stanice</t>
  </si>
  <si>
    <t>Profylaktická prehliadka UTO PC stanice</t>
  </si>
  <si>
    <t xml:space="preserve">Skúška komunikačného rozhrania a prenosu signálu po LAN </t>
  </si>
  <si>
    <t>Vyčistenie kamerového krytu kamery zvnútra</t>
  </si>
  <si>
    <t>kd31LOP</t>
  </si>
  <si>
    <t>kd32LOP</t>
  </si>
  <si>
    <t>kd33LOP</t>
  </si>
  <si>
    <t>kd35LOP</t>
  </si>
  <si>
    <t>kd36LOP</t>
  </si>
  <si>
    <t>IV, X</t>
  </si>
  <si>
    <t>IV</t>
  </si>
  <si>
    <t>Optické vedenia</t>
  </si>
  <si>
    <t>OK1</t>
  </si>
  <si>
    <t>OK2</t>
  </si>
  <si>
    <t>OK3</t>
  </si>
  <si>
    <t>OK4</t>
  </si>
  <si>
    <t>OK5</t>
  </si>
  <si>
    <t>OR1</t>
  </si>
  <si>
    <t>OR2</t>
  </si>
  <si>
    <t>OR3</t>
  </si>
  <si>
    <t>Kontrola a čistenie optických portov</t>
  </si>
  <si>
    <t>Kontrola fixácie prepojovacích optických patchcordov</t>
  </si>
  <si>
    <t>Rozvádzače NN</t>
  </si>
  <si>
    <t>Optické vedenia, Optické rozvádzače, Káblové vedenia, Rozvádzače NN</t>
  </si>
  <si>
    <t>kontrola izolačného stavu a impedancie vypínacej slučky</t>
  </si>
  <si>
    <t>kontrola a meranie bleskozvodov</t>
  </si>
  <si>
    <t>kontrola uzemnenia, kontrola korodovania</t>
  </si>
  <si>
    <t>kd30TU</t>
  </si>
  <si>
    <t>kd31TU</t>
  </si>
  <si>
    <t>kd32TU</t>
  </si>
  <si>
    <t>kd33TU</t>
  </si>
  <si>
    <t>kd35TU</t>
  </si>
  <si>
    <t>kd36TU</t>
  </si>
  <si>
    <t>kd37TU</t>
  </si>
  <si>
    <t>kd38TU</t>
  </si>
  <si>
    <t>kd39TU</t>
  </si>
  <si>
    <t>kd40TU</t>
  </si>
  <si>
    <t>kd34TU</t>
  </si>
  <si>
    <t>kd41LOP</t>
  </si>
  <si>
    <t>kd42LOP</t>
  </si>
  <si>
    <t>kd43LOP</t>
  </si>
  <si>
    <t>kd44LOP</t>
  </si>
  <si>
    <t>kd45LOP</t>
  </si>
  <si>
    <t>kd46LOP</t>
  </si>
  <si>
    <t>kd47LOP</t>
  </si>
  <si>
    <t>MK1</t>
  </si>
  <si>
    <t>MK2</t>
  </si>
  <si>
    <t>MK3</t>
  </si>
  <si>
    <t>MK4</t>
  </si>
  <si>
    <t>TU-WIFI</t>
  </si>
  <si>
    <t>TU-SČ</t>
  </si>
  <si>
    <t>TU-KD</t>
  </si>
  <si>
    <t>Odborná prehliadka, Odborná skúška, Revízna správa        (raz za 4 roky)</t>
  </si>
  <si>
    <t>R5</t>
  </si>
  <si>
    <t>Obdobie výkonu       (mesiac)</t>
  </si>
  <si>
    <t>Technologické zariadenie:</t>
  </si>
  <si>
    <t>Počet úkonov (za rok)</t>
  </si>
  <si>
    <t>Optické rozvádzače (samostatne, alebo ako súčasť TU)</t>
  </si>
  <si>
    <t>RN</t>
  </si>
  <si>
    <t>IIV</t>
  </si>
  <si>
    <t>PDZ1</t>
  </si>
  <si>
    <t>PDZ2</t>
  </si>
  <si>
    <t>PDZ</t>
  </si>
  <si>
    <t xml:space="preserve">Kontrola a servis premennej dopravnej značky </t>
  </si>
  <si>
    <t>Revízna prehliadka a skúška technologického zariadenia (TU + RPDZ)      (raz za 4 roky)</t>
  </si>
  <si>
    <t>TU / RPDZ</t>
  </si>
  <si>
    <t>Kontrola a servis radiča PDZ</t>
  </si>
  <si>
    <t>Údržba servera riadiaceho systému RC</t>
  </si>
  <si>
    <t>Technologické uzly a PDZ (RPDZ)</t>
  </si>
  <si>
    <t>RPDZ</t>
  </si>
  <si>
    <t>kd30</t>
  </si>
  <si>
    <t>Odborná prehliadka, Odborná skúška, Revízna správa (TU + RPDZ)     (raz za 4 roky)</t>
  </si>
  <si>
    <t>kd34LOP</t>
  </si>
  <si>
    <t>kd37LOP</t>
  </si>
  <si>
    <t>Trubka HDPE 40/34</t>
  </si>
  <si>
    <t>Rozvádzač RN</t>
  </si>
  <si>
    <t>Rozvádzač RD</t>
  </si>
  <si>
    <t>Kábel CYKY-J 3x2,5</t>
  </si>
  <si>
    <t>Kábel 1-CYKY-J 4x35mm2</t>
  </si>
  <si>
    <t>UPS APC 511 V14.08</t>
  </si>
  <si>
    <t>Industrial gigabit Ethernet switch PT-7828-F- HV - HV</t>
  </si>
  <si>
    <t>Zdroj WDR240-24, 230VAC/24VDC</t>
  </si>
  <si>
    <t>Modul vstupov a výstupov Iologik E2242</t>
  </si>
  <si>
    <t>Prepäťová ochrana DS42 VGS - 230</t>
  </si>
  <si>
    <t>Istč B2A/1</t>
  </si>
  <si>
    <t>Istč C4A/1</t>
  </si>
  <si>
    <t>Istč B4A/1</t>
  </si>
  <si>
    <t>Istč 25A/3</t>
  </si>
  <si>
    <t>Termostat Stego</t>
  </si>
  <si>
    <t>Vykurovacie teleso 60W Stego</t>
  </si>
  <si>
    <t>Relé  40.52,8.240</t>
  </si>
  <si>
    <t>Modul komunikačný MOXA5150</t>
  </si>
  <si>
    <t>Riadiaca jednotka GF111</t>
  </si>
  <si>
    <t xml:space="preserve">Riadiaca jednotka GE 3112 </t>
  </si>
  <si>
    <t xml:space="preserve">Maticový procesor  GP 1222                                     </t>
  </si>
  <si>
    <t xml:space="preserve">Senzor osvetlenia   GL 1 111                                     </t>
  </si>
  <si>
    <t xml:space="preserve">Genzor osvetlenia   GL 2 111                                     </t>
  </si>
  <si>
    <t>Maticový kontakt závrtný  SA211</t>
  </si>
  <si>
    <t xml:space="preserve">Prepäťová ochrana  Dbii SafeSurge                            </t>
  </si>
  <si>
    <t xml:space="preserve">Modul LED GT2 112_DUO_W                                                   </t>
  </si>
  <si>
    <t xml:space="preserve">Zdroj spínací  SP-320-5                                            </t>
  </si>
  <si>
    <t>Plastový pilier pre rozvádzače Thalasa</t>
  </si>
  <si>
    <t>Istč PL7 B20/3</t>
  </si>
  <si>
    <t>Istč PL7 B16/3</t>
  </si>
  <si>
    <t>Istč PL7 B16/1</t>
  </si>
  <si>
    <t>Prepäťová ochrana FLP - B + C MAXI V/4</t>
  </si>
  <si>
    <t>Prúdový chránič PF7 - 40/4/01</t>
  </si>
  <si>
    <t>Istč PL7 B32/3</t>
  </si>
  <si>
    <t>Prúdový chránič PF7 - 40/4/03 - 5/A</t>
  </si>
  <si>
    <t>Prúdový chránič PF7 - 40/4/04/01</t>
  </si>
  <si>
    <t>Istč PL7 B10/1</t>
  </si>
  <si>
    <t>Istč PL7 B6/1</t>
  </si>
  <si>
    <t>Prúdový chránič PF7 - 25/2/01</t>
  </si>
  <si>
    <t>Prepäťová ochrana FLP - B + C 12,5V/1+1</t>
  </si>
  <si>
    <t>Napájací kábel CYA 16 zž</t>
  </si>
  <si>
    <t>Kábel CYKY J 3x1,5</t>
  </si>
  <si>
    <t>Napájací kábel CYKY J5x16</t>
  </si>
  <si>
    <t>Napájací kábel CYKY J5x25</t>
  </si>
  <si>
    <t>Napájací kábel CYKY J3x6</t>
  </si>
  <si>
    <t>Optický kábel 8 vláknový A-DF/ZN/2Y 2X4E9/125 0,36F3,5</t>
  </si>
  <si>
    <t>Káblová optická spojka UCSO4-9</t>
  </si>
  <si>
    <t>Kábel FTP AWG24 cat 5e</t>
  </si>
  <si>
    <t>HDD disk do záznamníka 4 TB</t>
  </si>
  <si>
    <t>Istč S241A-B6A</t>
  </si>
  <si>
    <t>Prúdový chránič F271 16/100mA</t>
  </si>
  <si>
    <t>Prepäťová ochrana B+C/TN-255</t>
  </si>
  <si>
    <t>Trafo 230/12V/1A</t>
  </si>
  <si>
    <t xml:space="preserve">IE-2000-4TS-G-B  IE 4 10/100,2 SFP Gig port, Base		, CISCO IE-2000-4TS-G-B  </t>
  </si>
  <si>
    <t>IE-5000 with 12GE Copper PoE+, CISCO IE-5000</t>
  </si>
  <si>
    <t>IE-5000 SNTC-8X5XNBD 12x1G SFP+12x10/100/1000 + 4 1G/1, 5 rokov, CISCO IE-5000</t>
  </si>
  <si>
    <t xml:space="preserve">Higher PoE, 250W PSU for IE401, CISCO </t>
  </si>
  <si>
    <t xml:space="preserve">110W AC to DC or High DC to DC 12/24V, CISCO </t>
  </si>
  <si>
    <t>10GBASE-LR SFP Module  for Exte, CISCO 10GBASE-LR</t>
  </si>
  <si>
    <t xml:space="preserve">SPS-7110WCIS-HTR SFP transceiver 1,25Gbps, 1000BASE-LX, SM, 10km, 1310nm (FP),LC, CISCO </t>
  </si>
  <si>
    <t>LCD monitor 21.5" Dell P2214H Professional , DELL P2214H</t>
  </si>
  <si>
    <t xml:space="preserve">Kamerová skriňa komplet vrátane výzbroje/AP komplet -  DELTECH, a.s., DELTECH </t>
  </si>
  <si>
    <t>NMS DataLoger, DELTECH HAJ400DT+</t>
  </si>
  <si>
    <t>Otočná kamera ROBOT 2MPx, IP 23X OPTICAL ZOOM, 16X DIGITAL ZOOM, WDR,3D DNR, DEFOG, IR 200M, 360° PTZ, IP66, Hikvision DS-2DY9185-AI2</t>
  </si>
  <si>
    <t xml:space="preserve">Spare IR reflector, Hikvision </t>
  </si>
  <si>
    <t>Prevodík 2x RS232 na LAN. , Lantronix UDS-2100</t>
  </si>
  <si>
    <t>Napájací zdroj 24Vdc/2,5A, MEAN WELL MDR 60-24</t>
  </si>
  <si>
    <t>Napájací zdroj 12Vdc/1,1A, MEAN WELL DR-30-12</t>
  </si>
  <si>
    <t>Extender siete LAN, PoE, Metel LAN-EXT-BOX-NPD</t>
  </si>
  <si>
    <t xml:space="preserve">IMC-21A-M-SC prevodník priemyselný , Moxa </t>
  </si>
  <si>
    <t xml:space="preserve">I/O modul / I/O server, 8xDI NPN/PNP/dry, 8xDIO, Modbus/TCP, LAN, Moxa  ioLogik E1212 </t>
  </si>
  <si>
    <t>Chránič prúdový 2P 30mA AC 10kA MINIA, OEZ LFN-25-2-030AC</t>
  </si>
  <si>
    <t xml:space="preserve">M25x1,5 UNI SPLIT GRAU KOMPLETT OHNE DE, PFLITSCH USG22554PC M25x1,5 </t>
  </si>
  <si>
    <t xml:space="preserve">Pasívny simetrický člen 4K 1kanálových pasívnych video prevodníkov BNC  </t>
  </si>
  <si>
    <t xml:space="preserve">VDSL2 Industrial Ethernet Extender 701MI Series  </t>
  </si>
  <si>
    <t xml:space="preserve">VDSL2 SFP Modem For Long Reach Ethernet  </t>
  </si>
  <si>
    <t xml:space="preserve">EKI-1751 10/100BASE-T, Ethernet Over VDSL2  </t>
  </si>
  <si>
    <t xml:space="preserve">EKI-1751I Industrial Ethernet Over VDSL2 with M12  </t>
  </si>
  <si>
    <t xml:space="preserve">Vývodky odklápacie   </t>
  </si>
  <si>
    <t xml:space="preserve">Redukcia pre uchytenie kamerovej zostavy DS  </t>
  </si>
  <si>
    <t>1469470000 1-fázový zdroj    , PRO ECO 72W 24VDC (22-28V) 3A</t>
  </si>
  <si>
    <t>Prepäťová ochrana, Saltek DA-275-DJ25</t>
  </si>
  <si>
    <t>Prepäťová ochrana, Saltek FLP-B+C MAXI V/2</t>
  </si>
  <si>
    <t>Prepäťová ochrana, Saltek FLP-12,5 V/4 S</t>
  </si>
  <si>
    <t>Zvodič bleskových prúdov, Saltek BDG-24</t>
  </si>
  <si>
    <t>Prepäťová ochrana, Saltek DL-1G RJ45</t>
  </si>
  <si>
    <t>Prepäťová ochrana, Saltek DP-024-V/1-F16</t>
  </si>
  <si>
    <t>Prepojovacia krabica 315 x 264x122 mm , SCAME 653.05</t>
  </si>
  <si>
    <t>Doska montážna ALUBOX 315x264x122, SCAME 653.015</t>
  </si>
  <si>
    <t>Termostat do rozvádzača pre vykurovacie telesá, SCHNEIDER NSYCCOTHC 10A/250VAC 0-60°C 1V</t>
  </si>
  <si>
    <t>Vyhrevné teleso 230V/55W, SCHNEIDER NSYCR50WU2C 230V/55W</t>
  </si>
  <si>
    <t xml:space="preserve">Kamerová skrinka –  200x300x150mm, IP66, nerez 1.4404 NSYS3X3215 S3X 304L 300X200X150 + NSYMM32, SCHNEIDER Spacial S3X </t>
  </si>
  <si>
    <t>Skriňa Thalassa, SCHNEIDER NSYPLM64</t>
  </si>
  <si>
    <t xml:space="preserve">Mont. plech, SCHNEIDER NSYMM64 </t>
  </si>
  <si>
    <t>Bezp.vložka so zámkom č. 3524E do skrine AE, SCHNEIDER 2571000</t>
  </si>
  <si>
    <t xml:space="preserve">Upevnenie Thalassa, SCHNEIDER NSYSFP400 </t>
  </si>
  <si>
    <t>Mini digital video transmitter, 1x CC and 2-way data, MM, Siqura UTF 4210 TX-MSA</t>
  </si>
  <si>
    <t xml:space="preserve">Dual digital video receiver, 1x CC and 2-way data, MM, SA, Siqura UTF 4210 RX-2 /SA </t>
  </si>
  <si>
    <t>Licencia pre videoserver, Siqura SP-PRO Base Diva-Sense</t>
  </si>
  <si>
    <t>Licencie na pripojenie kamery -SP-VCH, Siqura SP-VCH</t>
  </si>
  <si>
    <t xml:space="preserve">Videoserver DIVA (Maste, Slave), Siqura NVH-2608XR </t>
  </si>
  <si>
    <t>Video Server Storage Disc, Siqura NVH-93TB 3TB</t>
  </si>
  <si>
    <t>Klientska stanica , Siqura NVH-1101</t>
  </si>
  <si>
    <t xml:space="preserve">DVI výstup pre štyri monitory NVH-QUAD Quad DVI output for NVH-11xx, NVH-15xx, NVH-XS15xx, Siqura NVH-QUAD  </t>
  </si>
  <si>
    <t>I/O modul, Siqura NVH-IO</t>
  </si>
  <si>
    <t>IP, MPEG2/4, H.264 Video encoder, Siqura C60</t>
  </si>
  <si>
    <t xml:space="preserve">Media converter, Siqura XSNet 3300MC </t>
  </si>
  <si>
    <t xml:space="preserve">Surveillance Controller  Desktop, USB, hall effect joystick, Siqura </t>
  </si>
  <si>
    <t>Weatherproof Housing (330), Heater, Central Plug, RAL9016/703 kryt kamier, Siqura VHM/ZLB-W</t>
  </si>
  <si>
    <t xml:space="preserve">TPLINK_TL-SG1008PE , TP LINK SG1008PE </t>
  </si>
  <si>
    <t>Transformátor TRL012/ST44, 230VAC/24VAC, TPC TRL 012/ST44 230/24  150W</t>
  </si>
  <si>
    <t xml:space="preserve">Rozv. stojanový 42U/800x1000 predné a zadne dvere perforov, Triton RMA-42-L81-CAY-A1-MAA </t>
  </si>
  <si>
    <t xml:space="preserve">Podstavec s filtrom , Triton RAC-PO-X81-XN </t>
  </si>
  <si>
    <t xml:space="preserve">Switch 5-port 10/100Mbps Ethernet switch, 2x , Zyxel  ES-105A </t>
  </si>
  <si>
    <t>Security Firewall, VPN: 10x IPSec/ 7x SSL (2 default ), 4x 1Gbps (3x LAN/DMZ, 1x WAN) USG40-EU0101F, Zyxel  ZyWALL USG40</t>
  </si>
  <si>
    <t>Prepokladané množstvo počas trvania zmluvy</t>
  </si>
  <si>
    <t>Časť: R2 Zvolen, východ – Pstruša a R2 Pstruša - Kriváň</t>
  </si>
  <si>
    <t>Servis tech. vybavenia R2 Žiar nad Hronom, obchvat</t>
  </si>
  <si>
    <t>Servis tech. vybavenia R2 Zvolen, východ – Pstruša a R2 Pstruša - Kriváň</t>
  </si>
  <si>
    <t>Spolu:</t>
  </si>
  <si>
    <t>Príloha č. 1 k časti A.2 (zároveň Príloha č. 1 k Rámcovej dohode)</t>
  </si>
  <si>
    <t>1x za 4 roky</t>
  </si>
  <si>
    <t>Cena za 1 úkon na 1 zariadení (EUR bez DPH)</t>
  </si>
  <si>
    <t>Jednotková cena v EUR bez DPH</t>
  </si>
  <si>
    <r>
      <rPr>
        <sz val="11"/>
        <color theme="1"/>
        <rFont val="Calibri"/>
        <family val="2"/>
        <charset val="238"/>
        <scheme val="minor"/>
      </rPr>
      <t xml:space="preserve">Celková cena </t>
    </r>
    <r>
      <rPr>
        <b/>
        <sz val="11"/>
        <color indexed="8"/>
        <rFont val="Calibri"/>
        <family val="2"/>
        <charset val="238"/>
        <scheme val="minor"/>
      </rPr>
      <t>bez DPH v EUR</t>
    </r>
    <r>
      <rPr>
        <sz val="11"/>
        <color theme="1"/>
        <rFont val="Calibri"/>
        <family val="2"/>
        <charset val="238"/>
        <scheme val="minor"/>
      </rPr>
      <t xml:space="preserve"> za </t>
    </r>
    <r>
      <rPr>
        <b/>
        <sz val="11"/>
        <rFont val="Calibri"/>
        <family val="2"/>
        <charset val="238"/>
        <scheme val="minor"/>
      </rPr>
      <t>1 rok</t>
    </r>
    <r>
      <rPr>
        <sz val="11"/>
        <color theme="1"/>
        <rFont val="Calibri"/>
        <family val="2"/>
        <charset val="238"/>
        <scheme val="minor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</si>
  <si>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  <scheme val="minor"/>
      </rPr>
      <t>bez DPH v EUR</t>
    </r>
    <r>
      <rPr>
        <sz val="11"/>
        <color theme="1"/>
        <rFont val="Calibri"/>
        <family val="2"/>
        <charset val="238"/>
        <scheme val="minor"/>
      </rPr>
      <t xml:space="preserve"> za </t>
    </r>
    <r>
      <rPr>
        <b/>
        <sz val="11"/>
        <rFont val="Calibri"/>
        <family val="2"/>
        <charset val="238"/>
        <scheme val="minor"/>
      </rPr>
      <t>4 roky</t>
    </r>
    <r>
      <rPr>
        <sz val="11"/>
        <color theme="1"/>
        <rFont val="Calibri"/>
        <family val="2"/>
        <charset val="238"/>
        <scheme val="minor"/>
      </rPr>
      <t>:</t>
    </r>
  </si>
  <si>
    <t>Cena v EUR bez DPH</t>
  </si>
  <si>
    <t>Celková cena za ND pre obdobie trvania zmluvy v EUR bez DPH</t>
  </si>
  <si>
    <r>
      <t xml:space="preserve">Celková cena za náhradné diely v EUR </t>
    </r>
    <r>
      <rPr>
        <b/>
        <sz val="11"/>
        <color theme="1"/>
        <rFont val="Calibri"/>
        <family val="2"/>
        <charset val="238"/>
        <scheme val="minor"/>
      </rPr>
      <t xml:space="preserve">s DPH </t>
    </r>
    <r>
      <rPr>
        <sz val="11"/>
        <color theme="1"/>
        <rFont val="Calibri"/>
        <family val="2"/>
        <charset val="238"/>
        <scheme val="minor"/>
      </rPr>
      <t xml:space="preserve">počas </t>
    </r>
    <r>
      <rPr>
        <b/>
        <sz val="11"/>
        <color theme="1"/>
        <rFont val="Calibri"/>
        <family val="2"/>
        <charset val="238"/>
        <scheme val="minor"/>
      </rPr>
      <t>účinnosti zmluvy</t>
    </r>
    <r>
      <rPr>
        <sz val="11"/>
        <color theme="1"/>
        <rFont val="Calibri"/>
        <family val="2"/>
        <charset val="238"/>
        <scheme val="minor"/>
      </rPr>
      <t>:</t>
    </r>
  </si>
  <si>
    <r>
      <t xml:space="preserve">Celková cena za náhradné diely v EUR </t>
    </r>
    <r>
      <rPr>
        <b/>
        <sz val="11"/>
        <color indexed="8"/>
        <rFont val="Calibri"/>
        <family val="2"/>
        <charset val="238"/>
        <scheme val="minor"/>
      </rPr>
      <t xml:space="preserve">bez DPH </t>
    </r>
    <r>
      <rPr>
        <sz val="11"/>
        <color theme="1"/>
        <rFont val="Calibri"/>
        <family val="2"/>
        <charset val="238"/>
        <scheme val="minor"/>
      </rPr>
      <t xml:space="preserve">počas </t>
    </r>
    <r>
      <rPr>
        <b/>
        <sz val="11"/>
        <color theme="1"/>
        <rFont val="Calibri"/>
        <family val="2"/>
        <charset val="238"/>
        <scheme val="minor"/>
      </rPr>
      <t>účinnosti zmluvy</t>
    </r>
    <r>
      <rPr>
        <sz val="11"/>
        <color theme="1"/>
        <rFont val="Calibri"/>
        <family val="2"/>
        <charset val="238"/>
        <scheme val="minor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</si>
  <si>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  <scheme val="minor"/>
      </rPr>
      <t>s DPH v EUR</t>
    </r>
    <r>
      <rPr>
        <sz val="11"/>
        <color theme="1"/>
        <rFont val="Calibri"/>
        <family val="2"/>
        <charset val="238"/>
        <scheme val="minor"/>
      </rPr>
      <t xml:space="preserve"> za </t>
    </r>
    <r>
      <rPr>
        <b/>
        <sz val="11"/>
        <color indexed="8"/>
        <rFont val="Calibri"/>
        <family val="2"/>
        <charset val="238"/>
        <scheme val="minor"/>
      </rPr>
      <t>4 roky</t>
    </r>
    <r>
      <rPr>
        <sz val="11"/>
        <color theme="1"/>
        <rFont val="Calibri"/>
        <family val="2"/>
        <charset val="238"/>
        <scheme val="minor"/>
      </rPr>
      <t>:</t>
    </r>
  </si>
  <si>
    <t>Rozdelenie prác po profesiách</t>
  </si>
  <si>
    <t>Hodinová sadzba za opravu/profesia (EUR bez DPH)</t>
  </si>
  <si>
    <t>Celková cena za opravy v danej profesii</t>
  </si>
  <si>
    <t>Elektro a montážne práce</t>
  </si>
  <si>
    <t>Softvérové a programátorské práce</t>
  </si>
  <si>
    <t>Stavebné práce</t>
  </si>
  <si>
    <t>Projekčné práce</t>
  </si>
  <si>
    <t>Funkčné skúšky, testy a zaškolenie obsluhy</t>
  </si>
  <si>
    <t>Projektový manažment</t>
  </si>
  <si>
    <t>Ručné čistenie</t>
  </si>
  <si>
    <t>Činnosti revízneho technika</t>
  </si>
  <si>
    <t>Správy - Technologické vybavenie rýchlostnej cesty R2</t>
  </si>
  <si>
    <t>Technologické vybavenie  rýchlostnej cesty R2</t>
  </si>
  <si>
    <t>Správy o vykonávaní činnosti počas sezónnej údržby v elektronickej forme</t>
  </si>
  <si>
    <t>V, XI</t>
  </si>
  <si>
    <t>Technologické vybavenie rýchlostnej cesty R2</t>
  </si>
  <si>
    <t>Podrobná správa o zhodnotení stavu technologického vybavenia rýchlostnej cesty R2</t>
  </si>
  <si>
    <t>II</t>
  </si>
  <si>
    <t>TECH2</t>
  </si>
  <si>
    <t>TECH4</t>
  </si>
  <si>
    <t>TECH1</t>
  </si>
  <si>
    <t>TECH3</t>
  </si>
  <si>
    <t>Hodinové sadzby za opravy technologického vybavenia počas účinnosti Rámcovej dohody</t>
  </si>
  <si>
    <t>Cena za opravy tech. vybavenia RC počas účinnosti RD v EUR bez DPH</t>
  </si>
  <si>
    <t>Celková cena za servis, náhradné diely a opravu technologického vybavenia RC počas účinnosti RD:</t>
  </si>
  <si>
    <t>Príloha č. 2 k časti B.2 (zároveň Príloha č.4 k Rámcovej dohode)</t>
  </si>
  <si>
    <t>Príloha č. 1.1 k časti B2 (zároveň Príloha č. 3 k RD) - Cena za servis a údržbu technologického vybavenia rýchlostnej cesty R2 Zvolen, východ – Pstruša a R2 Pstruša - Kriváň</t>
  </si>
  <si>
    <t>Výkon servisnej činnosti a opráv technologického vybavenia rýchlostnej cesty v úsekoch  R2 Zvolen, východ – Pstruša a R2 Pstruša - Kriváň</t>
  </si>
  <si>
    <t>Špecifikácia ceny</t>
  </si>
  <si>
    <t>Výkon servisnej činnosti a opráv technologického vybavenia rýchlostnej cesty v úsekoch
R2 Žiar nad Hronom – obchvat, R2 Zvolen, východ – Pstruša a R2 Pstruša - Kriváň</t>
  </si>
  <si>
    <t>Výkon servisnej činnosti a opráv technologického vybavenia rýchlostnej cesty v úsekoch R2 Žiar nad Hronom – obchvat</t>
  </si>
  <si>
    <t>Časť: R2 Žiar nad Hronom – obchvat</t>
  </si>
  <si>
    <t>Výkon servisnej činnosti a opráv technologického vybavenia rýchlostnej cesty v úsekoch R2 Žiar nad Hronom – obchvat, R2 Zvolen, východ – Pstruša a R2 Pstruša - Kriváň</t>
  </si>
  <si>
    <t>Príloha č. 3 k časti B.2 (zároveň Príloha č.5 k RD) - Zoznam náhradných dielov pre technologické vybavenie rýchlostnej cesty R2 Žiar nad Hronom – obchvat, R2 Zvolen, východ – Pstruša a R2 Pstruša - Kriváň</t>
  </si>
  <si>
    <t>Technologické vybavenie rýchl. cesty R2 Žiar nad Hronom – obchvat, R2 Zvolen, východ – Pstruša a R2 Pstruša - Kriváň</t>
  </si>
  <si>
    <t>Príloha č. 4 k časti B.2 (zároveň Príloha č.6 k RD) - Cena za opravy technologického vybavenia rýchlostnej cesty R2 Žiar nad Hronom – obchvat, R2 Zvolen, východ – Pstruša a R2 Pstruša - Kriváň (hodinová sadzba)</t>
  </si>
  <si>
    <t>Príloha č. 1 k časti B2 (zároveň Príloha č. 2 k RD) - Cena za servis a údržbu technologického vybavenia rýchlostnej cesty R2 Žiar nad Hronom – obchvat</t>
  </si>
  <si>
    <t>Sumár ceny náhradných dielov R2</t>
  </si>
  <si>
    <r>
      <rPr>
        <b/>
        <sz val="11"/>
        <color rgb="FFFF0000"/>
        <rFont val="Calibri"/>
        <family val="2"/>
        <charset val="238"/>
        <scheme val="minor"/>
      </rPr>
      <t>*</t>
    </r>
    <r>
      <rPr>
        <sz val="11"/>
        <color theme="1"/>
        <rFont val="Calibri"/>
        <family val="2"/>
        <charset val="238"/>
        <scheme val="minor"/>
      </rPr>
      <t>DPH 20%</t>
    </r>
  </si>
  <si>
    <r>
      <rPr>
        <b/>
        <sz val="9"/>
        <color rgb="FFFF0000"/>
        <rFont val="Arial"/>
        <family val="2"/>
        <charset val="238"/>
      </rPr>
      <t>*</t>
    </r>
    <r>
      <rPr>
        <sz val="9"/>
        <color rgb="FFFF0000"/>
        <rFont val="Arial"/>
        <family val="2"/>
        <charset val="238"/>
      </rPr>
      <t>v súvislosti s pripravovanou zmenou sadzby DPH od 1.1.2025 verejný obstarávateľ vyžaduje, aby uchádzači na účely prípravy a predloženia ponuky uvádzali sadzbu DPH platnú k dátumu, ktorým je lehota na predkladanie ponúk.</t>
    </r>
  </si>
  <si>
    <r>
      <rPr>
        <b/>
        <sz val="11"/>
        <color rgb="FFFF0000"/>
        <rFont val="Calibri"/>
        <family val="2"/>
        <charset val="238"/>
        <scheme val="minor"/>
      </rPr>
      <t>*</t>
    </r>
    <r>
      <rPr>
        <sz val="11"/>
        <color theme="1"/>
        <rFont val="Calibri"/>
        <family val="2"/>
        <charset val="238"/>
        <scheme val="minor"/>
      </rPr>
      <t>DPH 20%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</si>
</sst>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_-* #,##0.00\ _S_k_-;\-* #,##0.00\ _S_k_-;_-* &quot;-&quot;??\ _S_k_-;_-@_-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name val="Helv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sz val="10"/>
      <name val="Calibri"/>
      <family val="2"/>
      <charset val="238"/>
    </font>
    <font>
      <sz val="8"/>
      <name val="Arial"/>
      <family val="2"/>
      <charset val="238"/>
    </font>
    <font>
      <sz val="8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4" fontId="8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/>
    <xf numFmtId="0" fontId="14" fillId="0" borderId="0"/>
    <xf numFmtId="0" fontId="7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164" fontId="8" fillId="0" borderId="0" applyFont="0" applyFill="0" applyBorder="0" applyAlignment="0" applyProtection="0"/>
    <xf numFmtId="0" fontId="16" fillId="0" borderId="0"/>
    <xf numFmtId="0" fontId="17" fillId="0" borderId="0"/>
    <xf numFmtId="165" fontId="16" fillId="0" borderId="0" applyFont="0" applyFill="0" applyBorder="0" applyAlignment="0" applyProtection="0"/>
    <xf numFmtId="0" fontId="11" fillId="0" borderId="0"/>
    <xf numFmtId="0" fontId="11" fillId="0" borderId="0"/>
  </cellStyleXfs>
  <cellXfs count="410">
    <xf numFmtId="0" fontId="0" fillId="0" borderId="0" xfId="0"/>
    <xf numFmtId="44" fontId="9" fillId="4" borderId="20" xfId="1" applyFont="1" applyFill="1" applyBorder="1" applyProtection="1"/>
    <xf numFmtId="0" fontId="23" fillId="0" borderId="8" xfId="0" applyFont="1" applyFill="1" applyBorder="1" applyAlignment="1" applyProtection="1">
      <alignment horizontal="center" vertical="center"/>
    </xf>
    <xf numFmtId="2" fontId="13" fillId="3" borderId="8" xfId="10" applyNumberFormat="1" applyFont="1" applyFill="1" applyBorder="1" applyAlignment="1" applyProtection="1">
      <alignment horizontal="center" vertical="center"/>
      <protection locked="0"/>
    </xf>
    <xf numFmtId="0" fontId="23" fillId="0" borderId="12" xfId="0" applyFont="1" applyFill="1" applyBorder="1" applyAlignment="1" applyProtection="1">
      <alignment horizontal="center" vertical="center"/>
    </xf>
    <xf numFmtId="2" fontId="13" fillId="3" borderId="12" xfId="10" applyNumberFormat="1" applyFont="1" applyFill="1" applyBorder="1" applyAlignment="1" applyProtection="1">
      <alignment horizontal="center" vertical="center"/>
      <protection locked="0"/>
    </xf>
    <xf numFmtId="49" fontId="23" fillId="0" borderId="8" xfId="0" applyNumberFormat="1" applyFont="1" applyBorder="1" applyAlignment="1" applyProtection="1">
      <alignment horizontal="center" vertical="center"/>
    </xf>
    <xf numFmtId="0" fontId="23" fillId="0" borderId="34" xfId="0" applyFont="1" applyFill="1" applyBorder="1" applyAlignment="1" applyProtection="1">
      <alignment horizontal="center" vertical="center"/>
    </xf>
    <xf numFmtId="2" fontId="13" fillId="3" borderId="8" xfId="11" applyNumberFormat="1" applyFont="1" applyFill="1" applyBorder="1" applyAlignment="1" applyProtection="1">
      <alignment horizontal="center" vertical="center"/>
      <protection locked="0"/>
    </xf>
    <xf numFmtId="49" fontId="23" fillId="0" borderId="7" xfId="0" applyNumberFormat="1" applyFont="1" applyBorder="1" applyAlignment="1" applyProtection="1">
      <alignment horizontal="center" vertical="center"/>
    </xf>
    <xf numFmtId="49" fontId="23" fillId="0" borderId="11" xfId="0" applyNumberFormat="1" applyFont="1" applyBorder="1" applyAlignment="1" applyProtection="1">
      <alignment horizontal="center" vertical="center"/>
    </xf>
    <xf numFmtId="49" fontId="23" fillId="0" borderId="12" xfId="0" applyNumberFormat="1" applyFont="1" applyBorder="1" applyAlignment="1" applyProtection="1">
      <alignment horizontal="center" vertical="center"/>
    </xf>
    <xf numFmtId="0" fontId="23" fillId="0" borderId="8" xfId="0" applyFont="1" applyFill="1" applyBorder="1" applyAlignment="1" applyProtection="1">
      <alignment horizontal="center"/>
    </xf>
    <xf numFmtId="0" fontId="6" fillId="2" borderId="0" xfId="0" applyFont="1" applyFill="1" applyProtection="1"/>
    <xf numFmtId="0" fontId="6" fillId="2" borderId="16" xfId="0" applyFont="1" applyFill="1" applyBorder="1" applyProtection="1"/>
    <xf numFmtId="0" fontId="6" fillId="0" borderId="0" xfId="0" applyFont="1" applyProtection="1"/>
    <xf numFmtId="0" fontId="6" fillId="2" borderId="18" xfId="0" applyFont="1" applyFill="1" applyBorder="1" applyProtection="1"/>
    <xf numFmtId="44" fontId="6" fillId="0" borderId="20" xfId="1" applyFont="1" applyBorder="1" applyProtection="1"/>
    <xf numFmtId="0" fontId="18" fillId="2" borderId="8" xfId="0" applyFont="1" applyFill="1" applyBorder="1" applyAlignment="1" applyProtection="1">
      <alignment horizontal="center" vertical="center"/>
    </xf>
    <xf numFmtId="0" fontId="23" fillId="0" borderId="37" xfId="0" applyFont="1" applyFill="1" applyBorder="1" applyAlignment="1" applyProtection="1">
      <alignment horizontal="center" vertical="center"/>
    </xf>
    <xf numFmtId="2" fontId="13" fillId="3" borderId="12" xfId="11" applyNumberFormat="1" applyFont="1" applyFill="1" applyBorder="1" applyAlignment="1" applyProtection="1">
      <alignment horizontal="center" vertical="center"/>
      <protection locked="0"/>
    </xf>
    <xf numFmtId="49" fontId="23" fillId="0" borderId="39" xfId="0" applyNumberFormat="1" applyFont="1" applyBorder="1" applyAlignment="1" applyProtection="1">
      <alignment horizontal="center" vertical="center"/>
    </xf>
    <xf numFmtId="49" fontId="23" fillId="0" borderId="38" xfId="0" applyNumberFormat="1" applyFont="1" applyBorder="1" applyAlignment="1" applyProtection="1">
      <alignment horizontal="center" vertical="center"/>
    </xf>
    <xf numFmtId="0" fontId="23" fillId="0" borderId="40" xfId="0" applyFont="1" applyFill="1" applyBorder="1" applyAlignment="1" applyProtection="1">
      <alignment horizontal="center" vertical="center"/>
    </xf>
    <xf numFmtId="0" fontId="23" fillId="0" borderId="44" xfId="0" applyFont="1" applyFill="1" applyBorder="1" applyAlignment="1" applyProtection="1">
      <alignment horizontal="center" vertical="center"/>
    </xf>
    <xf numFmtId="49" fontId="23" fillId="0" borderId="4" xfId="0" applyNumberFormat="1" applyFont="1" applyBorder="1" applyAlignment="1" applyProtection="1">
      <alignment horizontal="center" vertical="center"/>
    </xf>
    <xf numFmtId="49" fontId="23" fillId="0" borderId="5" xfId="0" applyNumberFormat="1" applyFont="1" applyBorder="1" applyAlignment="1" applyProtection="1">
      <alignment horizontal="center" vertical="center"/>
    </xf>
    <xf numFmtId="2" fontId="13" fillId="3" borderId="5" xfId="11" applyNumberFormat="1" applyFont="1" applyFill="1" applyBorder="1" applyAlignment="1" applyProtection="1">
      <alignment horizontal="center" vertical="center"/>
      <protection locked="0"/>
    </xf>
    <xf numFmtId="0" fontId="23" fillId="0" borderId="5" xfId="0" applyFont="1" applyFill="1" applyBorder="1" applyAlignment="1" applyProtection="1">
      <alignment horizontal="center" vertical="center"/>
    </xf>
    <xf numFmtId="2" fontId="13" fillId="3" borderId="5" xfId="10" applyNumberFormat="1" applyFont="1" applyFill="1" applyBorder="1" applyAlignment="1" applyProtection="1">
      <alignment horizontal="center" vertical="center"/>
      <protection locked="0"/>
    </xf>
    <xf numFmtId="0" fontId="23" fillId="0" borderId="5" xfId="13" applyFont="1" applyFill="1" applyBorder="1" applyAlignment="1" applyProtection="1">
      <alignment horizontal="center" vertical="center"/>
    </xf>
    <xf numFmtId="0" fontId="23" fillId="0" borderId="8" xfId="13" applyFont="1" applyFill="1" applyBorder="1" applyAlignment="1" applyProtection="1">
      <alignment horizontal="center" vertical="center"/>
    </xf>
    <xf numFmtId="0" fontId="25" fillId="0" borderId="8" xfId="0" applyFont="1" applyBorder="1" applyAlignment="1" applyProtection="1">
      <alignment horizontal="center" vertical="center"/>
    </xf>
    <xf numFmtId="0" fontId="24" fillId="0" borderId="47" xfId="8" applyNumberFormat="1" applyFont="1" applyFill="1" applyBorder="1" applyAlignment="1" applyProtection="1">
      <alignment vertical="top"/>
    </xf>
    <xf numFmtId="0" fontId="25" fillId="0" borderId="12" xfId="0" applyFont="1" applyBorder="1" applyAlignment="1" applyProtection="1">
      <alignment horizontal="center" vertical="center"/>
    </xf>
    <xf numFmtId="0" fontId="24" fillId="0" borderId="3" xfId="8" applyNumberFormat="1" applyFont="1" applyFill="1" applyBorder="1" applyAlignment="1" applyProtection="1">
      <alignment vertical="top"/>
    </xf>
    <xf numFmtId="0" fontId="23" fillId="0" borderId="48" xfId="0" applyFont="1" applyFill="1" applyBorder="1" applyAlignment="1" applyProtection="1">
      <alignment horizontal="center" vertical="center"/>
    </xf>
    <xf numFmtId="49" fontId="23" fillId="0" borderId="0" xfId="0" applyNumberFormat="1" applyFont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 vertical="center"/>
    </xf>
    <xf numFmtId="0" fontId="24" fillId="0" borderId="15" xfId="8" applyNumberFormat="1" applyFont="1" applyFill="1" applyBorder="1" applyAlignment="1" applyProtection="1">
      <alignment vertical="top"/>
    </xf>
    <xf numFmtId="0" fontId="23" fillId="0" borderId="52" xfId="0" applyFont="1" applyFill="1" applyBorder="1" applyAlignment="1" applyProtection="1">
      <alignment horizontal="center" vertical="center"/>
    </xf>
    <xf numFmtId="0" fontId="27" fillId="0" borderId="5" xfId="4" applyFont="1" applyFill="1" applyBorder="1" applyAlignment="1" applyProtection="1">
      <alignment horizontal="center" vertical="center"/>
    </xf>
    <xf numFmtId="44" fontId="28" fillId="6" borderId="5" xfId="0" applyNumberFormat="1" applyFont="1" applyFill="1" applyBorder="1" applyAlignment="1" applyProtection="1">
      <alignment vertical="center"/>
      <protection locked="0"/>
    </xf>
    <xf numFmtId="44" fontId="28" fillId="7" borderId="6" xfId="0" applyNumberFormat="1" applyFont="1" applyFill="1" applyBorder="1" applyAlignment="1" applyProtection="1">
      <alignment horizontal="center" vertical="center"/>
    </xf>
    <xf numFmtId="0" fontId="27" fillId="0" borderId="8" xfId="4" applyFont="1" applyFill="1" applyBorder="1" applyAlignment="1" applyProtection="1">
      <alignment horizontal="center" vertical="center"/>
    </xf>
    <xf numFmtId="0" fontId="27" fillId="0" borderId="12" xfId="4" applyFont="1" applyFill="1" applyBorder="1" applyAlignment="1" applyProtection="1">
      <alignment horizontal="center" vertical="center"/>
    </xf>
    <xf numFmtId="44" fontId="28" fillId="6" borderId="8" xfId="0" applyNumberFormat="1" applyFont="1" applyFill="1" applyBorder="1" applyAlignment="1" applyProtection="1">
      <alignment vertical="center"/>
      <protection locked="0"/>
    </xf>
    <xf numFmtId="44" fontId="28" fillId="7" borderId="10" xfId="0" applyNumberFormat="1" applyFont="1" applyFill="1" applyBorder="1" applyAlignment="1" applyProtection="1">
      <alignment horizontal="center" vertical="center"/>
    </xf>
    <xf numFmtId="44" fontId="28" fillId="7" borderId="13" xfId="0" applyNumberFormat="1" applyFont="1" applyFill="1" applyBorder="1" applyAlignment="1" applyProtection="1">
      <alignment horizontal="center" vertical="center"/>
    </xf>
    <xf numFmtId="0" fontId="15" fillId="2" borderId="0" xfId="0" applyFont="1" applyFill="1" applyAlignment="1" applyProtection="1">
      <alignment horizontal="right"/>
    </xf>
    <xf numFmtId="0" fontId="4" fillId="0" borderId="19" xfId="0" applyFont="1" applyFill="1" applyBorder="1" applyAlignment="1" applyProtection="1">
      <alignment horizontal="right"/>
    </xf>
    <xf numFmtId="0" fontId="4" fillId="4" borderId="19" xfId="0" applyFont="1" applyFill="1" applyBorder="1" applyAlignment="1" applyProtection="1">
      <alignment horizontal="right"/>
    </xf>
    <xf numFmtId="0" fontId="25" fillId="0" borderId="5" xfId="0" applyFont="1" applyBorder="1" applyAlignment="1" applyProtection="1">
      <alignment horizontal="center" vertical="center"/>
    </xf>
    <xf numFmtId="0" fontId="23" fillId="0" borderId="5" xfId="0" applyFont="1" applyFill="1" applyBorder="1" applyAlignment="1" applyProtection="1">
      <alignment horizontal="center" vertical="center" wrapText="1"/>
    </xf>
    <xf numFmtId="2" fontId="23" fillId="3" borderId="50" xfId="11" applyNumberFormat="1" applyFont="1" applyFill="1" applyBorder="1" applyAlignment="1" applyProtection="1">
      <alignment horizontal="center" vertical="center"/>
      <protection locked="0"/>
    </xf>
    <xf numFmtId="2" fontId="23" fillId="3" borderId="51" xfId="11" applyNumberFormat="1" applyFont="1" applyFill="1" applyBorder="1" applyAlignment="1" applyProtection="1">
      <alignment horizontal="center" vertical="center"/>
      <protection locked="0"/>
    </xf>
    <xf numFmtId="2" fontId="23" fillId="3" borderId="59" xfId="10" applyNumberFormat="1" applyFont="1" applyFill="1" applyBorder="1" applyAlignment="1" applyProtection="1">
      <alignment horizontal="center" vertical="center"/>
      <protection locked="0"/>
    </xf>
    <xf numFmtId="2" fontId="13" fillId="3" borderId="51" xfId="11" applyNumberFormat="1" applyFont="1" applyFill="1" applyBorder="1" applyAlignment="1" applyProtection="1">
      <alignment horizontal="center" vertical="center"/>
      <protection locked="0"/>
    </xf>
    <xf numFmtId="2" fontId="13" fillId="3" borderId="51" xfId="10" applyNumberFormat="1" applyFont="1" applyFill="1" applyBorder="1" applyAlignment="1" applyProtection="1">
      <alignment horizontal="center" vertical="center" wrapText="1"/>
      <protection locked="0"/>
    </xf>
    <xf numFmtId="2" fontId="13" fillId="3" borderId="59" xfId="11" applyNumberFormat="1" applyFont="1" applyFill="1" applyBorder="1" applyAlignment="1" applyProtection="1">
      <alignment horizontal="center" vertical="center"/>
      <protection locked="0"/>
    </xf>
    <xf numFmtId="0" fontId="25" fillId="0" borderId="51" xfId="0" applyFont="1" applyBorder="1" applyAlignment="1" applyProtection="1">
      <alignment horizontal="center" vertical="center"/>
    </xf>
    <xf numFmtId="0" fontId="18" fillId="2" borderId="51" xfId="0" applyFont="1" applyFill="1" applyBorder="1" applyAlignment="1" applyProtection="1">
      <alignment horizontal="center" vertical="center"/>
    </xf>
    <xf numFmtId="0" fontId="25" fillId="0" borderId="59" xfId="0" applyFont="1" applyBorder="1" applyAlignment="1" applyProtection="1">
      <alignment horizontal="center" vertical="center"/>
    </xf>
    <xf numFmtId="2" fontId="13" fillId="3" borderId="64" xfId="10" applyNumberFormat="1" applyFont="1" applyFill="1" applyBorder="1" applyAlignment="1" applyProtection="1">
      <alignment horizontal="center" vertical="center" wrapText="1"/>
      <protection locked="0"/>
    </xf>
    <xf numFmtId="2" fontId="13" fillId="3" borderId="59" xfId="10" applyNumberFormat="1" applyFont="1" applyFill="1" applyBorder="1" applyAlignment="1" applyProtection="1">
      <alignment horizontal="center" vertical="center" wrapText="1"/>
      <protection locked="0"/>
    </xf>
    <xf numFmtId="2" fontId="13" fillId="3" borderId="50" xfId="10" applyNumberFormat="1" applyFont="1" applyFill="1" applyBorder="1" applyAlignment="1" applyProtection="1">
      <alignment horizontal="center" vertical="center"/>
      <protection locked="0"/>
    </xf>
    <xf numFmtId="2" fontId="13" fillId="3" borderId="51" xfId="10" applyNumberFormat="1" applyFont="1" applyFill="1" applyBorder="1" applyAlignment="1" applyProtection="1">
      <alignment horizontal="center" vertical="center"/>
      <protection locked="0"/>
    </xf>
    <xf numFmtId="2" fontId="13" fillId="3" borderId="59" xfId="10" applyNumberFormat="1" applyFont="1" applyFill="1" applyBorder="1" applyAlignment="1" applyProtection="1">
      <alignment horizontal="center" vertical="center"/>
      <protection locked="0"/>
    </xf>
    <xf numFmtId="2" fontId="13" fillId="3" borderId="50" xfId="11" applyNumberFormat="1" applyFont="1" applyFill="1" applyBorder="1" applyAlignment="1" applyProtection="1">
      <alignment horizontal="center" vertical="center"/>
      <protection locked="0"/>
    </xf>
    <xf numFmtId="2" fontId="13" fillId="3" borderId="64" xfId="11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Protection="1"/>
    <xf numFmtId="0" fontId="33" fillId="0" borderId="0" xfId="0" applyFont="1" applyAlignment="1" applyProtection="1"/>
    <xf numFmtId="0" fontId="29" fillId="0" borderId="0" xfId="0" applyFont="1" applyAlignment="1" applyProtection="1">
      <alignment horizontal="center" vertical="center"/>
    </xf>
    <xf numFmtId="0" fontId="0" fillId="2" borderId="0" xfId="0" applyFont="1" applyFill="1" applyProtection="1"/>
    <xf numFmtId="0" fontId="0" fillId="2" borderId="16" xfId="0" applyFont="1" applyFill="1" applyBorder="1" applyProtection="1"/>
    <xf numFmtId="0" fontId="30" fillId="4" borderId="9" xfId="0" applyFont="1" applyFill="1" applyBorder="1" applyProtection="1"/>
    <xf numFmtId="0" fontId="30" fillId="4" borderId="9" xfId="0" applyFont="1" applyFill="1" applyBorder="1" applyAlignment="1" applyProtection="1">
      <alignment horizontal="center"/>
    </xf>
    <xf numFmtId="0" fontId="31" fillId="2" borderId="25" xfId="0" applyFont="1" applyFill="1" applyBorder="1" applyAlignment="1" applyProtection="1">
      <alignment horizontal="left" wrapText="1"/>
    </xf>
    <xf numFmtId="44" fontId="0" fillId="0" borderId="33" xfId="0" applyNumberFormat="1" applyFont="1" applyBorder="1" applyAlignment="1" applyProtection="1">
      <alignment horizontal="center" vertical="center"/>
    </xf>
    <xf numFmtId="0" fontId="29" fillId="2" borderId="26" xfId="0" applyFont="1" applyFill="1" applyBorder="1" applyAlignment="1" applyProtection="1">
      <alignment horizontal="left" wrapText="1"/>
    </xf>
    <xf numFmtId="44" fontId="29" fillId="2" borderId="26" xfId="0" applyNumberFormat="1" applyFont="1" applyFill="1" applyBorder="1" applyAlignment="1" applyProtection="1">
      <alignment vertical="top" wrapText="1"/>
    </xf>
    <xf numFmtId="0" fontId="32" fillId="2" borderId="0" xfId="0" applyFont="1" applyFill="1" applyProtection="1"/>
    <xf numFmtId="0" fontId="30" fillId="2" borderId="16" xfId="0" applyFont="1" applyFill="1" applyBorder="1" applyProtection="1"/>
    <xf numFmtId="0" fontId="30" fillId="2" borderId="0" xfId="0" applyFont="1" applyFill="1" applyBorder="1" applyProtection="1"/>
    <xf numFmtId="0" fontId="0" fillId="2" borderId="0" xfId="0" applyFont="1" applyFill="1" applyBorder="1" applyProtection="1"/>
    <xf numFmtId="0" fontId="0" fillId="2" borderId="0" xfId="0" applyFont="1" applyFill="1" applyAlignment="1" applyProtection="1">
      <alignment horizontal="center"/>
    </xf>
    <xf numFmtId="0" fontId="0" fillId="2" borderId="0" xfId="0" applyFont="1" applyFill="1" applyAlignment="1" applyProtection="1">
      <alignment horizontal="center" vertical="center" wrapText="1"/>
    </xf>
    <xf numFmtId="0" fontId="3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Protection="1">
      <protection locked="0"/>
    </xf>
    <xf numFmtId="0" fontId="13" fillId="0" borderId="0" xfId="10" applyFont="1" applyBorder="1" applyAlignment="1" applyProtection="1">
      <alignment horizontal="center"/>
    </xf>
    <xf numFmtId="0" fontId="13" fillId="0" borderId="0" xfId="10" applyFont="1" applyBorder="1" applyProtection="1"/>
    <xf numFmtId="0" fontId="22" fillId="0" borderId="36" xfId="10" applyFont="1" applyBorder="1" applyAlignment="1" applyProtection="1">
      <alignment horizontal="left"/>
    </xf>
    <xf numFmtId="1" fontId="13" fillId="0" borderId="0" xfId="10" applyNumberFormat="1" applyFont="1" applyBorder="1" applyAlignment="1" applyProtection="1">
      <alignment horizontal="center"/>
    </xf>
    <xf numFmtId="1" fontId="13" fillId="0" borderId="0" xfId="10" applyNumberFormat="1" applyFont="1" applyBorder="1" applyProtection="1"/>
    <xf numFmtId="2" fontId="13" fillId="0" borderId="0" xfId="10" applyNumberFormat="1" applyFont="1" applyBorder="1" applyProtection="1"/>
    <xf numFmtId="164" fontId="13" fillId="0" borderId="0" xfId="9" applyFont="1" applyBorder="1" applyProtection="1"/>
    <xf numFmtId="49" fontId="22" fillId="0" borderId="53" xfId="10" applyNumberFormat="1" applyFont="1" applyBorder="1" applyAlignment="1" applyProtection="1">
      <alignment horizontal="center" vertical="center" wrapText="1"/>
    </xf>
    <xf numFmtId="49" fontId="22" fillId="0" borderId="54" xfId="10" applyNumberFormat="1" applyFont="1" applyBorder="1" applyAlignment="1" applyProtection="1">
      <alignment horizontal="center" vertical="center" wrapText="1"/>
    </xf>
    <xf numFmtId="1" fontId="22" fillId="0" borderId="42" xfId="10" applyNumberFormat="1" applyFont="1" applyBorder="1" applyAlignment="1" applyProtection="1">
      <alignment horizontal="center" vertical="center" wrapText="1"/>
    </xf>
    <xf numFmtId="2" fontId="22" fillId="0" borderId="42" xfId="10" applyNumberFormat="1" applyFont="1" applyBorder="1" applyAlignment="1" applyProtection="1">
      <alignment horizontal="center" vertical="center" wrapText="1"/>
    </xf>
    <xf numFmtId="164" fontId="22" fillId="0" borderId="45" xfId="9" applyFont="1" applyBorder="1" applyAlignment="1" applyProtection="1">
      <alignment horizontal="center" vertical="center" wrapText="1"/>
    </xf>
    <xf numFmtId="49" fontId="22" fillId="0" borderId="36" xfId="10" applyNumberFormat="1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/>
    </xf>
    <xf numFmtId="0" fontId="23" fillId="0" borderId="5" xfId="10" applyFont="1" applyFill="1" applyBorder="1" applyAlignment="1" applyProtection="1">
      <alignment horizontal="center" vertical="center"/>
    </xf>
    <xf numFmtId="0" fontId="23" fillId="0" borderId="5" xfId="10" applyFont="1" applyFill="1" applyBorder="1" applyAlignment="1" applyProtection="1">
      <alignment horizontal="left" vertical="center" wrapText="1"/>
    </xf>
    <xf numFmtId="0" fontId="35" fillId="0" borderId="48" xfId="0" applyFont="1" applyBorder="1" applyAlignment="1" applyProtection="1">
      <alignment horizontal="center" vertical="center"/>
    </xf>
    <xf numFmtId="164" fontId="13" fillId="0" borderId="61" xfId="9" applyFont="1" applyBorder="1" applyAlignment="1" applyProtection="1">
      <alignment horizontal="center" vertical="center"/>
    </xf>
    <xf numFmtId="1" fontId="35" fillId="0" borderId="27" xfId="7" applyNumberFormat="1" applyFont="1" applyFill="1" applyBorder="1" applyAlignment="1" applyProtection="1">
      <alignment horizontal="center" vertical="top"/>
    </xf>
    <xf numFmtId="0" fontId="23" fillId="0" borderId="7" xfId="13" applyFont="1" applyFill="1" applyBorder="1" applyAlignment="1" applyProtection="1">
      <alignment horizontal="center" vertical="center"/>
    </xf>
    <xf numFmtId="0" fontId="23" fillId="0" borderId="8" xfId="10" applyFont="1" applyFill="1" applyBorder="1" applyAlignment="1" applyProtection="1">
      <alignment horizontal="center" vertical="center"/>
    </xf>
    <xf numFmtId="0" fontId="23" fillId="0" borderId="8" xfId="10" applyFont="1" applyFill="1" applyBorder="1" applyAlignment="1" applyProtection="1">
      <alignment horizontal="left" vertical="center" wrapText="1"/>
    </xf>
    <xf numFmtId="0" fontId="35" fillId="0" borderId="34" xfId="0" applyFont="1" applyBorder="1" applyAlignment="1" applyProtection="1">
      <alignment horizontal="center" vertical="center"/>
    </xf>
    <xf numFmtId="164" fontId="13" fillId="0" borderId="62" xfId="9" applyFont="1" applyBorder="1" applyAlignment="1" applyProtection="1">
      <alignment horizontal="center" vertical="center"/>
    </xf>
    <xf numFmtId="1" fontId="35" fillId="0" borderId="43" xfId="7" applyNumberFormat="1" applyFont="1" applyFill="1" applyBorder="1" applyAlignment="1" applyProtection="1">
      <alignment horizontal="center" vertical="top"/>
    </xf>
    <xf numFmtId="0" fontId="35" fillId="0" borderId="8" xfId="0" applyFont="1" applyBorder="1" applyAlignment="1" applyProtection="1">
      <alignment horizontal="center" vertical="center"/>
    </xf>
    <xf numFmtId="0" fontId="23" fillId="0" borderId="11" xfId="13" applyFont="1" applyFill="1" applyBorder="1" applyAlignment="1" applyProtection="1">
      <alignment horizontal="center" vertical="center"/>
    </xf>
    <xf numFmtId="0" fontId="23" fillId="0" borderId="12" xfId="10" applyFont="1" applyFill="1" applyBorder="1" applyAlignment="1" applyProtection="1">
      <alignment horizontal="center" vertical="center"/>
    </xf>
    <xf numFmtId="0" fontId="23" fillId="0" borderId="12" xfId="10" applyFont="1" applyFill="1" applyBorder="1" applyAlignment="1" applyProtection="1">
      <alignment horizontal="left" vertical="center" wrapText="1"/>
    </xf>
    <xf numFmtId="0" fontId="35" fillId="0" borderId="12" xfId="0" applyFont="1" applyBorder="1" applyAlignment="1" applyProtection="1">
      <alignment horizontal="center" vertical="center"/>
    </xf>
    <xf numFmtId="164" fontId="13" fillId="0" borderId="63" xfId="9" applyFont="1" applyBorder="1" applyAlignment="1" applyProtection="1">
      <alignment horizontal="center" vertical="center"/>
    </xf>
    <xf numFmtId="1" fontId="35" fillId="0" borderId="60" xfId="7" applyNumberFormat="1" applyFont="1" applyFill="1" applyBorder="1" applyAlignment="1" applyProtection="1">
      <alignment horizontal="center" vertical="top"/>
    </xf>
    <xf numFmtId="2" fontId="13" fillId="0" borderId="28" xfId="10" applyNumberFormat="1" applyFont="1" applyBorder="1" applyAlignment="1" applyProtection="1">
      <alignment horizontal="left" vertical="center"/>
    </xf>
    <xf numFmtId="164" fontId="22" fillId="0" borderId="9" xfId="9" applyFont="1" applyBorder="1" applyAlignment="1" applyProtection="1">
      <alignment horizontal="center" vertical="center"/>
    </xf>
    <xf numFmtId="49" fontId="13" fillId="0" borderId="0" xfId="10" applyNumberFormat="1" applyFont="1" applyBorder="1" applyAlignment="1" applyProtection="1">
      <alignment horizontal="centerContinuous" vertical="center"/>
    </xf>
    <xf numFmtId="1" fontId="13" fillId="0" borderId="0" xfId="10" applyNumberFormat="1" applyFont="1" applyBorder="1" applyAlignment="1" applyProtection="1">
      <alignment horizontal="right" vertical="center"/>
    </xf>
    <xf numFmtId="2" fontId="13" fillId="0" borderId="0" xfId="10" applyNumberFormat="1" applyFont="1" applyBorder="1" applyAlignment="1" applyProtection="1">
      <alignment horizontal="left" vertical="center"/>
    </xf>
    <xf numFmtId="164" fontId="13" fillId="0" borderId="0" xfId="9" applyFont="1" applyBorder="1" applyAlignment="1" applyProtection="1">
      <alignment horizontal="center" vertical="center"/>
    </xf>
    <xf numFmtId="0" fontId="13" fillId="0" borderId="0" xfId="10" applyFont="1" applyBorder="1" applyAlignment="1" applyProtection="1">
      <alignment horizontal="center" vertical="center"/>
    </xf>
    <xf numFmtId="0" fontId="13" fillId="0" borderId="0" xfId="10" applyFont="1" applyBorder="1" applyAlignment="1" applyProtection="1">
      <alignment vertical="center" wrapText="1"/>
    </xf>
    <xf numFmtId="1" fontId="13" fillId="0" borderId="0" xfId="10" applyNumberFormat="1" applyFont="1" applyBorder="1" applyAlignment="1" applyProtection="1">
      <alignment horizontal="center" vertical="center" wrapText="1"/>
    </xf>
    <xf numFmtId="1" fontId="13" fillId="0" borderId="0" xfId="10" applyNumberFormat="1" applyFont="1" applyFill="1" applyBorder="1" applyAlignment="1" applyProtection="1">
      <alignment horizontal="center" vertical="center" wrapText="1"/>
    </xf>
    <xf numFmtId="2" fontId="13" fillId="0" borderId="0" xfId="10" applyNumberFormat="1" applyFont="1" applyFill="1" applyBorder="1" applyAlignment="1" applyProtection="1">
      <alignment horizontal="center" vertical="center" wrapText="1"/>
    </xf>
    <xf numFmtId="164" fontId="13" fillId="0" borderId="0" xfId="9" applyFont="1" applyFill="1" applyBorder="1" applyAlignment="1" applyProtection="1">
      <alignment horizontal="center" vertical="center" wrapText="1"/>
    </xf>
    <xf numFmtId="49" fontId="13" fillId="0" borderId="0" xfId="10" applyNumberFormat="1" applyFont="1" applyFill="1" applyBorder="1" applyAlignment="1" applyProtection="1">
      <alignment horizontal="centerContinuous" vertical="center" wrapText="1"/>
    </xf>
    <xf numFmtId="49" fontId="22" fillId="0" borderId="35" xfId="10" applyNumberFormat="1" applyFont="1" applyBorder="1" applyAlignment="1" applyProtection="1">
      <alignment horizontal="center" vertical="center" wrapText="1"/>
    </xf>
    <xf numFmtId="49" fontId="22" fillId="0" borderId="42" xfId="10" applyNumberFormat="1" applyFont="1" applyBorder="1" applyAlignment="1" applyProtection="1">
      <alignment horizontal="center" vertical="center" wrapText="1"/>
    </xf>
    <xf numFmtId="0" fontId="25" fillId="7" borderId="5" xfId="0" applyFont="1" applyFill="1" applyBorder="1" applyAlignment="1" applyProtection="1">
      <alignment horizontal="left" vertical="center" wrapText="1"/>
    </xf>
    <xf numFmtId="0" fontId="25" fillId="7" borderId="8" xfId="0" applyFont="1" applyFill="1" applyBorder="1" applyAlignment="1" applyProtection="1">
      <alignment horizontal="left" vertical="center" wrapText="1"/>
    </xf>
    <xf numFmtId="0" fontId="25" fillId="7" borderId="38" xfId="0" applyFont="1" applyFill="1" applyBorder="1" applyAlignment="1" applyProtection="1">
      <alignment horizontal="left" vertical="center" wrapText="1"/>
    </xf>
    <xf numFmtId="0" fontId="35" fillId="0" borderId="38" xfId="0" applyFont="1" applyBorder="1" applyAlignment="1" applyProtection="1">
      <alignment horizontal="center" vertical="center"/>
    </xf>
    <xf numFmtId="1" fontId="35" fillId="0" borderId="65" xfId="7" applyNumberFormat="1" applyFont="1" applyFill="1" applyBorder="1" applyAlignment="1" applyProtection="1">
      <alignment horizontal="center" vertical="top"/>
    </xf>
    <xf numFmtId="0" fontId="25" fillId="7" borderId="12" xfId="0" applyFont="1" applyFill="1" applyBorder="1" applyAlignment="1" applyProtection="1">
      <alignment horizontal="left" vertical="center" wrapText="1"/>
    </xf>
    <xf numFmtId="164" fontId="22" fillId="0" borderId="9" xfId="9" applyFont="1" applyFill="1" applyBorder="1" applyAlignment="1" applyProtection="1">
      <alignment horizontal="center" vertical="center" wrapText="1"/>
    </xf>
    <xf numFmtId="49" fontId="13" fillId="0" borderId="0" xfId="11" applyNumberFormat="1" applyFont="1" applyBorder="1" applyAlignment="1" applyProtection="1">
      <alignment horizontal="centerContinuous" vertical="center" wrapText="1"/>
    </xf>
    <xf numFmtId="1" fontId="13" fillId="0" borderId="0" xfId="10" applyNumberFormat="1" applyFont="1" applyFill="1" applyBorder="1" applyAlignment="1" applyProtection="1">
      <alignment horizontal="right" vertical="center"/>
    </xf>
    <xf numFmtId="0" fontId="13" fillId="0" borderId="0" xfId="11" applyFont="1" applyBorder="1" applyAlignment="1" applyProtection="1">
      <alignment vertical="top"/>
    </xf>
    <xf numFmtId="0" fontId="13" fillId="0" borderId="0" xfId="11" applyFont="1" applyBorder="1" applyProtection="1"/>
    <xf numFmtId="1" fontId="13" fillId="0" borderId="0" xfId="11" applyNumberFormat="1" applyFont="1" applyBorder="1" applyAlignment="1" applyProtection="1">
      <alignment horizontal="center"/>
    </xf>
    <xf numFmtId="1" fontId="13" fillId="0" borderId="0" xfId="11" applyNumberFormat="1" applyFont="1" applyBorder="1" applyAlignment="1" applyProtection="1">
      <alignment horizontal="center" vertical="center"/>
    </xf>
    <xf numFmtId="2" fontId="13" fillId="0" borderId="0" xfId="11" applyNumberFormat="1" applyFont="1" applyFill="1" applyBorder="1" applyAlignment="1" applyProtection="1">
      <alignment horizontal="center" vertical="center"/>
    </xf>
    <xf numFmtId="164" fontId="22" fillId="0" borderId="42" xfId="9" applyFont="1" applyBorder="1" applyAlignment="1" applyProtection="1">
      <alignment horizontal="center" vertical="center" wrapText="1"/>
    </xf>
    <xf numFmtId="0" fontId="18" fillId="7" borderId="4" xfId="0" applyFont="1" applyFill="1" applyBorder="1" applyAlignment="1" applyProtection="1">
      <alignment horizontal="center" vertical="center"/>
    </xf>
    <xf numFmtId="1" fontId="23" fillId="0" borderId="5" xfId="10" applyNumberFormat="1" applyFont="1" applyBorder="1" applyAlignment="1" applyProtection="1">
      <alignment horizontal="center"/>
    </xf>
    <xf numFmtId="164" fontId="13" fillId="0" borderId="5" xfId="9" applyFont="1" applyBorder="1" applyAlignment="1" applyProtection="1">
      <alignment horizontal="center" vertical="center"/>
    </xf>
    <xf numFmtId="0" fontId="18" fillId="7" borderId="7" xfId="0" applyFont="1" applyFill="1" applyBorder="1" applyAlignment="1" applyProtection="1">
      <alignment horizontal="center" vertical="center"/>
    </xf>
    <xf numFmtId="1" fontId="23" fillId="0" borderId="8" xfId="10" applyNumberFormat="1" applyFont="1" applyBorder="1" applyAlignment="1" applyProtection="1">
      <alignment horizontal="center"/>
    </xf>
    <xf numFmtId="164" fontId="13" fillId="0" borderId="8" xfId="9" applyFont="1" applyBorder="1" applyAlignment="1" applyProtection="1">
      <alignment horizontal="center" vertical="center"/>
    </xf>
    <xf numFmtId="0" fontId="18" fillId="2" borderId="7" xfId="0" applyFont="1" applyFill="1" applyBorder="1" applyAlignment="1" applyProtection="1">
      <alignment horizontal="center" vertical="center"/>
    </xf>
    <xf numFmtId="0" fontId="33" fillId="2" borderId="34" xfId="0" applyFont="1" applyFill="1" applyBorder="1" applyAlignment="1" applyProtection="1">
      <alignment horizontal="center" vertical="center"/>
    </xf>
    <xf numFmtId="0" fontId="18" fillId="7" borderId="11" xfId="0" applyFont="1" applyFill="1" applyBorder="1" applyAlignment="1" applyProtection="1">
      <alignment horizontal="center" vertical="center"/>
    </xf>
    <xf numFmtId="1" fontId="23" fillId="0" borderId="12" xfId="10" applyNumberFormat="1" applyFont="1" applyBorder="1" applyAlignment="1" applyProtection="1">
      <alignment horizontal="center"/>
    </xf>
    <xf numFmtId="164" fontId="13" fillId="0" borderId="12" xfId="9" applyFont="1" applyBorder="1" applyAlignment="1" applyProtection="1">
      <alignment horizontal="center" vertical="center"/>
    </xf>
    <xf numFmtId="164" fontId="22" fillId="0" borderId="9" xfId="9" applyFont="1" applyFill="1" applyBorder="1" applyAlignment="1" applyProtection="1">
      <alignment horizontal="center" vertical="center"/>
    </xf>
    <xf numFmtId="164" fontId="13" fillId="0" borderId="0" xfId="9" applyFont="1" applyFill="1" applyBorder="1" applyAlignment="1" applyProtection="1">
      <alignment horizontal="center" vertical="center"/>
    </xf>
    <xf numFmtId="1" fontId="13" fillId="0" borderId="0" xfId="10" applyNumberFormat="1" applyFont="1" applyFill="1" applyBorder="1" applyAlignment="1" applyProtection="1">
      <alignment horizontal="center" vertical="center"/>
    </xf>
    <xf numFmtId="2" fontId="13" fillId="0" borderId="0" xfId="10" applyNumberFormat="1" applyFont="1" applyFill="1" applyBorder="1" applyAlignment="1" applyProtection="1">
      <alignment horizontal="center" vertical="center"/>
    </xf>
    <xf numFmtId="0" fontId="22" fillId="0" borderId="36" xfId="10" applyFont="1" applyBorder="1" applyProtection="1"/>
    <xf numFmtId="49" fontId="22" fillId="0" borderId="55" xfId="10" applyNumberFormat="1" applyFont="1" applyBorder="1" applyAlignment="1" applyProtection="1">
      <alignment horizontal="center" vertical="center" wrapText="1"/>
    </xf>
    <xf numFmtId="49" fontId="22" fillId="0" borderId="56" xfId="10" applyNumberFormat="1" applyFont="1" applyBorder="1" applyAlignment="1" applyProtection="1">
      <alignment horizontal="center" vertical="center" wrapText="1"/>
    </xf>
    <xf numFmtId="1" fontId="13" fillId="0" borderId="38" xfId="10" applyNumberFormat="1" applyFont="1" applyFill="1" applyBorder="1" applyAlignment="1" applyProtection="1">
      <alignment horizontal="center" vertical="top" wrapText="1"/>
    </xf>
    <xf numFmtId="0" fontId="34" fillId="0" borderId="38" xfId="13" applyFont="1" applyBorder="1" applyAlignment="1" applyProtection="1">
      <alignment horizontal="center" vertical="center"/>
    </xf>
    <xf numFmtId="1" fontId="13" fillId="0" borderId="8" xfId="10" applyNumberFormat="1" applyFont="1" applyFill="1" applyBorder="1" applyAlignment="1" applyProtection="1">
      <alignment horizontal="center" vertical="top" wrapText="1"/>
    </xf>
    <xf numFmtId="0" fontId="34" fillId="0" borderId="8" xfId="13" applyFont="1" applyBorder="1" applyAlignment="1" applyProtection="1">
      <alignment horizontal="center" vertical="center"/>
    </xf>
    <xf numFmtId="1" fontId="13" fillId="0" borderId="12" xfId="10" applyNumberFormat="1" applyFont="1" applyFill="1" applyBorder="1" applyAlignment="1" applyProtection="1">
      <alignment horizontal="center" vertical="top" wrapText="1"/>
    </xf>
    <xf numFmtId="0" fontId="34" fillId="0" borderId="12" xfId="13" applyFont="1" applyBorder="1" applyAlignment="1" applyProtection="1">
      <alignment horizontal="center" vertical="center"/>
    </xf>
    <xf numFmtId="2" fontId="13" fillId="0" borderId="1" xfId="10" applyNumberFormat="1" applyFont="1" applyBorder="1" applyAlignment="1" applyProtection="1">
      <alignment horizontal="left" vertical="center"/>
    </xf>
    <xf numFmtId="0" fontId="22" fillId="0" borderId="0" xfId="1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wrapText="1"/>
    </xf>
    <xf numFmtId="0" fontId="5" fillId="2" borderId="0" xfId="0" applyFont="1" applyFill="1" applyAlignment="1" applyProtection="1">
      <alignment horizontal="center"/>
    </xf>
    <xf numFmtId="0" fontId="22" fillId="0" borderId="0" xfId="0" applyFont="1" applyBorder="1" applyAlignment="1" applyProtection="1">
      <alignment horizontal="center"/>
    </xf>
    <xf numFmtId="0" fontId="22" fillId="0" borderId="0" xfId="0" applyFont="1" applyBorder="1" applyAlignment="1" applyProtection="1">
      <alignment horizontal="left"/>
    </xf>
    <xf numFmtId="0" fontId="6" fillId="0" borderId="0" xfId="0" applyFont="1" applyAlignment="1" applyProtection="1">
      <alignment horizontal="center" wrapText="1"/>
    </xf>
    <xf numFmtId="0" fontId="22" fillId="0" borderId="21" xfId="0" applyFont="1" applyBorder="1" applyAlignment="1" applyProtection="1">
      <alignment wrapText="1"/>
    </xf>
    <xf numFmtId="0" fontId="38" fillId="0" borderId="4" xfId="0" applyFont="1" applyBorder="1" applyAlignment="1" applyProtection="1">
      <alignment horizontal="center"/>
    </xf>
    <xf numFmtId="0" fontId="28" fillId="0" borderId="5" xfId="0" applyFont="1" applyFill="1" applyBorder="1" applyProtection="1"/>
    <xf numFmtId="0" fontId="38" fillId="0" borderId="7" xfId="0" applyFont="1" applyBorder="1" applyAlignment="1" applyProtection="1">
      <alignment horizontal="center"/>
    </xf>
    <xf numFmtId="0" fontId="28" fillId="0" borderId="8" xfId="0" applyFont="1" applyBorder="1" applyProtection="1"/>
    <xf numFmtId="49" fontId="28" fillId="0" borderId="8" xfId="0" applyNumberFormat="1" applyFont="1" applyFill="1" applyBorder="1" applyAlignment="1" applyProtection="1"/>
    <xf numFmtId="0" fontId="28" fillId="0" borderId="8" xfId="0" applyFont="1" applyFill="1" applyBorder="1" applyProtection="1"/>
    <xf numFmtId="0" fontId="38" fillId="0" borderId="8" xfId="0" applyFont="1" applyBorder="1" applyProtection="1"/>
    <xf numFmtId="0" fontId="38" fillId="0" borderId="8" xfId="0" applyFont="1" applyBorder="1" applyAlignment="1" applyProtection="1">
      <alignment horizontal="center"/>
    </xf>
    <xf numFmtId="49" fontId="28" fillId="0" borderId="8" xfId="0" applyNumberFormat="1" applyFont="1" applyBorder="1" applyProtection="1"/>
    <xf numFmtId="0" fontId="38" fillId="0" borderId="7" xfId="0" applyFont="1" applyBorder="1" applyAlignment="1" applyProtection="1">
      <alignment horizontal="center" vertical="center"/>
    </xf>
    <xf numFmtId="49" fontId="28" fillId="0" borderId="8" xfId="0" applyNumberFormat="1" applyFont="1" applyBorder="1" applyAlignment="1" applyProtection="1">
      <alignment wrapText="1"/>
    </xf>
    <xf numFmtId="49" fontId="28" fillId="0" borderId="8" xfId="0" applyNumberFormat="1" applyFont="1" applyBorder="1" applyAlignment="1" applyProtection="1">
      <alignment horizontal="left" wrapText="1"/>
    </xf>
    <xf numFmtId="0" fontId="38" fillId="0" borderId="11" xfId="0" applyFont="1" applyBorder="1" applyAlignment="1" applyProtection="1">
      <alignment horizontal="center"/>
    </xf>
    <xf numFmtId="49" fontId="28" fillId="0" borderId="12" xfId="0" applyNumberFormat="1" applyFont="1" applyBorder="1" applyProtection="1"/>
    <xf numFmtId="0" fontId="6" fillId="0" borderId="24" xfId="0" applyFont="1" applyBorder="1" applyProtection="1"/>
    <xf numFmtId="44" fontId="9" fillId="0" borderId="24" xfId="0" applyNumberFormat="1" applyFont="1" applyBorder="1" applyProtection="1"/>
    <xf numFmtId="0" fontId="6" fillId="0" borderId="0" xfId="0" applyFont="1" applyBorder="1" applyProtection="1"/>
    <xf numFmtId="44" fontId="6" fillId="0" borderId="0" xfId="0" applyNumberFormat="1" applyFont="1" applyBorder="1" applyProtection="1"/>
    <xf numFmtId="0" fontId="9" fillId="4" borderId="17" xfId="0" applyFont="1" applyFill="1" applyBorder="1" applyAlignment="1" applyProtection="1">
      <alignment horizontal="center"/>
    </xf>
    <xf numFmtId="0" fontId="13" fillId="0" borderId="0" xfId="10" applyFont="1" applyBorder="1" applyAlignment="1" applyProtection="1">
      <alignment horizontal="left" vertical="top" wrapText="1"/>
    </xf>
    <xf numFmtId="1" fontId="13" fillId="0" borderId="0" xfId="10" applyNumberFormat="1" applyFont="1" applyBorder="1" applyAlignment="1" applyProtection="1">
      <alignment horizontal="center" vertical="center"/>
    </xf>
    <xf numFmtId="2" fontId="13" fillId="0" borderId="0" xfId="10" applyNumberFormat="1" applyFont="1" applyBorder="1" applyAlignment="1" applyProtection="1">
      <alignment horizontal="center" vertical="center"/>
    </xf>
    <xf numFmtId="0" fontId="22" fillId="0" borderId="3" xfId="10" applyFont="1" applyBorder="1" applyAlignment="1" applyProtection="1">
      <alignment horizontal="left"/>
    </xf>
    <xf numFmtId="0" fontId="23" fillId="0" borderId="4" xfId="13" applyFont="1" applyFill="1" applyBorder="1" applyAlignment="1" applyProtection="1">
      <alignment horizontal="center" vertical="center"/>
    </xf>
    <xf numFmtId="1" fontId="35" fillId="0" borderId="6" xfId="7" applyNumberFormat="1" applyFont="1" applyFill="1" applyBorder="1" applyAlignment="1" applyProtection="1">
      <alignment horizontal="center" vertical="top"/>
    </xf>
    <xf numFmtId="1" fontId="35" fillId="0" borderId="10" xfId="7" applyNumberFormat="1" applyFont="1" applyFill="1" applyBorder="1" applyAlignment="1" applyProtection="1">
      <alignment horizontal="center" vertical="top"/>
    </xf>
    <xf numFmtId="164" fontId="13" fillId="0" borderId="21" xfId="9" applyFont="1" applyBorder="1" applyAlignment="1" applyProtection="1">
      <alignment horizontal="center" vertical="center"/>
    </xf>
    <xf numFmtId="1" fontId="35" fillId="0" borderId="13" xfId="7" applyNumberFormat="1" applyFont="1" applyFill="1" applyBorder="1" applyAlignment="1" applyProtection="1">
      <alignment horizontal="center" vertical="top"/>
    </xf>
    <xf numFmtId="0" fontId="25" fillId="7" borderId="0" xfId="0" applyFont="1" applyFill="1" applyBorder="1" applyAlignment="1" applyProtection="1">
      <alignment horizontal="left" vertical="center" wrapText="1"/>
    </xf>
    <xf numFmtId="0" fontId="35" fillId="0" borderId="0" xfId="0" applyFont="1" applyBorder="1" applyAlignment="1" applyProtection="1">
      <alignment horizontal="center" vertical="center"/>
    </xf>
    <xf numFmtId="2" fontId="13" fillId="2" borderId="0" xfId="11" applyNumberFormat="1" applyFont="1" applyFill="1" applyBorder="1" applyAlignment="1" applyProtection="1">
      <alignment horizontal="center" vertical="center"/>
    </xf>
    <xf numFmtId="164" fontId="22" fillId="0" borderId="0" xfId="9" applyFont="1" applyBorder="1" applyAlignment="1" applyProtection="1">
      <alignment horizontal="center" vertical="center"/>
    </xf>
    <xf numFmtId="1" fontId="35" fillId="0" borderId="0" xfId="7" applyNumberFormat="1" applyFont="1" applyFill="1" applyBorder="1" applyAlignment="1" applyProtection="1">
      <alignment horizontal="center" vertical="top"/>
    </xf>
    <xf numFmtId="43" fontId="13" fillId="0" borderId="0" xfId="10" applyNumberFormat="1" applyFont="1" applyBorder="1" applyProtection="1"/>
    <xf numFmtId="1" fontId="23" fillId="0" borderId="31" xfId="11" applyNumberFormat="1" applyFont="1" applyBorder="1" applyAlignment="1" applyProtection="1">
      <alignment horizontal="center" vertical="center"/>
    </xf>
    <xf numFmtId="1" fontId="23" fillId="0" borderId="8" xfId="11" applyNumberFormat="1" applyFont="1" applyBorder="1" applyAlignment="1" applyProtection="1">
      <alignment horizontal="center" vertical="center"/>
    </xf>
    <xf numFmtId="0" fontId="25" fillId="7" borderId="21" xfId="0" applyFont="1" applyFill="1" applyBorder="1" applyAlignment="1" applyProtection="1">
      <alignment horizontal="left" vertical="center" wrapText="1"/>
    </xf>
    <xf numFmtId="1" fontId="23" fillId="0" borderId="32" xfId="11" applyNumberFormat="1" applyFont="1" applyBorder="1" applyAlignment="1" applyProtection="1">
      <alignment horizontal="center" vertical="center"/>
    </xf>
    <xf numFmtId="164" fontId="22" fillId="0" borderId="29" xfId="9" applyFont="1" applyFill="1" applyBorder="1" applyAlignment="1" applyProtection="1">
      <alignment horizontal="center" vertical="center" wrapText="1"/>
    </xf>
    <xf numFmtId="49" fontId="22" fillId="0" borderId="46" xfId="10" applyNumberFormat="1" applyFont="1" applyBorder="1" applyAlignment="1" applyProtection="1">
      <alignment horizontal="center" vertical="center" wrapText="1"/>
    </xf>
    <xf numFmtId="49" fontId="22" fillId="0" borderId="45" xfId="10" applyNumberFormat="1" applyFont="1" applyBorder="1" applyAlignment="1" applyProtection="1">
      <alignment horizontal="center" vertical="center" wrapText="1"/>
    </xf>
    <xf numFmtId="1" fontId="22" fillId="0" borderId="45" xfId="10" applyNumberFormat="1" applyFont="1" applyBorder="1" applyAlignment="1" applyProtection="1">
      <alignment horizontal="center" vertical="center" wrapText="1"/>
    </xf>
    <xf numFmtId="0" fontId="36" fillId="0" borderId="5" xfId="13" applyFont="1" applyBorder="1" applyAlignment="1" applyProtection="1">
      <alignment horizontal="center" vertical="center"/>
    </xf>
    <xf numFmtId="0" fontId="36" fillId="0" borderId="8" xfId="13" applyFont="1" applyBorder="1" applyAlignment="1" applyProtection="1">
      <alignment horizontal="center" vertical="center"/>
    </xf>
    <xf numFmtId="2" fontId="13" fillId="0" borderId="25" xfId="10" applyNumberFormat="1" applyFont="1" applyBorder="1" applyAlignment="1" applyProtection="1">
      <alignment horizontal="left" vertical="center"/>
    </xf>
    <xf numFmtId="164" fontId="9" fillId="0" borderId="29" xfId="9" applyFont="1" applyBorder="1" applyAlignment="1" applyProtection="1">
      <alignment horizontal="center"/>
    </xf>
    <xf numFmtId="1" fontId="13" fillId="0" borderId="0" xfId="10" applyNumberFormat="1" applyFont="1" applyBorder="1" applyAlignment="1" applyProtection="1">
      <alignment horizontal="right"/>
    </xf>
    <xf numFmtId="164" fontId="6" fillId="0" borderId="0" xfId="9" applyFont="1" applyBorder="1" applyAlignment="1" applyProtection="1">
      <alignment horizontal="center"/>
    </xf>
    <xf numFmtId="2" fontId="13" fillId="0" borderId="0" xfId="10" applyNumberFormat="1" applyFont="1" applyBorder="1" applyAlignment="1" applyProtection="1">
      <alignment horizontal="center"/>
    </xf>
    <xf numFmtId="164" fontId="13" fillId="0" borderId="0" xfId="9" applyFont="1" applyBorder="1" applyAlignment="1" applyProtection="1">
      <alignment horizontal="center"/>
    </xf>
    <xf numFmtId="0" fontId="25" fillId="7" borderId="7" xfId="0" applyFont="1" applyFill="1" applyBorder="1" applyAlignment="1" applyProtection="1">
      <alignment horizontal="left" vertical="center" wrapText="1"/>
    </xf>
    <xf numFmtId="164" fontId="13" fillId="0" borderId="0" xfId="10" applyNumberFormat="1" applyFont="1" applyBorder="1" applyProtection="1"/>
    <xf numFmtId="0" fontId="15" fillId="2" borderId="0" xfId="10" applyFont="1" applyFill="1" applyBorder="1" applyProtection="1"/>
    <xf numFmtId="0" fontId="23" fillId="0" borderId="11" xfId="10" applyFont="1" applyFill="1" applyBorder="1" applyAlignment="1" applyProtection="1">
      <alignment horizontal="left" vertical="center" wrapText="1"/>
    </xf>
    <xf numFmtId="0" fontId="22" fillId="0" borderId="3" xfId="10" applyFont="1" applyBorder="1" applyProtection="1"/>
    <xf numFmtId="164" fontId="22" fillId="0" borderId="24" xfId="9" applyFont="1" applyFill="1" applyBorder="1" applyAlignment="1" applyProtection="1">
      <alignment horizontal="center" vertical="center" wrapText="1"/>
    </xf>
    <xf numFmtId="0" fontId="40" fillId="0" borderId="0" xfId="0" applyFont="1" applyProtection="1"/>
    <xf numFmtId="0" fontId="41" fillId="0" borderId="0" xfId="14" applyFont="1" applyBorder="1" applyProtection="1"/>
    <xf numFmtId="1" fontId="41" fillId="0" borderId="0" xfId="14" applyNumberFormat="1" applyFont="1" applyBorder="1" applyAlignment="1" applyProtection="1">
      <alignment horizontal="center"/>
    </xf>
    <xf numFmtId="1" fontId="41" fillId="0" borderId="0" xfId="14" applyNumberFormat="1" applyFont="1" applyBorder="1" applyProtection="1"/>
    <xf numFmtId="2" fontId="41" fillId="0" borderId="0" xfId="14" applyNumberFormat="1" applyFont="1" applyBorder="1" applyProtection="1"/>
    <xf numFmtId="164" fontId="41" fillId="0" borderId="0" xfId="9" applyFont="1" applyBorder="1" applyProtection="1"/>
    <xf numFmtId="0" fontId="41" fillId="0" borderId="0" xfId="14" applyFont="1" applyBorder="1" applyAlignment="1" applyProtection="1">
      <alignment horizontal="center"/>
    </xf>
    <xf numFmtId="0" fontId="37" fillId="0" borderId="0" xfId="14" applyFont="1" applyBorder="1" applyAlignment="1" applyProtection="1">
      <alignment horizontal="left"/>
    </xf>
    <xf numFmtId="0" fontId="13" fillId="0" borderId="0" xfId="14" applyFont="1" applyBorder="1" applyProtection="1"/>
    <xf numFmtId="0" fontId="13" fillId="0" borderId="0" xfId="14" applyFont="1" applyBorder="1" applyAlignment="1" applyProtection="1">
      <alignment vertical="center" wrapText="1"/>
    </xf>
    <xf numFmtId="1" fontId="13" fillId="0" borderId="0" xfId="14" applyNumberFormat="1" applyFont="1" applyBorder="1" applyAlignment="1" applyProtection="1">
      <alignment horizontal="center"/>
    </xf>
    <xf numFmtId="1" fontId="13" fillId="0" borderId="0" xfId="14" applyNumberFormat="1" applyFont="1" applyFill="1" applyBorder="1" applyAlignment="1" applyProtection="1">
      <alignment horizontal="center" vertical="center"/>
    </xf>
    <xf numFmtId="2" fontId="13" fillId="0" borderId="0" xfId="14" applyNumberFormat="1" applyFont="1" applyFill="1" applyBorder="1" applyAlignment="1" applyProtection="1">
      <alignment horizontal="center" vertical="center"/>
    </xf>
    <xf numFmtId="49" fontId="13" fillId="0" borderId="0" xfId="14" applyNumberFormat="1" applyFont="1" applyBorder="1" applyAlignment="1" applyProtection="1">
      <alignment horizontal="centerContinuous" vertical="center"/>
    </xf>
    <xf numFmtId="0" fontId="22" fillId="0" borderId="3" xfId="14" applyFont="1" applyBorder="1" applyProtection="1"/>
    <xf numFmtId="1" fontId="13" fillId="0" borderId="0" xfId="14" applyNumberFormat="1" applyFont="1" applyBorder="1" applyProtection="1"/>
    <xf numFmtId="2" fontId="13" fillId="0" borderId="0" xfId="14" applyNumberFormat="1" applyFont="1" applyBorder="1" applyProtection="1"/>
    <xf numFmtId="49" fontId="22" fillId="0" borderId="35" xfId="14" applyNumberFormat="1" applyFont="1" applyBorder="1" applyAlignment="1" applyProtection="1">
      <alignment horizontal="center" vertical="center" wrapText="1"/>
    </xf>
    <xf numFmtId="49" fontId="22" fillId="0" borderId="42" xfId="14" applyNumberFormat="1" applyFont="1" applyBorder="1" applyAlignment="1" applyProtection="1">
      <alignment horizontal="center" vertical="center" wrapText="1"/>
    </xf>
    <xf numFmtId="1" fontId="22" fillId="0" borderId="42" xfId="14" applyNumberFormat="1" applyFont="1" applyBorder="1" applyAlignment="1" applyProtection="1">
      <alignment horizontal="center" vertical="center" wrapText="1"/>
    </xf>
    <xf numFmtId="2" fontId="22" fillId="0" borderId="42" xfId="14" applyNumberFormat="1" applyFont="1" applyBorder="1" applyAlignment="1" applyProtection="1">
      <alignment horizontal="center" vertical="center" wrapText="1"/>
    </xf>
    <xf numFmtId="49" fontId="22" fillId="0" borderId="36" xfId="14" applyNumberFormat="1" applyFont="1" applyBorder="1" applyAlignment="1" applyProtection="1">
      <alignment horizontal="center" vertical="center" wrapText="1"/>
    </xf>
    <xf numFmtId="2" fontId="23" fillId="3" borderId="64" xfId="14" applyNumberFormat="1" applyFont="1" applyFill="1" applyBorder="1" applyAlignment="1" applyProtection="1">
      <alignment horizontal="center" vertical="center" wrapText="1"/>
      <protection locked="0"/>
    </xf>
    <xf numFmtId="164" fontId="23" fillId="0" borderId="61" xfId="9" applyFont="1" applyBorder="1" applyAlignment="1" applyProtection="1">
      <alignment horizontal="center" vertical="center"/>
    </xf>
    <xf numFmtId="1" fontId="35" fillId="0" borderId="65" xfId="7" applyNumberFormat="1" applyFont="1" applyFill="1" applyBorder="1" applyAlignment="1" applyProtection="1">
      <alignment horizontal="center" vertical="center"/>
    </xf>
    <xf numFmtId="0" fontId="36" fillId="0" borderId="12" xfId="13" applyFont="1" applyBorder="1" applyAlignment="1" applyProtection="1">
      <alignment horizontal="center" vertical="center"/>
    </xf>
    <xf numFmtId="2" fontId="23" fillId="3" borderId="59" xfId="14" applyNumberFormat="1" applyFont="1" applyFill="1" applyBorder="1" applyAlignment="1" applyProtection="1">
      <alignment horizontal="center" vertical="center" wrapText="1"/>
      <protection locked="0"/>
    </xf>
    <xf numFmtId="164" fontId="23" fillId="0" borderId="63" xfId="9" applyFont="1" applyBorder="1" applyAlignment="1" applyProtection="1">
      <alignment horizontal="center" vertical="center"/>
    </xf>
    <xf numFmtId="1" fontId="35" fillId="0" borderId="60" xfId="7" applyNumberFormat="1" applyFont="1" applyFill="1" applyBorder="1" applyAlignment="1" applyProtection="1">
      <alignment horizontal="center" vertical="center"/>
    </xf>
    <xf numFmtId="2" fontId="13" fillId="0" borderId="25" xfId="14" applyNumberFormat="1" applyFont="1" applyBorder="1" applyAlignment="1" applyProtection="1">
      <alignment horizontal="left" vertical="center"/>
    </xf>
    <xf numFmtId="49" fontId="13" fillId="0" borderId="0" xfId="14" applyNumberFormat="1" applyFont="1" applyFill="1" applyBorder="1" applyAlignment="1" applyProtection="1">
      <alignment horizontal="centerContinuous" vertical="center" wrapText="1"/>
    </xf>
    <xf numFmtId="0" fontId="13" fillId="0" borderId="0" xfId="14" applyFont="1" applyBorder="1" applyAlignment="1" applyProtection="1">
      <alignment horizontal="center"/>
    </xf>
    <xf numFmtId="0" fontId="19" fillId="0" borderId="0" xfId="0" applyFont="1" applyProtection="1"/>
    <xf numFmtId="0" fontId="19" fillId="2" borderId="0" xfId="0" applyFont="1" applyFill="1" applyBorder="1" applyProtection="1"/>
    <xf numFmtId="0" fontId="37" fillId="0" borderId="0" xfId="0" applyFont="1" applyFill="1" applyProtection="1"/>
    <xf numFmtId="0" fontId="19" fillId="0" borderId="0" xfId="0" applyFont="1" applyFill="1" applyProtection="1"/>
    <xf numFmtId="0" fontId="22" fillId="0" borderId="4" xfId="0" applyFont="1" applyBorder="1" applyAlignment="1" applyProtection="1">
      <alignment horizontal="center" vertical="center"/>
    </xf>
    <xf numFmtId="0" fontId="22" fillId="0" borderId="5" xfId="0" applyFont="1" applyBorder="1" applyAlignment="1" applyProtection="1">
      <alignment horizontal="center" vertical="center" wrapText="1"/>
    </xf>
    <xf numFmtId="0" fontId="22" fillId="0" borderId="6" xfId="0" applyFont="1" applyBorder="1" applyAlignment="1" applyProtection="1">
      <alignment horizontal="center" vertical="center" wrapText="1"/>
    </xf>
    <xf numFmtId="0" fontId="13" fillId="0" borderId="7" xfId="0" applyFont="1" applyBorder="1" applyProtection="1"/>
    <xf numFmtId="0" fontId="13" fillId="0" borderId="8" xfId="0" applyFont="1" applyBorder="1" applyAlignment="1" applyProtection="1">
      <alignment horizontal="center"/>
    </xf>
    <xf numFmtId="44" fontId="13" fillId="0" borderId="10" xfId="1" applyFont="1" applyBorder="1" applyAlignment="1" applyProtection="1"/>
    <xf numFmtId="0" fontId="19" fillId="0" borderId="0" xfId="0" applyFont="1" applyAlignment="1" applyProtection="1"/>
    <xf numFmtId="0" fontId="13" fillId="0" borderId="22" xfId="0" applyFont="1" applyBorder="1" applyProtection="1"/>
    <xf numFmtId="0" fontId="13" fillId="0" borderId="21" xfId="0" applyFont="1" applyBorder="1" applyAlignment="1" applyProtection="1">
      <alignment horizontal="center"/>
    </xf>
    <xf numFmtId="44" fontId="13" fillId="8" borderId="9" xfId="1" applyFont="1" applyFill="1" applyBorder="1" applyProtection="1"/>
    <xf numFmtId="0" fontId="36" fillId="0" borderId="7" xfId="0" applyFont="1" applyBorder="1" applyAlignment="1" applyProtection="1">
      <alignment horizontal="center" vertical="center"/>
    </xf>
    <xf numFmtId="0" fontId="36" fillId="0" borderId="8" xfId="0" applyFont="1" applyBorder="1" applyAlignment="1" applyProtection="1">
      <alignment horizontal="center" vertical="center" wrapText="1"/>
    </xf>
    <xf numFmtId="0" fontId="36" fillId="0" borderId="8" xfId="0" applyFont="1" applyBorder="1" applyAlignment="1" applyProtection="1">
      <alignment vertical="center" wrapText="1"/>
    </xf>
    <xf numFmtId="0" fontId="36" fillId="0" borderId="8" xfId="0" applyFont="1" applyBorder="1" applyAlignment="1" applyProtection="1">
      <alignment horizontal="center" vertical="center"/>
    </xf>
    <xf numFmtId="0" fontId="36" fillId="0" borderId="11" xfId="0" applyFont="1" applyBorder="1" applyAlignment="1" applyProtection="1">
      <alignment horizontal="center" vertical="center" wrapText="1"/>
    </xf>
    <xf numFmtId="0" fontId="36" fillId="0" borderId="12" xfId="0" applyFont="1" applyBorder="1" applyAlignment="1" applyProtection="1">
      <alignment horizontal="center" vertical="center" wrapText="1"/>
    </xf>
    <xf numFmtId="0" fontId="36" fillId="0" borderId="12" xfId="0" applyFont="1" applyBorder="1" applyAlignment="1" applyProtection="1">
      <alignment vertical="center" wrapText="1"/>
    </xf>
    <xf numFmtId="0" fontId="13" fillId="0" borderId="0" xfId="10" applyFont="1" applyBorder="1" applyProtection="1">
      <protection locked="0"/>
    </xf>
    <xf numFmtId="1" fontId="13" fillId="0" borderId="0" xfId="10" applyNumberFormat="1" applyFont="1" applyBorder="1" applyAlignment="1" applyProtection="1">
      <alignment horizontal="center"/>
      <protection locked="0"/>
    </xf>
    <xf numFmtId="1" fontId="13" fillId="0" borderId="0" xfId="10" applyNumberFormat="1" applyFont="1" applyBorder="1" applyProtection="1">
      <protection locked="0"/>
    </xf>
    <xf numFmtId="2" fontId="13" fillId="0" borderId="0" xfId="10" applyNumberFormat="1" applyFont="1" applyBorder="1" applyProtection="1">
      <protection locked="0"/>
    </xf>
    <xf numFmtId="164" fontId="13" fillId="0" borderId="0" xfId="9" applyFont="1" applyBorder="1" applyProtection="1">
      <protection locked="0"/>
    </xf>
    <xf numFmtId="0" fontId="19" fillId="0" borderId="4" xfId="0" applyFont="1" applyFill="1" applyBorder="1" applyAlignment="1" applyProtection="1">
      <alignment horizontal="justify" vertical="center"/>
    </xf>
    <xf numFmtId="44" fontId="6" fillId="0" borderId="6" xfId="1" applyFont="1" applyFill="1" applyBorder="1" applyProtection="1"/>
    <xf numFmtId="0" fontId="19" fillId="0" borderId="7" xfId="0" applyFont="1" applyBorder="1" applyAlignment="1" applyProtection="1">
      <alignment horizontal="justify" vertical="center"/>
    </xf>
    <xf numFmtId="44" fontId="6" fillId="0" borderId="10" xfId="1" applyFont="1" applyBorder="1" applyProtection="1"/>
    <xf numFmtId="0" fontId="19" fillId="0" borderId="7" xfId="0" applyFont="1" applyFill="1" applyBorder="1" applyAlignment="1" applyProtection="1">
      <alignment horizontal="justify" vertical="center"/>
    </xf>
    <xf numFmtId="44" fontId="6" fillId="0" borderId="10" xfId="1" applyFont="1" applyFill="1" applyBorder="1" applyProtection="1"/>
    <xf numFmtId="44" fontId="6" fillId="0" borderId="10" xfId="1" applyFont="1" applyFill="1" applyBorder="1" applyAlignment="1" applyProtection="1">
      <alignment vertical="center"/>
    </xf>
    <xf numFmtId="0" fontId="19" fillId="0" borderId="22" xfId="0" applyFont="1" applyFill="1" applyBorder="1" applyAlignment="1" applyProtection="1">
      <alignment horizontal="justify" vertical="center"/>
    </xf>
    <xf numFmtId="44" fontId="6" fillId="0" borderId="23" xfId="1" applyFont="1" applyFill="1" applyBorder="1" applyAlignment="1" applyProtection="1">
      <alignment vertical="center"/>
    </xf>
    <xf numFmtId="0" fontId="19" fillId="0" borderId="11" xfId="0" applyFont="1" applyFill="1" applyBorder="1" applyAlignment="1" applyProtection="1">
      <alignment horizontal="justify" vertical="center"/>
    </xf>
    <xf numFmtId="44" fontId="6" fillId="0" borderId="13" xfId="1" applyFont="1" applyFill="1" applyBorder="1" applyProtection="1"/>
    <xf numFmtId="0" fontId="21" fillId="0" borderId="1" xfId="0" applyFont="1" applyFill="1" applyBorder="1" applyAlignment="1" applyProtection="1">
      <alignment horizontal="right" vertical="center"/>
    </xf>
    <xf numFmtId="44" fontId="9" fillId="0" borderId="3" xfId="1" applyFont="1" applyFill="1" applyBorder="1" applyProtection="1"/>
    <xf numFmtId="0" fontId="19" fillId="0" borderId="0" xfId="0" applyFont="1" applyFill="1" applyBorder="1" applyAlignment="1" applyProtection="1">
      <alignment horizontal="justify" vertical="center"/>
    </xf>
    <xf numFmtId="44" fontId="6" fillId="0" borderId="0" xfId="1" applyFont="1" applyFill="1" applyBorder="1" applyProtection="1"/>
    <xf numFmtId="0" fontId="19" fillId="0" borderId="39" xfId="0" applyFont="1" applyFill="1" applyBorder="1" applyAlignment="1" applyProtection="1">
      <alignment horizontal="justify" vertical="center"/>
    </xf>
    <xf numFmtId="44" fontId="6" fillId="0" borderId="41" xfId="1" applyFont="1" applyFill="1" applyBorder="1" applyProtection="1"/>
    <xf numFmtId="44" fontId="6" fillId="0" borderId="23" xfId="1" applyFont="1" applyFill="1" applyBorder="1" applyProtection="1"/>
    <xf numFmtId="44" fontId="6" fillId="0" borderId="0" xfId="0" applyNumberFormat="1" applyFont="1" applyProtection="1"/>
    <xf numFmtId="0" fontId="9" fillId="0" borderId="19" xfId="0" applyFont="1" applyBorder="1" applyAlignment="1" applyProtection="1">
      <alignment horizontal="right"/>
    </xf>
    <xf numFmtId="0" fontId="3" fillId="0" borderId="19" xfId="0" applyFont="1" applyFill="1" applyBorder="1" applyAlignment="1" applyProtection="1">
      <alignment horizontal="right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13" fillId="3" borderId="8" xfId="0" applyFont="1" applyFill="1" applyBorder="1" applyProtection="1">
      <protection locked="0"/>
    </xf>
    <xf numFmtId="0" fontId="13" fillId="3" borderId="21" xfId="0" applyFont="1" applyFill="1" applyBorder="1" applyProtection="1">
      <protection locked="0"/>
    </xf>
    <xf numFmtId="0" fontId="19" fillId="0" borderId="0" xfId="0" applyFont="1" applyProtection="1">
      <protection locked="0"/>
    </xf>
    <xf numFmtId="164" fontId="22" fillId="0" borderId="24" xfId="9" applyFont="1" applyFill="1" applyBorder="1" applyAlignment="1" applyProtection="1">
      <alignment horizontal="center" vertical="center"/>
    </xf>
    <xf numFmtId="0" fontId="13" fillId="0" borderId="0" xfId="10" applyFont="1" applyBorder="1" applyAlignment="1" applyProtection="1"/>
    <xf numFmtId="0" fontId="13" fillId="0" borderId="0" xfId="10" applyFont="1" applyBorder="1" applyAlignment="1" applyProtection="1">
      <alignment horizontal="right"/>
    </xf>
    <xf numFmtId="0" fontId="19" fillId="0" borderId="0" xfId="0" applyFont="1" applyFill="1" applyBorder="1" applyProtection="1"/>
    <xf numFmtId="0" fontId="37" fillId="0" borderId="0" xfId="0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 wrapText="1"/>
    </xf>
    <xf numFmtId="0" fontId="19" fillId="0" borderId="18" xfId="0" applyFont="1" applyFill="1" applyBorder="1" applyProtection="1"/>
    <xf numFmtId="0" fontId="19" fillId="0" borderId="0" xfId="10" applyFont="1" applyBorder="1" applyAlignment="1" applyProtection="1">
      <alignment horizontal="left"/>
    </xf>
    <xf numFmtId="0" fontId="13" fillId="0" borderId="0" xfId="10" applyFont="1" applyBorder="1" applyAlignment="1" applyProtection="1">
      <alignment horizontal="center"/>
      <protection locked="0"/>
    </xf>
    <xf numFmtId="0" fontId="24" fillId="0" borderId="0" xfId="10" applyFont="1" applyBorder="1" applyAlignment="1" applyProtection="1">
      <alignment horizontal="left"/>
    </xf>
    <xf numFmtId="0" fontId="13" fillId="0" borderId="0" xfId="14" applyFont="1" applyFill="1" applyAlignment="1" applyProtection="1">
      <alignment wrapText="1"/>
    </xf>
    <xf numFmtId="0" fontId="37" fillId="0" borderId="0" xfId="10" applyFont="1" applyBorder="1" applyAlignment="1" applyProtection="1">
      <alignment horizontal="left"/>
    </xf>
    <xf numFmtId="0" fontId="37" fillId="0" borderId="0" xfId="10" applyFont="1" applyBorder="1" applyAlignment="1" applyProtection="1"/>
    <xf numFmtId="0" fontId="27" fillId="9" borderId="5" xfId="0" applyFont="1" applyFill="1" applyBorder="1" applyAlignment="1" applyProtection="1">
      <alignment vertical="center" wrapText="1"/>
      <protection locked="0"/>
    </xf>
    <xf numFmtId="0" fontId="27" fillId="9" borderId="8" xfId="0" applyFont="1" applyFill="1" applyBorder="1" applyAlignment="1" applyProtection="1">
      <alignment vertical="center" wrapText="1"/>
      <protection locked="0"/>
    </xf>
    <xf numFmtId="0" fontId="27" fillId="9" borderId="8" xfId="0" applyFont="1" applyFill="1" applyBorder="1" applyAlignment="1" applyProtection="1">
      <alignment horizontal="left" vertical="center" wrapText="1"/>
      <protection locked="0"/>
    </xf>
    <xf numFmtId="0" fontId="27" fillId="9" borderId="8" xfId="4" applyFont="1" applyFill="1" applyBorder="1" applyAlignment="1" applyProtection="1">
      <alignment vertical="center"/>
      <protection locked="0"/>
    </xf>
    <xf numFmtId="0" fontId="27" fillId="9" borderId="8" xfId="4" applyFont="1" applyFill="1" applyBorder="1" applyAlignment="1" applyProtection="1">
      <alignment horizontal="left" vertical="center"/>
      <protection locked="0"/>
    </xf>
    <xf numFmtId="0" fontId="38" fillId="9" borderId="8" xfId="0" applyFont="1" applyFill="1" applyBorder="1" applyProtection="1">
      <protection locked="0"/>
    </xf>
    <xf numFmtId="0" fontId="27" fillId="9" borderId="12" xfId="4" applyFont="1" applyFill="1" applyBorder="1" applyAlignment="1" applyProtection="1">
      <alignment vertical="center"/>
      <protection locked="0"/>
    </xf>
    <xf numFmtId="0" fontId="27" fillId="9" borderId="12" xfId="4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 applyProtection="1">
      <alignment horizontal="right"/>
    </xf>
    <xf numFmtId="44" fontId="6" fillId="0" borderId="20" xfId="1" applyFont="1" applyBorder="1" applyProtection="1">
      <protection locked="0"/>
    </xf>
    <xf numFmtId="0" fontId="2" fillId="0" borderId="19" xfId="0" applyFont="1" applyFill="1" applyBorder="1" applyAlignment="1" applyProtection="1">
      <alignment horizontal="right"/>
      <protection locked="0"/>
    </xf>
    <xf numFmtId="0" fontId="6" fillId="2" borderId="0" xfId="0" applyFont="1" applyFill="1" applyProtection="1">
      <protection locked="0"/>
    </xf>
    <xf numFmtId="0" fontId="29" fillId="2" borderId="0" xfId="0" applyFont="1" applyFill="1" applyAlignment="1" applyProtection="1">
      <alignment horizontal="center" wrapText="1"/>
    </xf>
    <xf numFmtId="0" fontId="29" fillId="0" borderId="0" xfId="0" applyFont="1" applyAlignment="1" applyProtection="1">
      <alignment horizontal="center" vertical="center" wrapText="1"/>
    </xf>
    <xf numFmtId="0" fontId="9" fillId="0" borderId="28" xfId="0" applyFont="1" applyFill="1" applyBorder="1" applyAlignment="1" applyProtection="1">
      <alignment horizontal="center"/>
    </xf>
    <xf numFmtId="0" fontId="13" fillId="0" borderId="1" xfId="10" applyFont="1" applyBorder="1" applyAlignment="1" applyProtection="1">
      <alignment horizontal="left"/>
    </xf>
    <xf numFmtId="0" fontId="13" fillId="0" borderId="49" xfId="10" applyFont="1" applyBorder="1" applyAlignment="1" applyProtection="1">
      <alignment horizontal="left"/>
    </xf>
    <xf numFmtId="1" fontId="13" fillId="0" borderId="25" xfId="10" applyNumberFormat="1" applyFont="1" applyBorder="1" applyAlignment="1" applyProtection="1">
      <alignment horizontal="right" vertical="center"/>
    </xf>
    <xf numFmtId="1" fontId="13" fillId="0" borderId="28" xfId="10" applyNumberFormat="1" applyFont="1" applyBorder="1" applyAlignment="1" applyProtection="1">
      <alignment horizontal="right" vertical="center"/>
    </xf>
    <xf numFmtId="1" fontId="13" fillId="0" borderId="25" xfId="10" applyNumberFormat="1" applyFont="1" applyFill="1" applyBorder="1" applyAlignment="1" applyProtection="1">
      <alignment horizontal="right" vertical="center"/>
    </xf>
    <xf numFmtId="1" fontId="13" fillId="0" borderId="28" xfId="10" applyNumberFormat="1" applyFont="1" applyFill="1" applyBorder="1" applyAlignment="1" applyProtection="1">
      <alignment horizontal="right" vertical="center"/>
    </xf>
    <xf numFmtId="1" fontId="13" fillId="0" borderId="29" xfId="10" applyNumberFormat="1" applyFont="1" applyFill="1" applyBorder="1" applyAlignment="1" applyProtection="1">
      <alignment horizontal="right" vertical="center"/>
    </xf>
    <xf numFmtId="0" fontId="37" fillId="0" borderId="0" xfId="10" applyFont="1" applyBorder="1" applyAlignment="1" applyProtection="1">
      <alignment horizontal="center"/>
    </xf>
    <xf numFmtId="0" fontId="13" fillId="0" borderId="14" xfId="10" applyFont="1" applyBorder="1" applyAlignment="1" applyProtection="1">
      <alignment horizontal="left"/>
    </xf>
    <xf numFmtId="0" fontId="13" fillId="0" borderId="52" xfId="10" applyFont="1" applyBorder="1" applyAlignment="1" applyProtection="1">
      <alignment horizontal="left"/>
    </xf>
    <xf numFmtId="0" fontId="13" fillId="0" borderId="1" xfId="14" applyFont="1" applyBorder="1" applyAlignment="1" applyProtection="1">
      <alignment horizontal="left"/>
    </xf>
    <xf numFmtId="0" fontId="13" fillId="0" borderId="49" xfId="14" applyFont="1" applyBorder="1" applyAlignment="1" applyProtection="1">
      <alignment horizontal="left"/>
    </xf>
    <xf numFmtId="1" fontId="13" fillId="0" borderId="25" xfId="14" applyNumberFormat="1" applyFont="1" applyFill="1" applyBorder="1" applyAlignment="1" applyProtection="1">
      <alignment horizontal="right" vertical="center"/>
    </xf>
    <xf numFmtId="1" fontId="13" fillId="0" borderId="28" xfId="14" applyNumberFormat="1" applyFont="1" applyFill="1" applyBorder="1" applyAlignment="1" applyProtection="1">
      <alignment horizontal="right" vertical="center"/>
    </xf>
    <xf numFmtId="1" fontId="13" fillId="0" borderId="25" xfId="10" applyNumberFormat="1" applyFont="1" applyBorder="1" applyAlignment="1" applyProtection="1">
      <alignment horizontal="right"/>
    </xf>
    <xf numFmtId="1" fontId="13" fillId="0" borderId="28" xfId="10" applyNumberFormat="1" applyFont="1" applyBorder="1" applyAlignment="1" applyProtection="1">
      <alignment horizontal="right"/>
    </xf>
    <xf numFmtId="0" fontId="13" fillId="0" borderId="46" xfId="10" applyFont="1" applyBorder="1" applyAlignment="1" applyProtection="1">
      <alignment horizontal="left"/>
    </xf>
    <xf numFmtId="0" fontId="13" fillId="0" borderId="45" xfId="10" applyFont="1" applyBorder="1" applyAlignment="1" applyProtection="1">
      <alignment horizontal="left"/>
    </xf>
    <xf numFmtId="0" fontId="26" fillId="7" borderId="58" xfId="13" applyFont="1" applyFill="1" applyBorder="1" applyAlignment="1" applyProtection="1">
      <alignment horizontal="left" vertical="center"/>
    </xf>
    <xf numFmtId="0" fontId="26" fillId="7" borderId="57" xfId="13" applyFont="1" applyFill="1" applyBorder="1" applyAlignment="1" applyProtection="1">
      <alignment horizontal="left" vertical="center"/>
    </xf>
    <xf numFmtId="0" fontId="26" fillId="7" borderId="15" xfId="13" applyFont="1" applyFill="1" applyBorder="1" applyAlignment="1" applyProtection="1">
      <alignment horizontal="left" vertical="center"/>
    </xf>
    <xf numFmtId="0" fontId="26" fillId="7" borderId="30" xfId="13" applyFont="1" applyFill="1" applyBorder="1" applyAlignment="1" applyProtection="1">
      <alignment horizontal="left" vertical="center"/>
    </xf>
    <xf numFmtId="0" fontId="26" fillId="7" borderId="31" xfId="13" applyFont="1" applyFill="1" applyBorder="1" applyAlignment="1" applyProtection="1">
      <alignment horizontal="left" vertical="center"/>
    </xf>
    <xf numFmtId="0" fontId="26" fillId="7" borderId="32" xfId="13" applyFont="1" applyFill="1" applyBorder="1" applyAlignment="1" applyProtection="1">
      <alignment horizontal="left" vertical="center"/>
    </xf>
    <xf numFmtId="0" fontId="26" fillId="7" borderId="43" xfId="13" applyFont="1" applyFill="1" applyBorder="1" applyAlignment="1" applyProtection="1">
      <alignment horizontal="left" vertical="center"/>
    </xf>
    <xf numFmtId="0" fontId="26" fillId="7" borderId="51" xfId="13" applyFont="1" applyFill="1" applyBorder="1" applyAlignment="1" applyProtection="1">
      <alignment horizontal="left" vertical="center"/>
    </xf>
    <xf numFmtId="0" fontId="18" fillId="7" borderId="30" xfId="0" applyFont="1" applyFill="1" applyBorder="1" applyAlignment="1" applyProtection="1">
      <alignment horizontal="center" vertical="center"/>
    </xf>
    <xf numFmtId="0" fontId="18" fillId="7" borderId="31" xfId="0" applyFont="1" applyFill="1" applyBorder="1" applyAlignment="1" applyProtection="1">
      <alignment horizontal="center" vertical="center"/>
    </xf>
    <xf numFmtId="49" fontId="22" fillId="0" borderId="14" xfId="10" applyNumberFormat="1" applyFont="1" applyBorder="1" applyAlignment="1" applyProtection="1">
      <alignment horizontal="center" vertical="center" wrapText="1"/>
    </xf>
    <xf numFmtId="49" fontId="22" fillId="0" borderId="52" xfId="10" applyNumberFormat="1" applyFont="1" applyBorder="1" applyAlignment="1" applyProtection="1">
      <alignment horizontal="center" vertical="center" wrapText="1"/>
    </xf>
    <xf numFmtId="0" fontId="37" fillId="0" borderId="0" xfId="10" applyFont="1" applyBorder="1" applyAlignment="1" applyProtection="1">
      <alignment horizontal="center" wrapText="1"/>
    </xf>
    <xf numFmtId="0" fontId="13" fillId="0" borderId="35" xfId="10" applyFont="1" applyBorder="1" applyAlignment="1" applyProtection="1">
      <alignment horizontal="left"/>
    </xf>
    <xf numFmtId="0" fontId="13" fillId="0" borderId="42" xfId="10" applyFont="1" applyBorder="1" applyAlignment="1" applyProtection="1">
      <alignment horizontal="left"/>
    </xf>
    <xf numFmtId="1" fontId="13" fillId="0" borderId="1" xfId="10" applyNumberFormat="1" applyFont="1" applyFill="1" applyBorder="1" applyAlignment="1" applyProtection="1">
      <alignment horizontal="right" vertical="center"/>
    </xf>
    <xf numFmtId="1" fontId="13" fillId="0" borderId="2" xfId="10" applyNumberFormat="1" applyFont="1" applyFill="1" applyBorder="1" applyAlignment="1" applyProtection="1">
      <alignment horizontal="right" vertical="center"/>
    </xf>
    <xf numFmtId="0" fontId="18" fillId="7" borderId="34" xfId="0" applyFont="1" applyFill="1" applyBorder="1" applyAlignment="1" applyProtection="1">
      <alignment horizontal="center" vertical="center"/>
    </xf>
    <xf numFmtId="0" fontId="39" fillId="2" borderId="0" xfId="0" applyFont="1" applyFill="1" applyAlignment="1" applyProtection="1">
      <alignment horizontal="right"/>
    </xf>
    <xf numFmtId="0" fontId="9" fillId="5" borderId="35" xfId="0" applyFont="1" applyFill="1" applyBorder="1" applyAlignment="1" applyProtection="1">
      <alignment horizontal="left"/>
    </xf>
    <xf numFmtId="0" fontId="9" fillId="5" borderId="36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center" wrapText="1"/>
    </xf>
    <xf numFmtId="0" fontId="10" fillId="2" borderId="18" xfId="0" applyFont="1" applyFill="1" applyBorder="1" applyAlignment="1" applyProtection="1">
      <alignment horizontal="center" wrapText="1"/>
    </xf>
    <xf numFmtId="0" fontId="42" fillId="0" borderId="0" xfId="0" applyFont="1" applyAlignment="1" applyProtection="1">
      <alignment vertical="center" wrapText="1"/>
    </xf>
    <xf numFmtId="0" fontId="43" fillId="0" borderId="0" xfId="0" applyFont="1" applyAlignment="1" applyProtection="1">
      <alignment wrapText="1"/>
    </xf>
    <xf numFmtId="0" fontId="22" fillId="0" borderId="4" xfId="0" applyFont="1" applyBorder="1" applyAlignment="1" applyProtection="1">
      <alignment horizontal="center" wrapText="1"/>
    </xf>
    <xf numFmtId="0" fontId="22" fillId="0" borderId="22" xfId="0" applyFont="1" applyBorder="1" applyAlignment="1" applyProtection="1">
      <alignment horizontal="center" wrapText="1"/>
    </xf>
    <xf numFmtId="0" fontId="22" fillId="0" borderId="5" xfId="0" applyFont="1" applyBorder="1" applyAlignment="1" applyProtection="1">
      <alignment horizontal="center" wrapText="1"/>
    </xf>
    <xf numFmtId="0" fontId="22" fillId="0" borderId="21" xfId="0" applyFont="1" applyBorder="1" applyAlignment="1" applyProtection="1">
      <alignment horizontal="center" wrapText="1"/>
    </xf>
    <xf numFmtId="0" fontId="9" fillId="0" borderId="5" xfId="0" applyFont="1" applyBorder="1" applyAlignment="1" applyProtection="1">
      <alignment horizontal="center" wrapText="1"/>
    </xf>
    <xf numFmtId="0" fontId="9" fillId="5" borderId="1" xfId="0" applyFont="1" applyFill="1" applyBorder="1" applyAlignment="1" applyProtection="1">
      <alignment horizontal="left"/>
    </xf>
    <xf numFmtId="0" fontId="9" fillId="5" borderId="3" xfId="0" applyFont="1" applyFill="1" applyBorder="1" applyAlignment="1" applyProtection="1">
      <alignment horizontal="left"/>
    </xf>
    <xf numFmtId="0" fontId="22" fillId="0" borderId="6" xfId="0" applyFont="1" applyBorder="1" applyAlignment="1" applyProtection="1">
      <alignment horizontal="center" wrapText="1"/>
    </xf>
    <xf numFmtId="0" fontId="22" fillId="0" borderId="23" xfId="0" applyFont="1" applyBorder="1" applyAlignment="1" applyProtection="1">
      <alignment horizontal="center" wrapText="1"/>
    </xf>
    <xf numFmtId="0" fontId="22" fillId="8" borderId="1" xfId="0" applyFont="1" applyFill="1" applyBorder="1" applyAlignment="1" applyProtection="1">
      <alignment horizontal="left"/>
    </xf>
    <xf numFmtId="0" fontId="22" fillId="8" borderId="2" xfId="0" applyFont="1" applyFill="1" applyBorder="1" applyAlignment="1" applyProtection="1">
      <alignment horizontal="left"/>
    </xf>
    <xf numFmtId="0" fontId="22" fillId="8" borderId="3" xfId="0" applyFont="1" applyFill="1" applyBorder="1" applyAlignment="1" applyProtection="1">
      <alignment horizontal="left"/>
    </xf>
    <xf numFmtId="0" fontId="13" fillId="0" borderId="0" xfId="14" applyFont="1" applyFill="1" applyAlignment="1" applyProtection="1">
      <alignment horizontal="center" wrapText="1"/>
    </xf>
    <xf numFmtId="0" fontId="37" fillId="0" borderId="0" xfId="0" applyFont="1" applyFill="1" applyBorder="1" applyAlignment="1" applyProtection="1">
      <alignment horizontal="center" vertical="center" wrapText="1"/>
    </xf>
  </cellXfs>
  <cellStyles count="15">
    <cellStyle name="Čiarka" xfId="9" builtinId="3"/>
    <cellStyle name="Čiarka 2" xfId="12" xr:uid="{00000000-0005-0000-0000-000001000000}"/>
    <cellStyle name="Mena" xfId="1" builtinId="4"/>
    <cellStyle name="Normal_Kamery-SSC" xfId="11" xr:uid="{00000000-0005-0000-0000-000003000000}"/>
    <cellStyle name="Normálna" xfId="0" builtinId="0"/>
    <cellStyle name="Normálna 2" xfId="10" xr:uid="{00000000-0005-0000-0000-000005000000}"/>
    <cellStyle name="Normálna 2 2" xfId="14" xr:uid="{00000000-0005-0000-0000-000006000000}"/>
    <cellStyle name="Normálne 2" xfId="6" xr:uid="{00000000-0005-0000-0000-000007000000}"/>
    <cellStyle name="normálne 3" xfId="8" xr:uid="{00000000-0005-0000-0000-000008000000}"/>
    <cellStyle name="normálne 4" xfId="2" xr:uid="{00000000-0005-0000-0000-000009000000}"/>
    <cellStyle name="normálne 4 2" xfId="7" xr:uid="{00000000-0005-0000-0000-00000A000000}"/>
    <cellStyle name="normálne 7" xfId="3" xr:uid="{00000000-0005-0000-0000-00000B000000}"/>
    <cellStyle name="normálne_TU  2" xfId="13" xr:uid="{00000000-0005-0000-0000-00000C000000}"/>
    <cellStyle name="normální_rekapitulácia" xfId="4" xr:uid="{00000000-0005-0000-0000-00000D000000}"/>
    <cellStyle name="Štýl 1" xfId="5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tabColor theme="6" tint="0.79998168889431442"/>
    <pageSetUpPr fitToPage="1"/>
  </sheetPr>
  <dimension ref="A1:C27"/>
  <sheetViews>
    <sheetView workbookViewId="0">
      <selection sqref="A1:B40"/>
    </sheetView>
  </sheetViews>
  <sheetFormatPr defaultColWidth="9.140625" defaultRowHeight="15" x14ac:dyDescent="0.25"/>
  <cols>
    <col min="1" max="1" width="55.7109375" style="70" customWidth="1"/>
    <col min="2" max="2" width="35.7109375" style="70" customWidth="1"/>
    <col min="3" max="16384" width="9.140625" style="70"/>
  </cols>
  <sheetData>
    <row r="1" spans="1:3" x14ac:dyDescent="0.25">
      <c r="B1" s="346" t="s">
        <v>382</v>
      </c>
      <c r="C1" s="71"/>
    </row>
    <row r="4" spans="1:3" ht="15.75" customHeight="1" x14ac:dyDescent="0.25">
      <c r="A4" s="351" t="s">
        <v>422</v>
      </c>
      <c r="B4" s="351"/>
    </row>
    <row r="5" spans="1:3" ht="15.75" customHeight="1" x14ac:dyDescent="0.25">
      <c r="A5" s="351"/>
      <c r="B5" s="351"/>
    </row>
    <row r="6" spans="1:3" ht="15.75" customHeight="1" x14ac:dyDescent="0.25">
      <c r="A6" s="72"/>
      <c r="B6" s="72"/>
    </row>
    <row r="7" spans="1:3" x14ac:dyDescent="0.25">
      <c r="A7" s="350"/>
      <c r="B7" s="350"/>
    </row>
    <row r="8" spans="1:3" x14ac:dyDescent="0.25">
      <c r="A8" s="350"/>
      <c r="B8" s="350"/>
    </row>
    <row r="9" spans="1:3" ht="15.75" thickBot="1" x14ac:dyDescent="0.3">
      <c r="A9" s="73"/>
      <c r="B9" s="73"/>
    </row>
    <row r="10" spans="1:3" ht="15.75" thickTop="1" x14ac:dyDescent="0.25">
      <c r="A10" s="74"/>
      <c r="B10" s="74"/>
    </row>
    <row r="11" spans="1:3" ht="15.75" thickBot="1" x14ac:dyDescent="0.3">
      <c r="A11" s="352" t="s">
        <v>181</v>
      </c>
      <c r="B11" s="352"/>
    </row>
    <row r="12" spans="1:3" ht="15.75" thickBot="1" x14ac:dyDescent="0.3">
      <c r="A12" s="75" t="s">
        <v>23</v>
      </c>
      <c r="B12" s="76" t="s">
        <v>24</v>
      </c>
    </row>
    <row r="13" spans="1:3" ht="32.25" thickBot="1" x14ac:dyDescent="0.3">
      <c r="A13" s="77" t="s">
        <v>417</v>
      </c>
      <c r="B13" s="78">
        <f>'Príl.č.2 B2-Sumár'!C35+'Príl.č.3 B2-Zoznam ND'!C197+'Príl.č.4 B2 - HodSadzba '!D19</f>
        <v>0</v>
      </c>
    </row>
    <row r="14" spans="1:3" ht="16.5" thickTop="1" x14ac:dyDescent="0.25">
      <c r="A14" s="79"/>
      <c r="B14" s="80"/>
    </row>
    <row r="15" spans="1:3" x14ac:dyDescent="0.25">
      <c r="A15" s="81"/>
      <c r="B15" s="73"/>
    </row>
    <row r="16" spans="1:3" ht="15.75" thickBot="1" x14ac:dyDescent="0.3">
      <c r="A16" s="73"/>
      <c r="B16" s="73"/>
    </row>
    <row r="17" spans="1:2" ht="15.75" thickTop="1" x14ac:dyDescent="0.25">
      <c r="A17" s="82" t="s">
        <v>25</v>
      </c>
      <c r="B17" s="74"/>
    </row>
    <row r="18" spans="1:2" x14ac:dyDescent="0.25">
      <c r="A18" s="83"/>
      <c r="B18" s="84"/>
    </row>
    <row r="19" spans="1:2" x14ac:dyDescent="0.25">
      <c r="A19" s="83"/>
      <c r="B19" s="84"/>
    </row>
    <row r="20" spans="1:2" x14ac:dyDescent="0.25">
      <c r="A20" s="87"/>
      <c r="B20" s="88"/>
    </row>
    <row r="21" spans="1:2" x14ac:dyDescent="0.25">
      <c r="A21" s="88"/>
      <c r="B21" s="88"/>
    </row>
    <row r="22" spans="1:2" x14ac:dyDescent="0.25">
      <c r="A22" s="89"/>
      <c r="B22" s="89"/>
    </row>
    <row r="23" spans="1:2" x14ac:dyDescent="0.25">
      <c r="A23" s="89"/>
      <c r="B23" s="89"/>
    </row>
    <row r="24" spans="1:2" x14ac:dyDescent="0.25">
      <c r="A24" s="73"/>
      <c r="B24" s="85" t="s">
        <v>26</v>
      </c>
    </row>
    <row r="25" spans="1:2" ht="30" x14ac:dyDescent="0.25">
      <c r="A25" s="73"/>
      <c r="B25" s="86" t="s">
        <v>27</v>
      </c>
    </row>
    <row r="26" spans="1:2" x14ac:dyDescent="0.25">
      <c r="A26" s="73"/>
      <c r="B26" s="73"/>
    </row>
    <row r="27" spans="1:2" x14ac:dyDescent="0.25">
      <c r="A27" s="73"/>
      <c r="B27" s="73"/>
    </row>
  </sheetData>
  <sheetProtection algorithmName="SHA-512" hashValue="tt4hGOo9DJCLfgPIk732R2Xqp5BztBHEmJEdZA4f3yHvcpz6h8wa7SmrKz40YuA40hs2uqc+3/Z9vvLq19c1mQ==" saltValue="FrI3AwAqZZbUd4jLOYxk+w==" spinCount="100000" sheet="1" objects="1" scenarios="1"/>
  <mergeCells count="3">
    <mergeCell ref="A7:B8"/>
    <mergeCell ref="A4:B5"/>
    <mergeCell ref="A11:B11"/>
  </mergeCells>
  <pageMargins left="0.7" right="0.7" top="0.75" bottom="0.75" header="0.3" footer="0.3"/>
  <pageSetup paperSize="9" scale="95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>
    <tabColor rgb="FFFF0000"/>
    <pageSetUpPr fitToPage="1"/>
  </sheetPr>
  <dimension ref="A1:P133"/>
  <sheetViews>
    <sheetView zoomScale="85" zoomScaleNormal="85" workbookViewId="0">
      <selection sqref="A1:H135"/>
    </sheetView>
  </sheetViews>
  <sheetFormatPr defaultRowHeight="12.75" x14ac:dyDescent="0.2"/>
  <cols>
    <col min="1" max="1" width="7.7109375" style="90" customWidth="1"/>
    <col min="2" max="2" width="13" style="91" customWidth="1"/>
    <col min="3" max="3" width="83" style="91" customWidth="1"/>
    <col min="4" max="4" width="8.42578125" style="93" customWidth="1"/>
    <col min="5" max="5" width="11.42578125" style="94" customWidth="1"/>
    <col min="6" max="6" width="11.28515625" style="95" customWidth="1"/>
    <col min="7" max="7" width="12.85546875" style="96" customWidth="1"/>
    <col min="8" max="8" width="11.140625" style="91" customWidth="1"/>
    <col min="9" max="9" width="8.7109375" style="91"/>
    <col min="10" max="10" width="10.28515625" style="91" bestFit="1" customWidth="1"/>
    <col min="11" max="15" width="8.7109375" style="91"/>
    <col min="16" max="16" width="9.5703125" style="91" bestFit="1" customWidth="1"/>
    <col min="17" max="256" width="8.7109375" style="91"/>
    <col min="257" max="257" width="9.140625" style="91" customWidth="1"/>
    <col min="258" max="258" width="20.28515625" style="91" customWidth="1"/>
    <col min="259" max="259" width="83" style="91" customWidth="1"/>
    <col min="260" max="260" width="10.28515625" style="91" customWidth="1"/>
    <col min="261" max="261" width="14.140625" style="91" customWidth="1"/>
    <col min="262" max="262" width="11.28515625" style="91" customWidth="1"/>
    <col min="263" max="263" width="14.140625" style="91" customWidth="1"/>
    <col min="264" max="264" width="11.7109375" style="91" customWidth="1"/>
    <col min="265" max="512" width="8.7109375" style="91"/>
    <col min="513" max="513" width="9.140625" style="91" customWidth="1"/>
    <col min="514" max="514" width="20.28515625" style="91" customWidth="1"/>
    <col min="515" max="515" width="83" style="91" customWidth="1"/>
    <col min="516" max="516" width="10.28515625" style="91" customWidth="1"/>
    <col min="517" max="517" width="14.140625" style="91" customWidth="1"/>
    <col min="518" max="518" width="11.28515625" style="91" customWidth="1"/>
    <col min="519" max="519" width="14.140625" style="91" customWidth="1"/>
    <col min="520" max="520" width="11.7109375" style="91" customWidth="1"/>
    <col min="521" max="768" width="8.7109375" style="91"/>
    <col min="769" max="769" width="9.140625" style="91" customWidth="1"/>
    <col min="770" max="770" width="20.28515625" style="91" customWidth="1"/>
    <col min="771" max="771" width="83" style="91" customWidth="1"/>
    <col min="772" max="772" width="10.28515625" style="91" customWidth="1"/>
    <col min="773" max="773" width="14.140625" style="91" customWidth="1"/>
    <col min="774" max="774" width="11.28515625" style="91" customWidth="1"/>
    <col min="775" max="775" width="14.140625" style="91" customWidth="1"/>
    <col min="776" max="776" width="11.7109375" style="91" customWidth="1"/>
    <col min="777" max="1024" width="8.7109375" style="91"/>
    <col min="1025" max="1025" width="9.140625" style="91" customWidth="1"/>
    <col min="1026" max="1026" width="20.28515625" style="91" customWidth="1"/>
    <col min="1027" max="1027" width="83" style="91" customWidth="1"/>
    <col min="1028" max="1028" width="10.28515625" style="91" customWidth="1"/>
    <col min="1029" max="1029" width="14.140625" style="91" customWidth="1"/>
    <col min="1030" max="1030" width="11.28515625" style="91" customWidth="1"/>
    <col min="1031" max="1031" width="14.140625" style="91" customWidth="1"/>
    <col min="1032" max="1032" width="11.7109375" style="91" customWidth="1"/>
    <col min="1033" max="1280" width="8.7109375" style="91"/>
    <col min="1281" max="1281" width="9.140625" style="91" customWidth="1"/>
    <col min="1282" max="1282" width="20.28515625" style="91" customWidth="1"/>
    <col min="1283" max="1283" width="83" style="91" customWidth="1"/>
    <col min="1284" max="1284" width="10.28515625" style="91" customWidth="1"/>
    <col min="1285" max="1285" width="14.140625" style="91" customWidth="1"/>
    <col min="1286" max="1286" width="11.28515625" style="91" customWidth="1"/>
    <col min="1287" max="1287" width="14.140625" style="91" customWidth="1"/>
    <col min="1288" max="1288" width="11.7109375" style="91" customWidth="1"/>
    <col min="1289" max="1536" width="8.7109375" style="91"/>
    <col min="1537" max="1537" width="9.140625" style="91" customWidth="1"/>
    <col min="1538" max="1538" width="20.28515625" style="91" customWidth="1"/>
    <col min="1539" max="1539" width="83" style="91" customWidth="1"/>
    <col min="1540" max="1540" width="10.28515625" style="91" customWidth="1"/>
    <col min="1541" max="1541" width="14.140625" style="91" customWidth="1"/>
    <col min="1542" max="1542" width="11.28515625" style="91" customWidth="1"/>
    <col min="1543" max="1543" width="14.140625" style="91" customWidth="1"/>
    <col min="1544" max="1544" width="11.7109375" style="91" customWidth="1"/>
    <col min="1545" max="1792" width="8.7109375" style="91"/>
    <col min="1793" max="1793" width="9.140625" style="91" customWidth="1"/>
    <col min="1794" max="1794" width="20.28515625" style="91" customWidth="1"/>
    <col min="1795" max="1795" width="83" style="91" customWidth="1"/>
    <col min="1796" max="1796" width="10.28515625" style="91" customWidth="1"/>
    <col min="1797" max="1797" width="14.140625" style="91" customWidth="1"/>
    <col min="1798" max="1798" width="11.28515625" style="91" customWidth="1"/>
    <col min="1799" max="1799" width="14.140625" style="91" customWidth="1"/>
    <col min="1800" max="1800" width="11.7109375" style="91" customWidth="1"/>
    <col min="1801" max="2048" width="8.7109375" style="91"/>
    <col min="2049" max="2049" width="9.140625" style="91" customWidth="1"/>
    <col min="2050" max="2050" width="20.28515625" style="91" customWidth="1"/>
    <col min="2051" max="2051" width="83" style="91" customWidth="1"/>
    <col min="2052" max="2052" width="10.28515625" style="91" customWidth="1"/>
    <col min="2053" max="2053" width="14.140625" style="91" customWidth="1"/>
    <col min="2054" max="2054" width="11.28515625" style="91" customWidth="1"/>
    <col min="2055" max="2055" width="14.140625" style="91" customWidth="1"/>
    <col min="2056" max="2056" width="11.7109375" style="91" customWidth="1"/>
    <col min="2057" max="2304" width="8.7109375" style="91"/>
    <col min="2305" max="2305" width="9.140625" style="91" customWidth="1"/>
    <col min="2306" max="2306" width="20.28515625" style="91" customWidth="1"/>
    <col min="2307" max="2307" width="83" style="91" customWidth="1"/>
    <col min="2308" max="2308" width="10.28515625" style="91" customWidth="1"/>
    <col min="2309" max="2309" width="14.140625" style="91" customWidth="1"/>
    <col min="2310" max="2310" width="11.28515625" style="91" customWidth="1"/>
    <col min="2311" max="2311" width="14.140625" style="91" customWidth="1"/>
    <col min="2312" max="2312" width="11.7109375" style="91" customWidth="1"/>
    <col min="2313" max="2560" width="8.7109375" style="91"/>
    <col min="2561" max="2561" width="9.140625" style="91" customWidth="1"/>
    <col min="2562" max="2562" width="20.28515625" style="91" customWidth="1"/>
    <col min="2563" max="2563" width="83" style="91" customWidth="1"/>
    <col min="2564" max="2564" width="10.28515625" style="91" customWidth="1"/>
    <col min="2565" max="2565" width="14.140625" style="91" customWidth="1"/>
    <col min="2566" max="2566" width="11.28515625" style="91" customWidth="1"/>
    <col min="2567" max="2567" width="14.140625" style="91" customWidth="1"/>
    <col min="2568" max="2568" width="11.7109375" style="91" customWidth="1"/>
    <col min="2569" max="2816" width="8.7109375" style="91"/>
    <col min="2817" max="2817" width="9.140625" style="91" customWidth="1"/>
    <col min="2818" max="2818" width="20.28515625" style="91" customWidth="1"/>
    <col min="2819" max="2819" width="83" style="91" customWidth="1"/>
    <col min="2820" max="2820" width="10.28515625" style="91" customWidth="1"/>
    <col min="2821" max="2821" width="14.140625" style="91" customWidth="1"/>
    <col min="2822" max="2822" width="11.28515625" style="91" customWidth="1"/>
    <col min="2823" max="2823" width="14.140625" style="91" customWidth="1"/>
    <col min="2824" max="2824" width="11.7109375" style="91" customWidth="1"/>
    <col min="2825" max="3072" width="8.7109375" style="91"/>
    <col min="3073" max="3073" width="9.140625" style="91" customWidth="1"/>
    <col min="3074" max="3074" width="20.28515625" style="91" customWidth="1"/>
    <col min="3075" max="3075" width="83" style="91" customWidth="1"/>
    <col min="3076" max="3076" width="10.28515625" style="91" customWidth="1"/>
    <col min="3077" max="3077" width="14.140625" style="91" customWidth="1"/>
    <col min="3078" max="3078" width="11.28515625" style="91" customWidth="1"/>
    <col min="3079" max="3079" width="14.140625" style="91" customWidth="1"/>
    <col min="3080" max="3080" width="11.7109375" style="91" customWidth="1"/>
    <col min="3081" max="3328" width="8.7109375" style="91"/>
    <col min="3329" max="3329" width="9.140625" style="91" customWidth="1"/>
    <col min="3330" max="3330" width="20.28515625" style="91" customWidth="1"/>
    <col min="3331" max="3331" width="83" style="91" customWidth="1"/>
    <col min="3332" max="3332" width="10.28515625" style="91" customWidth="1"/>
    <col min="3333" max="3333" width="14.140625" style="91" customWidth="1"/>
    <col min="3334" max="3334" width="11.28515625" style="91" customWidth="1"/>
    <col min="3335" max="3335" width="14.140625" style="91" customWidth="1"/>
    <col min="3336" max="3336" width="11.7109375" style="91" customWidth="1"/>
    <col min="3337" max="3584" width="8.7109375" style="91"/>
    <col min="3585" max="3585" width="9.140625" style="91" customWidth="1"/>
    <col min="3586" max="3586" width="20.28515625" style="91" customWidth="1"/>
    <col min="3587" max="3587" width="83" style="91" customWidth="1"/>
    <col min="3588" max="3588" width="10.28515625" style="91" customWidth="1"/>
    <col min="3589" max="3589" width="14.140625" style="91" customWidth="1"/>
    <col min="3590" max="3590" width="11.28515625" style="91" customWidth="1"/>
    <col min="3591" max="3591" width="14.140625" style="91" customWidth="1"/>
    <col min="3592" max="3592" width="11.7109375" style="91" customWidth="1"/>
    <col min="3593" max="3840" width="8.7109375" style="91"/>
    <col min="3841" max="3841" width="9.140625" style="91" customWidth="1"/>
    <col min="3842" max="3842" width="20.28515625" style="91" customWidth="1"/>
    <col min="3843" max="3843" width="83" style="91" customWidth="1"/>
    <col min="3844" max="3844" width="10.28515625" style="91" customWidth="1"/>
    <col min="3845" max="3845" width="14.140625" style="91" customWidth="1"/>
    <col min="3846" max="3846" width="11.28515625" style="91" customWidth="1"/>
    <col min="3847" max="3847" width="14.140625" style="91" customWidth="1"/>
    <col min="3848" max="3848" width="11.7109375" style="91" customWidth="1"/>
    <col min="3849" max="4096" width="8.7109375" style="91"/>
    <col min="4097" max="4097" width="9.140625" style="91" customWidth="1"/>
    <col min="4098" max="4098" width="20.28515625" style="91" customWidth="1"/>
    <col min="4099" max="4099" width="83" style="91" customWidth="1"/>
    <col min="4100" max="4100" width="10.28515625" style="91" customWidth="1"/>
    <col min="4101" max="4101" width="14.140625" style="91" customWidth="1"/>
    <col min="4102" max="4102" width="11.28515625" style="91" customWidth="1"/>
    <col min="4103" max="4103" width="14.140625" style="91" customWidth="1"/>
    <col min="4104" max="4104" width="11.7109375" style="91" customWidth="1"/>
    <col min="4105" max="4352" width="8.7109375" style="91"/>
    <col min="4353" max="4353" width="9.140625" style="91" customWidth="1"/>
    <col min="4354" max="4354" width="20.28515625" style="91" customWidth="1"/>
    <col min="4355" max="4355" width="83" style="91" customWidth="1"/>
    <col min="4356" max="4356" width="10.28515625" style="91" customWidth="1"/>
    <col min="4357" max="4357" width="14.140625" style="91" customWidth="1"/>
    <col min="4358" max="4358" width="11.28515625" style="91" customWidth="1"/>
    <col min="4359" max="4359" width="14.140625" style="91" customWidth="1"/>
    <col min="4360" max="4360" width="11.7109375" style="91" customWidth="1"/>
    <col min="4361" max="4608" width="8.7109375" style="91"/>
    <col min="4609" max="4609" width="9.140625" style="91" customWidth="1"/>
    <col min="4610" max="4610" width="20.28515625" style="91" customWidth="1"/>
    <col min="4611" max="4611" width="83" style="91" customWidth="1"/>
    <col min="4612" max="4612" width="10.28515625" style="91" customWidth="1"/>
    <col min="4613" max="4613" width="14.140625" style="91" customWidth="1"/>
    <col min="4614" max="4614" width="11.28515625" style="91" customWidth="1"/>
    <col min="4615" max="4615" width="14.140625" style="91" customWidth="1"/>
    <col min="4616" max="4616" width="11.7109375" style="91" customWidth="1"/>
    <col min="4617" max="4864" width="8.7109375" style="91"/>
    <col min="4865" max="4865" width="9.140625" style="91" customWidth="1"/>
    <col min="4866" max="4866" width="20.28515625" style="91" customWidth="1"/>
    <col min="4867" max="4867" width="83" style="91" customWidth="1"/>
    <col min="4868" max="4868" width="10.28515625" style="91" customWidth="1"/>
    <col min="4869" max="4869" width="14.140625" style="91" customWidth="1"/>
    <col min="4870" max="4870" width="11.28515625" style="91" customWidth="1"/>
    <col min="4871" max="4871" width="14.140625" style="91" customWidth="1"/>
    <col min="4872" max="4872" width="11.7109375" style="91" customWidth="1"/>
    <col min="4873" max="5120" width="8.7109375" style="91"/>
    <col min="5121" max="5121" width="9.140625" style="91" customWidth="1"/>
    <col min="5122" max="5122" width="20.28515625" style="91" customWidth="1"/>
    <col min="5123" max="5123" width="83" style="91" customWidth="1"/>
    <col min="5124" max="5124" width="10.28515625" style="91" customWidth="1"/>
    <col min="5125" max="5125" width="14.140625" style="91" customWidth="1"/>
    <col min="5126" max="5126" width="11.28515625" style="91" customWidth="1"/>
    <col min="5127" max="5127" width="14.140625" style="91" customWidth="1"/>
    <col min="5128" max="5128" width="11.7109375" style="91" customWidth="1"/>
    <col min="5129" max="5376" width="8.7109375" style="91"/>
    <col min="5377" max="5377" width="9.140625" style="91" customWidth="1"/>
    <col min="5378" max="5378" width="20.28515625" style="91" customWidth="1"/>
    <col min="5379" max="5379" width="83" style="91" customWidth="1"/>
    <col min="5380" max="5380" width="10.28515625" style="91" customWidth="1"/>
    <col min="5381" max="5381" width="14.140625" style="91" customWidth="1"/>
    <col min="5382" max="5382" width="11.28515625" style="91" customWidth="1"/>
    <col min="5383" max="5383" width="14.140625" style="91" customWidth="1"/>
    <col min="5384" max="5384" width="11.7109375" style="91" customWidth="1"/>
    <col min="5385" max="5632" width="8.7109375" style="91"/>
    <col min="5633" max="5633" width="9.140625" style="91" customWidth="1"/>
    <col min="5634" max="5634" width="20.28515625" style="91" customWidth="1"/>
    <col min="5635" max="5635" width="83" style="91" customWidth="1"/>
    <col min="5636" max="5636" width="10.28515625" style="91" customWidth="1"/>
    <col min="5637" max="5637" width="14.140625" style="91" customWidth="1"/>
    <col min="5638" max="5638" width="11.28515625" style="91" customWidth="1"/>
    <col min="5639" max="5639" width="14.140625" style="91" customWidth="1"/>
    <col min="5640" max="5640" width="11.7109375" style="91" customWidth="1"/>
    <col min="5641" max="5888" width="8.7109375" style="91"/>
    <col min="5889" max="5889" width="9.140625" style="91" customWidth="1"/>
    <col min="5890" max="5890" width="20.28515625" style="91" customWidth="1"/>
    <col min="5891" max="5891" width="83" style="91" customWidth="1"/>
    <col min="5892" max="5892" width="10.28515625" style="91" customWidth="1"/>
    <col min="5893" max="5893" width="14.140625" style="91" customWidth="1"/>
    <col min="5894" max="5894" width="11.28515625" style="91" customWidth="1"/>
    <col min="5895" max="5895" width="14.140625" style="91" customWidth="1"/>
    <col min="5896" max="5896" width="11.7109375" style="91" customWidth="1"/>
    <col min="5897" max="6144" width="8.7109375" style="91"/>
    <col min="6145" max="6145" width="9.140625" style="91" customWidth="1"/>
    <col min="6146" max="6146" width="20.28515625" style="91" customWidth="1"/>
    <col min="6147" max="6147" width="83" style="91" customWidth="1"/>
    <col min="6148" max="6148" width="10.28515625" style="91" customWidth="1"/>
    <col min="6149" max="6149" width="14.140625" style="91" customWidth="1"/>
    <col min="6150" max="6150" width="11.28515625" style="91" customWidth="1"/>
    <col min="6151" max="6151" width="14.140625" style="91" customWidth="1"/>
    <col min="6152" max="6152" width="11.7109375" style="91" customWidth="1"/>
    <col min="6153" max="6400" width="8.7109375" style="91"/>
    <col min="6401" max="6401" width="9.140625" style="91" customWidth="1"/>
    <col min="6402" max="6402" width="20.28515625" style="91" customWidth="1"/>
    <col min="6403" max="6403" width="83" style="91" customWidth="1"/>
    <col min="6404" max="6404" width="10.28515625" style="91" customWidth="1"/>
    <col min="6405" max="6405" width="14.140625" style="91" customWidth="1"/>
    <col min="6406" max="6406" width="11.28515625" style="91" customWidth="1"/>
    <col min="6407" max="6407" width="14.140625" style="91" customWidth="1"/>
    <col min="6408" max="6408" width="11.7109375" style="91" customWidth="1"/>
    <col min="6409" max="6656" width="8.7109375" style="91"/>
    <col min="6657" max="6657" width="9.140625" style="91" customWidth="1"/>
    <col min="6658" max="6658" width="20.28515625" style="91" customWidth="1"/>
    <col min="6659" max="6659" width="83" style="91" customWidth="1"/>
    <col min="6660" max="6660" width="10.28515625" style="91" customWidth="1"/>
    <col min="6661" max="6661" width="14.140625" style="91" customWidth="1"/>
    <col min="6662" max="6662" width="11.28515625" style="91" customWidth="1"/>
    <col min="6663" max="6663" width="14.140625" style="91" customWidth="1"/>
    <col min="6664" max="6664" width="11.7109375" style="91" customWidth="1"/>
    <col min="6665" max="6912" width="8.7109375" style="91"/>
    <col min="6913" max="6913" width="9.140625" style="91" customWidth="1"/>
    <col min="6914" max="6914" width="20.28515625" style="91" customWidth="1"/>
    <col min="6915" max="6915" width="83" style="91" customWidth="1"/>
    <col min="6916" max="6916" width="10.28515625" style="91" customWidth="1"/>
    <col min="6917" max="6917" width="14.140625" style="91" customWidth="1"/>
    <col min="6918" max="6918" width="11.28515625" style="91" customWidth="1"/>
    <col min="6919" max="6919" width="14.140625" style="91" customWidth="1"/>
    <col min="6920" max="6920" width="11.7109375" style="91" customWidth="1"/>
    <col min="6921" max="7168" width="8.7109375" style="91"/>
    <col min="7169" max="7169" width="9.140625" style="91" customWidth="1"/>
    <col min="7170" max="7170" width="20.28515625" style="91" customWidth="1"/>
    <col min="7171" max="7171" width="83" style="91" customWidth="1"/>
    <col min="7172" max="7172" width="10.28515625" style="91" customWidth="1"/>
    <col min="7173" max="7173" width="14.140625" style="91" customWidth="1"/>
    <col min="7174" max="7174" width="11.28515625" style="91" customWidth="1"/>
    <col min="7175" max="7175" width="14.140625" style="91" customWidth="1"/>
    <col min="7176" max="7176" width="11.7109375" style="91" customWidth="1"/>
    <col min="7177" max="7424" width="8.7109375" style="91"/>
    <col min="7425" max="7425" width="9.140625" style="91" customWidth="1"/>
    <col min="7426" max="7426" width="20.28515625" style="91" customWidth="1"/>
    <col min="7427" max="7427" width="83" style="91" customWidth="1"/>
    <col min="7428" max="7428" width="10.28515625" style="91" customWidth="1"/>
    <col min="7429" max="7429" width="14.140625" style="91" customWidth="1"/>
    <col min="7430" max="7430" width="11.28515625" style="91" customWidth="1"/>
    <col min="7431" max="7431" width="14.140625" style="91" customWidth="1"/>
    <col min="7432" max="7432" width="11.7109375" style="91" customWidth="1"/>
    <col min="7433" max="7680" width="8.7109375" style="91"/>
    <col min="7681" max="7681" width="9.140625" style="91" customWidth="1"/>
    <col min="7682" max="7682" width="20.28515625" style="91" customWidth="1"/>
    <col min="7683" max="7683" width="83" style="91" customWidth="1"/>
    <col min="7684" max="7684" width="10.28515625" style="91" customWidth="1"/>
    <col min="7685" max="7685" width="14.140625" style="91" customWidth="1"/>
    <col min="7686" max="7686" width="11.28515625" style="91" customWidth="1"/>
    <col min="7687" max="7687" width="14.140625" style="91" customWidth="1"/>
    <col min="7688" max="7688" width="11.7109375" style="91" customWidth="1"/>
    <col min="7689" max="7936" width="8.7109375" style="91"/>
    <col min="7937" max="7937" width="9.140625" style="91" customWidth="1"/>
    <col min="7938" max="7938" width="20.28515625" style="91" customWidth="1"/>
    <col min="7939" max="7939" width="83" style="91" customWidth="1"/>
    <col min="7940" max="7940" width="10.28515625" style="91" customWidth="1"/>
    <col min="7941" max="7941" width="14.140625" style="91" customWidth="1"/>
    <col min="7942" max="7942" width="11.28515625" style="91" customWidth="1"/>
    <col min="7943" max="7943" width="14.140625" style="91" customWidth="1"/>
    <col min="7944" max="7944" width="11.7109375" style="91" customWidth="1"/>
    <col min="7945" max="8192" width="8.7109375" style="91"/>
    <col min="8193" max="8193" width="9.140625" style="91" customWidth="1"/>
    <col min="8194" max="8194" width="20.28515625" style="91" customWidth="1"/>
    <col min="8195" max="8195" width="83" style="91" customWidth="1"/>
    <col min="8196" max="8196" width="10.28515625" style="91" customWidth="1"/>
    <col min="8197" max="8197" width="14.140625" style="91" customWidth="1"/>
    <col min="8198" max="8198" width="11.28515625" style="91" customWidth="1"/>
    <col min="8199" max="8199" width="14.140625" style="91" customWidth="1"/>
    <col min="8200" max="8200" width="11.7109375" style="91" customWidth="1"/>
    <col min="8201" max="8448" width="8.7109375" style="91"/>
    <col min="8449" max="8449" width="9.140625" style="91" customWidth="1"/>
    <col min="8450" max="8450" width="20.28515625" style="91" customWidth="1"/>
    <col min="8451" max="8451" width="83" style="91" customWidth="1"/>
    <col min="8452" max="8452" width="10.28515625" style="91" customWidth="1"/>
    <col min="8453" max="8453" width="14.140625" style="91" customWidth="1"/>
    <col min="8454" max="8454" width="11.28515625" style="91" customWidth="1"/>
    <col min="8455" max="8455" width="14.140625" style="91" customWidth="1"/>
    <col min="8456" max="8456" width="11.7109375" style="91" customWidth="1"/>
    <col min="8457" max="8704" width="8.7109375" style="91"/>
    <col min="8705" max="8705" width="9.140625" style="91" customWidth="1"/>
    <col min="8706" max="8706" width="20.28515625" style="91" customWidth="1"/>
    <col min="8707" max="8707" width="83" style="91" customWidth="1"/>
    <col min="8708" max="8708" width="10.28515625" style="91" customWidth="1"/>
    <col min="8709" max="8709" width="14.140625" style="91" customWidth="1"/>
    <col min="8710" max="8710" width="11.28515625" style="91" customWidth="1"/>
    <col min="8711" max="8711" width="14.140625" style="91" customWidth="1"/>
    <col min="8712" max="8712" width="11.7109375" style="91" customWidth="1"/>
    <col min="8713" max="8960" width="8.7109375" style="91"/>
    <col min="8961" max="8961" width="9.140625" style="91" customWidth="1"/>
    <col min="8962" max="8962" width="20.28515625" style="91" customWidth="1"/>
    <col min="8963" max="8963" width="83" style="91" customWidth="1"/>
    <col min="8964" max="8964" width="10.28515625" style="91" customWidth="1"/>
    <col min="8965" max="8965" width="14.140625" style="91" customWidth="1"/>
    <col min="8966" max="8966" width="11.28515625" style="91" customWidth="1"/>
    <col min="8967" max="8967" width="14.140625" style="91" customWidth="1"/>
    <col min="8968" max="8968" width="11.7109375" style="91" customWidth="1"/>
    <col min="8969" max="9216" width="8.7109375" style="91"/>
    <col min="9217" max="9217" width="9.140625" style="91" customWidth="1"/>
    <col min="9218" max="9218" width="20.28515625" style="91" customWidth="1"/>
    <col min="9219" max="9219" width="83" style="91" customWidth="1"/>
    <col min="9220" max="9220" width="10.28515625" style="91" customWidth="1"/>
    <col min="9221" max="9221" width="14.140625" style="91" customWidth="1"/>
    <col min="9222" max="9222" width="11.28515625" style="91" customWidth="1"/>
    <col min="9223" max="9223" width="14.140625" style="91" customWidth="1"/>
    <col min="9224" max="9224" width="11.7109375" style="91" customWidth="1"/>
    <col min="9225" max="9472" width="8.7109375" style="91"/>
    <col min="9473" max="9473" width="9.140625" style="91" customWidth="1"/>
    <col min="9474" max="9474" width="20.28515625" style="91" customWidth="1"/>
    <col min="9475" max="9475" width="83" style="91" customWidth="1"/>
    <col min="9476" max="9476" width="10.28515625" style="91" customWidth="1"/>
    <col min="9477" max="9477" width="14.140625" style="91" customWidth="1"/>
    <col min="9478" max="9478" width="11.28515625" style="91" customWidth="1"/>
    <col min="9479" max="9479" width="14.140625" style="91" customWidth="1"/>
    <col min="9480" max="9480" width="11.7109375" style="91" customWidth="1"/>
    <col min="9481" max="9728" width="8.7109375" style="91"/>
    <col min="9729" max="9729" width="9.140625" style="91" customWidth="1"/>
    <col min="9730" max="9730" width="20.28515625" style="91" customWidth="1"/>
    <col min="9731" max="9731" width="83" style="91" customWidth="1"/>
    <col min="9732" max="9732" width="10.28515625" style="91" customWidth="1"/>
    <col min="9733" max="9733" width="14.140625" style="91" customWidth="1"/>
    <col min="9734" max="9734" width="11.28515625" style="91" customWidth="1"/>
    <col min="9735" max="9735" width="14.140625" style="91" customWidth="1"/>
    <col min="9736" max="9736" width="11.7109375" style="91" customWidth="1"/>
    <col min="9737" max="9984" width="8.7109375" style="91"/>
    <col min="9985" max="9985" width="9.140625" style="91" customWidth="1"/>
    <col min="9986" max="9986" width="20.28515625" style="91" customWidth="1"/>
    <col min="9987" max="9987" width="83" style="91" customWidth="1"/>
    <col min="9988" max="9988" width="10.28515625" style="91" customWidth="1"/>
    <col min="9989" max="9989" width="14.140625" style="91" customWidth="1"/>
    <col min="9990" max="9990" width="11.28515625" style="91" customWidth="1"/>
    <col min="9991" max="9991" width="14.140625" style="91" customWidth="1"/>
    <col min="9992" max="9992" width="11.7109375" style="91" customWidth="1"/>
    <col min="9993" max="10240" width="8.7109375" style="91"/>
    <col min="10241" max="10241" width="9.140625" style="91" customWidth="1"/>
    <col min="10242" max="10242" width="20.28515625" style="91" customWidth="1"/>
    <col min="10243" max="10243" width="83" style="91" customWidth="1"/>
    <col min="10244" max="10244" width="10.28515625" style="91" customWidth="1"/>
    <col min="10245" max="10245" width="14.140625" style="91" customWidth="1"/>
    <col min="10246" max="10246" width="11.28515625" style="91" customWidth="1"/>
    <col min="10247" max="10247" width="14.140625" style="91" customWidth="1"/>
    <col min="10248" max="10248" width="11.7109375" style="91" customWidth="1"/>
    <col min="10249" max="10496" width="8.7109375" style="91"/>
    <col min="10497" max="10497" width="9.140625" style="91" customWidth="1"/>
    <col min="10498" max="10498" width="20.28515625" style="91" customWidth="1"/>
    <col min="10499" max="10499" width="83" style="91" customWidth="1"/>
    <col min="10500" max="10500" width="10.28515625" style="91" customWidth="1"/>
    <col min="10501" max="10501" width="14.140625" style="91" customWidth="1"/>
    <col min="10502" max="10502" width="11.28515625" style="91" customWidth="1"/>
    <col min="10503" max="10503" width="14.140625" style="91" customWidth="1"/>
    <col min="10504" max="10504" width="11.7109375" style="91" customWidth="1"/>
    <col min="10505" max="10752" width="8.7109375" style="91"/>
    <col min="10753" max="10753" width="9.140625" style="91" customWidth="1"/>
    <col min="10754" max="10754" width="20.28515625" style="91" customWidth="1"/>
    <col min="10755" max="10755" width="83" style="91" customWidth="1"/>
    <col min="10756" max="10756" width="10.28515625" style="91" customWidth="1"/>
    <col min="10757" max="10757" width="14.140625" style="91" customWidth="1"/>
    <col min="10758" max="10758" width="11.28515625" style="91" customWidth="1"/>
    <col min="10759" max="10759" width="14.140625" style="91" customWidth="1"/>
    <col min="10760" max="10760" width="11.7109375" style="91" customWidth="1"/>
    <col min="10761" max="11008" width="8.7109375" style="91"/>
    <col min="11009" max="11009" width="9.140625" style="91" customWidth="1"/>
    <col min="11010" max="11010" width="20.28515625" style="91" customWidth="1"/>
    <col min="11011" max="11011" width="83" style="91" customWidth="1"/>
    <col min="11012" max="11012" width="10.28515625" style="91" customWidth="1"/>
    <col min="11013" max="11013" width="14.140625" style="91" customWidth="1"/>
    <col min="11014" max="11014" width="11.28515625" style="91" customWidth="1"/>
    <col min="11015" max="11015" width="14.140625" style="91" customWidth="1"/>
    <col min="11016" max="11016" width="11.7109375" style="91" customWidth="1"/>
    <col min="11017" max="11264" width="8.7109375" style="91"/>
    <col min="11265" max="11265" width="9.140625" style="91" customWidth="1"/>
    <col min="11266" max="11266" width="20.28515625" style="91" customWidth="1"/>
    <col min="11267" max="11267" width="83" style="91" customWidth="1"/>
    <col min="11268" max="11268" width="10.28515625" style="91" customWidth="1"/>
    <col min="11269" max="11269" width="14.140625" style="91" customWidth="1"/>
    <col min="11270" max="11270" width="11.28515625" style="91" customWidth="1"/>
    <col min="11271" max="11271" width="14.140625" style="91" customWidth="1"/>
    <col min="11272" max="11272" width="11.7109375" style="91" customWidth="1"/>
    <col min="11273" max="11520" width="8.7109375" style="91"/>
    <col min="11521" max="11521" width="9.140625" style="91" customWidth="1"/>
    <col min="11522" max="11522" width="20.28515625" style="91" customWidth="1"/>
    <col min="11523" max="11523" width="83" style="91" customWidth="1"/>
    <col min="11524" max="11524" width="10.28515625" style="91" customWidth="1"/>
    <col min="11525" max="11525" width="14.140625" style="91" customWidth="1"/>
    <col min="11526" max="11526" width="11.28515625" style="91" customWidth="1"/>
    <col min="11527" max="11527" width="14.140625" style="91" customWidth="1"/>
    <col min="11528" max="11528" width="11.7109375" style="91" customWidth="1"/>
    <col min="11529" max="11776" width="8.7109375" style="91"/>
    <col min="11777" max="11777" width="9.140625" style="91" customWidth="1"/>
    <col min="11778" max="11778" width="20.28515625" style="91" customWidth="1"/>
    <col min="11779" max="11779" width="83" style="91" customWidth="1"/>
    <col min="11780" max="11780" width="10.28515625" style="91" customWidth="1"/>
    <col min="11781" max="11781" width="14.140625" style="91" customWidth="1"/>
    <col min="11782" max="11782" width="11.28515625" style="91" customWidth="1"/>
    <col min="11783" max="11783" width="14.140625" style="91" customWidth="1"/>
    <col min="11784" max="11784" width="11.7109375" style="91" customWidth="1"/>
    <col min="11785" max="12032" width="8.7109375" style="91"/>
    <col min="12033" max="12033" width="9.140625" style="91" customWidth="1"/>
    <col min="12034" max="12034" width="20.28515625" style="91" customWidth="1"/>
    <col min="12035" max="12035" width="83" style="91" customWidth="1"/>
    <col min="12036" max="12036" width="10.28515625" style="91" customWidth="1"/>
    <col min="12037" max="12037" width="14.140625" style="91" customWidth="1"/>
    <col min="12038" max="12038" width="11.28515625" style="91" customWidth="1"/>
    <col min="12039" max="12039" width="14.140625" style="91" customWidth="1"/>
    <col min="12040" max="12040" width="11.7109375" style="91" customWidth="1"/>
    <col min="12041" max="12288" width="8.7109375" style="91"/>
    <col min="12289" max="12289" width="9.140625" style="91" customWidth="1"/>
    <col min="12290" max="12290" width="20.28515625" style="91" customWidth="1"/>
    <col min="12291" max="12291" width="83" style="91" customWidth="1"/>
    <col min="12292" max="12292" width="10.28515625" style="91" customWidth="1"/>
    <col min="12293" max="12293" width="14.140625" style="91" customWidth="1"/>
    <col min="12294" max="12294" width="11.28515625" style="91" customWidth="1"/>
    <col min="12295" max="12295" width="14.140625" style="91" customWidth="1"/>
    <col min="12296" max="12296" width="11.7109375" style="91" customWidth="1"/>
    <col min="12297" max="12544" width="8.7109375" style="91"/>
    <col min="12545" max="12545" width="9.140625" style="91" customWidth="1"/>
    <col min="12546" max="12546" width="20.28515625" style="91" customWidth="1"/>
    <col min="12547" max="12547" width="83" style="91" customWidth="1"/>
    <col min="12548" max="12548" width="10.28515625" style="91" customWidth="1"/>
    <col min="12549" max="12549" width="14.140625" style="91" customWidth="1"/>
    <col min="12550" max="12550" width="11.28515625" style="91" customWidth="1"/>
    <col min="12551" max="12551" width="14.140625" style="91" customWidth="1"/>
    <col min="12552" max="12552" width="11.7109375" style="91" customWidth="1"/>
    <col min="12553" max="12800" width="8.7109375" style="91"/>
    <col min="12801" max="12801" width="9.140625" style="91" customWidth="1"/>
    <col min="12802" max="12802" width="20.28515625" style="91" customWidth="1"/>
    <col min="12803" max="12803" width="83" style="91" customWidth="1"/>
    <col min="12804" max="12804" width="10.28515625" style="91" customWidth="1"/>
    <col min="12805" max="12805" width="14.140625" style="91" customWidth="1"/>
    <col min="12806" max="12806" width="11.28515625" style="91" customWidth="1"/>
    <col min="12807" max="12807" width="14.140625" style="91" customWidth="1"/>
    <col min="12808" max="12808" width="11.7109375" style="91" customWidth="1"/>
    <col min="12809" max="13056" width="8.7109375" style="91"/>
    <col min="13057" max="13057" width="9.140625" style="91" customWidth="1"/>
    <col min="13058" max="13058" width="20.28515625" style="91" customWidth="1"/>
    <col min="13059" max="13059" width="83" style="91" customWidth="1"/>
    <col min="13060" max="13060" width="10.28515625" style="91" customWidth="1"/>
    <col min="13061" max="13061" width="14.140625" style="91" customWidth="1"/>
    <col min="13062" max="13062" width="11.28515625" style="91" customWidth="1"/>
    <col min="13063" max="13063" width="14.140625" style="91" customWidth="1"/>
    <col min="13064" max="13064" width="11.7109375" style="91" customWidth="1"/>
    <col min="13065" max="13312" width="8.7109375" style="91"/>
    <col min="13313" max="13313" width="9.140625" style="91" customWidth="1"/>
    <col min="13314" max="13314" width="20.28515625" style="91" customWidth="1"/>
    <col min="13315" max="13315" width="83" style="91" customWidth="1"/>
    <col min="13316" max="13316" width="10.28515625" style="91" customWidth="1"/>
    <col min="13317" max="13317" width="14.140625" style="91" customWidth="1"/>
    <col min="13318" max="13318" width="11.28515625" style="91" customWidth="1"/>
    <col min="13319" max="13319" width="14.140625" style="91" customWidth="1"/>
    <col min="13320" max="13320" width="11.7109375" style="91" customWidth="1"/>
    <col min="13321" max="13568" width="8.7109375" style="91"/>
    <col min="13569" max="13569" width="9.140625" style="91" customWidth="1"/>
    <col min="13570" max="13570" width="20.28515625" style="91" customWidth="1"/>
    <col min="13571" max="13571" width="83" style="91" customWidth="1"/>
    <col min="13572" max="13572" width="10.28515625" style="91" customWidth="1"/>
    <col min="13573" max="13573" width="14.140625" style="91" customWidth="1"/>
    <col min="13574" max="13574" width="11.28515625" style="91" customWidth="1"/>
    <col min="13575" max="13575" width="14.140625" style="91" customWidth="1"/>
    <col min="13576" max="13576" width="11.7109375" style="91" customWidth="1"/>
    <col min="13577" max="13824" width="8.7109375" style="91"/>
    <col min="13825" max="13825" width="9.140625" style="91" customWidth="1"/>
    <col min="13826" max="13826" width="20.28515625" style="91" customWidth="1"/>
    <col min="13827" max="13827" width="83" style="91" customWidth="1"/>
    <col min="13828" max="13828" width="10.28515625" style="91" customWidth="1"/>
    <col min="13829" max="13829" width="14.140625" style="91" customWidth="1"/>
    <col min="13830" max="13830" width="11.28515625" style="91" customWidth="1"/>
    <col min="13831" max="13831" width="14.140625" style="91" customWidth="1"/>
    <col min="13832" max="13832" width="11.7109375" style="91" customWidth="1"/>
    <col min="13833" max="14080" width="8.7109375" style="91"/>
    <col min="14081" max="14081" width="9.140625" style="91" customWidth="1"/>
    <col min="14082" max="14082" width="20.28515625" style="91" customWidth="1"/>
    <col min="14083" max="14083" width="83" style="91" customWidth="1"/>
    <col min="14084" max="14084" width="10.28515625" style="91" customWidth="1"/>
    <col min="14085" max="14085" width="14.140625" style="91" customWidth="1"/>
    <col min="14086" max="14086" width="11.28515625" style="91" customWidth="1"/>
    <col min="14087" max="14087" width="14.140625" style="91" customWidth="1"/>
    <col min="14088" max="14088" width="11.7109375" style="91" customWidth="1"/>
    <col min="14089" max="14336" width="8.7109375" style="91"/>
    <col min="14337" max="14337" width="9.140625" style="91" customWidth="1"/>
    <col min="14338" max="14338" width="20.28515625" style="91" customWidth="1"/>
    <col min="14339" max="14339" width="83" style="91" customWidth="1"/>
    <col min="14340" max="14340" width="10.28515625" style="91" customWidth="1"/>
    <col min="14341" max="14341" width="14.140625" style="91" customWidth="1"/>
    <col min="14342" max="14342" width="11.28515625" style="91" customWidth="1"/>
    <col min="14343" max="14343" width="14.140625" style="91" customWidth="1"/>
    <col min="14344" max="14344" width="11.7109375" style="91" customWidth="1"/>
    <col min="14345" max="14592" width="8.7109375" style="91"/>
    <col min="14593" max="14593" width="9.140625" style="91" customWidth="1"/>
    <col min="14594" max="14594" width="20.28515625" style="91" customWidth="1"/>
    <col min="14595" max="14595" width="83" style="91" customWidth="1"/>
    <col min="14596" max="14596" width="10.28515625" style="91" customWidth="1"/>
    <col min="14597" max="14597" width="14.140625" style="91" customWidth="1"/>
    <col min="14598" max="14598" width="11.28515625" style="91" customWidth="1"/>
    <col min="14599" max="14599" width="14.140625" style="91" customWidth="1"/>
    <col min="14600" max="14600" width="11.7109375" style="91" customWidth="1"/>
    <col min="14601" max="14848" width="8.7109375" style="91"/>
    <col min="14849" max="14849" width="9.140625" style="91" customWidth="1"/>
    <col min="14850" max="14850" width="20.28515625" style="91" customWidth="1"/>
    <col min="14851" max="14851" width="83" style="91" customWidth="1"/>
    <col min="14852" max="14852" width="10.28515625" style="91" customWidth="1"/>
    <col min="14853" max="14853" width="14.140625" style="91" customWidth="1"/>
    <col min="14854" max="14854" width="11.28515625" style="91" customWidth="1"/>
    <col min="14855" max="14855" width="14.140625" style="91" customWidth="1"/>
    <col min="14856" max="14856" width="11.7109375" style="91" customWidth="1"/>
    <col min="14857" max="15104" width="8.7109375" style="91"/>
    <col min="15105" max="15105" width="9.140625" style="91" customWidth="1"/>
    <col min="15106" max="15106" width="20.28515625" style="91" customWidth="1"/>
    <col min="15107" max="15107" width="83" style="91" customWidth="1"/>
    <col min="15108" max="15108" width="10.28515625" style="91" customWidth="1"/>
    <col min="15109" max="15109" width="14.140625" style="91" customWidth="1"/>
    <col min="15110" max="15110" width="11.28515625" style="91" customWidth="1"/>
    <col min="15111" max="15111" width="14.140625" style="91" customWidth="1"/>
    <col min="15112" max="15112" width="11.7109375" style="91" customWidth="1"/>
    <col min="15113" max="15360" width="8.7109375" style="91"/>
    <col min="15361" max="15361" width="9.140625" style="91" customWidth="1"/>
    <col min="15362" max="15362" width="20.28515625" style="91" customWidth="1"/>
    <col min="15363" max="15363" width="83" style="91" customWidth="1"/>
    <col min="15364" max="15364" width="10.28515625" style="91" customWidth="1"/>
    <col min="15365" max="15365" width="14.140625" style="91" customWidth="1"/>
    <col min="15366" max="15366" width="11.28515625" style="91" customWidth="1"/>
    <col min="15367" max="15367" width="14.140625" style="91" customWidth="1"/>
    <col min="15368" max="15368" width="11.7109375" style="91" customWidth="1"/>
    <col min="15369" max="15616" width="8.7109375" style="91"/>
    <col min="15617" max="15617" width="9.140625" style="91" customWidth="1"/>
    <col min="15618" max="15618" width="20.28515625" style="91" customWidth="1"/>
    <col min="15619" max="15619" width="83" style="91" customWidth="1"/>
    <col min="15620" max="15620" width="10.28515625" style="91" customWidth="1"/>
    <col min="15621" max="15621" width="14.140625" style="91" customWidth="1"/>
    <col min="15622" max="15622" width="11.28515625" style="91" customWidth="1"/>
    <col min="15623" max="15623" width="14.140625" style="91" customWidth="1"/>
    <col min="15624" max="15624" width="11.7109375" style="91" customWidth="1"/>
    <col min="15625" max="15872" width="8.7109375" style="91"/>
    <col min="15873" max="15873" width="9.140625" style="91" customWidth="1"/>
    <col min="15874" max="15874" width="20.28515625" style="91" customWidth="1"/>
    <col min="15875" max="15875" width="83" style="91" customWidth="1"/>
    <col min="15876" max="15876" width="10.28515625" style="91" customWidth="1"/>
    <col min="15877" max="15877" width="14.140625" style="91" customWidth="1"/>
    <col min="15878" max="15878" width="11.28515625" style="91" customWidth="1"/>
    <col min="15879" max="15879" width="14.140625" style="91" customWidth="1"/>
    <col min="15880" max="15880" width="11.7109375" style="91" customWidth="1"/>
    <col min="15881" max="16128" width="8.7109375" style="91"/>
    <col min="16129" max="16129" width="9.140625" style="91" customWidth="1"/>
    <col min="16130" max="16130" width="20.28515625" style="91" customWidth="1"/>
    <col min="16131" max="16131" width="83" style="91" customWidth="1"/>
    <col min="16132" max="16132" width="10.28515625" style="91" customWidth="1"/>
    <col min="16133" max="16133" width="14.140625" style="91" customWidth="1"/>
    <col min="16134" max="16134" width="11.28515625" style="91" customWidth="1"/>
    <col min="16135" max="16135" width="14.140625" style="91" customWidth="1"/>
    <col min="16136" max="16136" width="11.7109375" style="91" customWidth="1"/>
    <col min="16137" max="16384" width="8.7109375" style="91"/>
  </cols>
  <sheetData>
    <row r="1" spans="1:8" x14ac:dyDescent="0.2">
      <c r="B1" s="326"/>
      <c r="C1" s="326"/>
      <c r="D1" s="326"/>
      <c r="E1" s="326"/>
      <c r="F1" s="326"/>
      <c r="G1" s="326"/>
      <c r="H1" s="327" t="s">
        <v>429</v>
      </c>
    </row>
    <row r="2" spans="1:8" x14ac:dyDescent="0.2">
      <c r="A2" s="91"/>
      <c r="D2" s="91"/>
      <c r="E2" s="91"/>
      <c r="F2" s="91"/>
      <c r="G2" s="91"/>
    </row>
    <row r="3" spans="1:8" ht="15.75" x14ac:dyDescent="0.25">
      <c r="A3" s="360" t="s">
        <v>423</v>
      </c>
      <c r="B3" s="360"/>
      <c r="C3" s="360"/>
      <c r="D3" s="360"/>
      <c r="E3" s="360"/>
      <c r="F3" s="360"/>
      <c r="G3" s="360"/>
      <c r="H3" s="360"/>
    </row>
    <row r="4" spans="1:8" ht="15.75" x14ac:dyDescent="0.25">
      <c r="A4" s="332" t="s">
        <v>421</v>
      </c>
      <c r="B4" s="336"/>
      <c r="C4" s="336"/>
      <c r="D4" s="336"/>
      <c r="E4" s="336"/>
      <c r="F4" s="336"/>
      <c r="G4" s="336"/>
      <c r="H4" s="336"/>
    </row>
    <row r="5" spans="1:8" ht="16.5" thickBot="1" x14ac:dyDescent="0.3">
      <c r="A5" s="336" t="s">
        <v>424</v>
      </c>
      <c r="B5" s="204"/>
      <c r="C5" s="129"/>
      <c r="D5" s="130"/>
      <c r="E5" s="205"/>
      <c r="F5" s="206"/>
      <c r="G5" s="127"/>
      <c r="H5" s="124"/>
    </row>
    <row r="6" spans="1:8" ht="13.5" thickBot="1" x14ac:dyDescent="0.25">
      <c r="A6" s="353" t="s">
        <v>243</v>
      </c>
      <c r="B6" s="354"/>
      <c r="C6" s="207" t="s">
        <v>182</v>
      </c>
    </row>
    <row r="7" spans="1:8" ht="64.5" thickBot="1" x14ac:dyDescent="0.25">
      <c r="A7" s="135" t="s">
        <v>30</v>
      </c>
      <c r="B7" s="136" t="s">
        <v>1</v>
      </c>
      <c r="C7" s="136" t="s">
        <v>2</v>
      </c>
      <c r="D7" s="99" t="s">
        <v>3</v>
      </c>
      <c r="E7" s="99" t="s">
        <v>244</v>
      </c>
      <c r="F7" s="100" t="s">
        <v>384</v>
      </c>
      <c r="G7" s="151" t="s">
        <v>4</v>
      </c>
      <c r="H7" s="102" t="s">
        <v>242</v>
      </c>
    </row>
    <row r="8" spans="1:8" x14ac:dyDescent="0.2">
      <c r="A8" s="208" t="s">
        <v>33</v>
      </c>
      <c r="B8" s="104" t="s">
        <v>238</v>
      </c>
      <c r="C8" s="105" t="s">
        <v>112</v>
      </c>
      <c r="D8" s="28">
        <v>1</v>
      </c>
      <c r="E8" s="106">
        <v>2</v>
      </c>
      <c r="F8" s="29"/>
      <c r="G8" s="154">
        <f>ROUND(F8,2)*D8*E8</f>
        <v>0</v>
      </c>
      <c r="H8" s="209" t="s">
        <v>197</v>
      </c>
    </row>
    <row r="9" spans="1:8" x14ac:dyDescent="0.2">
      <c r="A9" s="109" t="s">
        <v>34</v>
      </c>
      <c r="B9" s="110" t="s">
        <v>238</v>
      </c>
      <c r="C9" s="111" t="s">
        <v>113</v>
      </c>
      <c r="D9" s="2">
        <v>1</v>
      </c>
      <c r="E9" s="112">
        <v>2</v>
      </c>
      <c r="F9" s="3"/>
      <c r="G9" s="157">
        <f t="shared" ref="G9:G16" si="0">ROUND(F9,2)*D9*E9</f>
        <v>0</v>
      </c>
      <c r="H9" s="210" t="s">
        <v>197</v>
      </c>
    </row>
    <row r="10" spans="1:8" x14ac:dyDescent="0.2">
      <c r="A10" s="109" t="s">
        <v>35</v>
      </c>
      <c r="B10" s="110" t="s">
        <v>238</v>
      </c>
      <c r="C10" s="111" t="s">
        <v>114</v>
      </c>
      <c r="D10" s="2">
        <v>1</v>
      </c>
      <c r="E10" s="112">
        <v>2</v>
      </c>
      <c r="F10" s="3"/>
      <c r="G10" s="157">
        <f t="shared" si="0"/>
        <v>0</v>
      </c>
      <c r="H10" s="210" t="s">
        <v>197</v>
      </c>
    </row>
    <row r="11" spans="1:8" x14ac:dyDescent="0.2">
      <c r="A11" s="109" t="s">
        <v>36</v>
      </c>
      <c r="B11" s="110" t="s">
        <v>238</v>
      </c>
      <c r="C11" s="111" t="s">
        <v>115</v>
      </c>
      <c r="D11" s="2">
        <v>1</v>
      </c>
      <c r="E11" s="112">
        <v>2</v>
      </c>
      <c r="F11" s="3"/>
      <c r="G11" s="157">
        <f t="shared" si="0"/>
        <v>0</v>
      </c>
      <c r="H11" s="210" t="s">
        <v>197</v>
      </c>
    </row>
    <row r="12" spans="1:8" x14ac:dyDescent="0.2">
      <c r="A12" s="109" t="s">
        <v>37</v>
      </c>
      <c r="B12" s="110" t="s">
        <v>238</v>
      </c>
      <c r="C12" s="111" t="s">
        <v>116</v>
      </c>
      <c r="D12" s="2">
        <v>1</v>
      </c>
      <c r="E12" s="112">
        <v>2</v>
      </c>
      <c r="F12" s="3"/>
      <c r="G12" s="157">
        <f t="shared" si="0"/>
        <v>0</v>
      </c>
      <c r="H12" s="210" t="s">
        <v>197</v>
      </c>
    </row>
    <row r="13" spans="1:8" x14ac:dyDescent="0.2">
      <c r="A13" s="109" t="s">
        <v>38</v>
      </c>
      <c r="B13" s="110" t="s">
        <v>238</v>
      </c>
      <c r="C13" s="111" t="s">
        <v>117</v>
      </c>
      <c r="D13" s="2">
        <v>1</v>
      </c>
      <c r="E13" s="112">
        <v>2</v>
      </c>
      <c r="F13" s="3"/>
      <c r="G13" s="157">
        <f t="shared" si="0"/>
        <v>0</v>
      </c>
      <c r="H13" s="210" t="s">
        <v>197</v>
      </c>
    </row>
    <row r="14" spans="1:8" x14ac:dyDescent="0.2">
      <c r="A14" s="109" t="s">
        <v>39</v>
      </c>
      <c r="B14" s="110" t="s">
        <v>238</v>
      </c>
      <c r="C14" s="111" t="s">
        <v>118</v>
      </c>
      <c r="D14" s="2">
        <v>1</v>
      </c>
      <c r="E14" s="112">
        <v>2</v>
      </c>
      <c r="F14" s="3"/>
      <c r="G14" s="157">
        <f t="shared" si="0"/>
        <v>0</v>
      </c>
      <c r="H14" s="210" t="s">
        <v>197</v>
      </c>
    </row>
    <row r="15" spans="1:8" x14ac:dyDescent="0.2">
      <c r="A15" s="109" t="s">
        <v>40</v>
      </c>
      <c r="B15" s="110" t="s">
        <v>238</v>
      </c>
      <c r="C15" s="111" t="s">
        <v>119</v>
      </c>
      <c r="D15" s="2">
        <v>1</v>
      </c>
      <c r="E15" s="115">
        <v>2</v>
      </c>
      <c r="F15" s="3"/>
      <c r="G15" s="157">
        <f t="shared" si="0"/>
        <v>0</v>
      </c>
      <c r="H15" s="210" t="s">
        <v>197</v>
      </c>
    </row>
    <row r="16" spans="1:8" ht="13.5" thickBot="1" x14ac:dyDescent="0.25">
      <c r="A16" s="116" t="s">
        <v>184</v>
      </c>
      <c r="B16" s="117" t="s">
        <v>238</v>
      </c>
      <c r="C16" s="118" t="s">
        <v>240</v>
      </c>
      <c r="D16" s="4">
        <v>1</v>
      </c>
      <c r="E16" s="119">
        <v>0.25</v>
      </c>
      <c r="F16" s="5"/>
      <c r="G16" s="211">
        <f t="shared" si="0"/>
        <v>0</v>
      </c>
      <c r="H16" s="212" t="s">
        <v>383</v>
      </c>
    </row>
    <row r="17" spans="1:8" ht="13.5" thickBot="1" x14ac:dyDescent="0.25">
      <c r="A17" s="355"/>
      <c r="B17" s="356"/>
      <c r="C17" s="356"/>
      <c r="D17" s="356"/>
      <c r="E17" s="356"/>
      <c r="F17" s="122" t="s">
        <v>31</v>
      </c>
      <c r="G17" s="123">
        <f>G8+G9+G10+G11+G12+G13+G14+G15+G16</f>
        <v>0</v>
      </c>
      <c r="H17" s="124"/>
    </row>
    <row r="18" spans="1:8" x14ac:dyDescent="0.2">
      <c r="A18" s="125"/>
      <c r="B18" s="125"/>
      <c r="C18" s="125"/>
      <c r="D18" s="125"/>
      <c r="E18" s="125"/>
      <c r="F18" s="126"/>
      <c r="G18" s="127"/>
      <c r="H18" s="124"/>
    </row>
    <row r="19" spans="1:8" ht="16.5" thickBot="1" x14ac:dyDescent="0.3">
      <c r="A19" s="336" t="s">
        <v>424</v>
      </c>
      <c r="B19" s="128"/>
      <c r="C19" s="129"/>
      <c r="D19" s="130"/>
      <c r="E19" s="131"/>
      <c r="F19" s="132"/>
      <c r="G19" s="133"/>
      <c r="H19" s="134"/>
    </row>
    <row r="20" spans="1:8" ht="13.5" thickBot="1" x14ac:dyDescent="0.25">
      <c r="A20" s="353" t="s">
        <v>243</v>
      </c>
      <c r="B20" s="354"/>
      <c r="C20" s="35" t="s">
        <v>107</v>
      </c>
    </row>
    <row r="21" spans="1:8" ht="64.5" thickBot="1" x14ac:dyDescent="0.25">
      <c r="A21" s="135" t="s">
        <v>30</v>
      </c>
      <c r="B21" s="136" t="s">
        <v>1</v>
      </c>
      <c r="C21" s="136" t="s">
        <v>2</v>
      </c>
      <c r="D21" s="99" t="s">
        <v>3</v>
      </c>
      <c r="E21" s="99" t="s">
        <v>244</v>
      </c>
      <c r="F21" s="100" t="s">
        <v>384</v>
      </c>
      <c r="G21" s="151" t="s">
        <v>4</v>
      </c>
      <c r="H21" s="102" t="s">
        <v>242</v>
      </c>
    </row>
    <row r="22" spans="1:8" x14ac:dyDescent="0.2">
      <c r="A22" s="25" t="s">
        <v>120</v>
      </c>
      <c r="B22" s="26" t="s">
        <v>121</v>
      </c>
      <c r="C22" s="137" t="s">
        <v>15</v>
      </c>
      <c r="D22" s="36">
        <v>3</v>
      </c>
      <c r="E22" s="106">
        <v>2</v>
      </c>
      <c r="F22" s="27"/>
      <c r="G22" s="154">
        <f>ROUND(F22,2)*D22*E22</f>
        <v>0</v>
      </c>
      <c r="H22" s="209" t="s">
        <v>197</v>
      </c>
    </row>
    <row r="23" spans="1:8" x14ac:dyDescent="0.2">
      <c r="A23" s="9" t="s">
        <v>122</v>
      </c>
      <c r="B23" s="6" t="s">
        <v>121</v>
      </c>
      <c r="C23" s="138" t="s">
        <v>41</v>
      </c>
      <c r="D23" s="7">
        <v>3</v>
      </c>
      <c r="E23" s="112">
        <v>2</v>
      </c>
      <c r="F23" s="8"/>
      <c r="G23" s="157">
        <f t="shared" ref="G23:G50" si="1">ROUND(F23,2)*D23*E23</f>
        <v>0</v>
      </c>
      <c r="H23" s="210" t="s">
        <v>197</v>
      </c>
    </row>
    <row r="24" spans="1:8" ht="12" customHeight="1" x14ac:dyDescent="0.2">
      <c r="A24" s="9" t="s">
        <v>123</v>
      </c>
      <c r="B24" s="6" t="s">
        <v>121</v>
      </c>
      <c r="C24" s="138" t="s">
        <v>16</v>
      </c>
      <c r="D24" s="7">
        <v>3</v>
      </c>
      <c r="E24" s="112">
        <v>1</v>
      </c>
      <c r="F24" s="8"/>
      <c r="G24" s="157">
        <f t="shared" si="1"/>
        <v>0</v>
      </c>
      <c r="H24" s="210" t="s">
        <v>198</v>
      </c>
    </row>
    <row r="25" spans="1:8" x14ac:dyDescent="0.2">
      <c r="A25" s="9" t="s">
        <v>124</v>
      </c>
      <c r="B25" s="6" t="s">
        <v>121</v>
      </c>
      <c r="C25" s="138" t="s">
        <v>191</v>
      </c>
      <c r="D25" s="7">
        <v>3</v>
      </c>
      <c r="E25" s="112">
        <v>1</v>
      </c>
      <c r="F25" s="8"/>
      <c r="G25" s="157">
        <f t="shared" si="1"/>
        <v>0</v>
      </c>
      <c r="H25" s="210" t="s">
        <v>198</v>
      </c>
    </row>
    <row r="26" spans="1:8" x14ac:dyDescent="0.2">
      <c r="A26" s="9" t="s">
        <v>125</v>
      </c>
      <c r="B26" s="6" t="s">
        <v>121</v>
      </c>
      <c r="C26" s="138" t="s">
        <v>6</v>
      </c>
      <c r="D26" s="7">
        <v>3</v>
      </c>
      <c r="E26" s="112">
        <v>1</v>
      </c>
      <c r="F26" s="8"/>
      <c r="G26" s="157">
        <f t="shared" si="1"/>
        <v>0</v>
      </c>
      <c r="H26" s="210" t="s">
        <v>198</v>
      </c>
    </row>
    <row r="27" spans="1:8" x14ac:dyDescent="0.2">
      <c r="A27" s="9" t="s">
        <v>126</v>
      </c>
      <c r="B27" s="6" t="s">
        <v>121</v>
      </c>
      <c r="C27" s="138" t="s">
        <v>7</v>
      </c>
      <c r="D27" s="7">
        <v>3</v>
      </c>
      <c r="E27" s="112">
        <v>1</v>
      </c>
      <c r="F27" s="8"/>
      <c r="G27" s="157">
        <f t="shared" si="1"/>
        <v>0</v>
      </c>
      <c r="H27" s="210" t="s">
        <v>198</v>
      </c>
    </row>
    <row r="28" spans="1:8" x14ac:dyDescent="0.2">
      <c r="A28" s="9" t="s">
        <v>127</v>
      </c>
      <c r="B28" s="6" t="s">
        <v>121</v>
      </c>
      <c r="C28" s="138" t="s">
        <v>42</v>
      </c>
      <c r="D28" s="7">
        <v>3</v>
      </c>
      <c r="E28" s="112">
        <v>1</v>
      </c>
      <c r="F28" s="8"/>
      <c r="G28" s="157">
        <f t="shared" si="1"/>
        <v>0</v>
      </c>
      <c r="H28" s="210" t="s">
        <v>198</v>
      </c>
    </row>
    <row r="29" spans="1:8" x14ac:dyDescent="0.2">
      <c r="A29" s="9" t="s">
        <v>128</v>
      </c>
      <c r="B29" s="6" t="s">
        <v>121</v>
      </c>
      <c r="C29" s="138" t="s">
        <v>8</v>
      </c>
      <c r="D29" s="7">
        <v>3</v>
      </c>
      <c r="E29" s="112">
        <v>1</v>
      </c>
      <c r="F29" s="8"/>
      <c r="G29" s="157">
        <f t="shared" si="1"/>
        <v>0</v>
      </c>
      <c r="H29" s="210" t="s">
        <v>198</v>
      </c>
    </row>
    <row r="30" spans="1:8" x14ac:dyDescent="0.2">
      <c r="A30" s="9" t="s">
        <v>129</v>
      </c>
      <c r="B30" s="6" t="s">
        <v>121</v>
      </c>
      <c r="C30" s="138" t="s">
        <v>130</v>
      </c>
      <c r="D30" s="7">
        <v>3</v>
      </c>
      <c r="E30" s="112">
        <v>2</v>
      </c>
      <c r="F30" s="8"/>
      <c r="G30" s="157">
        <f t="shared" si="1"/>
        <v>0</v>
      </c>
      <c r="H30" s="210" t="s">
        <v>197</v>
      </c>
    </row>
    <row r="31" spans="1:8" x14ac:dyDescent="0.2">
      <c r="A31" s="9" t="s">
        <v>131</v>
      </c>
      <c r="B31" s="6" t="s">
        <v>121</v>
      </c>
      <c r="C31" s="138" t="s">
        <v>43</v>
      </c>
      <c r="D31" s="7">
        <v>3</v>
      </c>
      <c r="E31" s="112">
        <v>1</v>
      </c>
      <c r="F31" s="8"/>
      <c r="G31" s="157">
        <f t="shared" si="1"/>
        <v>0</v>
      </c>
      <c r="H31" s="210" t="s">
        <v>198</v>
      </c>
    </row>
    <row r="32" spans="1:8" x14ac:dyDescent="0.2">
      <c r="A32" s="9" t="s">
        <v>132</v>
      </c>
      <c r="B32" s="6" t="s">
        <v>121</v>
      </c>
      <c r="C32" s="138" t="s">
        <v>133</v>
      </c>
      <c r="D32" s="7">
        <v>3</v>
      </c>
      <c r="E32" s="112">
        <v>2</v>
      </c>
      <c r="F32" s="8"/>
      <c r="G32" s="157">
        <f t="shared" si="1"/>
        <v>0</v>
      </c>
      <c r="H32" s="210" t="s">
        <v>197</v>
      </c>
    </row>
    <row r="33" spans="1:8" x14ac:dyDescent="0.2">
      <c r="A33" s="9" t="s">
        <v>134</v>
      </c>
      <c r="B33" s="6" t="s">
        <v>121</v>
      </c>
      <c r="C33" s="138" t="s">
        <v>44</v>
      </c>
      <c r="D33" s="7">
        <v>3</v>
      </c>
      <c r="E33" s="112">
        <v>2</v>
      </c>
      <c r="F33" s="8"/>
      <c r="G33" s="157">
        <f t="shared" si="1"/>
        <v>0</v>
      </c>
      <c r="H33" s="210" t="s">
        <v>197</v>
      </c>
    </row>
    <row r="34" spans="1:8" x14ac:dyDescent="0.2">
      <c r="A34" s="9" t="s">
        <v>135</v>
      </c>
      <c r="B34" s="6" t="s">
        <v>121</v>
      </c>
      <c r="C34" s="138" t="s">
        <v>45</v>
      </c>
      <c r="D34" s="7">
        <v>3</v>
      </c>
      <c r="E34" s="112">
        <v>2</v>
      </c>
      <c r="F34" s="8"/>
      <c r="G34" s="157">
        <f t="shared" si="1"/>
        <v>0</v>
      </c>
      <c r="H34" s="210" t="s">
        <v>197</v>
      </c>
    </row>
    <row r="35" spans="1:8" x14ac:dyDescent="0.2">
      <c r="A35" s="9" t="s">
        <v>136</v>
      </c>
      <c r="B35" s="6" t="s">
        <v>121</v>
      </c>
      <c r="C35" s="138" t="s">
        <v>137</v>
      </c>
      <c r="D35" s="7">
        <v>3</v>
      </c>
      <c r="E35" s="112">
        <v>1</v>
      </c>
      <c r="F35" s="8"/>
      <c r="G35" s="157">
        <f t="shared" si="1"/>
        <v>0</v>
      </c>
      <c r="H35" s="210" t="s">
        <v>198</v>
      </c>
    </row>
    <row r="36" spans="1:8" x14ac:dyDescent="0.2">
      <c r="A36" s="9" t="s">
        <v>138</v>
      </c>
      <c r="B36" s="6" t="s">
        <v>121</v>
      </c>
      <c r="C36" s="138" t="s">
        <v>9</v>
      </c>
      <c r="D36" s="7">
        <v>3</v>
      </c>
      <c r="E36" s="112">
        <v>2</v>
      </c>
      <c r="F36" s="8"/>
      <c r="G36" s="157">
        <f t="shared" si="1"/>
        <v>0</v>
      </c>
      <c r="H36" s="210" t="s">
        <v>197</v>
      </c>
    </row>
    <row r="37" spans="1:8" x14ac:dyDescent="0.2">
      <c r="A37" s="9" t="s">
        <v>139</v>
      </c>
      <c r="B37" s="6" t="s">
        <v>121</v>
      </c>
      <c r="C37" s="138" t="s">
        <v>46</v>
      </c>
      <c r="D37" s="7">
        <v>3</v>
      </c>
      <c r="E37" s="112">
        <v>1</v>
      </c>
      <c r="F37" s="8"/>
      <c r="G37" s="157">
        <f t="shared" si="1"/>
        <v>0</v>
      </c>
      <c r="H37" s="210" t="s">
        <v>198</v>
      </c>
    </row>
    <row r="38" spans="1:8" x14ac:dyDescent="0.2">
      <c r="A38" s="9" t="s">
        <v>140</v>
      </c>
      <c r="B38" s="6" t="s">
        <v>121</v>
      </c>
      <c r="C38" s="138" t="s">
        <v>17</v>
      </c>
      <c r="D38" s="7">
        <v>3</v>
      </c>
      <c r="E38" s="112">
        <v>1</v>
      </c>
      <c r="F38" s="8"/>
      <c r="G38" s="157">
        <f t="shared" si="1"/>
        <v>0</v>
      </c>
      <c r="H38" s="210" t="s">
        <v>198</v>
      </c>
    </row>
    <row r="39" spans="1:8" x14ac:dyDescent="0.2">
      <c r="A39" s="9" t="s">
        <v>141</v>
      </c>
      <c r="B39" s="6" t="s">
        <v>121</v>
      </c>
      <c r="C39" s="138" t="s">
        <v>142</v>
      </c>
      <c r="D39" s="7">
        <v>3</v>
      </c>
      <c r="E39" s="112">
        <v>2</v>
      </c>
      <c r="F39" s="8"/>
      <c r="G39" s="157">
        <f t="shared" si="1"/>
        <v>0</v>
      </c>
      <c r="H39" s="210" t="s">
        <v>197</v>
      </c>
    </row>
    <row r="40" spans="1:8" x14ac:dyDescent="0.2">
      <c r="A40" s="9" t="s">
        <v>143</v>
      </c>
      <c r="B40" s="6" t="s">
        <v>121</v>
      </c>
      <c r="C40" s="138" t="s">
        <v>144</v>
      </c>
      <c r="D40" s="7">
        <v>3</v>
      </c>
      <c r="E40" s="112">
        <v>2</v>
      </c>
      <c r="F40" s="8"/>
      <c r="G40" s="157">
        <f t="shared" si="1"/>
        <v>0</v>
      </c>
      <c r="H40" s="210" t="s">
        <v>197</v>
      </c>
    </row>
    <row r="41" spans="1:8" x14ac:dyDescent="0.2">
      <c r="A41" s="9" t="s">
        <v>145</v>
      </c>
      <c r="B41" s="6" t="s">
        <v>121</v>
      </c>
      <c r="C41" s="138" t="s">
        <v>18</v>
      </c>
      <c r="D41" s="7">
        <v>3</v>
      </c>
      <c r="E41" s="112">
        <v>2</v>
      </c>
      <c r="F41" s="8"/>
      <c r="G41" s="157">
        <f t="shared" si="1"/>
        <v>0</v>
      </c>
      <c r="H41" s="210" t="s">
        <v>197</v>
      </c>
    </row>
    <row r="42" spans="1:8" x14ac:dyDescent="0.2">
      <c r="A42" s="9" t="s">
        <v>146</v>
      </c>
      <c r="B42" s="6" t="s">
        <v>121</v>
      </c>
      <c r="C42" s="138" t="s">
        <v>47</v>
      </c>
      <c r="D42" s="7">
        <v>3</v>
      </c>
      <c r="E42" s="112">
        <v>2</v>
      </c>
      <c r="F42" s="8"/>
      <c r="G42" s="157">
        <f t="shared" si="1"/>
        <v>0</v>
      </c>
      <c r="H42" s="210" t="s">
        <v>197</v>
      </c>
    </row>
    <row r="43" spans="1:8" x14ac:dyDescent="0.2">
      <c r="A43" s="9" t="s">
        <v>147</v>
      </c>
      <c r="B43" s="6" t="s">
        <v>121</v>
      </c>
      <c r="C43" s="138" t="s">
        <v>10</v>
      </c>
      <c r="D43" s="7">
        <v>3</v>
      </c>
      <c r="E43" s="112">
        <v>1</v>
      </c>
      <c r="F43" s="8"/>
      <c r="G43" s="157">
        <f t="shared" si="1"/>
        <v>0</v>
      </c>
      <c r="H43" s="210" t="s">
        <v>198</v>
      </c>
    </row>
    <row r="44" spans="1:8" x14ac:dyDescent="0.2">
      <c r="A44" s="9" t="s">
        <v>148</v>
      </c>
      <c r="B44" s="6" t="s">
        <v>121</v>
      </c>
      <c r="C44" s="138" t="s">
        <v>11</v>
      </c>
      <c r="D44" s="7">
        <v>3</v>
      </c>
      <c r="E44" s="112">
        <v>2</v>
      </c>
      <c r="F44" s="8"/>
      <c r="G44" s="157">
        <f t="shared" si="1"/>
        <v>0</v>
      </c>
      <c r="H44" s="210" t="s">
        <v>197</v>
      </c>
    </row>
    <row r="45" spans="1:8" x14ac:dyDescent="0.2">
      <c r="A45" s="9" t="s">
        <v>149</v>
      </c>
      <c r="B45" s="6" t="s">
        <v>121</v>
      </c>
      <c r="C45" s="138" t="s">
        <v>12</v>
      </c>
      <c r="D45" s="7">
        <v>3</v>
      </c>
      <c r="E45" s="115">
        <v>2</v>
      </c>
      <c r="F45" s="8"/>
      <c r="G45" s="157">
        <f t="shared" si="1"/>
        <v>0</v>
      </c>
      <c r="H45" s="210" t="s">
        <v>197</v>
      </c>
    </row>
    <row r="46" spans="1:8" x14ac:dyDescent="0.2">
      <c r="A46" s="9" t="s">
        <v>150</v>
      </c>
      <c r="B46" s="6" t="s">
        <v>121</v>
      </c>
      <c r="C46" s="138" t="s">
        <v>13</v>
      </c>
      <c r="D46" s="7">
        <v>3</v>
      </c>
      <c r="E46" s="115">
        <v>2</v>
      </c>
      <c r="F46" s="8"/>
      <c r="G46" s="157">
        <f t="shared" si="1"/>
        <v>0</v>
      </c>
      <c r="H46" s="210" t="s">
        <v>197</v>
      </c>
    </row>
    <row r="47" spans="1:8" x14ac:dyDescent="0.2">
      <c r="A47" s="9" t="s">
        <v>151</v>
      </c>
      <c r="B47" s="6" t="s">
        <v>121</v>
      </c>
      <c r="C47" s="138" t="s">
        <v>156</v>
      </c>
      <c r="D47" s="7">
        <v>3</v>
      </c>
      <c r="E47" s="115">
        <v>2</v>
      </c>
      <c r="F47" s="8"/>
      <c r="G47" s="157">
        <f t="shared" si="1"/>
        <v>0</v>
      </c>
      <c r="H47" s="210" t="s">
        <v>197</v>
      </c>
    </row>
    <row r="48" spans="1:8" ht="11.25" customHeight="1" x14ac:dyDescent="0.2">
      <c r="A48" s="9" t="s">
        <v>152</v>
      </c>
      <c r="B48" s="6" t="s">
        <v>121</v>
      </c>
      <c r="C48" s="138" t="s">
        <v>157</v>
      </c>
      <c r="D48" s="7">
        <v>3</v>
      </c>
      <c r="E48" s="115">
        <v>2</v>
      </c>
      <c r="F48" s="8"/>
      <c r="G48" s="157">
        <f t="shared" si="1"/>
        <v>0</v>
      </c>
      <c r="H48" s="210" t="s">
        <v>197</v>
      </c>
    </row>
    <row r="49" spans="1:16" x14ac:dyDescent="0.2">
      <c r="A49" s="9" t="s">
        <v>154</v>
      </c>
      <c r="B49" s="6" t="s">
        <v>121</v>
      </c>
      <c r="C49" s="138" t="s">
        <v>158</v>
      </c>
      <c r="D49" s="7">
        <v>3</v>
      </c>
      <c r="E49" s="115">
        <v>2</v>
      </c>
      <c r="F49" s="8"/>
      <c r="G49" s="157">
        <f t="shared" si="1"/>
        <v>0</v>
      </c>
      <c r="H49" s="210" t="s">
        <v>197</v>
      </c>
    </row>
    <row r="50" spans="1:16" ht="13.5" thickBot="1" x14ac:dyDescent="0.25">
      <c r="A50" s="10" t="s">
        <v>155</v>
      </c>
      <c r="B50" s="11" t="s">
        <v>121</v>
      </c>
      <c r="C50" s="142" t="s">
        <v>119</v>
      </c>
      <c r="D50" s="19">
        <v>3</v>
      </c>
      <c r="E50" s="119">
        <v>2</v>
      </c>
      <c r="F50" s="20"/>
      <c r="G50" s="162">
        <f t="shared" si="1"/>
        <v>0</v>
      </c>
      <c r="H50" s="212" t="s">
        <v>197</v>
      </c>
    </row>
    <row r="51" spans="1:16" x14ac:dyDescent="0.2">
      <c r="A51" s="37"/>
      <c r="B51" s="37"/>
      <c r="C51" s="213"/>
      <c r="D51" s="38"/>
      <c r="E51" s="214"/>
      <c r="F51" s="215"/>
      <c r="G51" s="216"/>
      <c r="H51" s="217"/>
    </row>
    <row r="52" spans="1:16" ht="16.5" thickBot="1" x14ac:dyDescent="0.3">
      <c r="A52" s="336" t="s">
        <v>424</v>
      </c>
      <c r="B52" s="37"/>
      <c r="C52" s="213"/>
      <c r="D52" s="38"/>
      <c r="E52" s="214"/>
      <c r="F52" s="214"/>
      <c r="G52" s="127"/>
      <c r="H52" s="217"/>
    </row>
    <row r="53" spans="1:16" ht="13.5" thickBot="1" x14ac:dyDescent="0.25">
      <c r="A53" s="361" t="s">
        <v>243</v>
      </c>
      <c r="B53" s="362"/>
      <c r="C53" s="39" t="s">
        <v>107</v>
      </c>
      <c r="D53" s="38"/>
      <c r="E53" s="214"/>
      <c r="F53" s="214"/>
      <c r="G53" s="127"/>
      <c r="H53" s="217"/>
    </row>
    <row r="54" spans="1:16" ht="64.5" thickBot="1" x14ac:dyDescent="0.25">
      <c r="A54" s="135" t="s">
        <v>30</v>
      </c>
      <c r="B54" s="136" t="s">
        <v>1</v>
      </c>
      <c r="C54" s="136" t="s">
        <v>2</v>
      </c>
      <c r="D54" s="99" t="s">
        <v>3</v>
      </c>
      <c r="E54" s="99" t="s">
        <v>244</v>
      </c>
      <c r="F54" s="100" t="s">
        <v>384</v>
      </c>
      <c r="G54" s="101" t="s">
        <v>4</v>
      </c>
      <c r="H54" s="102" t="s">
        <v>242</v>
      </c>
      <c r="P54" s="218"/>
    </row>
    <row r="55" spans="1:16" x14ac:dyDescent="0.2">
      <c r="A55" s="9" t="s">
        <v>215</v>
      </c>
      <c r="B55" s="6" t="s">
        <v>239</v>
      </c>
      <c r="C55" s="138" t="s">
        <v>159</v>
      </c>
      <c r="D55" s="7">
        <v>3</v>
      </c>
      <c r="E55" s="219">
        <v>2</v>
      </c>
      <c r="F55" s="57"/>
      <c r="G55" s="107">
        <f>ROUND(F55,2)*D55*E55</f>
        <v>0</v>
      </c>
      <c r="H55" s="114" t="s">
        <v>197</v>
      </c>
    </row>
    <row r="56" spans="1:16" x14ac:dyDescent="0.2">
      <c r="A56" s="9" t="s">
        <v>216</v>
      </c>
      <c r="B56" s="6" t="s">
        <v>239</v>
      </c>
      <c r="C56" s="138" t="s">
        <v>112</v>
      </c>
      <c r="D56" s="7">
        <v>3</v>
      </c>
      <c r="E56" s="220">
        <v>2</v>
      </c>
      <c r="F56" s="57"/>
      <c r="G56" s="113">
        <f>ROUND(F56,2)*D56*E56</f>
        <v>0</v>
      </c>
      <c r="H56" s="114" t="s">
        <v>197</v>
      </c>
    </row>
    <row r="57" spans="1:16" x14ac:dyDescent="0.2">
      <c r="A57" s="9" t="s">
        <v>217</v>
      </c>
      <c r="B57" s="6" t="s">
        <v>239</v>
      </c>
      <c r="C57" s="138" t="s">
        <v>113</v>
      </c>
      <c r="D57" s="7">
        <v>3</v>
      </c>
      <c r="E57" s="220">
        <v>2</v>
      </c>
      <c r="F57" s="57"/>
      <c r="G57" s="113">
        <f>ROUND(F57,2)*D57*E57</f>
        <v>0</v>
      </c>
      <c r="H57" s="114" t="s">
        <v>197</v>
      </c>
    </row>
    <row r="58" spans="1:16" x14ac:dyDescent="0.2">
      <c r="A58" s="9" t="s">
        <v>218</v>
      </c>
      <c r="B58" s="6" t="s">
        <v>239</v>
      </c>
      <c r="C58" s="138" t="s">
        <v>114</v>
      </c>
      <c r="D58" s="7">
        <v>3</v>
      </c>
      <c r="E58" s="219">
        <v>2</v>
      </c>
      <c r="F58" s="58"/>
      <c r="G58" s="113">
        <f t="shared" ref="G58:G72" si="2">ROUND(D58*E58*F58,2)</f>
        <v>0</v>
      </c>
      <c r="H58" s="114" t="s">
        <v>197</v>
      </c>
    </row>
    <row r="59" spans="1:16" x14ac:dyDescent="0.2">
      <c r="A59" s="9" t="s">
        <v>225</v>
      </c>
      <c r="B59" s="6" t="s">
        <v>239</v>
      </c>
      <c r="C59" s="138" t="s">
        <v>115</v>
      </c>
      <c r="D59" s="7">
        <v>3</v>
      </c>
      <c r="E59" s="220">
        <v>2</v>
      </c>
      <c r="F59" s="57"/>
      <c r="G59" s="113">
        <f t="shared" si="2"/>
        <v>0</v>
      </c>
      <c r="H59" s="114" t="s">
        <v>197</v>
      </c>
    </row>
    <row r="60" spans="1:16" x14ac:dyDescent="0.2">
      <c r="A60" s="9" t="s">
        <v>219</v>
      </c>
      <c r="B60" s="6" t="s">
        <v>239</v>
      </c>
      <c r="C60" s="138" t="s">
        <v>116</v>
      </c>
      <c r="D60" s="7">
        <v>3</v>
      </c>
      <c r="E60" s="220">
        <v>2</v>
      </c>
      <c r="F60" s="57"/>
      <c r="G60" s="113">
        <f t="shared" si="2"/>
        <v>0</v>
      </c>
      <c r="H60" s="114" t="s">
        <v>197</v>
      </c>
    </row>
    <row r="61" spans="1:16" x14ac:dyDescent="0.2">
      <c r="A61" s="9" t="s">
        <v>220</v>
      </c>
      <c r="B61" s="6" t="s">
        <v>239</v>
      </c>
      <c r="C61" s="138" t="s">
        <v>117</v>
      </c>
      <c r="D61" s="7">
        <v>3</v>
      </c>
      <c r="E61" s="219">
        <v>2</v>
      </c>
      <c r="F61" s="57"/>
      <c r="G61" s="113">
        <f t="shared" si="2"/>
        <v>0</v>
      </c>
      <c r="H61" s="114" t="s">
        <v>197</v>
      </c>
    </row>
    <row r="62" spans="1:16" x14ac:dyDescent="0.2">
      <c r="A62" s="9" t="s">
        <v>221</v>
      </c>
      <c r="B62" s="6" t="s">
        <v>239</v>
      </c>
      <c r="C62" s="138" t="s">
        <v>118</v>
      </c>
      <c r="D62" s="7">
        <v>3</v>
      </c>
      <c r="E62" s="220">
        <v>2</v>
      </c>
      <c r="F62" s="57"/>
      <c r="G62" s="113">
        <f t="shared" si="2"/>
        <v>0</v>
      </c>
      <c r="H62" s="114" t="s">
        <v>197</v>
      </c>
    </row>
    <row r="63" spans="1:16" x14ac:dyDescent="0.2">
      <c r="A63" s="9" t="s">
        <v>222</v>
      </c>
      <c r="B63" s="6" t="s">
        <v>239</v>
      </c>
      <c r="C63" s="221" t="s">
        <v>160</v>
      </c>
      <c r="D63" s="7">
        <v>3</v>
      </c>
      <c r="E63" s="220">
        <v>2</v>
      </c>
      <c r="F63" s="57"/>
      <c r="G63" s="113">
        <f t="shared" si="2"/>
        <v>0</v>
      </c>
      <c r="H63" s="114" t="s">
        <v>197</v>
      </c>
    </row>
    <row r="64" spans="1:16" x14ac:dyDescent="0.2">
      <c r="A64" s="9" t="s">
        <v>223</v>
      </c>
      <c r="B64" s="6" t="s">
        <v>239</v>
      </c>
      <c r="C64" s="221" t="s">
        <v>119</v>
      </c>
      <c r="D64" s="24">
        <v>3</v>
      </c>
      <c r="E64" s="222">
        <v>2</v>
      </c>
      <c r="F64" s="57"/>
      <c r="G64" s="113">
        <f t="shared" si="2"/>
        <v>0</v>
      </c>
      <c r="H64" s="114" t="s">
        <v>197</v>
      </c>
    </row>
    <row r="65" spans="1:8" x14ac:dyDescent="0.2">
      <c r="A65" s="9" t="s">
        <v>224</v>
      </c>
      <c r="B65" s="6" t="s">
        <v>239</v>
      </c>
      <c r="C65" s="138" t="s">
        <v>240</v>
      </c>
      <c r="D65" s="7">
        <v>3</v>
      </c>
      <c r="E65" s="115">
        <v>0.25</v>
      </c>
      <c r="F65" s="57"/>
      <c r="G65" s="113">
        <f t="shared" si="2"/>
        <v>0</v>
      </c>
      <c r="H65" s="114" t="s">
        <v>383</v>
      </c>
    </row>
    <row r="66" spans="1:8" x14ac:dyDescent="0.2">
      <c r="A66" s="9" t="s">
        <v>226</v>
      </c>
      <c r="B66" s="6" t="s">
        <v>121</v>
      </c>
      <c r="C66" s="138" t="s">
        <v>186</v>
      </c>
      <c r="D66" s="7">
        <v>1</v>
      </c>
      <c r="E66" s="115">
        <v>1</v>
      </c>
      <c r="F66" s="57"/>
      <c r="G66" s="113">
        <f t="shared" si="2"/>
        <v>0</v>
      </c>
      <c r="H66" s="114" t="s">
        <v>198</v>
      </c>
    </row>
    <row r="67" spans="1:8" x14ac:dyDescent="0.2">
      <c r="A67" s="9" t="s">
        <v>227</v>
      </c>
      <c r="B67" s="6" t="s">
        <v>121</v>
      </c>
      <c r="C67" s="138" t="s">
        <v>187</v>
      </c>
      <c r="D67" s="7">
        <v>1</v>
      </c>
      <c r="E67" s="115">
        <v>1</v>
      </c>
      <c r="F67" s="57"/>
      <c r="G67" s="113">
        <f t="shared" si="2"/>
        <v>0</v>
      </c>
      <c r="H67" s="114" t="s">
        <v>198</v>
      </c>
    </row>
    <row r="68" spans="1:8" x14ac:dyDescent="0.2">
      <c r="A68" s="9" t="s">
        <v>228</v>
      </c>
      <c r="B68" s="6" t="s">
        <v>121</v>
      </c>
      <c r="C68" s="138" t="s">
        <v>153</v>
      </c>
      <c r="D68" s="7">
        <v>1</v>
      </c>
      <c r="E68" s="115">
        <v>1</v>
      </c>
      <c r="F68" s="57"/>
      <c r="G68" s="113">
        <f t="shared" si="2"/>
        <v>0</v>
      </c>
      <c r="H68" s="114" t="s">
        <v>198</v>
      </c>
    </row>
    <row r="69" spans="1:8" x14ac:dyDescent="0.2">
      <c r="A69" s="9" t="s">
        <v>229</v>
      </c>
      <c r="B69" s="6" t="s">
        <v>121</v>
      </c>
      <c r="C69" s="138" t="s">
        <v>188</v>
      </c>
      <c r="D69" s="7">
        <v>1</v>
      </c>
      <c r="E69" s="115">
        <v>1</v>
      </c>
      <c r="F69" s="57"/>
      <c r="G69" s="113">
        <f t="shared" si="2"/>
        <v>0</v>
      </c>
      <c r="H69" s="114" t="s">
        <v>198</v>
      </c>
    </row>
    <row r="70" spans="1:8" x14ac:dyDescent="0.2">
      <c r="A70" s="9" t="s">
        <v>230</v>
      </c>
      <c r="B70" s="6" t="s">
        <v>121</v>
      </c>
      <c r="C70" s="138" t="s">
        <v>189</v>
      </c>
      <c r="D70" s="7">
        <v>1</v>
      </c>
      <c r="E70" s="115">
        <v>1</v>
      </c>
      <c r="F70" s="58"/>
      <c r="G70" s="113">
        <f t="shared" si="2"/>
        <v>0</v>
      </c>
      <c r="H70" s="114" t="s">
        <v>198</v>
      </c>
    </row>
    <row r="71" spans="1:8" x14ac:dyDescent="0.2">
      <c r="A71" s="9" t="s">
        <v>231</v>
      </c>
      <c r="B71" s="6" t="s">
        <v>121</v>
      </c>
      <c r="C71" s="138" t="s">
        <v>190</v>
      </c>
      <c r="D71" s="7">
        <v>1</v>
      </c>
      <c r="E71" s="115">
        <v>1</v>
      </c>
      <c r="F71" s="57"/>
      <c r="G71" s="113">
        <f t="shared" si="2"/>
        <v>0</v>
      </c>
      <c r="H71" s="114" t="s">
        <v>198</v>
      </c>
    </row>
    <row r="72" spans="1:8" ht="13.5" thickBot="1" x14ac:dyDescent="0.25">
      <c r="A72" s="10" t="s">
        <v>232</v>
      </c>
      <c r="B72" s="11" t="s">
        <v>121</v>
      </c>
      <c r="C72" s="142" t="s">
        <v>119</v>
      </c>
      <c r="D72" s="19">
        <v>1</v>
      </c>
      <c r="E72" s="119">
        <v>1</v>
      </c>
      <c r="F72" s="59"/>
      <c r="G72" s="120">
        <f t="shared" si="2"/>
        <v>0</v>
      </c>
      <c r="H72" s="121" t="s">
        <v>198</v>
      </c>
    </row>
    <row r="73" spans="1:8" ht="13.5" thickBot="1" x14ac:dyDescent="0.25">
      <c r="A73" s="357"/>
      <c r="B73" s="358"/>
      <c r="C73" s="358"/>
      <c r="D73" s="358"/>
      <c r="E73" s="359"/>
      <c r="F73" s="122" t="s">
        <v>31</v>
      </c>
      <c r="G73" s="223">
        <f>SUM(G22:G72)</f>
        <v>0</v>
      </c>
      <c r="H73" s="144"/>
    </row>
    <row r="74" spans="1:8" x14ac:dyDescent="0.2">
      <c r="A74" s="145"/>
      <c r="B74" s="145"/>
      <c r="C74" s="145"/>
      <c r="D74" s="145"/>
      <c r="E74" s="145"/>
      <c r="F74" s="126"/>
      <c r="G74" s="133"/>
      <c r="H74" s="144"/>
    </row>
    <row r="75" spans="1:8" ht="16.5" thickBot="1" x14ac:dyDescent="0.3">
      <c r="A75" s="336" t="s">
        <v>424</v>
      </c>
      <c r="B75" s="146"/>
      <c r="C75" s="147"/>
      <c r="D75" s="148"/>
      <c r="E75" s="149"/>
      <c r="F75" s="150"/>
      <c r="G75" s="127"/>
      <c r="H75" s="144"/>
    </row>
    <row r="76" spans="1:8" ht="13.5" thickBot="1" x14ac:dyDescent="0.25">
      <c r="A76" s="353" t="s">
        <v>243</v>
      </c>
      <c r="B76" s="354"/>
      <c r="C76" s="35" t="s">
        <v>110</v>
      </c>
    </row>
    <row r="77" spans="1:8" ht="64.5" thickBot="1" x14ac:dyDescent="0.25">
      <c r="A77" s="224" t="s">
        <v>30</v>
      </c>
      <c r="B77" s="225" t="s">
        <v>1</v>
      </c>
      <c r="C77" s="225" t="s">
        <v>2</v>
      </c>
      <c r="D77" s="226" t="s">
        <v>3</v>
      </c>
      <c r="E77" s="99" t="s">
        <v>244</v>
      </c>
      <c r="F77" s="100" t="s">
        <v>384</v>
      </c>
      <c r="G77" s="101" t="s">
        <v>4</v>
      </c>
      <c r="H77" s="102" t="s">
        <v>242</v>
      </c>
    </row>
    <row r="78" spans="1:8" x14ac:dyDescent="0.2">
      <c r="A78" s="25" t="s">
        <v>161</v>
      </c>
      <c r="B78" s="26" t="s">
        <v>237</v>
      </c>
      <c r="C78" s="137" t="s">
        <v>162</v>
      </c>
      <c r="D78" s="30">
        <v>1</v>
      </c>
      <c r="E78" s="227">
        <v>1</v>
      </c>
      <c r="F78" s="54"/>
      <c r="G78" s="107">
        <f>ROUND(F78,2)*D78*E78</f>
        <v>0</v>
      </c>
      <c r="H78" s="108" t="s">
        <v>198</v>
      </c>
    </row>
    <row r="79" spans="1:8" x14ac:dyDescent="0.2">
      <c r="A79" s="9" t="s">
        <v>32</v>
      </c>
      <c r="B79" s="6" t="s">
        <v>237</v>
      </c>
      <c r="C79" s="138" t="s">
        <v>159</v>
      </c>
      <c r="D79" s="31">
        <v>1</v>
      </c>
      <c r="E79" s="228">
        <v>2</v>
      </c>
      <c r="F79" s="55"/>
      <c r="G79" s="113">
        <f>ROUND(F79,2)*D79*E79</f>
        <v>0</v>
      </c>
      <c r="H79" s="114" t="s">
        <v>197</v>
      </c>
    </row>
    <row r="80" spans="1:8" x14ac:dyDescent="0.2">
      <c r="A80" s="9" t="s">
        <v>33</v>
      </c>
      <c r="B80" s="6" t="s">
        <v>237</v>
      </c>
      <c r="C80" s="138" t="s">
        <v>112</v>
      </c>
      <c r="D80" s="31">
        <v>1</v>
      </c>
      <c r="E80" s="228">
        <v>2</v>
      </c>
      <c r="F80" s="55"/>
      <c r="G80" s="113">
        <f t="shared" ref="G80:G88" si="3">ROUND(D80*E80*F80,2)</f>
        <v>0</v>
      </c>
      <c r="H80" s="114" t="s">
        <v>197</v>
      </c>
    </row>
    <row r="81" spans="1:8" x14ac:dyDescent="0.2">
      <c r="A81" s="9" t="s">
        <v>34</v>
      </c>
      <c r="B81" s="6" t="s">
        <v>237</v>
      </c>
      <c r="C81" s="138" t="s">
        <v>113</v>
      </c>
      <c r="D81" s="31">
        <v>1</v>
      </c>
      <c r="E81" s="228">
        <v>2</v>
      </c>
      <c r="F81" s="55"/>
      <c r="G81" s="113">
        <f t="shared" si="3"/>
        <v>0</v>
      </c>
      <c r="H81" s="114" t="s">
        <v>197</v>
      </c>
    </row>
    <row r="82" spans="1:8" x14ac:dyDescent="0.2">
      <c r="A82" s="9" t="s">
        <v>35</v>
      </c>
      <c r="B82" s="6" t="s">
        <v>237</v>
      </c>
      <c r="C82" s="138" t="s">
        <v>114</v>
      </c>
      <c r="D82" s="31">
        <v>1</v>
      </c>
      <c r="E82" s="228">
        <v>2</v>
      </c>
      <c r="F82" s="55"/>
      <c r="G82" s="113">
        <f t="shared" si="3"/>
        <v>0</v>
      </c>
      <c r="H82" s="114" t="s">
        <v>197</v>
      </c>
    </row>
    <row r="83" spans="1:8" x14ac:dyDescent="0.2">
      <c r="A83" s="9" t="s">
        <v>36</v>
      </c>
      <c r="B83" s="6" t="s">
        <v>237</v>
      </c>
      <c r="C83" s="138" t="s">
        <v>115</v>
      </c>
      <c r="D83" s="31">
        <v>1</v>
      </c>
      <c r="E83" s="228">
        <v>2</v>
      </c>
      <c r="F83" s="55"/>
      <c r="G83" s="113">
        <f t="shared" si="3"/>
        <v>0</v>
      </c>
      <c r="H83" s="114" t="s">
        <v>197</v>
      </c>
    </row>
    <row r="84" spans="1:8" x14ac:dyDescent="0.2">
      <c r="A84" s="9" t="s">
        <v>37</v>
      </c>
      <c r="B84" s="6" t="s">
        <v>237</v>
      </c>
      <c r="C84" s="138" t="s">
        <v>116</v>
      </c>
      <c r="D84" s="31">
        <v>1</v>
      </c>
      <c r="E84" s="228">
        <v>2</v>
      </c>
      <c r="F84" s="55"/>
      <c r="G84" s="113">
        <f t="shared" si="3"/>
        <v>0</v>
      </c>
      <c r="H84" s="114" t="s">
        <v>197</v>
      </c>
    </row>
    <row r="85" spans="1:8" x14ac:dyDescent="0.2">
      <c r="A85" s="9" t="s">
        <v>38</v>
      </c>
      <c r="B85" s="6" t="s">
        <v>237</v>
      </c>
      <c r="C85" s="138" t="s">
        <v>117</v>
      </c>
      <c r="D85" s="31">
        <v>1</v>
      </c>
      <c r="E85" s="228">
        <v>2</v>
      </c>
      <c r="F85" s="55"/>
      <c r="G85" s="113">
        <f t="shared" si="3"/>
        <v>0</v>
      </c>
      <c r="H85" s="114" t="s">
        <v>197</v>
      </c>
    </row>
    <row r="86" spans="1:8" x14ac:dyDescent="0.2">
      <c r="A86" s="9" t="s">
        <v>39</v>
      </c>
      <c r="B86" s="6" t="s">
        <v>237</v>
      </c>
      <c r="C86" s="138" t="s">
        <v>118</v>
      </c>
      <c r="D86" s="31">
        <v>1</v>
      </c>
      <c r="E86" s="228">
        <v>2</v>
      </c>
      <c r="F86" s="55"/>
      <c r="G86" s="113">
        <f t="shared" si="3"/>
        <v>0</v>
      </c>
      <c r="H86" s="114" t="s">
        <v>197</v>
      </c>
    </row>
    <row r="87" spans="1:8" x14ac:dyDescent="0.2">
      <c r="A87" s="9" t="s">
        <v>40</v>
      </c>
      <c r="B87" s="6" t="s">
        <v>237</v>
      </c>
      <c r="C87" s="138" t="s">
        <v>119</v>
      </c>
      <c r="D87" s="31">
        <v>1</v>
      </c>
      <c r="E87" s="228">
        <v>2</v>
      </c>
      <c r="F87" s="55"/>
      <c r="G87" s="113">
        <f t="shared" si="3"/>
        <v>0</v>
      </c>
      <c r="H87" s="114" t="s">
        <v>197</v>
      </c>
    </row>
    <row r="88" spans="1:8" ht="13.5" thickBot="1" x14ac:dyDescent="0.25">
      <c r="A88" s="116" t="s">
        <v>184</v>
      </c>
      <c r="B88" s="11" t="s">
        <v>237</v>
      </c>
      <c r="C88" s="118" t="s">
        <v>240</v>
      </c>
      <c r="D88" s="4">
        <v>1</v>
      </c>
      <c r="E88" s="119">
        <v>0.25</v>
      </c>
      <c r="F88" s="56"/>
      <c r="G88" s="120">
        <f t="shared" si="3"/>
        <v>0</v>
      </c>
      <c r="H88" s="121" t="s">
        <v>383</v>
      </c>
    </row>
    <row r="89" spans="1:8" ht="14.45" customHeight="1" thickBot="1" x14ac:dyDescent="0.3">
      <c r="A89" s="367"/>
      <c r="B89" s="368"/>
      <c r="C89" s="368"/>
      <c r="D89" s="368"/>
      <c r="E89" s="368"/>
      <c r="F89" s="229" t="s">
        <v>31</v>
      </c>
      <c r="G89" s="230">
        <f>SUM(G78:G88)</f>
        <v>0</v>
      </c>
      <c r="H89" s="144"/>
    </row>
    <row r="90" spans="1:8" ht="14.45" customHeight="1" x14ac:dyDescent="0.25">
      <c r="A90" s="231"/>
      <c r="B90" s="231"/>
      <c r="C90" s="231"/>
      <c r="D90" s="231"/>
      <c r="E90" s="231"/>
      <c r="F90" s="126"/>
      <c r="G90" s="232"/>
      <c r="H90" s="144"/>
    </row>
    <row r="91" spans="1:8" ht="16.5" thickBot="1" x14ac:dyDescent="0.3">
      <c r="A91" s="336" t="s">
        <v>424</v>
      </c>
      <c r="C91" s="129"/>
      <c r="E91" s="93"/>
      <c r="F91" s="233"/>
      <c r="G91" s="234"/>
      <c r="H91" s="144"/>
    </row>
    <row r="92" spans="1:8" ht="13.5" thickBot="1" x14ac:dyDescent="0.25">
      <c r="A92" s="369" t="s">
        <v>243</v>
      </c>
      <c r="B92" s="370"/>
      <c r="C92" s="33" t="s">
        <v>211</v>
      </c>
    </row>
    <row r="93" spans="1:8" ht="64.5" thickBot="1" x14ac:dyDescent="0.25">
      <c r="A93" s="135" t="s">
        <v>30</v>
      </c>
      <c r="B93" s="136" t="s">
        <v>1</v>
      </c>
      <c r="C93" s="136" t="s">
        <v>2</v>
      </c>
      <c r="D93" s="99" t="s">
        <v>3</v>
      </c>
      <c r="E93" s="99" t="s">
        <v>244</v>
      </c>
      <c r="F93" s="100" t="s">
        <v>384</v>
      </c>
      <c r="G93" s="151" t="s">
        <v>4</v>
      </c>
      <c r="H93" s="102" t="s">
        <v>242</v>
      </c>
    </row>
    <row r="94" spans="1:8" x14ac:dyDescent="0.2">
      <c r="A94" s="381"/>
      <c r="B94" s="382"/>
      <c r="C94" s="371" t="s">
        <v>199</v>
      </c>
      <c r="D94" s="372"/>
      <c r="E94" s="372"/>
      <c r="F94" s="372"/>
      <c r="G94" s="372"/>
      <c r="H94" s="373"/>
    </row>
    <row r="95" spans="1:8" x14ac:dyDescent="0.2">
      <c r="A95" s="155" t="s">
        <v>202</v>
      </c>
      <c r="B95" s="60" t="s">
        <v>163</v>
      </c>
      <c r="C95" s="235" t="s">
        <v>166</v>
      </c>
      <c r="D95" s="156">
        <v>10</v>
      </c>
      <c r="E95" s="12">
        <v>1</v>
      </c>
      <c r="F95" s="3"/>
      <c r="G95" s="157">
        <f>ROUND(F95,2)*D95*E95</f>
        <v>0</v>
      </c>
      <c r="H95" s="210" t="s">
        <v>198</v>
      </c>
    </row>
    <row r="96" spans="1:8" x14ac:dyDescent="0.2">
      <c r="A96" s="155" t="s">
        <v>203</v>
      </c>
      <c r="B96" s="60" t="s">
        <v>163</v>
      </c>
      <c r="C96" s="235" t="s">
        <v>167</v>
      </c>
      <c r="D96" s="156">
        <v>10</v>
      </c>
      <c r="E96" s="2">
        <v>1</v>
      </c>
      <c r="F96" s="3"/>
      <c r="G96" s="157">
        <f>ROUND(F96,2)*D96*E96</f>
        <v>0</v>
      </c>
      <c r="H96" s="210" t="s">
        <v>198</v>
      </c>
    </row>
    <row r="97" spans="1:16" x14ac:dyDescent="0.2">
      <c r="A97" s="155" t="s">
        <v>204</v>
      </c>
      <c r="B97" s="60" t="s">
        <v>163</v>
      </c>
      <c r="C97" s="235" t="s">
        <v>168</v>
      </c>
      <c r="D97" s="156">
        <v>1</v>
      </c>
      <c r="E97" s="2">
        <v>1</v>
      </c>
      <c r="F97" s="3"/>
      <c r="G97" s="157">
        <f>ROUND(F97,2)*D97*E97</f>
        <v>0</v>
      </c>
      <c r="H97" s="210" t="s">
        <v>198</v>
      </c>
      <c r="L97" s="236"/>
    </row>
    <row r="98" spans="1:16" x14ac:dyDescent="0.2">
      <c r="A98" s="379"/>
      <c r="B98" s="380"/>
      <c r="C98" s="374" t="s">
        <v>245</v>
      </c>
      <c r="D98" s="375"/>
      <c r="E98" s="375"/>
      <c r="F98" s="375"/>
      <c r="G98" s="376"/>
      <c r="H98" s="377"/>
    </row>
    <row r="99" spans="1:16" x14ac:dyDescent="0.2">
      <c r="A99" s="155" t="s">
        <v>205</v>
      </c>
      <c r="B99" s="60" t="s">
        <v>163</v>
      </c>
      <c r="C99" s="235" t="s">
        <v>185</v>
      </c>
      <c r="D99" s="156">
        <v>5</v>
      </c>
      <c r="E99" s="2">
        <v>1</v>
      </c>
      <c r="F99" s="3"/>
      <c r="G99" s="157">
        <f>ROUND(F99,2)*D99*E99</f>
        <v>0</v>
      </c>
      <c r="H99" s="210" t="s">
        <v>198</v>
      </c>
    </row>
    <row r="100" spans="1:16" x14ac:dyDescent="0.2">
      <c r="A100" s="155" t="s">
        <v>206</v>
      </c>
      <c r="B100" s="60" t="s">
        <v>163</v>
      </c>
      <c r="C100" s="235" t="s">
        <v>208</v>
      </c>
      <c r="D100" s="156">
        <v>5</v>
      </c>
      <c r="E100" s="2">
        <v>1</v>
      </c>
      <c r="F100" s="3"/>
      <c r="G100" s="157">
        <f>ROUND(F100,2)*D100*E100</f>
        <v>0</v>
      </c>
      <c r="H100" s="210" t="s">
        <v>198</v>
      </c>
    </row>
    <row r="101" spans="1:16" x14ac:dyDescent="0.2">
      <c r="A101" s="155" t="s">
        <v>207</v>
      </c>
      <c r="B101" s="60" t="s">
        <v>163</v>
      </c>
      <c r="C101" s="235" t="s">
        <v>209</v>
      </c>
      <c r="D101" s="156">
        <v>5</v>
      </c>
      <c r="E101" s="2">
        <v>1</v>
      </c>
      <c r="F101" s="3"/>
      <c r="G101" s="157">
        <f>ROUND(F101,2)*D101*E101</f>
        <v>0</v>
      </c>
      <c r="H101" s="210" t="s">
        <v>198</v>
      </c>
      <c r="P101" s="218"/>
    </row>
    <row r="102" spans="1:16" x14ac:dyDescent="0.2">
      <c r="A102" s="379"/>
      <c r="B102" s="380"/>
      <c r="C102" s="374" t="s">
        <v>109</v>
      </c>
      <c r="D102" s="375"/>
      <c r="E102" s="375"/>
      <c r="F102" s="375"/>
      <c r="G102" s="376"/>
      <c r="H102" s="377"/>
    </row>
    <row r="103" spans="1:16" x14ac:dyDescent="0.2">
      <c r="A103" s="155" t="s">
        <v>233</v>
      </c>
      <c r="B103" s="60" t="s">
        <v>163</v>
      </c>
      <c r="C103" s="235" t="s">
        <v>212</v>
      </c>
      <c r="D103" s="156">
        <v>9</v>
      </c>
      <c r="E103" s="2">
        <v>1</v>
      </c>
      <c r="F103" s="3"/>
      <c r="G103" s="157">
        <f>ROUND(F103,2)*D103*E103</f>
        <v>0</v>
      </c>
      <c r="H103" s="210" t="s">
        <v>198</v>
      </c>
    </row>
    <row r="104" spans="1:16" x14ac:dyDescent="0.2">
      <c r="A104" s="155" t="s">
        <v>234</v>
      </c>
      <c r="B104" s="60" t="s">
        <v>163</v>
      </c>
      <c r="C104" s="235" t="s">
        <v>214</v>
      </c>
      <c r="D104" s="156">
        <v>9</v>
      </c>
      <c r="E104" s="2">
        <v>1</v>
      </c>
      <c r="F104" s="3"/>
      <c r="G104" s="157">
        <f>ROUND(F104,2)*D104*E104</f>
        <v>0</v>
      </c>
      <c r="H104" s="210" t="s">
        <v>198</v>
      </c>
    </row>
    <row r="105" spans="1:16" x14ac:dyDescent="0.2">
      <c r="A105" s="155" t="s">
        <v>235</v>
      </c>
      <c r="B105" s="60" t="s">
        <v>163</v>
      </c>
      <c r="C105" s="235" t="s">
        <v>213</v>
      </c>
      <c r="D105" s="156">
        <v>3</v>
      </c>
      <c r="E105" s="2">
        <v>1</v>
      </c>
      <c r="F105" s="3"/>
      <c r="G105" s="157">
        <f>ROUND(F105,2)*D105*E105</f>
        <v>0</v>
      </c>
      <c r="H105" s="210" t="s">
        <v>198</v>
      </c>
    </row>
    <row r="106" spans="1:16" x14ac:dyDescent="0.2">
      <c r="A106" s="155" t="s">
        <v>236</v>
      </c>
      <c r="B106" s="60" t="s">
        <v>163</v>
      </c>
      <c r="C106" s="235" t="s">
        <v>119</v>
      </c>
      <c r="D106" s="156">
        <v>1</v>
      </c>
      <c r="E106" s="2">
        <v>1</v>
      </c>
      <c r="F106" s="3"/>
      <c r="G106" s="157">
        <f>ROUND(F106,2)*D106*E106</f>
        <v>0</v>
      </c>
      <c r="H106" s="210" t="s">
        <v>198</v>
      </c>
    </row>
    <row r="107" spans="1:16" x14ac:dyDescent="0.2">
      <c r="A107" s="379"/>
      <c r="B107" s="380"/>
      <c r="C107" s="378" t="s">
        <v>210</v>
      </c>
      <c r="D107" s="375"/>
      <c r="E107" s="375"/>
      <c r="F107" s="375"/>
      <c r="G107" s="376"/>
      <c r="H107" s="377"/>
    </row>
    <row r="108" spans="1:16" x14ac:dyDescent="0.2">
      <c r="A108" s="155" t="s">
        <v>169</v>
      </c>
      <c r="B108" s="60" t="s">
        <v>246</v>
      </c>
      <c r="C108" s="235" t="s">
        <v>170</v>
      </c>
      <c r="D108" s="156">
        <v>9</v>
      </c>
      <c r="E108" s="2">
        <v>1</v>
      </c>
      <c r="F108" s="3"/>
      <c r="G108" s="157">
        <f>ROUND(F108,2)*D108*E108</f>
        <v>0</v>
      </c>
      <c r="H108" s="210" t="s">
        <v>198</v>
      </c>
    </row>
    <row r="109" spans="1:16" x14ac:dyDescent="0.2">
      <c r="A109" s="155" t="s">
        <v>171</v>
      </c>
      <c r="B109" s="60" t="s">
        <v>246</v>
      </c>
      <c r="C109" s="235" t="s">
        <v>172</v>
      </c>
      <c r="D109" s="156">
        <v>9</v>
      </c>
      <c r="E109" s="2">
        <v>1</v>
      </c>
      <c r="F109" s="3"/>
      <c r="G109" s="157">
        <f>ROUND(F109,2)*D109*E109</f>
        <v>0</v>
      </c>
      <c r="H109" s="210" t="s">
        <v>198</v>
      </c>
    </row>
    <row r="110" spans="1:16" x14ac:dyDescent="0.2">
      <c r="A110" s="155" t="s">
        <v>173</v>
      </c>
      <c r="B110" s="60" t="s">
        <v>246</v>
      </c>
      <c r="C110" s="235" t="s">
        <v>174</v>
      </c>
      <c r="D110" s="156">
        <v>9</v>
      </c>
      <c r="E110" s="2">
        <v>1</v>
      </c>
      <c r="F110" s="3"/>
      <c r="G110" s="157">
        <f>ROUND(F110,2)*D110*E110</f>
        <v>0</v>
      </c>
      <c r="H110" s="210" t="s">
        <v>198</v>
      </c>
    </row>
    <row r="111" spans="1:16" s="237" customFormat="1" x14ac:dyDescent="0.2">
      <c r="A111" s="158" t="s">
        <v>175</v>
      </c>
      <c r="B111" s="61" t="s">
        <v>246</v>
      </c>
      <c r="C111" s="235" t="s">
        <v>119</v>
      </c>
      <c r="D111" s="156">
        <v>1</v>
      </c>
      <c r="E111" s="159">
        <v>1</v>
      </c>
      <c r="F111" s="3"/>
      <c r="G111" s="157">
        <f>ROUND(F111,2)*D111*E111</f>
        <v>0</v>
      </c>
      <c r="H111" s="210" t="s">
        <v>198</v>
      </c>
      <c r="J111" s="91"/>
    </row>
    <row r="112" spans="1:16" ht="13.5" thickBot="1" x14ac:dyDescent="0.25">
      <c r="A112" s="160" t="s">
        <v>241</v>
      </c>
      <c r="B112" s="62" t="s">
        <v>246</v>
      </c>
      <c r="C112" s="238" t="s">
        <v>240</v>
      </c>
      <c r="D112" s="161">
        <v>9</v>
      </c>
      <c r="E112" s="4">
        <v>0.25</v>
      </c>
      <c r="F112" s="5"/>
      <c r="G112" s="162">
        <f>ROUND(F112,2)*D112*E112</f>
        <v>0</v>
      </c>
      <c r="H112" s="212" t="s">
        <v>383</v>
      </c>
    </row>
    <row r="113" spans="1:8" ht="13.5" thickBot="1" x14ac:dyDescent="0.25">
      <c r="A113" s="357"/>
      <c r="B113" s="358"/>
      <c r="C113" s="358"/>
      <c r="D113" s="358"/>
      <c r="E113" s="359"/>
      <c r="F113" s="122" t="s">
        <v>31</v>
      </c>
      <c r="G113" s="325">
        <f>G95+G96+G97+G99+G100+G101+G103+G104+G105+G106+G108+G110+G109+G111+G112</f>
        <v>0</v>
      </c>
      <c r="H113" s="124"/>
    </row>
    <row r="114" spans="1:8" x14ac:dyDescent="0.2">
      <c r="A114" s="145"/>
      <c r="B114" s="145"/>
      <c r="C114" s="145"/>
      <c r="D114" s="145"/>
      <c r="E114" s="145"/>
      <c r="F114" s="126"/>
      <c r="G114" s="164"/>
      <c r="H114" s="124"/>
    </row>
    <row r="115" spans="1:8" ht="16.5" thickBot="1" x14ac:dyDescent="0.3">
      <c r="A115" s="336" t="s">
        <v>424</v>
      </c>
      <c r="C115" s="129"/>
      <c r="E115" s="165"/>
      <c r="F115" s="166"/>
      <c r="G115" s="164"/>
      <c r="H115" s="124"/>
    </row>
    <row r="116" spans="1:8" ht="13.5" thickBot="1" x14ac:dyDescent="0.25">
      <c r="A116" s="353" t="s">
        <v>243</v>
      </c>
      <c r="B116" s="354"/>
      <c r="C116" s="239" t="s">
        <v>108</v>
      </c>
    </row>
    <row r="117" spans="1:8" ht="64.5" thickBot="1" x14ac:dyDescent="0.25">
      <c r="A117" s="135" t="s">
        <v>30</v>
      </c>
      <c r="B117" s="136" t="s">
        <v>1</v>
      </c>
      <c r="C117" s="136" t="s">
        <v>2</v>
      </c>
      <c r="D117" s="99" t="s">
        <v>3</v>
      </c>
      <c r="E117" s="99" t="s">
        <v>244</v>
      </c>
      <c r="F117" s="100" t="s">
        <v>384</v>
      </c>
      <c r="G117" s="101" t="s">
        <v>4</v>
      </c>
      <c r="H117" s="102" t="s">
        <v>242</v>
      </c>
    </row>
    <row r="118" spans="1:8" ht="13.5" customHeight="1" x14ac:dyDescent="0.2">
      <c r="A118" s="21" t="s">
        <v>176</v>
      </c>
      <c r="B118" s="22" t="s">
        <v>177</v>
      </c>
      <c r="C118" s="139" t="s">
        <v>255</v>
      </c>
      <c r="D118" s="170">
        <v>1</v>
      </c>
      <c r="E118" s="171">
        <v>2</v>
      </c>
      <c r="F118" s="63"/>
      <c r="G118" s="107">
        <f>ROUND(F118,2)*D118*E118</f>
        <v>0</v>
      </c>
      <c r="H118" s="141" t="s">
        <v>197</v>
      </c>
    </row>
    <row r="119" spans="1:8" x14ac:dyDescent="0.2">
      <c r="A119" s="9" t="s">
        <v>178</v>
      </c>
      <c r="B119" s="6" t="s">
        <v>177</v>
      </c>
      <c r="C119" s="138" t="s">
        <v>179</v>
      </c>
      <c r="D119" s="172">
        <v>1</v>
      </c>
      <c r="E119" s="173">
        <v>1</v>
      </c>
      <c r="F119" s="58"/>
      <c r="G119" s="113">
        <f>ROUND(F119,2)*D119*E119</f>
        <v>0</v>
      </c>
      <c r="H119" s="114" t="s">
        <v>198</v>
      </c>
    </row>
    <row r="120" spans="1:8" ht="13.5" thickBot="1" x14ac:dyDescent="0.25">
      <c r="A120" s="10" t="s">
        <v>180</v>
      </c>
      <c r="B120" s="11" t="s">
        <v>177</v>
      </c>
      <c r="C120" s="142" t="s">
        <v>119</v>
      </c>
      <c r="D120" s="174">
        <v>1</v>
      </c>
      <c r="E120" s="175">
        <v>2</v>
      </c>
      <c r="F120" s="64"/>
      <c r="G120" s="120">
        <f>ROUND(F120,2)*D120*E120</f>
        <v>0</v>
      </c>
      <c r="H120" s="121" t="s">
        <v>197</v>
      </c>
    </row>
    <row r="121" spans="1:8" ht="13.5" thickBot="1" x14ac:dyDescent="0.25">
      <c r="A121" s="357"/>
      <c r="B121" s="358"/>
      <c r="C121" s="358"/>
      <c r="D121" s="358"/>
      <c r="E121" s="358"/>
      <c r="F121" s="229" t="s">
        <v>31</v>
      </c>
      <c r="G121" s="240">
        <f>SUM(G118:G120)</f>
        <v>0</v>
      </c>
      <c r="H121" s="134"/>
    </row>
    <row r="122" spans="1:8" x14ac:dyDescent="0.2">
      <c r="A122" s="177"/>
      <c r="B122" s="128"/>
      <c r="C122" s="129"/>
      <c r="D122" s="130"/>
      <c r="E122" s="131"/>
      <c r="F122" s="132"/>
      <c r="G122" s="133"/>
      <c r="H122" s="134"/>
    </row>
    <row r="123" spans="1:8" ht="15.75" customHeight="1" thickBot="1" x14ac:dyDescent="0.3">
      <c r="A123" s="336" t="s">
        <v>424</v>
      </c>
      <c r="B123" s="249"/>
      <c r="C123" s="250"/>
      <c r="D123" s="251"/>
      <c r="E123" s="252"/>
      <c r="F123" s="253"/>
      <c r="G123" s="164"/>
      <c r="H123" s="254"/>
    </row>
    <row r="124" spans="1:8" ht="13.5" thickBot="1" x14ac:dyDescent="0.25">
      <c r="A124" s="363" t="s">
        <v>243</v>
      </c>
      <c r="B124" s="364"/>
      <c r="C124" s="255" t="s">
        <v>404</v>
      </c>
      <c r="D124" s="251"/>
      <c r="E124" s="256"/>
      <c r="F124" s="257"/>
      <c r="H124" s="249"/>
    </row>
    <row r="125" spans="1:8" ht="64.5" thickBot="1" x14ac:dyDescent="0.25">
      <c r="A125" s="258" t="s">
        <v>30</v>
      </c>
      <c r="B125" s="259" t="s">
        <v>1</v>
      </c>
      <c r="C125" s="259" t="s">
        <v>2</v>
      </c>
      <c r="D125" s="260" t="s">
        <v>3</v>
      </c>
      <c r="E125" s="260" t="s">
        <v>244</v>
      </c>
      <c r="F125" s="261" t="s">
        <v>384</v>
      </c>
      <c r="G125" s="101" t="s">
        <v>4</v>
      </c>
      <c r="H125" s="262" t="s">
        <v>242</v>
      </c>
    </row>
    <row r="126" spans="1:8" ht="45" x14ac:dyDescent="0.2">
      <c r="A126" s="287" t="s">
        <v>413</v>
      </c>
      <c r="B126" s="288" t="s">
        <v>405</v>
      </c>
      <c r="C126" s="289" t="s">
        <v>406</v>
      </c>
      <c r="D126" s="290">
        <v>1</v>
      </c>
      <c r="E126" s="290">
        <v>2</v>
      </c>
      <c r="F126" s="263"/>
      <c r="G126" s="264">
        <f>ROUND(F126,2)*D126*E126</f>
        <v>0</v>
      </c>
      <c r="H126" s="265" t="s">
        <v>407</v>
      </c>
    </row>
    <row r="127" spans="1:8" ht="45.75" thickBot="1" x14ac:dyDescent="0.25">
      <c r="A127" s="291" t="s">
        <v>411</v>
      </c>
      <c r="B127" s="292" t="s">
        <v>408</v>
      </c>
      <c r="C127" s="293" t="s">
        <v>409</v>
      </c>
      <c r="D127" s="292">
        <v>1</v>
      </c>
      <c r="E127" s="266">
        <v>1</v>
      </c>
      <c r="F127" s="267"/>
      <c r="G127" s="268">
        <f>ROUND(F127,2)*D127*E127</f>
        <v>0</v>
      </c>
      <c r="H127" s="269" t="s">
        <v>410</v>
      </c>
    </row>
    <row r="128" spans="1:8" ht="13.5" thickBot="1" x14ac:dyDescent="0.25">
      <c r="A128" s="365"/>
      <c r="B128" s="366"/>
      <c r="C128" s="366"/>
      <c r="D128" s="366"/>
      <c r="E128" s="366"/>
      <c r="F128" s="270" t="s">
        <v>31</v>
      </c>
      <c r="G128" s="240">
        <f>SUM(G126:G127)</f>
        <v>0</v>
      </c>
      <c r="H128" s="271"/>
    </row>
    <row r="129" spans="1:8" x14ac:dyDescent="0.2">
      <c r="A129" s="272"/>
      <c r="B129" s="249"/>
      <c r="C129" s="249"/>
      <c r="D129" s="251"/>
      <c r="E129" s="256"/>
      <c r="F129" s="257"/>
      <c r="H129" s="249"/>
    </row>
    <row r="131" spans="1:8" x14ac:dyDescent="0.2">
      <c r="A131" s="333"/>
      <c r="B131" s="294"/>
      <c r="C131" s="294"/>
      <c r="D131" s="295"/>
      <c r="E131" s="296"/>
      <c r="F131" s="297"/>
      <c r="G131" s="298"/>
      <c r="H131" s="294"/>
    </row>
    <row r="132" spans="1:8" x14ac:dyDescent="0.2">
      <c r="A132" s="333"/>
      <c r="B132" s="294"/>
      <c r="C132" s="294"/>
      <c r="D132" s="295"/>
      <c r="E132" s="296"/>
      <c r="F132" s="297"/>
      <c r="G132" s="298"/>
      <c r="H132" s="294"/>
    </row>
    <row r="133" spans="1:8" x14ac:dyDescent="0.2">
      <c r="A133" s="333"/>
      <c r="B133" s="294"/>
      <c r="C133" s="294"/>
      <c r="D133" s="295"/>
      <c r="E133" s="296"/>
      <c r="F133" s="297"/>
      <c r="G133" s="298"/>
      <c r="H133" s="294"/>
    </row>
  </sheetData>
  <sheetProtection algorithmName="SHA-512" hashValue="M7EtV2o0NA0evtZsHxtd1OJADXxOVWSwP4Z+oXm4/9LtKKmu+dCTi7grNwlM89pEzB4bEHuR52s/gIIiwVgC1A==" saltValue="Hb6N4X8nCh3eC2H7Clie4Q==" spinCount="100000" sheet="1" objects="1" scenarios="1"/>
  <mergeCells count="22">
    <mergeCell ref="A124:B124"/>
    <mergeCell ref="A128:E128"/>
    <mergeCell ref="A76:B76"/>
    <mergeCell ref="A89:E89"/>
    <mergeCell ref="A113:E113"/>
    <mergeCell ref="A121:E121"/>
    <mergeCell ref="A92:B92"/>
    <mergeCell ref="C94:H94"/>
    <mergeCell ref="C98:H98"/>
    <mergeCell ref="C102:H102"/>
    <mergeCell ref="C107:H107"/>
    <mergeCell ref="A107:B107"/>
    <mergeCell ref="A102:B102"/>
    <mergeCell ref="A98:B98"/>
    <mergeCell ref="A94:B94"/>
    <mergeCell ref="A116:B116"/>
    <mergeCell ref="A6:B6"/>
    <mergeCell ref="A17:E17"/>
    <mergeCell ref="A20:B20"/>
    <mergeCell ref="A73:E73"/>
    <mergeCell ref="A3:H3"/>
    <mergeCell ref="A53:B53"/>
  </mergeCells>
  <pageMargins left="0.74803149606299213" right="0.74803149606299213" top="0.74803149606299213" bottom="0.74803149606299213" header="0.27559055118110237" footer="0.35433070866141736"/>
  <pageSetup paperSize="9" scale="81" fitToHeight="0" orientation="landscape" horizontalDpi="300" verticalDpi="300" r:id="rId1"/>
  <headerFooter alignWithMargins="0"/>
  <rowBreaks count="5" manualBreakCount="5">
    <brk id="17" max="16383" man="1"/>
    <brk id="50" max="16383" man="1"/>
    <brk id="73" max="16383" man="1"/>
    <brk id="89" max="16383" man="1"/>
    <brk id="113" max="16383" man="1"/>
  </rowBreaks>
  <colBreaks count="2" manualBreakCount="2">
    <brk id="5" max="1048575" man="1"/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3">
    <tabColor rgb="FFFF0000"/>
    <pageSetUpPr fitToPage="1"/>
  </sheetPr>
  <dimension ref="A1:H109"/>
  <sheetViews>
    <sheetView zoomScale="85" zoomScaleNormal="85" workbookViewId="0">
      <selection sqref="A1:I106"/>
    </sheetView>
  </sheetViews>
  <sheetFormatPr defaultRowHeight="12.75" x14ac:dyDescent="0.2"/>
  <cols>
    <col min="1" max="1" width="9.140625" style="90" customWidth="1"/>
    <col min="2" max="2" width="20.28515625" style="91" customWidth="1"/>
    <col min="3" max="3" width="83" style="91" customWidth="1"/>
    <col min="4" max="4" width="10.28515625" style="93" customWidth="1"/>
    <col min="5" max="5" width="7.7109375" style="94" customWidth="1"/>
    <col min="6" max="6" width="11.28515625" style="95" customWidth="1"/>
    <col min="7" max="7" width="12.28515625" style="96" customWidth="1"/>
    <col min="8" max="8" width="11.7109375" style="91" customWidth="1"/>
    <col min="9" max="10" width="9.140625" style="91"/>
    <col min="11" max="11" width="10.7109375" style="91" bestFit="1" customWidth="1"/>
    <col min="12" max="256" width="9.140625" style="91"/>
    <col min="257" max="257" width="9.140625" style="91" customWidth="1"/>
    <col min="258" max="258" width="20.28515625" style="91" customWidth="1"/>
    <col min="259" max="259" width="83" style="91" customWidth="1"/>
    <col min="260" max="260" width="10.28515625" style="91" customWidth="1"/>
    <col min="261" max="261" width="14.140625" style="91" customWidth="1"/>
    <col min="262" max="262" width="11.28515625" style="91" customWidth="1"/>
    <col min="263" max="263" width="14.140625" style="91" customWidth="1"/>
    <col min="264" max="264" width="11.7109375" style="91" customWidth="1"/>
    <col min="265" max="512" width="9.140625" style="91"/>
    <col min="513" max="513" width="9.140625" style="91" customWidth="1"/>
    <col min="514" max="514" width="20.28515625" style="91" customWidth="1"/>
    <col min="515" max="515" width="83" style="91" customWidth="1"/>
    <col min="516" max="516" width="10.28515625" style="91" customWidth="1"/>
    <col min="517" max="517" width="14.140625" style="91" customWidth="1"/>
    <col min="518" max="518" width="11.28515625" style="91" customWidth="1"/>
    <col min="519" max="519" width="14.140625" style="91" customWidth="1"/>
    <col min="520" max="520" width="11.7109375" style="91" customWidth="1"/>
    <col min="521" max="768" width="9.140625" style="91"/>
    <col min="769" max="769" width="9.140625" style="91" customWidth="1"/>
    <col min="770" max="770" width="20.28515625" style="91" customWidth="1"/>
    <col min="771" max="771" width="83" style="91" customWidth="1"/>
    <col min="772" max="772" width="10.28515625" style="91" customWidth="1"/>
    <col min="773" max="773" width="14.140625" style="91" customWidth="1"/>
    <col min="774" max="774" width="11.28515625" style="91" customWidth="1"/>
    <col min="775" max="775" width="14.140625" style="91" customWidth="1"/>
    <col min="776" max="776" width="11.7109375" style="91" customWidth="1"/>
    <col min="777" max="1024" width="9.140625" style="91"/>
    <col min="1025" max="1025" width="9.140625" style="91" customWidth="1"/>
    <col min="1026" max="1026" width="20.28515625" style="91" customWidth="1"/>
    <col min="1027" max="1027" width="83" style="91" customWidth="1"/>
    <col min="1028" max="1028" width="10.28515625" style="91" customWidth="1"/>
    <col min="1029" max="1029" width="14.140625" style="91" customWidth="1"/>
    <col min="1030" max="1030" width="11.28515625" style="91" customWidth="1"/>
    <col min="1031" max="1031" width="14.140625" style="91" customWidth="1"/>
    <col min="1032" max="1032" width="11.7109375" style="91" customWidth="1"/>
    <col min="1033" max="1280" width="9.140625" style="91"/>
    <col min="1281" max="1281" width="9.140625" style="91" customWidth="1"/>
    <col min="1282" max="1282" width="20.28515625" style="91" customWidth="1"/>
    <col min="1283" max="1283" width="83" style="91" customWidth="1"/>
    <col min="1284" max="1284" width="10.28515625" style="91" customWidth="1"/>
    <col min="1285" max="1285" width="14.140625" style="91" customWidth="1"/>
    <col min="1286" max="1286" width="11.28515625" style="91" customWidth="1"/>
    <col min="1287" max="1287" width="14.140625" style="91" customWidth="1"/>
    <col min="1288" max="1288" width="11.7109375" style="91" customWidth="1"/>
    <col min="1289" max="1536" width="9.140625" style="91"/>
    <col min="1537" max="1537" width="9.140625" style="91" customWidth="1"/>
    <col min="1538" max="1538" width="20.28515625" style="91" customWidth="1"/>
    <col min="1539" max="1539" width="83" style="91" customWidth="1"/>
    <col min="1540" max="1540" width="10.28515625" style="91" customWidth="1"/>
    <col min="1541" max="1541" width="14.140625" style="91" customWidth="1"/>
    <col min="1542" max="1542" width="11.28515625" style="91" customWidth="1"/>
    <col min="1543" max="1543" width="14.140625" style="91" customWidth="1"/>
    <col min="1544" max="1544" width="11.7109375" style="91" customWidth="1"/>
    <col min="1545" max="1792" width="9.140625" style="91"/>
    <col min="1793" max="1793" width="9.140625" style="91" customWidth="1"/>
    <col min="1794" max="1794" width="20.28515625" style="91" customWidth="1"/>
    <col min="1795" max="1795" width="83" style="91" customWidth="1"/>
    <col min="1796" max="1796" width="10.28515625" style="91" customWidth="1"/>
    <col min="1797" max="1797" width="14.140625" style="91" customWidth="1"/>
    <col min="1798" max="1798" width="11.28515625" style="91" customWidth="1"/>
    <col min="1799" max="1799" width="14.140625" style="91" customWidth="1"/>
    <col min="1800" max="1800" width="11.7109375" style="91" customWidth="1"/>
    <col min="1801" max="2048" width="9.140625" style="91"/>
    <col min="2049" max="2049" width="9.140625" style="91" customWidth="1"/>
    <col min="2050" max="2050" width="20.28515625" style="91" customWidth="1"/>
    <col min="2051" max="2051" width="83" style="91" customWidth="1"/>
    <col min="2052" max="2052" width="10.28515625" style="91" customWidth="1"/>
    <col min="2053" max="2053" width="14.140625" style="91" customWidth="1"/>
    <col min="2054" max="2054" width="11.28515625" style="91" customWidth="1"/>
    <col min="2055" max="2055" width="14.140625" style="91" customWidth="1"/>
    <col min="2056" max="2056" width="11.7109375" style="91" customWidth="1"/>
    <col min="2057" max="2304" width="9.140625" style="91"/>
    <col min="2305" max="2305" width="9.140625" style="91" customWidth="1"/>
    <col min="2306" max="2306" width="20.28515625" style="91" customWidth="1"/>
    <col min="2307" max="2307" width="83" style="91" customWidth="1"/>
    <col min="2308" max="2308" width="10.28515625" style="91" customWidth="1"/>
    <col min="2309" max="2309" width="14.140625" style="91" customWidth="1"/>
    <col min="2310" max="2310" width="11.28515625" style="91" customWidth="1"/>
    <col min="2311" max="2311" width="14.140625" style="91" customWidth="1"/>
    <col min="2312" max="2312" width="11.7109375" style="91" customWidth="1"/>
    <col min="2313" max="2560" width="9.140625" style="91"/>
    <col min="2561" max="2561" width="9.140625" style="91" customWidth="1"/>
    <col min="2562" max="2562" width="20.28515625" style="91" customWidth="1"/>
    <col min="2563" max="2563" width="83" style="91" customWidth="1"/>
    <col min="2564" max="2564" width="10.28515625" style="91" customWidth="1"/>
    <col min="2565" max="2565" width="14.140625" style="91" customWidth="1"/>
    <col min="2566" max="2566" width="11.28515625" style="91" customWidth="1"/>
    <col min="2567" max="2567" width="14.140625" style="91" customWidth="1"/>
    <col min="2568" max="2568" width="11.7109375" style="91" customWidth="1"/>
    <col min="2569" max="2816" width="9.140625" style="91"/>
    <col min="2817" max="2817" width="9.140625" style="91" customWidth="1"/>
    <col min="2818" max="2818" width="20.28515625" style="91" customWidth="1"/>
    <col min="2819" max="2819" width="83" style="91" customWidth="1"/>
    <col min="2820" max="2820" width="10.28515625" style="91" customWidth="1"/>
    <col min="2821" max="2821" width="14.140625" style="91" customWidth="1"/>
    <col min="2822" max="2822" width="11.28515625" style="91" customWidth="1"/>
    <col min="2823" max="2823" width="14.140625" style="91" customWidth="1"/>
    <col min="2824" max="2824" width="11.7109375" style="91" customWidth="1"/>
    <col min="2825" max="3072" width="9.140625" style="91"/>
    <col min="3073" max="3073" width="9.140625" style="91" customWidth="1"/>
    <col min="3074" max="3074" width="20.28515625" style="91" customWidth="1"/>
    <col min="3075" max="3075" width="83" style="91" customWidth="1"/>
    <col min="3076" max="3076" width="10.28515625" style="91" customWidth="1"/>
    <col min="3077" max="3077" width="14.140625" style="91" customWidth="1"/>
    <col min="3078" max="3078" width="11.28515625" style="91" customWidth="1"/>
    <col min="3079" max="3079" width="14.140625" style="91" customWidth="1"/>
    <col min="3080" max="3080" width="11.7109375" style="91" customWidth="1"/>
    <col min="3081" max="3328" width="9.140625" style="91"/>
    <col min="3329" max="3329" width="9.140625" style="91" customWidth="1"/>
    <col min="3330" max="3330" width="20.28515625" style="91" customWidth="1"/>
    <col min="3331" max="3331" width="83" style="91" customWidth="1"/>
    <col min="3332" max="3332" width="10.28515625" style="91" customWidth="1"/>
    <col min="3333" max="3333" width="14.140625" style="91" customWidth="1"/>
    <col min="3334" max="3334" width="11.28515625" style="91" customWidth="1"/>
    <col min="3335" max="3335" width="14.140625" style="91" customWidth="1"/>
    <col min="3336" max="3336" width="11.7109375" style="91" customWidth="1"/>
    <col min="3337" max="3584" width="9.140625" style="91"/>
    <col min="3585" max="3585" width="9.140625" style="91" customWidth="1"/>
    <col min="3586" max="3586" width="20.28515625" style="91" customWidth="1"/>
    <col min="3587" max="3587" width="83" style="91" customWidth="1"/>
    <col min="3588" max="3588" width="10.28515625" style="91" customWidth="1"/>
    <col min="3589" max="3589" width="14.140625" style="91" customWidth="1"/>
    <col min="3590" max="3590" width="11.28515625" style="91" customWidth="1"/>
    <col min="3591" max="3591" width="14.140625" style="91" customWidth="1"/>
    <col min="3592" max="3592" width="11.7109375" style="91" customWidth="1"/>
    <col min="3593" max="3840" width="9.140625" style="91"/>
    <col min="3841" max="3841" width="9.140625" style="91" customWidth="1"/>
    <col min="3842" max="3842" width="20.28515625" style="91" customWidth="1"/>
    <col min="3843" max="3843" width="83" style="91" customWidth="1"/>
    <col min="3844" max="3844" width="10.28515625" style="91" customWidth="1"/>
    <col min="3845" max="3845" width="14.140625" style="91" customWidth="1"/>
    <col min="3846" max="3846" width="11.28515625" style="91" customWidth="1"/>
    <col min="3847" max="3847" width="14.140625" style="91" customWidth="1"/>
    <col min="3848" max="3848" width="11.7109375" style="91" customWidth="1"/>
    <col min="3849" max="4096" width="9.140625" style="91"/>
    <col min="4097" max="4097" width="9.140625" style="91" customWidth="1"/>
    <col min="4098" max="4098" width="20.28515625" style="91" customWidth="1"/>
    <col min="4099" max="4099" width="83" style="91" customWidth="1"/>
    <col min="4100" max="4100" width="10.28515625" style="91" customWidth="1"/>
    <col min="4101" max="4101" width="14.140625" style="91" customWidth="1"/>
    <col min="4102" max="4102" width="11.28515625" style="91" customWidth="1"/>
    <col min="4103" max="4103" width="14.140625" style="91" customWidth="1"/>
    <col min="4104" max="4104" width="11.7109375" style="91" customWidth="1"/>
    <col min="4105" max="4352" width="9.140625" style="91"/>
    <col min="4353" max="4353" width="9.140625" style="91" customWidth="1"/>
    <col min="4354" max="4354" width="20.28515625" style="91" customWidth="1"/>
    <col min="4355" max="4355" width="83" style="91" customWidth="1"/>
    <col min="4356" max="4356" width="10.28515625" style="91" customWidth="1"/>
    <col min="4357" max="4357" width="14.140625" style="91" customWidth="1"/>
    <col min="4358" max="4358" width="11.28515625" style="91" customWidth="1"/>
    <col min="4359" max="4359" width="14.140625" style="91" customWidth="1"/>
    <col min="4360" max="4360" width="11.7109375" style="91" customWidth="1"/>
    <col min="4361" max="4608" width="9.140625" style="91"/>
    <col min="4609" max="4609" width="9.140625" style="91" customWidth="1"/>
    <col min="4610" max="4610" width="20.28515625" style="91" customWidth="1"/>
    <col min="4611" max="4611" width="83" style="91" customWidth="1"/>
    <col min="4612" max="4612" width="10.28515625" style="91" customWidth="1"/>
    <col min="4613" max="4613" width="14.140625" style="91" customWidth="1"/>
    <col min="4614" max="4614" width="11.28515625" style="91" customWidth="1"/>
    <col min="4615" max="4615" width="14.140625" style="91" customWidth="1"/>
    <col min="4616" max="4616" width="11.7109375" style="91" customWidth="1"/>
    <col min="4617" max="4864" width="9.140625" style="91"/>
    <col min="4865" max="4865" width="9.140625" style="91" customWidth="1"/>
    <col min="4866" max="4866" width="20.28515625" style="91" customWidth="1"/>
    <col min="4867" max="4867" width="83" style="91" customWidth="1"/>
    <col min="4868" max="4868" width="10.28515625" style="91" customWidth="1"/>
    <col min="4869" max="4869" width="14.140625" style="91" customWidth="1"/>
    <col min="4870" max="4870" width="11.28515625" style="91" customWidth="1"/>
    <col min="4871" max="4871" width="14.140625" style="91" customWidth="1"/>
    <col min="4872" max="4872" width="11.7109375" style="91" customWidth="1"/>
    <col min="4873" max="5120" width="9.140625" style="91"/>
    <col min="5121" max="5121" width="9.140625" style="91" customWidth="1"/>
    <col min="5122" max="5122" width="20.28515625" style="91" customWidth="1"/>
    <col min="5123" max="5123" width="83" style="91" customWidth="1"/>
    <col min="5124" max="5124" width="10.28515625" style="91" customWidth="1"/>
    <col min="5125" max="5125" width="14.140625" style="91" customWidth="1"/>
    <col min="5126" max="5126" width="11.28515625" style="91" customWidth="1"/>
    <col min="5127" max="5127" width="14.140625" style="91" customWidth="1"/>
    <col min="5128" max="5128" width="11.7109375" style="91" customWidth="1"/>
    <col min="5129" max="5376" width="9.140625" style="91"/>
    <col min="5377" max="5377" width="9.140625" style="91" customWidth="1"/>
    <col min="5378" max="5378" width="20.28515625" style="91" customWidth="1"/>
    <col min="5379" max="5379" width="83" style="91" customWidth="1"/>
    <col min="5380" max="5380" width="10.28515625" style="91" customWidth="1"/>
    <col min="5381" max="5381" width="14.140625" style="91" customWidth="1"/>
    <col min="5382" max="5382" width="11.28515625" style="91" customWidth="1"/>
    <col min="5383" max="5383" width="14.140625" style="91" customWidth="1"/>
    <col min="5384" max="5384" width="11.7109375" style="91" customWidth="1"/>
    <col min="5385" max="5632" width="9.140625" style="91"/>
    <col min="5633" max="5633" width="9.140625" style="91" customWidth="1"/>
    <col min="5634" max="5634" width="20.28515625" style="91" customWidth="1"/>
    <col min="5635" max="5635" width="83" style="91" customWidth="1"/>
    <col min="5636" max="5636" width="10.28515625" style="91" customWidth="1"/>
    <col min="5637" max="5637" width="14.140625" style="91" customWidth="1"/>
    <col min="5638" max="5638" width="11.28515625" style="91" customWidth="1"/>
    <col min="5639" max="5639" width="14.140625" style="91" customWidth="1"/>
    <col min="5640" max="5640" width="11.7109375" style="91" customWidth="1"/>
    <col min="5641" max="5888" width="9.140625" style="91"/>
    <col min="5889" max="5889" width="9.140625" style="91" customWidth="1"/>
    <col min="5890" max="5890" width="20.28515625" style="91" customWidth="1"/>
    <col min="5891" max="5891" width="83" style="91" customWidth="1"/>
    <col min="5892" max="5892" width="10.28515625" style="91" customWidth="1"/>
    <col min="5893" max="5893" width="14.140625" style="91" customWidth="1"/>
    <col min="5894" max="5894" width="11.28515625" style="91" customWidth="1"/>
    <col min="5895" max="5895" width="14.140625" style="91" customWidth="1"/>
    <col min="5896" max="5896" width="11.7109375" style="91" customWidth="1"/>
    <col min="5897" max="6144" width="9.140625" style="91"/>
    <col min="6145" max="6145" width="9.140625" style="91" customWidth="1"/>
    <col min="6146" max="6146" width="20.28515625" style="91" customWidth="1"/>
    <col min="6147" max="6147" width="83" style="91" customWidth="1"/>
    <col min="6148" max="6148" width="10.28515625" style="91" customWidth="1"/>
    <col min="6149" max="6149" width="14.140625" style="91" customWidth="1"/>
    <col min="6150" max="6150" width="11.28515625" style="91" customWidth="1"/>
    <col min="6151" max="6151" width="14.140625" style="91" customWidth="1"/>
    <col min="6152" max="6152" width="11.7109375" style="91" customWidth="1"/>
    <col min="6153" max="6400" width="9.140625" style="91"/>
    <col min="6401" max="6401" width="9.140625" style="91" customWidth="1"/>
    <col min="6402" max="6402" width="20.28515625" style="91" customWidth="1"/>
    <col min="6403" max="6403" width="83" style="91" customWidth="1"/>
    <col min="6404" max="6404" width="10.28515625" style="91" customWidth="1"/>
    <col min="6405" max="6405" width="14.140625" style="91" customWidth="1"/>
    <col min="6406" max="6406" width="11.28515625" style="91" customWidth="1"/>
    <col min="6407" max="6407" width="14.140625" style="91" customWidth="1"/>
    <col min="6408" max="6408" width="11.7109375" style="91" customWidth="1"/>
    <col min="6409" max="6656" width="9.140625" style="91"/>
    <col min="6657" max="6657" width="9.140625" style="91" customWidth="1"/>
    <col min="6658" max="6658" width="20.28515625" style="91" customWidth="1"/>
    <col min="6659" max="6659" width="83" style="91" customWidth="1"/>
    <col min="6660" max="6660" width="10.28515625" style="91" customWidth="1"/>
    <col min="6661" max="6661" width="14.140625" style="91" customWidth="1"/>
    <col min="6662" max="6662" width="11.28515625" style="91" customWidth="1"/>
    <col min="6663" max="6663" width="14.140625" style="91" customWidth="1"/>
    <col min="6664" max="6664" width="11.7109375" style="91" customWidth="1"/>
    <col min="6665" max="6912" width="9.140625" style="91"/>
    <col min="6913" max="6913" width="9.140625" style="91" customWidth="1"/>
    <col min="6914" max="6914" width="20.28515625" style="91" customWidth="1"/>
    <col min="6915" max="6915" width="83" style="91" customWidth="1"/>
    <col min="6916" max="6916" width="10.28515625" style="91" customWidth="1"/>
    <col min="6917" max="6917" width="14.140625" style="91" customWidth="1"/>
    <col min="6918" max="6918" width="11.28515625" style="91" customWidth="1"/>
    <col min="6919" max="6919" width="14.140625" style="91" customWidth="1"/>
    <col min="6920" max="6920" width="11.7109375" style="91" customWidth="1"/>
    <col min="6921" max="7168" width="9.140625" style="91"/>
    <col min="7169" max="7169" width="9.140625" style="91" customWidth="1"/>
    <col min="7170" max="7170" width="20.28515625" style="91" customWidth="1"/>
    <col min="7171" max="7171" width="83" style="91" customWidth="1"/>
    <col min="7172" max="7172" width="10.28515625" style="91" customWidth="1"/>
    <col min="7173" max="7173" width="14.140625" style="91" customWidth="1"/>
    <col min="7174" max="7174" width="11.28515625" style="91" customWidth="1"/>
    <col min="7175" max="7175" width="14.140625" style="91" customWidth="1"/>
    <col min="7176" max="7176" width="11.7109375" style="91" customWidth="1"/>
    <col min="7177" max="7424" width="9.140625" style="91"/>
    <col min="7425" max="7425" width="9.140625" style="91" customWidth="1"/>
    <col min="7426" max="7426" width="20.28515625" style="91" customWidth="1"/>
    <col min="7427" max="7427" width="83" style="91" customWidth="1"/>
    <col min="7428" max="7428" width="10.28515625" style="91" customWidth="1"/>
    <col min="7429" max="7429" width="14.140625" style="91" customWidth="1"/>
    <col min="7430" max="7430" width="11.28515625" style="91" customWidth="1"/>
    <col min="7431" max="7431" width="14.140625" style="91" customWidth="1"/>
    <col min="7432" max="7432" width="11.7109375" style="91" customWidth="1"/>
    <col min="7433" max="7680" width="9.140625" style="91"/>
    <col min="7681" max="7681" width="9.140625" style="91" customWidth="1"/>
    <col min="7682" max="7682" width="20.28515625" style="91" customWidth="1"/>
    <col min="7683" max="7683" width="83" style="91" customWidth="1"/>
    <col min="7684" max="7684" width="10.28515625" style="91" customWidth="1"/>
    <col min="7685" max="7685" width="14.140625" style="91" customWidth="1"/>
    <col min="7686" max="7686" width="11.28515625" style="91" customWidth="1"/>
    <col min="7687" max="7687" width="14.140625" style="91" customWidth="1"/>
    <col min="7688" max="7688" width="11.7109375" style="91" customWidth="1"/>
    <col min="7689" max="7936" width="9.140625" style="91"/>
    <col min="7937" max="7937" width="9.140625" style="91" customWidth="1"/>
    <col min="7938" max="7938" width="20.28515625" style="91" customWidth="1"/>
    <col min="7939" max="7939" width="83" style="91" customWidth="1"/>
    <col min="7940" max="7940" width="10.28515625" style="91" customWidth="1"/>
    <col min="7941" max="7941" width="14.140625" style="91" customWidth="1"/>
    <col min="7942" max="7942" width="11.28515625" style="91" customWidth="1"/>
    <col min="7943" max="7943" width="14.140625" style="91" customWidth="1"/>
    <col min="7944" max="7944" width="11.7109375" style="91" customWidth="1"/>
    <col min="7945" max="8192" width="9.140625" style="91"/>
    <col min="8193" max="8193" width="9.140625" style="91" customWidth="1"/>
    <col min="8194" max="8194" width="20.28515625" style="91" customWidth="1"/>
    <col min="8195" max="8195" width="83" style="91" customWidth="1"/>
    <col min="8196" max="8196" width="10.28515625" style="91" customWidth="1"/>
    <col min="8197" max="8197" width="14.140625" style="91" customWidth="1"/>
    <col min="8198" max="8198" width="11.28515625" style="91" customWidth="1"/>
    <col min="8199" max="8199" width="14.140625" style="91" customWidth="1"/>
    <col min="8200" max="8200" width="11.7109375" style="91" customWidth="1"/>
    <col min="8201" max="8448" width="9.140625" style="91"/>
    <col min="8449" max="8449" width="9.140625" style="91" customWidth="1"/>
    <col min="8450" max="8450" width="20.28515625" style="91" customWidth="1"/>
    <col min="8451" max="8451" width="83" style="91" customWidth="1"/>
    <col min="8452" max="8452" width="10.28515625" style="91" customWidth="1"/>
    <col min="8453" max="8453" width="14.140625" style="91" customWidth="1"/>
    <col min="8454" max="8454" width="11.28515625" style="91" customWidth="1"/>
    <col min="8455" max="8455" width="14.140625" style="91" customWidth="1"/>
    <col min="8456" max="8456" width="11.7109375" style="91" customWidth="1"/>
    <col min="8457" max="8704" width="9.140625" style="91"/>
    <col min="8705" max="8705" width="9.140625" style="91" customWidth="1"/>
    <col min="8706" max="8706" width="20.28515625" style="91" customWidth="1"/>
    <col min="8707" max="8707" width="83" style="91" customWidth="1"/>
    <col min="8708" max="8708" width="10.28515625" style="91" customWidth="1"/>
    <col min="8709" max="8709" width="14.140625" style="91" customWidth="1"/>
    <col min="8710" max="8710" width="11.28515625" style="91" customWidth="1"/>
    <col min="8711" max="8711" width="14.140625" style="91" customWidth="1"/>
    <col min="8712" max="8712" width="11.7109375" style="91" customWidth="1"/>
    <col min="8713" max="8960" width="9.140625" style="91"/>
    <col min="8961" max="8961" width="9.140625" style="91" customWidth="1"/>
    <col min="8962" max="8962" width="20.28515625" style="91" customWidth="1"/>
    <col min="8963" max="8963" width="83" style="91" customWidth="1"/>
    <col min="8964" max="8964" width="10.28515625" style="91" customWidth="1"/>
    <col min="8965" max="8965" width="14.140625" style="91" customWidth="1"/>
    <col min="8966" max="8966" width="11.28515625" style="91" customWidth="1"/>
    <col min="8967" max="8967" width="14.140625" style="91" customWidth="1"/>
    <col min="8968" max="8968" width="11.7109375" style="91" customWidth="1"/>
    <col min="8969" max="9216" width="9.140625" style="91"/>
    <col min="9217" max="9217" width="9.140625" style="91" customWidth="1"/>
    <col min="9218" max="9218" width="20.28515625" style="91" customWidth="1"/>
    <col min="9219" max="9219" width="83" style="91" customWidth="1"/>
    <col min="9220" max="9220" width="10.28515625" style="91" customWidth="1"/>
    <col min="9221" max="9221" width="14.140625" style="91" customWidth="1"/>
    <col min="9222" max="9222" width="11.28515625" style="91" customWidth="1"/>
    <col min="9223" max="9223" width="14.140625" style="91" customWidth="1"/>
    <col min="9224" max="9224" width="11.7109375" style="91" customWidth="1"/>
    <col min="9225" max="9472" width="9.140625" style="91"/>
    <col min="9473" max="9473" width="9.140625" style="91" customWidth="1"/>
    <col min="9474" max="9474" width="20.28515625" style="91" customWidth="1"/>
    <col min="9475" max="9475" width="83" style="91" customWidth="1"/>
    <col min="9476" max="9476" width="10.28515625" style="91" customWidth="1"/>
    <col min="9477" max="9477" width="14.140625" style="91" customWidth="1"/>
    <col min="9478" max="9478" width="11.28515625" style="91" customWidth="1"/>
    <col min="9479" max="9479" width="14.140625" style="91" customWidth="1"/>
    <col min="9480" max="9480" width="11.7109375" style="91" customWidth="1"/>
    <col min="9481" max="9728" width="9.140625" style="91"/>
    <col min="9729" max="9729" width="9.140625" style="91" customWidth="1"/>
    <col min="9730" max="9730" width="20.28515625" style="91" customWidth="1"/>
    <col min="9731" max="9731" width="83" style="91" customWidth="1"/>
    <col min="9732" max="9732" width="10.28515625" style="91" customWidth="1"/>
    <col min="9733" max="9733" width="14.140625" style="91" customWidth="1"/>
    <col min="9734" max="9734" width="11.28515625" style="91" customWidth="1"/>
    <col min="9735" max="9735" width="14.140625" style="91" customWidth="1"/>
    <col min="9736" max="9736" width="11.7109375" style="91" customWidth="1"/>
    <col min="9737" max="9984" width="9.140625" style="91"/>
    <col min="9985" max="9985" width="9.140625" style="91" customWidth="1"/>
    <col min="9986" max="9986" width="20.28515625" style="91" customWidth="1"/>
    <col min="9987" max="9987" width="83" style="91" customWidth="1"/>
    <col min="9988" max="9988" width="10.28515625" style="91" customWidth="1"/>
    <col min="9989" max="9989" width="14.140625" style="91" customWidth="1"/>
    <col min="9990" max="9990" width="11.28515625" style="91" customWidth="1"/>
    <col min="9991" max="9991" width="14.140625" style="91" customWidth="1"/>
    <col min="9992" max="9992" width="11.7109375" style="91" customWidth="1"/>
    <col min="9993" max="10240" width="9.140625" style="91"/>
    <col min="10241" max="10241" width="9.140625" style="91" customWidth="1"/>
    <col min="10242" max="10242" width="20.28515625" style="91" customWidth="1"/>
    <col min="10243" max="10243" width="83" style="91" customWidth="1"/>
    <col min="10244" max="10244" width="10.28515625" style="91" customWidth="1"/>
    <col min="10245" max="10245" width="14.140625" style="91" customWidth="1"/>
    <col min="10246" max="10246" width="11.28515625" style="91" customWidth="1"/>
    <col min="10247" max="10247" width="14.140625" style="91" customWidth="1"/>
    <col min="10248" max="10248" width="11.7109375" style="91" customWidth="1"/>
    <col min="10249" max="10496" width="9.140625" style="91"/>
    <col min="10497" max="10497" width="9.140625" style="91" customWidth="1"/>
    <col min="10498" max="10498" width="20.28515625" style="91" customWidth="1"/>
    <col min="10499" max="10499" width="83" style="91" customWidth="1"/>
    <col min="10500" max="10500" width="10.28515625" style="91" customWidth="1"/>
    <col min="10501" max="10501" width="14.140625" style="91" customWidth="1"/>
    <col min="10502" max="10502" width="11.28515625" style="91" customWidth="1"/>
    <col min="10503" max="10503" width="14.140625" style="91" customWidth="1"/>
    <col min="10504" max="10504" width="11.7109375" style="91" customWidth="1"/>
    <col min="10505" max="10752" width="9.140625" style="91"/>
    <col min="10753" max="10753" width="9.140625" style="91" customWidth="1"/>
    <col min="10754" max="10754" width="20.28515625" style="91" customWidth="1"/>
    <col min="10755" max="10755" width="83" style="91" customWidth="1"/>
    <col min="10756" max="10756" width="10.28515625" style="91" customWidth="1"/>
    <col min="10757" max="10757" width="14.140625" style="91" customWidth="1"/>
    <col min="10758" max="10758" width="11.28515625" style="91" customWidth="1"/>
    <col min="10759" max="10759" width="14.140625" style="91" customWidth="1"/>
    <col min="10760" max="10760" width="11.7109375" style="91" customWidth="1"/>
    <col min="10761" max="11008" width="9.140625" style="91"/>
    <col min="11009" max="11009" width="9.140625" style="91" customWidth="1"/>
    <col min="11010" max="11010" width="20.28515625" style="91" customWidth="1"/>
    <col min="11011" max="11011" width="83" style="91" customWidth="1"/>
    <col min="11012" max="11012" width="10.28515625" style="91" customWidth="1"/>
    <col min="11013" max="11013" width="14.140625" style="91" customWidth="1"/>
    <col min="11014" max="11014" width="11.28515625" style="91" customWidth="1"/>
    <col min="11015" max="11015" width="14.140625" style="91" customWidth="1"/>
    <col min="11016" max="11016" width="11.7109375" style="91" customWidth="1"/>
    <col min="11017" max="11264" width="9.140625" style="91"/>
    <col min="11265" max="11265" width="9.140625" style="91" customWidth="1"/>
    <col min="11266" max="11266" width="20.28515625" style="91" customWidth="1"/>
    <col min="11267" max="11267" width="83" style="91" customWidth="1"/>
    <col min="11268" max="11268" width="10.28515625" style="91" customWidth="1"/>
    <col min="11269" max="11269" width="14.140625" style="91" customWidth="1"/>
    <col min="11270" max="11270" width="11.28515625" style="91" customWidth="1"/>
    <col min="11271" max="11271" width="14.140625" style="91" customWidth="1"/>
    <col min="11272" max="11272" width="11.7109375" style="91" customWidth="1"/>
    <col min="11273" max="11520" width="9.140625" style="91"/>
    <col min="11521" max="11521" width="9.140625" style="91" customWidth="1"/>
    <col min="11522" max="11522" width="20.28515625" style="91" customWidth="1"/>
    <col min="11523" max="11523" width="83" style="91" customWidth="1"/>
    <col min="11524" max="11524" width="10.28515625" style="91" customWidth="1"/>
    <col min="11525" max="11525" width="14.140625" style="91" customWidth="1"/>
    <col min="11526" max="11526" width="11.28515625" style="91" customWidth="1"/>
    <col min="11527" max="11527" width="14.140625" style="91" customWidth="1"/>
    <col min="11528" max="11528" width="11.7109375" style="91" customWidth="1"/>
    <col min="11529" max="11776" width="9.140625" style="91"/>
    <col min="11777" max="11777" width="9.140625" style="91" customWidth="1"/>
    <col min="11778" max="11778" width="20.28515625" style="91" customWidth="1"/>
    <col min="11779" max="11779" width="83" style="91" customWidth="1"/>
    <col min="11780" max="11780" width="10.28515625" style="91" customWidth="1"/>
    <col min="11781" max="11781" width="14.140625" style="91" customWidth="1"/>
    <col min="11782" max="11782" width="11.28515625" style="91" customWidth="1"/>
    <col min="11783" max="11783" width="14.140625" style="91" customWidth="1"/>
    <col min="11784" max="11784" width="11.7109375" style="91" customWidth="1"/>
    <col min="11785" max="12032" width="9.140625" style="91"/>
    <col min="12033" max="12033" width="9.140625" style="91" customWidth="1"/>
    <col min="12034" max="12034" width="20.28515625" style="91" customWidth="1"/>
    <col min="12035" max="12035" width="83" style="91" customWidth="1"/>
    <col min="12036" max="12036" width="10.28515625" style="91" customWidth="1"/>
    <col min="12037" max="12037" width="14.140625" style="91" customWidth="1"/>
    <col min="12038" max="12038" width="11.28515625" style="91" customWidth="1"/>
    <col min="12039" max="12039" width="14.140625" style="91" customWidth="1"/>
    <col min="12040" max="12040" width="11.7109375" style="91" customWidth="1"/>
    <col min="12041" max="12288" width="9.140625" style="91"/>
    <col min="12289" max="12289" width="9.140625" style="91" customWidth="1"/>
    <col min="12290" max="12290" width="20.28515625" style="91" customWidth="1"/>
    <col min="12291" max="12291" width="83" style="91" customWidth="1"/>
    <col min="12292" max="12292" width="10.28515625" style="91" customWidth="1"/>
    <col min="12293" max="12293" width="14.140625" style="91" customWidth="1"/>
    <col min="12294" max="12294" width="11.28515625" style="91" customWidth="1"/>
    <col min="12295" max="12295" width="14.140625" style="91" customWidth="1"/>
    <col min="12296" max="12296" width="11.7109375" style="91" customWidth="1"/>
    <col min="12297" max="12544" width="9.140625" style="91"/>
    <col min="12545" max="12545" width="9.140625" style="91" customWidth="1"/>
    <col min="12546" max="12546" width="20.28515625" style="91" customWidth="1"/>
    <col min="12547" max="12547" width="83" style="91" customWidth="1"/>
    <col min="12548" max="12548" width="10.28515625" style="91" customWidth="1"/>
    <col min="12549" max="12549" width="14.140625" style="91" customWidth="1"/>
    <col min="12550" max="12550" width="11.28515625" style="91" customWidth="1"/>
    <col min="12551" max="12551" width="14.140625" style="91" customWidth="1"/>
    <col min="12552" max="12552" width="11.7109375" style="91" customWidth="1"/>
    <col min="12553" max="12800" width="9.140625" style="91"/>
    <col min="12801" max="12801" width="9.140625" style="91" customWidth="1"/>
    <col min="12802" max="12802" width="20.28515625" style="91" customWidth="1"/>
    <col min="12803" max="12803" width="83" style="91" customWidth="1"/>
    <col min="12804" max="12804" width="10.28515625" style="91" customWidth="1"/>
    <col min="12805" max="12805" width="14.140625" style="91" customWidth="1"/>
    <col min="12806" max="12806" width="11.28515625" style="91" customWidth="1"/>
    <col min="12807" max="12807" width="14.140625" style="91" customWidth="1"/>
    <col min="12808" max="12808" width="11.7109375" style="91" customWidth="1"/>
    <col min="12809" max="13056" width="9.140625" style="91"/>
    <col min="13057" max="13057" width="9.140625" style="91" customWidth="1"/>
    <col min="13058" max="13058" width="20.28515625" style="91" customWidth="1"/>
    <col min="13059" max="13059" width="83" style="91" customWidth="1"/>
    <col min="13060" max="13060" width="10.28515625" style="91" customWidth="1"/>
    <col min="13061" max="13061" width="14.140625" style="91" customWidth="1"/>
    <col min="13062" max="13062" width="11.28515625" style="91" customWidth="1"/>
    <col min="13063" max="13063" width="14.140625" style="91" customWidth="1"/>
    <col min="13064" max="13064" width="11.7109375" style="91" customWidth="1"/>
    <col min="13065" max="13312" width="9.140625" style="91"/>
    <col min="13313" max="13313" width="9.140625" style="91" customWidth="1"/>
    <col min="13314" max="13314" width="20.28515625" style="91" customWidth="1"/>
    <col min="13315" max="13315" width="83" style="91" customWidth="1"/>
    <col min="13316" max="13316" width="10.28515625" style="91" customWidth="1"/>
    <col min="13317" max="13317" width="14.140625" style="91" customWidth="1"/>
    <col min="13318" max="13318" width="11.28515625" style="91" customWidth="1"/>
    <col min="13319" max="13319" width="14.140625" style="91" customWidth="1"/>
    <col min="13320" max="13320" width="11.7109375" style="91" customWidth="1"/>
    <col min="13321" max="13568" width="9.140625" style="91"/>
    <col min="13569" max="13569" width="9.140625" style="91" customWidth="1"/>
    <col min="13570" max="13570" width="20.28515625" style="91" customWidth="1"/>
    <col min="13571" max="13571" width="83" style="91" customWidth="1"/>
    <col min="13572" max="13572" width="10.28515625" style="91" customWidth="1"/>
    <col min="13573" max="13573" width="14.140625" style="91" customWidth="1"/>
    <col min="13574" max="13574" width="11.28515625" style="91" customWidth="1"/>
    <col min="13575" max="13575" width="14.140625" style="91" customWidth="1"/>
    <col min="13576" max="13576" width="11.7109375" style="91" customWidth="1"/>
    <col min="13577" max="13824" width="9.140625" style="91"/>
    <col min="13825" max="13825" width="9.140625" style="91" customWidth="1"/>
    <col min="13826" max="13826" width="20.28515625" style="91" customWidth="1"/>
    <col min="13827" max="13827" width="83" style="91" customWidth="1"/>
    <col min="13828" max="13828" width="10.28515625" style="91" customWidth="1"/>
    <col min="13829" max="13829" width="14.140625" style="91" customWidth="1"/>
    <col min="13830" max="13830" width="11.28515625" style="91" customWidth="1"/>
    <col min="13831" max="13831" width="14.140625" style="91" customWidth="1"/>
    <col min="13832" max="13832" width="11.7109375" style="91" customWidth="1"/>
    <col min="13833" max="14080" width="9.140625" style="91"/>
    <col min="14081" max="14081" width="9.140625" style="91" customWidth="1"/>
    <col min="14082" max="14082" width="20.28515625" style="91" customWidth="1"/>
    <col min="14083" max="14083" width="83" style="91" customWidth="1"/>
    <col min="14084" max="14084" width="10.28515625" style="91" customWidth="1"/>
    <col min="14085" max="14085" width="14.140625" style="91" customWidth="1"/>
    <col min="14086" max="14086" width="11.28515625" style="91" customWidth="1"/>
    <col min="14087" max="14087" width="14.140625" style="91" customWidth="1"/>
    <col min="14088" max="14088" width="11.7109375" style="91" customWidth="1"/>
    <col min="14089" max="14336" width="9.140625" style="91"/>
    <col min="14337" max="14337" width="9.140625" style="91" customWidth="1"/>
    <col min="14338" max="14338" width="20.28515625" style="91" customWidth="1"/>
    <col min="14339" max="14339" width="83" style="91" customWidth="1"/>
    <col min="14340" max="14340" width="10.28515625" style="91" customWidth="1"/>
    <col min="14341" max="14341" width="14.140625" style="91" customWidth="1"/>
    <col min="14342" max="14342" width="11.28515625" style="91" customWidth="1"/>
    <col min="14343" max="14343" width="14.140625" style="91" customWidth="1"/>
    <col min="14344" max="14344" width="11.7109375" style="91" customWidth="1"/>
    <col min="14345" max="14592" width="9.140625" style="91"/>
    <col min="14593" max="14593" width="9.140625" style="91" customWidth="1"/>
    <col min="14594" max="14594" width="20.28515625" style="91" customWidth="1"/>
    <col min="14595" max="14595" width="83" style="91" customWidth="1"/>
    <col min="14596" max="14596" width="10.28515625" style="91" customWidth="1"/>
    <col min="14597" max="14597" width="14.140625" style="91" customWidth="1"/>
    <col min="14598" max="14598" width="11.28515625" style="91" customWidth="1"/>
    <col min="14599" max="14599" width="14.140625" style="91" customWidth="1"/>
    <col min="14600" max="14600" width="11.7109375" style="91" customWidth="1"/>
    <col min="14601" max="14848" width="9.140625" style="91"/>
    <col min="14849" max="14849" width="9.140625" style="91" customWidth="1"/>
    <col min="14850" max="14850" width="20.28515625" style="91" customWidth="1"/>
    <col min="14851" max="14851" width="83" style="91" customWidth="1"/>
    <col min="14852" max="14852" width="10.28515625" style="91" customWidth="1"/>
    <col min="14853" max="14853" width="14.140625" style="91" customWidth="1"/>
    <col min="14854" max="14854" width="11.28515625" style="91" customWidth="1"/>
    <col min="14855" max="14855" width="14.140625" style="91" customWidth="1"/>
    <col min="14856" max="14856" width="11.7109375" style="91" customWidth="1"/>
    <col min="14857" max="15104" width="9.140625" style="91"/>
    <col min="15105" max="15105" width="9.140625" style="91" customWidth="1"/>
    <col min="15106" max="15106" width="20.28515625" style="91" customWidth="1"/>
    <col min="15107" max="15107" width="83" style="91" customWidth="1"/>
    <col min="15108" max="15108" width="10.28515625" style="91" customWidth="1"/>
    <col min="15109" max="15109" width="14.140625" style="91" customWidth="1"/>
    <col min="15110" max="15110" width="11.28515625" style="91" customWidth="1"/>
    <col min="15111" max="15111" width="14.140625" style="91" customWidth="1"/>
    <col min="15112" max="15112" width="11.7109375" style="91" customWidth="1"/>
    <col min="15113" max="15360" width="9.140625" style="91"/>
    <col min="15361" max="15361" width="9.140625" style="91" customWidth="1"/>
    <col min="15362" max="15362" width="20.28515625" style="91" customWidth="1"/>
    <col min="15363" max="15363" width="83" style="91" customWidth="1"/>
    <col min="15364" max="15364" width="10.28515625" style="91" customWidth="1"/>
    <col min="15365" max="15365" width="14.140625" style="91" customWidth="1"/>
    <col min="15366" max="15366" width="11.28515625" style="91" customWidth="1"/>
    <col min="15367" max="15367" width="14.140625" style="91" customWidth="1"/>
    <col min="15368" max="15368" width="11.7109375" style="91" customWidth="1"/>
    <col min="15369" max="15616" width="9.140625" style="91"/>
    <col min="15617" max="15617" width="9.140625" style="91" customWidth="1"/>
    <col min="15618" max="15618" width="20.28515625" style="91" customWidth="1"/>
    <col min="15619" max="15619" width="83" style="91" customWidth="1"/>
    <col min="15620" max="15620" width="10.28515625" style="91" customWidth="1"/>
    <col min="15621" max="15621" width="14.140625" style="91" customWidth="1"/>
    <col min="15622" max="15622" width="11.28515625" style="91" customWidth="1"/>
    <col min="15623" max="15623" width="14.140625" style="91" customWidth="1"/>
    <col min="15624" max="15624" width="11.7109375" style="91" customWidth="1"/>
    <col min="15625" max="15872" width="9.140625" style="91"/>
    <col min="15873" max="15873" width="9.140625" style="91" customWidth="1"/>
    <col min="15874" max="15874" width="20.28515625" style="91" customWidth="1"/>
    <col min="15875" max="15875" width="83" style="91" customWidth="1"/>
    <col min="15876" max="15876" width="10.28515625" style="91" customWidth="1"/>
    <col min="15877" max="15877" width="14.140625" style="91" customWidth="1"/>
    <col min="15878" max="15878" width="11.28515625" style="91" customWidth="1"/>
    <col min="15879" max="15879" width="14.140625" style="91" customWidth="1"/>
    <col min="15880" max="15880" width="11.7109375" style="91" customWidth="1"/>
    <col min="15881" max="16128" width="9.140625" style="91"/>
    <col min="16129" max="16129" width="9.140625" style="91" customWidth="1"/>
    <col min="16130" max="16130" width="20.28515625" style="91" customWidth="1"/>
    <col min="16131" max="16131" width="83" style="91" customWidth="1"/>
    <col min="16132" max="16132" width="10.28515625" style="91" customWidth="1"/>
    <col min="16133" max="16133" width="14.140625" style="91" customWidth="1"/>
    <col min="16134" max="16134" width="11.28515625" style="91" customWidth="1"/>
    <col min="16135" max="16135" width="14.140625" style="91" customWidth="1"/>
    <col min="16136" max="16136" width="11.7109375" style="91" customWidth="1"/>
    <col min="16137" max="16384" width="9.140625" style="91"/>
  </cols>
  <sheetData>
    <row r="1" spans="1:8" x14ac:dyDescent="0.2">
      <c r="B1" s="326"/>
      <c r="C1" s="326"/>
      <c r="D1" s="326"/>
      <c r="E1" s="326"/>
      <c r="F1" s="326"/>
      <c r="G1" s="326"/>
      <c r="H1" s="327" t="s">
        <v>419</v>
      </c>
    </row>
    <row r="2" spans="1:8" x14ac:dyDescent="0.2">
      <c r="A2" s="91"/>
      <c r="D2" s="91"/>
      <c r="E2" s="91"/>
      <c r="F2" s="91"/>
      <c r="G2" s="91"/>
    </row>
    <row r="3" spans="1:8" ht="15.75" x14ac:dyDescent="0.25">
      <c r="A3" s="383" t="s">
        <v>420</v>
      </c>
      <c r="B3" s="383"/>
      <c r="C3" s="383"/>
      <c r="D3" s="383"/>
      <c r="E3" s="383"/>
      <c r="F3" s="383"/>
      <c r="G3" s="383"/>
      <c r="H3" s="383"/>
    </row>
    <row r="4" spans="1:8" ht="15.75" x14ac:dyDescent="0.25">
      <c r="A4" s="334" t="s">
        <v>421</v>
      </c>
      <c r="B4" s="336"/>
      <c r="C4" s="336"/>
      <c r="D4" s="336"/>
      <c r="E4" s="336"/>
      <c r="F4" s="336"/>
      <c r="G4" s="336"/>
      <c r="H4" s="336"/>
    </row>
    <row r="5" spans="1:8" ht="16.5" thickBot="1" x14ac:dyDescent="0.3">
      <c r="A5" s="336" t="s">
        <v>378</v>
      </c>
      <c r="B5" s="336"/>
      <c r="C5" s="336"/>
      <c r="D5" s="336"/>
      <c r="E5" s="336"/>
      <c r="F5" s="336"/>
      <c r="G5" s="336"/>
      <c r="H5" s="336"/>
    </row>
    <row r="6" spans="1:8" ht="13.5" thickBot="1" x14ac:dyDescent="0.25">
      <c r="A6" s="384" t="s">
        <v>29</v>
      </c>
      <c r="B6" s="385"/>
      <c r="C6" s="92" t="s">
        <v>256</v>
      </c>
    </row>
    <row r="7" spans="1:8" ht="64.5" thickBot="1" x14ac:dyDescent="0.25">
      <c r="A7" s="97" t="s">
        <v>30</v>
      </c>
      <c r="B7" s="98" t="s">
        <v>1</v>
      </c>
      <c r="C7" s="98" t="s">
        <v>2</v>
      </c>
      <c r="D7" s="99" t="s">
        <v>3</v>
      </c>
      <c r="E7" s="99" t="s">
        <v>244</v>
      </c>
      <c r="F7" s="100" t="s">
        <v>384</v>
      </c>
      <c r="G7" s="101" t="s">
        <v>4</v>
      </c>
      <c r="H7" s="102" t="s">
        <v>242</v>
      </c>
    </row>
    <row r="8" spans="1:8" ht="12.75" customHeight="1" x14ac:dyDescent="0.2">
      <c r="A8" s="103" t="s">
        <v>32</v>
      </c>
      <c r="B8" s="104" t="s">
        <v>253</v>
      </c>
      <c r="C8" s="105" t="s">
        <v>111</v>
      </c>
      <c r="D8" s="28">
        <v>8</v>
      </c>
      <c r="E8" s="106">
        <v>2</v>
      </c>
      <c r="F8" s="65"/>
      <c r="G8" s="107">
        <f>ROUND(F8,2)*D8*E8</f>
        <v>0</v>
      </c>
      <c r="H8" s="108" t="s">
        <v>197</v>
      </c>
    </row>
    <row r="9" spans="1:8" x14ac:dyDescent="0.2">
      <c r="A9" s="109" t="s">
        <v>33</v>
      </c>
      <c r="B9" s="110" t="s">
        <v>183</v>
      </c>
      <c r="C9" s="111" t="s">
        <v>112</v>
      </c>
      <c r="D9" s="2">
        <v>4</v>
      </c>
      <c r="E9" s="112">
        <v>2</v>
      </c>
      <c r="F9" s="66"/>
      <c r="G9" s="113">
        <f t="shared" ref="G9:G19" si="0">ROUND(F9,2)*D9*E9</f>
        <v>0</v>
      </c>
      <c r="H9" s="114" t="s">
        <v>197</v>
      </c>
    </row>
    <row r="10" spans="1:8" x14ac:dyDescent="0.2">
      <c r="A10" s="109" t="s">
        <v>34</v>
      </c>
      <c r="B10" s="110" t="s">
        <v>183</v>
      </c>
      <c r="C10" s="111" t="s">
        <v>113</v>
      </c>
      <c r="D10" s="2">
        <v>4</v>
      </c>
      <c r="E10" s="112">
        <v>2</v>
      </c>
      <c r="F10" s="66"/>
      <c r="G10" s="113">
        <f t="shared" si="0"/>
        <v>0</v>
      </c>
      <c r="H10" s="114" t="s">
        <v>197</v>
      </c>
    </row>
    <row r="11" spans="1:8" x14ac:dyDescent="0.2">
      <c r="A11" s="109" t="s">
        <v>35</v>
      </c>
      <c r="B11" s="110" t="s">
        <v>183</v>
      </c>
      <c r="C11" s="111" t="s">
        <v>114</v>
      </c>
      <c r="D11" s="2">
        <v>4</v>
      </c>
      <c r="E11" s="112">
        <v>2</v>
      </c>
      <c r="F11" s="66"/>
      <c r="G11" s="113">
        <f t="shared" si="0"/>
        <v>0</v>
      </c>
      <c r="H11" s="114" t="s">
        <v>197</v>
      </c>
    </row>
    <row r="12" spans="1:8" x14ac:dyDescent="0.2">
      <c r="A12" s="109" t="s">
        <v>36</v>
      </c>
      <c r="B12" s="110" t="s">
        <v>183</v>
      </c>
      <c r="C12" s="111" t="s">
        <v>115</v>
      </c>
      <c r="D12" s="2">
        <v>4</v>
      </c>
      <c r="E12" s="112">
        <v>2</v>
      </c>
      <c r="F12" s="66"/>
      <c r="G12" s="113">
        <f t="shared" si="0"/>
        <v>0</v>
      </c>
      <c r="H12" s="114" t="s">
        <v>197</v>
      </c>
    </row>
    <row r="13" spans="1:8" x14ac:dyDescent="0.2">
      <c r="A13" s="109" t="s">
        <v>37</v>
      </c>
      <c r="B13" s="110" t="s">
        <v>183</v>
      </c>
      <c r="C13" s="111" t="s">
        <v>116</v>
      </c>
      <c r="D13" s="2">
        <v>4</v>
      </c>
      <c r="E13" s="112">
        <v>2</v>
      </c>
      <c r="F13" s="66"/>
      <c r="G13" s="113">
        <f t="shared" si="0"/>
        <v>0</v>
      </c>
      <c r="H13" s="114" t="s">
        <v>197</v>
      </c>
    </row>
    <row r="14" spans="1:8" x14ac:dyDescent="0.2">
      <c r="A14" s="109" t="s">
        <v>38</v>
      </c>
      <c r="B14" s="110" t="s">
        <v>183</v>
      </c>
      <c r="C14" s="111" t="s">
        <v>117</v>
      </c>
      <c r="D14" s="2">
        <v>4</v>
      </c>
      <c r="E14" s="112">
        <v>2</v>
      </c>
      <c r="F14" s="66"/>
      <c r="G14" s="113">
        <f t="shared" si="0"/>
        <v>0</v>
      </c>
      <c r="H14" s="114" t="s">
        <v>197</v>
      </c>
    </row>
    <row r="15" spans="1:8" x14ac:dyDescent="0.2">
      <c r="A15" s="109" t="s">
        <v>39</v>
      </c>
      <c r="B15" s="110" t="s">
        <v>183</v>
      </c>
      <c r="C15" s="111" t="s">
        <v>118</v>
      </c>
      <c r="D15" s="2">
        <v>4</v>
      </c>
      <c r="E15" s="112">
        <v>2</v>
      </c>
      <c r="F15" s="66"/>
      <c r="G15" s="113">
        <f t="shared" si="0"/>
        <v>0</v>
      </c>
      <c r="H15" s="114" t="s">
        <v>197</v>
      </c>
    </row>
    <row r="16" spans="1:8" x14ac:dyDescent="0.2">
      <c r="A16" s="109" t="s">
        <v>40</v>
      </c>
      <c r="B16" s="110" t="s">
        <v>183</v>
      </c>
      <c r="C16" s="111" t="s">
        <v>119</v>
      </c>
      <c r="D16" s="2">
        <v>4</v>
      </c>
      <c r="E16" s="112">
        <v>2</v>
      </c>
      <c r="F16" s="66"/>
      <c r="G16" s="113">
        <f t="shared" si="0"/>
        <v>0</v>
      </c>
      <c r="H16" s="114" t="s">
        <v>197</v>
      </c>
    </row>
    <row r="17" spans="1:8" x14ac:dyDescent="0.2">
      <c r="A17" s="109" t="s">
        <v>248</v>
      </c>
      <c r="B17" s="110" t="s">
        <v>257</v>
      </c>
      <c r="C17" s="111" t="s">
        <v>254</v>
      </c>
      <c r="D17" s="2">
        <v>4</v>
      </c>
      <c r="E17" s="115">
        <v>1</v>
      </c>
      <c r="F17" s="66"/>
      <c r="G17" s="113">
        <f t="shared" si="0"/>
        <v>0</v>
      </c>
      <c r="H17" s="114" t="s">
        <v>198</v>
      </c>
    </row>
    <row r="18" spans="1:8" x14ac:dyDescent="0.2">
      <c r="A18" s="109" t="s">
        <v>249</v>
      </c>
      <c r="B18" s="110" t="s">
        <v>250</v>
      </c>
      <c r="C18" s="111" t="s">
        <v>251</v>
      </c>
      <c r="D18" s="2">
        <v>4</v>
      </c>
      <c r="E18" s="115">
        <v>1</v>
      </c>
      <c r="F18" s="66"/>
      <c r="G18" s="113">
        <f t="shared" si="0"/>
        <v>0</v>
      </c>
      <c r="H18" s="114" t="s">
        <v>198</v>
      </c>
    </row>
    <row r="19" spans="1:8" ht="13.5" thickBot="1" x14ac:dyDescent="0.25">
      <c r="A19" s="116" t="s">
        <v>184</v>
      </c>
      <c r="B19" s="117" t="s">
        <v>253</v>
      </c>
      <c r="C19" s="118" t="s">
        <v>252</v>
      </c>
      <c r="D19" s="4">
        <v>8</v>
      </c>
      <c r="E19" s="119">
        <v>0.25</v>
      </c>
      <c r="F19" s="67"/>
      <c r="G19" s="120">
        <f t="shared" si="0"/>
        <v>0</v>
      </c>
      <c r="H19" s="121" t="s">
        <v>383</v>
      </c>
    </row>
    <row r="20" spans="1:8" ht="13.5" thickBot="1" x14ac:dyDescent="0.25">
      <c r="A20" s="355"/>
      <c r="B20" s="356"/>
      <c r="C20" s="356"/>
      <c r="D20" s="356"/>
      <c r="E20" s="356"/>
      <c r="F20" s="122" t="s">
        <v>31</v>
      </c>
      <c r="G20" s="123">
        <f>SUM(G8:G19)</f>
        <v>0</v>
      </c>
      <c r="H20" s="124"/>
    </row>
    <row r="21" spans="1:8" x14ac:dyDescent="0.2">
      <c r="A21" s="125"/>
      <c r="B21" s="125"/>
      <c r="C21" s="125"/>
      <c r="D21" s="125"/>
      <c r="E21" s="125"/>
      <c r="F21" s="126"/>
      <c r="G21" s="127"/>
      <c r="H21" s="124"/>
    </row>
    <row r="22" spans="1:8" ht="16.5" thickBot="1" x14ac:dyDescent="0.3">
      <c r="A22" s="336" t="s">
        <v>378</v>
      </c>
      <c r="B22" s="128"/>
      <c r="C22" s="129"/>
      <c r="D22" s="130"/>
      <c r="E22" s="131"/>
      <c r="F22" s="132"/>
      <c r="G22" s="133"/>
      <c r="H22" s="134"/>
    </row>
    <row r="23" spans="1:8" ht="13.5" thickBot="1" x14ac:dyDescent="0.25">
      <c r="A23" s="353" t="s">
        <v>243</v>
      </c>
      <c r="B23" s="354"/>
      <c r="C23" s="35" t="s">
        <v>14</v>
      </c>
    </row>
    <row r="24" spans="1:8" ht="64.5" thickBot="1" x14ac:dyDescent="0.25">
      <c r="A24" s="135" t="s">
        <v>30</v>
      </c>
      <c r="B24" s="136" t="s">
        <v>1</v>
      </c>
      <c r="C24" s="136" t="s">
        <v>2</v>
      </c>
      <c r="D24" s="99" t="s">
        <v>3</v>
      </c>
      <c r="E24" s="99" t="s">
        <v>244</v>
      </c>
      <c r="F24" s="100" t="s">
        <v>384</v>
      </c>
      <c r="G24" s="101" t="s">
        <v>4</v>
      </c>
      <c r="H24" s="102" t="s">
        <v>242</v>
      </c>
    </row>
    <row r="25" spans="1:8" x14ac:dyDescent="0.2">
      <c r="A25" s="25" t="s">
        <v>120</v>
      </c>
      <c r="B25" s="26" t="s">
        <v>121</v>
      </c>
      <c r="C25" s="137" t="s">
        <v>15</v>
      </c>
      <c r="D25" s="40">
        <v>4</v>
      </c>
      <c r="E25" s="106">
        <v>2</v>
      </c>
      <c r="F25" s="68"/>
      <c r="G25" s="107">
        <f>ROUND(F25,2)*D25*E25</f>
        <v>0</v>
      </c>
      <c r="H25" s="108" t="s">
        <v>197</v>
      </c>
    </row>
    <row r="26" spans="1:8" x14ac:dyDescent="0.2">
      <c r="A26" s="9" t="s">
        <v>122</v>
      </c>
      <c r="B26" s="6" t="s">
        <v>121</v>
      </c>
      <c r="C26" s="138" t="s">
        <v>41</v>
      </c>
      <c r="D26" s="2">
        <v>4</v>
      </c>
      <c r="E26" s="112">
        <v>2</v>
      </c>
      <c r="F26" s="57"/>
      <c r="G26" s="113">
        <f t="shared" ref="G26:G61" si="1">ROUND(F26,2)*D26*E26</f>
        <v>0</v>
      </c>
      <c r="H26" s="114" t="s">
        <v>197</v>
      </c>
    </row>
    <row r="27" spans="1:8" x14ac:dyDescent="0.2">
      <c r="A27" s="9" t="s">
        <v>123</v>
      </c>
      <c r="B27" s="6" t="s">
        <v>121</v>
      </c>
      <c r="C27" s="138" t="s">
        <v>16</v>
      </c>
      <c r="D27" s="2">
        <v>4</v>
      </c>
      <c r="E27" s="112">
        <v>1</v>
      </c>
      <c r="F27" s="57"/>
      <c r="G27" s="113">
        <f t="shared" si="1"/>
        <v>0</v>
      </c>
      <c r="H27" s="114" t="s">
        <v>198</v>
      </c>
    </row>
    <row r="28" spans="1:8" x14ac:dyDescent="0.2">
      <c r="A28" s="9" t="s">
        <v>124</v>
      </c>
      <c r="B28" s="6" t="s">
        <v>121</v>
      </c>
      <c r="C28" s="138" t="s">
        <v>191</v>
      </c>
      <c r="D28" s="2">
        <v>4</v>
      </c>
      <c r="E28" s="112">
        <v>1</v>
      </c>
      <c r="F28" s="57"/>
      <c r="G28" s="113">
        <f t="shared" si="1"/>
        <v>0</v>
      </c>
      <c r="H28" s="114" t="s">
        <v>198</v>
      </c>
    </row>
    <row r="29" spans="1:8" x14ac:dyDescent="0.2">
      <c r="A29" s="9" t="s">
        <v>125</v>
      </c>
      <c r="B29" s="6" t="s">
        <v>121</v>
      </c>
      <c r="C29" s="138" t="s">
        <v>6</v>
      </c>
      <c r="D29" s="2">
        <v>4</v>
      </c>
      <c r="E29" s="112">
        <v>1</v>
      </c>
      <c r="F29" s="57"/>
      <c r="G29" s="113">
        <f t="shared" si="1"/>
        <v>0</v>
      </c>
      <c r="H29" s="114" t="s">
        <v>198</v>
      </c>
    </row>
    <row r="30" spans="1:8" x14ac:dyDescent="0.2">
      <c r="A30" s="9" t="s">
        <v>126</v>
      </c>
      <c r="B30" s="6" t="s">
        <v>121</v>
      </c>
      <c r="C30" s="138" t="s">
        <v>7</v>
      </c>
      <c r="D30" s="2">
        <v>4</v>
      </c>
      <c r="E30" s="112">
        <v>1</v>
      </c>
      <c r="F30" s="57"/>
      <c r="G30" s="113">
        <f t="shared" si="1"/>
        <v>0</v>
      </c>
      <c r="H30" s="114" t="s">
        <v>198</v>
      </c>
    </row>
    <row r="31" spans="1:8" x14ac:dyDescent="0.2">
      <c r="A31" s="9" t="s">
        <v>127</v>
      </c>
      <c r="B31" s="6" t="s">
        <v>121</v>
      </c>
      <c r="C31" s="138" t="s">
        <v>42</v>
      </c>
      <c r="D31" s="2">
        <v>4</v>
      </c>
      <c r="E31" s="112">
        <v>1</v>
      </c>
      <c r="F31" s="57"/>
      <c r="G31" s="113">
        <f t="shared" si="1"/>
        <v>0</v>
      </c>
      <c r="H31" s="114" t="s">
        <v>198</v>
      </c>
    </row>
    <row r="32" spans="1:8" x14ac:dyDescent="0.2">
      <c r="A32" s="9" t="s">
        <v>128</v>
      </c>
      <c r="B32" s="6" t="s">
        <v>121</v>
      </c>
      <c r="C32" s="138" t="s">
        <v>8</v>
      </c>
      <c r="D32" s="2">
        <v>4</v>
      </c>
      <c r="E32" s="112">
        <v>1</v>
      </c>
      <c r="F32" s="57"/>
      <c r="G32" s="113">
        <f t="shared" si="1"/>
        <v>0</v>
      </c>
      <c r="H32" s="114" t="s">
        <v>198</v>
      </c>
    </row>
    <row r="33" spans="1:8" x14ac:dyDescent="0.2">
      <c r="A33" s="9" t="s">
        <v>129</v>
      </c>
      <c r="B33" s="6" t="s">
        <v>121</v>
      </c>
      <c r="C33" s="138" t="s">
        <v>130</v>
      </c>
      <c r="D33" s="2">
        <v>4</v>
      </c>
      <c r="E33" s="112">
        <v>2</v>
      </c>
      <c r="F33" s="57"/>
      <c r="G33" s="113">
        <f t="shared" si="1"/>
        <v>0</v>
      </c>
      <c r="H33" s="114" t="s">
        <v>197</v>
      </c>
    </row>
    <row r="34" spans="1:8" x14ac:dyDescent="0.2">
      <c r="A34" s="9" t="s">
        <v>131</v>
      </c>
      <c r="B34" s="6" t="s">
        <v>121</v>
      </c>
      <c r="C34" s="138" t="s">
        <v>43</v>
      </c>
      <c r="D34" s="2">
        <v>4</v>
      </c>
      <c r="E34" s="112">
        <v>1</v>
      </c>
      <c r="F34" s="57"/>
      <c r="G34" s="113">
        <f t="shared" si="1"/>
        <v>0</v>
      </c>
      <c r="H34" s="114" t="s">
        <v>198</v>
      </c>
    </row>
    <row r="35" spans="1:8" x14ac:dyDescent="0.2">
      <c r="A35" s="9" t="s">
        <v>132</v>
      </c>
      <c r="B35" s="6" t="s">
        <v>121</v>
      </c>
      <c r="C35" s="138" t="s">
        <v>133</v>
      </c>
      <c r="D35" s="2">
        <v>4</v>
      </c>
      <c r="E35" s="112">
        <v>2</v>
      </c>
      <c r="F35" s="57"/>
      <c r="G35" s="113">
        <f t="shared" si="1"/>
        <v>0</v>
      </c>
      <c r="H35" s="114" t="s">
        <v>197</v>
      </c>
    </row>
    <row r="36" spans="1:8" x14ac:dyDescent="0.2">
      <c r="A36" s="9" t="s">
        <v>134</v>
      </c>
      <c r="B36" s="6" t="s">
        <v>121</v>
      </c>
      <c r="C36" s="138" t="s">
        <v>44</v>
      </c>
      <c r="D36" s="2">
        <v>4</v>
      </c>
      <c r="E36" s="112">
        <v>2</v>
      </c>
      <c r="F36" s="57"/>
      <c r="G36" s="113">
        <f t="shared" si="1"/>
        <v>0</v>
      </c>
      <c r="H36" s="114" t="s">
        <v>197</v>
      </c>
    </row>
    <row r="37" spans="1:8" x14ac:dyDescent="0.2">
      <c r="A37" s="9" t="s">
        <v>135</v>
      </c>
      <c r="B37" s="6" t="s">
        <v>121</v>
      </c>
      <c r="C37" s="138" t="s">
        <v>45</v>
      </c>
      <c r="D37" s="2">
        <v>4</v>
      </c>
      <c r="E37" s="112">
        <v>2</v>
      </c>
      <c r="F37" s="57"/>
      <c r="G37" s="113">
        <f t="shared" si="1"/>
        <v>0</v>
      </c>
      <c r="H37" s="114" t="s">
        <v>197</v>
      </c>
    </row>
    <row r="38" spans="1:8" x14ac:dyDescent="0.2">
      <c r="A38" s="9" t="s">
        <v>136</v>
      </c>
      <c r="B38" s="6" t="s">
        <v>121</v>
      </c>
      <c r="C38" s="138" t="s">
        <v>137</v>
      </c>
      <c r="D38" s="2">
        <v>4</v>
      </c>
      <c r="E38" s="112">
        <v>1</v>
      </c>
      <c r="F38" s="57"/>
      <c r="G38" s="113">
        <f t="shared" si="1"/>
        <v>0</v>
      </c>
      <c r="H38" s="114" t="s">
        <v>198</v>
      </c>
    </row>
    <row r="39" spans="1:8" x14ac:dyDescent="0.2">
      <c r="A39" s="9" t="s">
        <v>138</v>
      </c>
      <c r="B39" s="6" t="s">
        <v>121</v>
      </c>
      <c r="C39" s="138" t="s">
        <v>9</v>
      </c>
      <c r="D39" s="2">
        <v>4</v>
      </c>
      <c r="E39" s="112">
        <v>2</v>
      </c>
      <c r="F39" s="57"/>
      <c r="G39" s="113">
        <f t="shared" si="1"/>
        <v>0</v>
      </c>
      <c r="H39" s="114" t="s">
        <v>197</v>
      </c>
    </row>
    <row r="40" spans="1:8" x14ac:dyDescent="0.2">
      <c r="A40" s="9" t="s">
        <v>139</v>
      </c>
      <c r="B40" s="6" t="s">
        <v>121</v>
      </c>
      <c r="C40" s="138" t="s">
        <v>46</v>
      </c>
      <c r="D40" s="2">
        <v>4</v>
      </c>
      <c r="E40" s="112">
        <v>1</v>
      </c>
      <c r="F40" s="57"/>
      <c r="G40" s="113">
        <f t="shared" si="1"/>
        <v>0</v>
      </c>
      <c r="H40" s="114" t="s">
        <v>198</v>
      </c>
    </row>
    <row r="41" spans="1:8" x14ac:dyDescent="0.2">
      <c r="A41" s="9" t="s">
        <v>140</v>
      </c>
      <c r="B41" s="6" t="s">
        <v>121</v>
      </c>
      <c r="C41" s="138" t="s">
        <v>17</v>
      </c>
      <c r="D41" s="2">
        <v>4</v>
      </c>
      <c r="E41" s="112">
        <v>1</v>
      </c>
      <c r="F41" s="57"/>
      <c r="G41" s="113">
        <f t="shared" si="1"/>
        <v>0</v>
      </c>
      <c r="H41" s="114" t="s">
        <v>198</v>
      </c>
    </row>
    <row r="42" spans="1:8" x14ac:dyDescent="0.2">
      <c r="A42" s="9" t="s">
        <v>141</v>
      </c>
      <c r="B42" s="6" t="s">
        <v>121</v>
      </c>
      <c r="C42" s="138" t="s">
        <v>142</v>
      </c>
      <c r="D42" s="2">
        <v>4</v>
      </c>
      <c r="E42" s="112">
        <v>2</v>
      </c>
      <c r="F42" s="57"/>
      <c r="G42" s="113">
        <f t="shared" si="1"/>
        <v>0</v>
      </c>
      <c r="H42" s="114" t="s">
        <v>197</v>
      </c>
    </row>
    <row r="43" spans="1:8" x14ac:dyDescent="0.2">
      <c r="A43" s="9" t="s">
        <v>143</v>
      </c>
      <c r="B43" s="6" t="s">
        <v>121</v>
      </c>
      <c r="C43" s="138" t="s">
        <v>144</v>
      </c>
      <c r="D43" s="2">
        <v>4</v>
      </c>
      <c r="E43" s="112">
        <v>2</v>
      </c>
      <c r="F43" s="57"/>
      <c r="G43" s="113">
        <f t="shared" si="1"/>
        <v>0</v>
      </c>
      <c r="H43" s="114" t="s">
        <v>197</v>
      </c>
    </row>
    <row r="44" spans="1:8" x14ac:dyDescent="0.2">
      <c r="A44" s="9" t="s">
        <v>145</v>
      </c>
      <c r="B44" s="6" t="s">
        <v>121</v>
      </c>
      <c r="C44" s="138" t="s">
        <v>18</v>
      </c>
      <c r="D44" s="2">
        <v>4</v>
      </c>
      <c r="E44" s="112">
        <v>2</v>
      </c>
      <c r="F44" s="57"/>
      <c r="G44" s="113">
        <f t="shared" si="1"/>
        <v>0</v>
      </c>
      <c r="H44" s="114" t="s">
        <v>197</v>
      </c>
    </row>
    <row r="45" spans="1:8" x14ac:dyDescent="0.2">
      <c r="A45" s="9" t="s">
        <v>146</v>
      </c>
      <c r="B45" s="6" t="s">
        <v>121</v>
      </c>
      <c r="C45" s="138" t="s">
        <v>47</v>
      </c>
      <c r="D45" s="2">
        <v>4</v>
      </c>
      <c r="E45" s="112">
        <v>2</v>
      </c>
      <c r="F45" s="57"/>
      <c r="G45" s="113">
        <f t="shared" si="1"/>
        <v>0</v>
      </c>
      <c r="H45" s="114" t="s">
        <v>197</v>
      </c>
    </row>
    <row r="46" spans="1:8" x14ac:dyDescent="0.2">
      <c r="A46" s="9" t="s">
        <v>147</v>
      </c>
      <c r="B46" s="6" t="s">
        <v>121</v>
      </c>
      <c r="C46" s="138" t="s">
        <v>10</v>
      </c>
      <c r="D46" s="2">
        <v>4</v>
      </c>
      <c r="E46" s="112">
        <v>1</v>
      </c>
      <c r="F46" s="57"/>
      <c r="G46" s="113">
        <f t="shared" si="1"/>
        <v>0</v>
      </c>
      <c r="H46" s="114" t="s">
        <v>198</v>
      </c>
    </row>
    <row r="47" spans="1:8" x14ac:dyDescent="0.2">
      <c r="A47" s="9" t="s">
        <v>148</v>
      </c>
      <c r="B47" s="6" t="s">
        <v>121</v>
      </c>
      <c r="C47" s="138" t="s">
        <v>11</v>
      </c>
      <c r="D47" s="2">
        <v>4</v>
      </c>
      <c r="E47" s="112">
        <v>2</v>
      </c>
      <c r="F47" s="57"/>
      <c r="G47" s="113">
        <f t="shared" si="1"/>
        <v>0</v>
      </c>
      <c r="H47" s="114" t="s">
        <v>197</v>
      </c>
    </row>
    <row r="48" spans="1:8" x14ac:dyDescent="0.2">
      <c r="A48" s="9" t="s">
        <v>149</v>
      </c>
      <c r="B48" s="6" t="s">
        <v>121</v>
      </c>
      <c r="C48" s="138" t="s">
        <v>12</v>
      </c>
      <c r="D48" s="2">
        <v>4</v>
      </c>
      <c r="E48" s="115">
        <v>2</v>
      </c>
      <c r="F48" s="57"/>
      <c r="G48" s="113">
        <f t="shared" si="1"/>
        <v>0</v>
      </c>
      <c r="H48" s="114" t="s">
        <v>197</v>
      </c>
    </row>
    <row r="49" spans="1:8" x14ac:dyDescent="0.2">
      <c r="A49" s="9" t="s">
        <v>150</v>
      </c>
      <c r="B49" s="6" t="s">
        <v>121</v>
      </c>
      <c r="C49" s="138" t="s">
        <v>13</v>
      </c>
      <c r="D49" s="2">
        <v>4</v>
      </c>
      <c r="E49" s="115">
        <v>2</v>
      </c>
      <c r="F49" s="57"/>
      <c r="G49" s="113">
        <f t="shared" si="1"/>
        <v>0</v>
      </c>
      <c r="H49" s="114" t="s">
        <v>197</v>
      </c>
    </row>
    <row r="50" spans="1:8" ht="12" customHeight="1" x14ac:dyDescent="0.2">
      <c r="A50" s="9" t="s">
        <v>151</v>
      </c>
      <c r="B50" s="6" t="s">
        <v>121</v>
      </c>
      <c r="C50" s="138" t="s">
        <v>156</v>
      </c>
      <c r="D50" s="2">
        <v>4</v>
      </c>
      <c r="E50" s="115">
        <v>2</v>
      </c>
      <c r="F50" s="57"/>
      <c r="G50" s="113">
        <f t="shared" si="1"/>
        <v>0</v>
      </c>
      <c r="H50" s="114" t="s">
        <v>197</v>
      </c>
    </row>
    <row r="51" spans="1:8" ht="11.25" customHeight="1" x14ac:dyDescent="0.2">
      <c r="A51" s="9" t="s">
        <v>152</v>
      </c>
      <c r="B51" s="6" t="s">
        <v>121</v>
      </c>
      <c r="C51" s="138" t="s">
        <v>157</v>
      </c>
      <c r="D51" s="2">
        <v>4</v>
      </c>
      <c r="E51" s="115">
        <v>2</v>
      </c>
      <c r="F51" s="57"/>
      <c r="G51" s="113">
        <f>ROUND(F51,2)*D51*E51</f>
        <v>0</v>
      </c>
      <c r="H51" s="114" t="s">
        <v>197</v>
      </c>
    </row>
    <row r="52" spans="1:8" x14ac:dyDescent="0.2">
      <c r="A52" s="9" t="s">
        <v>154</v>
      </c>
      <c r="B52" s="6" t="s">
        <v>121</v>
      </c>
      <c r="C52" s="138" t="s">
        <v>158</v>
      </c>
      <c r="D52" s="2">
        <v>4</v>
      </c>
      <c r="E52" s="115">
        <v>2</v>
      </c>
      <c r="F52" s="57"/>
      <c r="G52" s="113">
        <f t="shared" si="1"/>
        <v>0</v>
      </c>
      <c r="H52" s="114" t="s">
        <v>197</v>
      </c>
    </row>
    <row r="53" spans="1:8" x14ac:dyDescent="0.2">
      <c r="A53" s="9" t="s">
        <v>155</v>
      </c>
      <c r="B53" s="6" t="s">
        <v>121</v>
      </c>
      <c r="C53" s="138" t="s">
        <v>119</v>
      </c>
      <c r="D53" s="23">
        <v>4</v>
      </c>
      <c r="E53" s="115">
        <v>2</v>
      </c>
      <c r="F53" s="57"/>
      <c r="G53" s="113">
        <f t="shared" si="1"/>
        <v>0</v>
      </c>
      <c r="H53" s="114" t="s">
        <v>197</v>
      </c>
    </row>
    <row r="54" spans="1:8" x14ac:dyDescent="0.2">
      <c r="A54" s="21" t="s">
        <v>258</v>
      </c>
      <c r="B54" s="22" t="s">
        <v>121</v>
      </c>
      <c r="C54" s="139" t="s">
        <v>259</v>
      </c>
      <c r="D54" s="23">
        <v>4</v>
      </c>
      <c r="E54" s="140">
        <v>0.25</v>
      </c>
      <c r="F54" s="57"/>
      <c r="G54" s="113">
        <f t="shared" si="1"/>
        <v>0</v>
      </c>
      <c r="H54" s="114" t="s">
        <v>383</v>
      </c>
    </row>
    <row r="55" spans="1:8" x14ac:dyDescent="0.2">
      <c r="A55" s="21" t="s">
        <v>192</v>
      </c>
      <c r="B55" s="22" t="s">
        <v>121</v>
      </c>
      <c r="C55" s="139" t="s">
        <v>186</v>
      </c>
      <c r="D55" s="23">
        <v>1</v>
      </c>
      <c r="E55" s="140">
        <v>1</v>
      </c>
      <c r="F55" s="69"/>
      <c r="G55" s="113">
        <f t="shared" si="1"/>
        <v>0</v>
      </c>
      <c r="H55" s="141" t="s">
        <v>198</v>
      </c>
    </row>
    <row r="56" spans="1:8" x14ac:dyDescent="0.2">
      <c r="A56" s="9" t="s">
        <v>193</v>
      </c>
      <c r="B56" s="6" t="s">
        <v>121</v>
      </c>
      <c r="C56" s="138" t="s">
        <v>187</v>
      </c>
      <c r="D56" s="7">
        <v>1</v>
      </c>
      <c r="E56" s="115">
        <v>1</v>
      </c>
      <c r="F56" s="57"/>
      <c r="G56" s="113">
        <f t="shared" si="1"/>
        <v>0</v>
      </c>
      <c r="H56" s="114" t="s">
        <v>198</v>
      </c>
    </row>
    <row r="57" spans="1:8" x14ac:dyDescent="0.2">
      <c r="A57" s="9" t="s">
        <v>194</v>
      </c>
      <c r="B57" s="6" t="s">
        <v>121</v>
      </c>
      <c r="C57" s="138" t="s">
        <v>153</v>
      </c>
      <c r="D57" s="7">
        <v>1</v>
      </c>
      <c r="E57" s="115">
        <v>1</v>
      </c>
      <c r="F57" s="57"/>
      <c r="G57" s="113">
        <f t="shared" si="1"/>
        <v>0</v>
      </c>
      <c r="H57" s="114" t="s">
        <v>198</v>
      </c>
    </row>
    <row r="58" spans="1:8" x14ac:dyDescent="0.2">
      <c r="A58" s="9" t="s">
        <v>260</v>
      </c>
      <c r="B58" s="6" t="s">
        <v>121</v>
      </c>
      <c r="C58" s="138" t="s">
        <v>188</v>
      </c>
      <c r="D58" s="7">
        <v>1</v>
      </c>
      <c r="E58" s="115">
        <v>1</v>
      </c>
      <c r="F58" s="57"/>
      <c r="G58" s="113">
        <f t="shared" si="1"/>
        <v>0</v>
      </c>
      <c r="H58" s="114" t="s">
        <v>198</v>
      </c>
    </row>
    <row r="59" spans="1:8" x14ac:dyDescent="0.2">
      <c r="A59" s="9" t="s">
        <v>195</v>
      </c>
      <c r="B59" s="6" t="s">
        <v>121</v>
      </c>
      <c r="C59" s="138" t="s">
        <v>189</v>
      </c>
      <c r="D59" s="7">
        <v>1</v>
      </c>
      <c r="E59" s="115">
        <v>1</v>
      </c>
      <c r="F59" s="58"/>
      <c r="G59" s="113">
        <f t="shared" si="1"/>
        <v>0</v>
      </c>
      <c r="H59" s="114" t="s">
        <v>198</v>
      </c>
    </row>
    <row r="60" spans="1:8" x14ac:dyDescent="0.2">
      <c r="A60" s="9" t="s">
        <v>196</v>
      </c>
      <c r="B60" s="6" t="s">
        <v>121</v>
      </c>
      <c r="C60" s="138" t="s">
        <v>190</v>
      </c>
      <c r="D60" s="7">
        <v>1</v>
      </c>
      <c r="E60" s="115">
        <v>1</v>
      </c>
      <c r="F60" s="57"/>
      <c r="G60" s="113">
        <f t="shared" si="1"/>
        <v>0</v>
      </c>
      <c r="H60" s="114" t="s">
        <v>198</v>
      </c>
    </row>
    <row r="61" spans="1:8" ht="13.5" thickBot="1" x14ac:dyDescent="0.25">
      <c r="A61" s="10" t="s">
        <v>261</v>
      </c>
      <c r="B61" s="11" t="s">
        <v>121</v>
      </c>
      <c r="C61" s="142" t="s">
        <v>119</v>
      </c>
      <c r="D61" s="19">
        <v>1</v>
      </c>
      <c r="E61" s="119">
        <v>1</v>
      </c>
      <c r="F61" s="59"/>
      <c r="G61" s="120">
        <f t="shared" si="1"/>
        <v>0</v>
      </c>
      <c r="H61" s="121" t="s">
        <v>198</v>
      </c>
    </row>
    <row r="62" spans="1:8" ht="13.5" thickBot="1" x14ac:dyDescent="0.25">
      <c r="A62" s="357"/>
      <c r="B62" s="358"/>
      <c r="C62" s="358"/>
      <c r="D62" s="358"/>
      <c r="E62" s="359"/>
      <c r="F62" s="122" t="s">
        <v>31</v>
      </c>
      <c r="G62" s="143">
        <f>SUM(G25:G61)</f>
        <v>0</v>
      </c>
      <c r="H62" s="144"/>
    </row>
    <row r="63" spans="1:8" x14ac:dyDescent="0.2">
      <c r="A63" s="145"/>
      <c r="B63" s="145"/>
      <c r="C63" s="145"/>
      <c r="D63" s="145"/>
      <c r="E63" s="145"/>
      <c r="F63" s="126"/>
      <c r="G63" s="133"/>
      <c r="H63" s="144"/>
    </row>
    <row r="64" spans="1:8" ht="16.5" thickBot="1" x14ac:dyDescent="0.3">
      <c r="A64" s="336" t="s">
        <v>378</v>
      </c>
      <c r="B64" s="146"/>
      <c r="C64" s="147"/>
      <c r="D64" s="148"/>
      <c r="E64" s="149"/>
      <c r="F64" s="150"/>
      <c r="G64" s="127"/>
      <c r="H64" s="144"/>
    </row>
    <row r="65" spans="1:8" ht="13.5" thickBot="1" x14ac:dyDescent="0.25">
      <c r="A65" s="369" t="s">
        <v>243</v>
      </c>
      <c r="B65" s="370"/>
      <c r="C65" s="33" t="s">
        <v>211</v>
      </c>
    </row>
    <row r="66" spans="1:8" ht="64.5" thickBot="1" x14ac:dyDescent="0.25">
      <c r="A66" s="135" t="s">
        <v>30</v>
      </c>
      <c r="B66" s="136" t="s">
        <v>1</v>
      </c>
      <c r="C66" s="136" t="s">
        <v>2</v>
      </c>
      <c r="D66" s="99" t="s">
        <v>3</v>
      </c>
      <c r="E66" s="99" t="s">
        <v>244</v>
      </c>
      <c r="F66" s="100" t="s">
        <v>384</v>
      </c>
      <c r="G66" s="151" t="s">
        <v>4</v>
      </c>
      <c r="H66" s="102" t="s">
        <v>242</v>
      </c>
    </row>
    <row r="67" spans="1:8" ht="13.5" thickBot="1" x14ac:dyDescent="0.25">
      <c r="A67" s="381"/>
      <c r="B67" s="382"/>
      <c r="C67" s="371" t="s">
        <v>199</v>
      </c>
      <c r="D67" s="372"/>
      <c r="E67" s="372"/>
      <c r="F67" s="372"/>
      <c r="G67" s="372"/>
      <c r="H67" s="373"/>
    </row>
    <row r="68" spans="1:8" x14ac:dyDescent="0.2">
      <c r="A68" s="152" t="s">
        <v>200</v>
      </c>
      <c r="B68" s="52" t="s">
        <v>163</v>
      </c>
      <c r="C68" s="137" t="s">
        <v>164</v>
      </c>
      <c r="D68" s="153">
        <v>14</v>
      </c>
      <c r="E68" s="53">
        <v>1</v>
      </c>
      <c r="F68" s="65"/>
      <c r="G68" s="154">
        <f>ROUND(F68,2)*D68*E68</f>
        <v>0</v>
      </c>
      <c r="H68" s="108" t="s">
        <v>198</v>
      </c>
    </row>
    <row r="69" spans="1:8" x14ac:dyDescent="0.2">
      <c r="A69" s="155" t="s">
        <v>201</v>
      </c>
      <c r="B69" s="32" t="s">
        <v>163</v>
      </c>
      <c r="C69" s="138" t="s">
        <v>165</v>
      </c>
      <c r="D69" s="156">
        <v>14</v>
      </c>
      <c r="E69" s="2">
        <v>1</v>
      </c>
      <c r="F69" s="66"/>
      <c r="G69" s="157">
        <f t="shared" ref="G69:G72" si="2">ROUND(F69,2)*D69*E69</f>
        <v>0</v>
      </c>
      <c r="H69" s="114" t="s">
        <v>198</v>
      </c>
    </row>
    <row r="70" spans="1:8" x14ac:dyDescent="0.2">
      <c r="A70" s="155" t="s">
        <v>202</v>
      </c>
      <c r="B70" s="32" t="s">
        <v>163</v>
      </c>
      <c r="C70" s="138" t="s">
        <v>166</v>
      </c>
      <c r="D70" s="156">
        <v>10</v>
      </c>
      <c r="E70" s="12">
        <v>1</v>
      </c>
      <c r="F70" s="66"/>
      <c r="G70" s="157">
        <f t="shared" si="2"/>
        <v>0</v>
      </c>
      <c r="H70" s="114" t="s">
        <v>198</v>
      </c>
    </row>
    <row r="71" spans="1:8" x14ac:dyDescent="0.2">
      <c r="A71" s="155" t="s">
        <v>203</v>
      </c>
      <c r="B71" s="32" t="s">
        <v>163</v>
      </c>
      <c r="C71" s="138" t="s">
        <v>167</v>
      </c>
      <c r="D71" s="156">
        <v>10</v>
      </c>
      <c r="E71" s="2">
        <v>1</v>
      </c>
      <c r="F71" s="66"/>
      <c r="G71" s="157">
        <f t="shared" si="2"/>
        <v>0</v>
      </c>
      <c r="H71" s="114" t="s">
        <v>198</v>
      </c>
    </row>
    <row r="72" spans="1:8" x14ac:dyDescent="0.2">
      <c r="A72" s="155" t="s">
        <v>204</v>
      </c>
      <c r="B72" s="32" t="s">
        <v>163</v>
      </c>
      <c r="C72" s="138" t="s">
        <v>168</v>
      </c>
      <c r="D72" s="156">
        <v>1</v>
      </c>
      <c r="E72" s="2">
        <v>1</v>
      </c>
      <c r="F72" s="66"/>
      <c r="G72" s="157">
        <f t="shared" si="2"/>
        <v>0</v>
      </c>
      <c r="H72" s="114" t="s">
        <v>198</v>
      </c>
    </row>
    <row r="73" spans="1:8" x14ac:dyDescent="0.2">
      <c r="A73" s="379"/>
      <c r="B73" s="388"/>
      <c r="C73" s="378" t="s">
        <v>245</v>
      </c>
      <c r="D73" s="375"/>
      <c r="E73" s="375"/>
      <c r="F73" s="375"/>
      <c r="G73" s="376"/>
      <c r="H73" s="377"/>
    </row>
    <row r="74" spans="1:8" x14ac:dyDescent="0.2">
      <c r="A74" s="155" t="s">
        <v>205</v>
      </c>
      <c r="B74" s="32" t="s">
        <v>163</v>
      </c>
      <c r="C74" s="138" t="s">
        <v>185</v>
      </c>
      <c r="D74" s="156">
        <v>14</v>
      </c>
      <c r="E74" s="2">
        <v>1</v>
      </c>
      <c r="F74" s="66"/>
      <c r="G74" s="157">
        <f>ROUND(F74,2)*D74*E74</f>
        <v>0</v>
      </c>
      <c r="H74" s="114" t="s">
        <v>198</v>
      </c>
    </row>
    <row r="75" spans="1:8" x14ac:dyDescent="0.2">
      <c r="A75" s="155" t="s">
        <v>206</v>
      </c>
      <c r="B75" s="32" t="s">
        <v>163</v>
      </c>
      <c r="C75" s="138" t="s">
        <v>208</v>
      </c>
      <c r="D75" s="156">
        <v>14</v>
      </c>
      <c r="E75" s="2">
        <v>1</v>
      </c>
      <c r="F75" s="66"/>
      <c r="G75" s="157">
        <f t="shared" ref="G75:G76" si="3">ROUND(F75,2)*D75*E75</f>
        <v>0</v>
      </c>
      <c r="H75" s="114" t="s">
        <v>198</v>
      </c>
    </row>
    <row r="76" spans="1:8" x14ac:dyDescent="0.2">
      <c r="A76" s="155" t="s">
        <v>207</v>
      </c>
      <c r="B76" s="32" t="s">
        <v>163</v>
      </c>
      <c r="C76" s="138" t="s">
        <v>209</v>
      </c>
      <c r="D76" s="156">
        <v>14</v>
      </c>
      <c r="E76" s="2">
        <v>1</v>
      </c>
      <c r="F76" s="66"/>
      <c r="G76" s="157">
        <f t="shared" si="3"/>
        <v>0</v>
      </c>
      <c r="H76" s="114" t="s">
        <v>198</v>
      </c>
    </row>
    <row r="77" spans="1:8" x14ac:dyDescent="0.2">
      <c r="A77" s="379"/>
      <c r="B77" s="388"/>
      <c r="C77" s="378" t="s">
        <v>109</v>
      </c>
      <c r="D77" s="375"/>
      <c r="E77" s="375"/>
      <c r="F77" s="375"/>
      <c r="G77" s="376"/>
      <c r="H77" s="377"/>
    </row>
    <row r="78" spans="1:8" x14ac:dyDescent="0.2">
      <c r="A78" s="155" t="s">
        <v>233</v>
      </c>
      <c r="B78" s="32" t="s">
        <v>163</v>
      </c>
      <c r="C78" s="138" t="s">
        <v>212</v>
      </c>
      <c r="D78" s="156">
        <v>21</v>
      </c>
      <c r="E78" s="2">
        <v>1</v>
      </c>
      <c r="F78" s="66"/>
      <c r="G78" s="157">
        <f>ROUND(F78,2)*D78*E78</f>
        <v>0</v>
      </c>
      <c r="H78" s="114" t="s">
        <v>198</v>
      </c>
    </row>
    <row r="79" spans="1:8" x14ac:dyDescent="0.2">
      <c r="A79" s="155" t="s">
        <v>234</v>
      </c>
      <c r="B79" s="32" t="s">
        <v>163</v>
      </c>
      <c r="C79" s="138" t="s">
        <v>214</v>
      </c>
      <c r="D79" s="156">
        <v>21</v>
      </c>
      <c r="E79" s="2">
        <v>1</v>
      </c>
      <c r="F79" s="66"/>
      <c r="G79" s="157">
        <f t="shared" ref="G79:G81" si="4">ROUND(F79,2)*D79*E79</f>
        <v>0</v>
      </c>
      <c r="H79" s="114" t="s">
        <v>198</v>
      </c>
    </row>
    <row r="80" spans="1:8" x14ac:dyDescent="0.2">
      <c r="A80" s="155" t="s">
        <v>235</v>
      </c>
      <c r="B80" s="32" t="s">
        <v>163</v>
      </c>
      <c r="C80" s="138" t="s">
        <v>213</v>
      </c>
      <c r="D80" s="156">
        <v>4</v>
      </c>
      <c r="E80" s="2">
        <v>1</v>
      </c>
      <c r="F80" s="66"/>
      <c r="G80" s="157">
        <f t="shared" si="4"/>
        <v>0</v>
      </c>
      <c r="H80" s="114" t="s">
        <v>198</v>
      </c>
    </row>
    <row r="81" spans="1:8" x14ac:dyDescent="0.2">
      <c r="A81" s="155" t="s">
        <v>236</v>
      </c>
      <c r="B81" s="32" t="s">
        <v>163</v>
      </c>
      <c r="C81" s="138" t="s">
        <v>119</v>
      </c>
      <c r="D81" s="156">
        <v>1</v>
      </c>
      <c r="E81" s="2">
        <v>1</v>
      </c>
      <c r="F81" s="66"/>
      <c r="G81" s="157">
        <f t="shared" si="4"/>
        <v>0</v>
      </c>
      <c r="H81" s="114" t="s">
        <v>198</v>
      </c>
    </row>
    <row r="82" spans="1:8" x14ac:dyDescent="0.2">
      <c r="A82" s="379"/>
      <c r="B82" s="388"/>
      <c r="C82" s="378" t="s">
        <v>210</v>
      </c>
      <c r="D82" s="375"/>
      <c r="E82" s="375"/>
      <c r="F82" s="375"/>
      <c r="G82" s="376"/>
      <c r="H82" s="377"/>
    </row>
    <row r="83" spans="1:8" x14ac:dyDescent="0.2">
      <c r="A83" s="155" t="s">
        <v>169</v>
      </c>
      <c r="B83" s="32" t="s">
        <v>246</v>
      </c>
      <c r="C83" s="138" t="s">
        <v>170</v>
      </c>
      <c r="D83" s="156">
        <v>21</v>
      </c>
      <c r="E83" s="2">
        <v>1</v>
      </c>
      <c r="F83" s="66"/>
      <c r="G83" s="157">
        <f>ROUND(F83,2)*D83*E83</f>
        <v>0</v>
      </c>
      <c r="H83" s="114" t="s">
        <v>198</v>
      </c>
    </row>
    <row r="84" spans="1:8" x14ac:dyDescent="0.2">
      <c r="A84" s="155" t="s">
        <v>171</v>
      </c>
      <c r="B84" s="32" t="s">
        <v>246</v>
      </c>
      <c r="C84" s="138" t="s">
        <v>172</v>
      </c>
      <c r="D84" s="156">
        <v>21</v>
      </c>
      <c r="E84" s="2">
        <v>1</v>
      </c>
      <c r="F84" s="66"/>
      <c r="G84" s="157">
        <f t="shared" ref="G84:G87" si="5">ROUND(F84,2)*D84*E84</f>
        <v>0</v>
      </c>
      <c r="H84" s="114" t="s">
        <v>198</v>
      </c>
    </row>
    <row r="85" spans="1:8" x14ac:dyDescent="0.2">
      <c r="A85" s="155" t="s">
        <v>173</v>
      </c>
      <c r="B85" s="32" t="s">
        <v>246</v>
      </c>
      <c r="C85" s="138" t="s">
        <v>174</v>
      </c>
      <c r="D85" s="156">
        <v>21</v>
      </c>
      <c r="E85" s="2">
        <v>1</v>
      </c>
      <c r="F85" s="66"/>
      <c r="G85" s="157">
        <f t="shared" si="5"/>
        <v>0</v>
      </c>
      <c r="H85" s="114" t="s">
        <v>198</v>
      </c>
    </row>
    <row r="86" spans="1:8" x14ac:dyDescent="0.2">
      <c r="A86" s="158" t="s">
        <v>175</v>
      </c>
      <c r="B86" s="18" t="s">
        <v>246</v>
      </c>
      <c r="C86" s="138" t="s">
        <v>119</v>
      </c>
      <c r="D86" s="18">
        <v>21</v>
      </c>
      <c r="E86" s="159">
        <v>1</v>
      </c>
      <c r="F86" s="66"/>
      <c r="G86" s="157">
        <f t="shared" si="5"/>
        <v>0</v>
      </c>
      <c r="H86" s="114" t="s">
        <v>247</v>
      </c>
    </row>
    <row r="87" spans="1:8" ht="13.5" thickBot="1" x14ac:dyDescent="0.25">
      <c r="A87" s="160" t="s">
        <v>241</v>
      </c>
      <c r="B87" s="34" t="s">
        <v>246</v>
      </c>
      <c r="C87" s="118" t="s">
        <v>240</v>
      </c>
      <c r="D87" s="161">
        <v>21</v>
      </c>
      <c r="E87" s="4">
        <v>0.25</v>
      </c>
      <c r="F87" s="67"/>
      <c r="G87" s="162">
        <f t="shared" si="5"/>
        <v>0</v>
      </c>
      <c r="H87" s="121" t="s">
        <v>383</v>
      </c>
    </row>
    <row r="88" spans="1:8" ht="13.5" thickBot="1" x14ac:dyDescent="0.25">
      <c r="A88" s="357"/>
      <c r="B88" s="358"/>
      <c r="C88" s="358"/>
      <c r="D88" s="358"/>
      <c r="E88" s="359"/>
      <c r="F88" s="122" t="s">
        <v>31</v>
      </c>
      <c r="G88" s="163">
        <f>SUM(G68:G87)</f>
        <v>0</v>
      </c>
      <c r="H88" s="124"/>
    </row>
    <row r="89" spans="1:8" x14ac:dyDescent="0.2">
      <c r="A89" s="145"/>
      <c r="B89" s="145"/>
      <c r="C89" s="145"/>
      <c r="D89" s="145"/>
      <c r="E89" s="145"/>
      <c r="F89" s="126"/>
      <c r="G89" s="164"/>
      <c r="H89" s="124"/>
    </row>
    <row r="90" spans="1:8" ht="16.5" thickBot="1" x14ac:dyDescent="0.3">
      <c r="A90" s="336" t="s">
        <v>378</v>
      </c>
      <c r="C90" s="129"/>
      <c r="E90" s="165"/>
      <c r="F90" s="166"/>
      <c r="G90" s="164"/>
      <c r="H90" s="124"/>
    </row>
    <row r="91" spans="1:8" ht="13.5" thickBot="1" x14ac:dyDescent="0.25">
      <c r="A91" s="384" t="s">
        <v>29</v>
      </c>
      <c r="B91" s="385"/>
      <c r="C91" s="167" t="s">
        <v>108</v>
      </c>
    </row>
    <row r="92" spans="1:8" ht="64.5" thickBot="1" x14ac:dyDescent="0.25">
      <c r="A92" s="168" t="s">
        <v>30</v>
      </c>
      <c r="B92" s="169" t="s">
        <v>1</v>
      </c>
      <c r="C92" s="169" t="s">
        <v>2</v>
      </c>
      <c r="D92" s="99" t="s">
        <v>3</v>
      </c>
      <c r="E92" s="99" t="s">
        <v>244</v>
      </c>
      <c r="F92" s="100" t="s">
        <v>384</v>
      </c>
      <c r="G92" s="101" t="s">
        <v>4</v>
      </c>
      <c r="H92" s="102" t="s">
        <v>242</v>
      </c>
    </row>
    <row r="93" spans="1:8" ht="13.5" customHeight="1" x14ac:dyDescent="0.2">
      <c r="A93" s="21" t="s">
        <v>176</v>
      </c>
      <c r="B93" s="22" t="s">
        <v>177</v>
      </c>
      <c r="C93" s="139" t="s">
        <v>255</v>
      </c>
      <c r="D93" s="170">
        <v>1</v>
      </c>
      <c r="E93" s="171">
        <v>2</v>
      </c>
      <c r="F93" s="63"/>
      <c r="G93" s="107">
        <f>ROUND(F93,2)*D93*E93</f>
        <v>0</v>
      </c>
      <c r="H93" s="141" t="s">
        <v>197</v>
      </c>
    </row>
    <row r="94" spans="1:8" x14ac:dyDescent="0.2">
      <c r="A94" s="9" t="s">
        <v>178</v>
      </c>
      <c r="B94" s="6" t="s">
        <v>177</v>
      </c>
      <c r="C94" s="138" t="s">
        <v>179</v>
      </c>
      <c r="D94" s="172">
        <v>1</v>
      </c>
      <c r="E94" s="173">
        <v>1</v>
      </c>
      <c r="F94" s="58"/>
      <c r="G94" s="113">
        <f t="shared" ref="G94:G95" si="6">ROUND(F94,2)*D94*E94</f>
        <v>0</v>
      </c>
      <c r="H94" s="114" t="s">
        <v>198</v>
      </c>
    </row>
    <row r="95" spans="1:8" ht="13.5" thickBot="1" x14ac:dyDescent="0.25">
      <c r="A95" s="10" t="s">
        <v>180</v>
      </c>
      <c r="B95" s="11" t="s">
        <v>177</v>
      </c>
      <c r="C95" s="142" t="s">
        <v>119</v>
      </c>
      <c r="D95" s="174">
        <v>1</v>
      </c>
      <c r="E95" s="175">
        <v>2</v>
      </c>
      <c r="F95" s="58"/>
      <c r="G95" s="120">
        <f t="shared" si="6"/>
        <v>0</v>
      </c>
      <c r="H95" s="121" t="s">
        <v>197</v>
      </c>
    </row>
    <row r="96" spans="1:8" ht="13.5" thickBot="1" x14ac:dyDescent="0.25">
      <c r="A96" s="386"/>
      <c r="B96" s="387"/>
      <c r="C96" s="387"/>
      <c r="D96" s="387"/>
      <c r="E96" s="387"/>
      <c r="F96" s="176" t="s">
        <v>31</v>
      </c>
      <c r="G96" s="143">
        <f>SUM(G93:G95)</f>
        <v>0</v>
      </c>
      <c r="H96" s="134"/>
    </row>
    <row r="97" spans="1:8" x14ac:dyDescent="0.2">
      <c r="A97" s="177"/>
      <c r="B97" s="128"/>
      <c r="C97" s="129"/>
      <c r="D97" s="130"/>
      <c r="E97" s="131"/>
      <c r="F97" s="132"/>
      <c r="G97" s="133"/>
      <c r="H97" s="134"/>
    </row>
    <row r="98" spans="1:8" ht="15.75" customHeight="1" thickBot="1" x14ac:dyDescent="0.3">
      <c r="A98" s="248" t="s">
        <v>378</v>
      </c>
      <c r="B98" s="249"/>
      <c r="C98" s="250"/>
      <c r="D98" s="251"/>
      <c r="E98" s="252"/>
      <c r="F98" s="253"/>
      <c r="G98" s="164"/>
      <c r="H98" s="254"/>
    </row>
    <row r="99" spans="1:8" ht="13.5" thickBot="1" x14ac:dyDescent="0.25">
      <c r="A99" s="363" t="s">
        <v>243</v>
      </c>
      <c r="B99" s="364"/>
      <c r="C99" s="255" t="s">
        <v>404</v>
      </c>
      <c r="D99" s="251"/>
      <c r="E99" s="256"/>
      <c r="F99" s="257"/>
      <c r="H99" s="249"/>
    </row>
    <row r="100" spans="1:8" ht="64.5" thickBot="1" x14ac:dyDescent="0.25">
      <c r="A100" s="258" t="s">
        <v>30</v>
      </c>
      <c r="B100" s="259" t="s">
        <v>1</v>
      </c>
      <c r="C100" s="259" t="s">
        <v>2</v>
      </c>
      <c r="D100" s="260" t="s">
        <v>3</v>
      </c>
      <c r="E100" s="260" t="s">
        <v>244</v>
      </c>
      <c r="F100" s="261" t="s">
        <v>384</v>
      </c>
      <c r="G100" s="101" t="s">
        <v>4</v>
      </c>
      <c r="H100" s="262" t="s">
        <v>242</v>
      </c>
    </row>
    <row r="101" spans="1:8" ht="22.5" x14ac:dyDescent="0.2">
      <c r="A101" s="287" t="s">
        <v>414</v>
      </c>
      <c r="B101" s="288" t="s">
        <v>405</v>
      </c>
      <c r="C101" s="289" t="s">
        <v>406</v>
      </c>
      <c r="D101" s="290">
        <v>1</v>
      </c>
      <c r="E101" s="290">
        <v>2</v>
      </c>
      <c r="F101" s="263"/>
      <c r="G101" s="264">
        <f>ROUND(F101,2)*D101*E101</f>
        <v>0</v>
      </c>
      <c r="H101" s="265" t="s">
        <v>407</v>
      </c>
    </row>
    <row r="102" spans="1:8" ht="23.25" thickBot="1" x14ac:dyDescent="0.25">
      <c r="A102" s="291" t="s">
        <v>412</v>
      </c>
      <c r="B102" s="292" t="s">
        <v>408</v>
      </c>
      <c r="C102" s="293" t="s">
        <v>409</v>
      </c>
      <c r="D102" s="292">
        <v>1</v>
      </c>
      <c r="E102" s="266">
        <v>1</v>
      </c>
      <c r="F102" s="267"/>
      <c r="G102" s="268">
        <f>ROUND(F102,2)*D102*E102</f>
        <v>0</v>
      </c>
      <c r="H102" s="269" t="s">
        <v>410</v>
      </c>
    </row>
    <row r="103" spans="1:8" ht="13.5" thickBot="1" x14ac:dyDescent="0.25">
      <c r="A103" s="365"/>
      <c r="B103" s="366"/>
      <c r="C103" s="366"/>
      <c r="D103" s="366"/>
      <c r="E103" s="366"/>
      <c r="F103" s="270" t="s">
        <v>31</v>
      </c>
      <c r="G103" s="240">
        <f>SUM(G101:G102)</f>
        <v>0</v>
      </c>
      <c r="H103" s="271"/>
    </row>
    <row r="104" spans="1:8" x14ac:dyDescent="0.2">
      <c r="A104" s="247"/>
      <c r="B104" s="242"/>
      <c r="C104" s="242"/>
      <c r="D104" s="243"/>
      <c r="E104" s="244"/>
      <c r="F104" s="245"/>
      <c r="G104" s="246"/>
      <c r="H104" s="242"/>
    </row>
    <row r="107" spans="1:8" x14ac:dyDescent="0.2">
      <c r="A107" s="333"/>
      <c r="B107" s="294"/>
      <c r="C107" s="294"/>
      <c r="D107" s="295"/>
      <c r="E107" s="296"/>
      <c r="F107" s="297"/>
      <c r="G107" s="298"/>
      <c r="H107" s="294"/>
    </row>
    <row r="108" spans="1:8" x14ac:dyDescent="0.2">
      <c r="A108" s="333"/>
      <c r="B108" s="294"/>
      <c r="C108" s="294"/>
      <c r="D108" s="295"/>
      <c r="E108" s="296"/>
      <c r="F108" s="297"/>
      <c r="G108" s="298"/>
      <c r="H108" s="294"/>
    </row>
    <row r="109" spans="1:8" x14ac:dyDescent="0.2">
      <c r="A109" s="333"/>
      <c r="B109" s="294"/>
      <c r="C109" s="294"/>
      <c r="D109" s="295"/>
      <c r="E109" s="296"/>
      <c r="F109" s="297"/>
      <c r="G109" s="298"/>
      <c r="H109" s="294"/>
    </row>
  </sheetData>
  <sheetProtection algorithmName="SHA-512" hashValue="qRbmceFZMN7dxtzBUJkFJ6qlSlK5ePevQG2RsiLeOOgVzjS26y6kTBp/DNpIkg6AONccjkhLIWDyCsgPv+5XMg==" saltValue="5o8YUFXdw2u1Dr6jskVY+w==" spinCount="100000" sheet="1" objects="1" scenarios="1"/>
  <mergeCells count="19">
    <mergeCell ref="A88:E88"/>
    <mergeCell ref="A99:B99"/>
    <mergeCell ref="A103:E103"/>
    <mergeCell ref="A3:H3"/>
    <mergeCell ref="A23:B23"/>
    <mergeCell ref="A91:B91"/>
    <mergeCell ref="A96:E96"/>
    <mergeCell ref="A6:B6"/>
    <mergeCell ref="A20:E20"/>
    <mergeCell ref="A65:B65"/>
    <mergeCell ref="A62:E62"/>
    <mergeCell ref="A67:B67"/>
    <mergeCell ref="C67:H67"/>
    <mergeCell ref="A73:B73"/>
    <mergeCell ref="C73:H73"/>
    <mergeCell ref="A77:B77"/>
    <mergeCell ref="C77:H77"/>
    <mergeCell ref="A82:B82"/>
    <mergeCell ref="C82:H82"/>
  </mergeCells>
  <pageMargins left="0.74803149606299213" right="0.74803149606299213" top="0.74803149606299213" bottom="0.35433070866141736" header="0.27559055118110237" footer="0.35433070866141736"/>
  <pageSetup paperSize="9" scale="74" fitToHeight="0" orientation="landscape" horizontalDpi="300" verticalDpi="300" r:id="rId1"/>
  <headerFooter alignWithMargins="0"/>
  <rowBreaks count="3" manualBreakCount="3">
    <brk id="20" max="16383" man="1"/>
    <brk id="62" max="16383" man="1"/>
    <brk id="88" max="16383" man="1"/>
  </rowBreaks>
  <colBreaks count="2" manualBreakCount="2">
    <brk id="3" max="1048575" man="1"/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árok4">
    <tabColor rgb="FFFF0000"/>
  </sheetPr>
  <dimension ref="B1:F45"/>
  <sheetViews>
    <sheetView zoomScaleNormal="100" workbookViewId="0">
      <selection sqref="A1:E47"/>
    </sheetView>
  </sheetViews>
  <sheetFormatPr defaultColWidth="9.140625" defaultRowHeight="15" x14ac:dyDescent="0.25"/>
  <cols>
    <col min="1" max="1" width="4.140625" style="15" customWidth="1"/>
    <col min="2" max="2" width="51" style="15" customWidth="1"/>
    <col min="3" max="3" width="30.7109375" style="15" customWidth="1"/>
    <col min="4" max="5" width="9.140625" style="15"/>
    <col min="6" max="6" width="10.85546875" style="15" bestFit="1" customWidth="1"/>
    <col min="7" max="16384" width="9.140625" style="15"/>
  </cols>
  <sheetData>
    <row r="1" spans="2:5" x14ac:dyDescent="0.25">
      <c r="B1" s="389" t="s">
        <v>418</v>
      </c>
      <c r="C1" s="389"/>
    </row>
    <row r="2" spans="2:5" x14ac:dyDescent="0.25">
      <c r="B2" s="13"/>
      <c r="C2" s="13"/>
    </row>
    <row r="3" spans="2:5" ht="15" customHeight="1" x14ac:dyDescent="0.25">
      <c r="B3" s="392" t="s">
        <v>425</v>
      </c>
      <c r="C3" s="392"/>
    </row>
    <row r="4" spans="2:5" ht="15" customHeight="1" x14ac:dyDescent="0.25">
      <c r="B4" s="392"/>
      <c r="C4" s="392"/>
    </row>
    <row r="5" spans="2:5" ht="15.75" thickBot="1" x14ac:dyDescent="0.3">
      <c r="B5" s="393"/>
      <c r="C5" s="393"/>
    </row>
    <row r="6" spans="2:5" ht="16.5" thickTop="1" thickBot="1" x14ac:dyDescent="0.3">
      <c r="B6" s="14"/>
      <c r="C6" s="14"/>
    </row>
    <row r="7" spans="2:5" ht="16.5" thickTop="1" thickBot="1" x14ac:dyDescent="0.3">
      <c r="C7" s="203" t="s">
        <v>388</v>
      </c>
    </row>
    <row r="8" spans="2:5" ht="15.75" thickBot="1" x14ac:dyDescent="0.3">
      <c r="B8" s="390" t="s">
        <v>379</v>
      </c>
      <c r="C8" s="391"/>
    </row>
    <row r="9" spans="2:5" ht="45" x14ac:dyDescent="0.25">
      <c r="B9" s="299" t="str">
        <f>'Príl.č.1 B2-Servis ZnH I.'!C6</f>
        <v>Sčítač dopravy kombinovaný s TU (predmetom je len servis časti TU, technológiu sčítača dopravy rieši iná zmluva)</v>
      </c>
      <c r="C9" s="300">
        <f>'Príl.č.1 B2-Servis ZnH I.'!G17</f>
        <v>0</v>
      </c>
    </row>
    <row r="10" spans="2:5" x14ac:dyDescent="0.25">
      <c r="B10" s="301" t="str">
        <f>'Príl.č.1 B2-Servis ZnH I.'!C20</f>
        <v>Kamerový dohľad kombinovaný s TU</v>
      </c>
      <c r="C10" s="302">
        <f>'Príl.č.1 B2-Servis ZnH I.'!G73</f>
        <v>0</v>
      </c>
      <c r="D10" s="241"/>
      <c r="E10" s="241"/>
    </row>
    <row r="11" spans="2:5" x14ac:dyDescent="0.25">
      <c r="B11" s="303" t="str">
        <f>'Príl.č.1 B2-Servis ZnH I.'!C76</f>
        <v>WiFi kombinovaný s TU</v>
      </c>
      <c r="C11" s="304">
        <f>'Príl.č.1 B2-Servis ZnH I.'!G89</f>
        <v>0</v>
      </c>
    </row>
    <row r="12" spans="2:5" ht="30" x14ac:dyDescent="0.25">
      <c r="B12" s="303" t="str">
        <f>'Príl.č.1 B2-Servis ZnH I.'!C92</f>
        <v>Optické vedenia, Optické rozvádzače, Káblové vedenia, Rozvádzače NN</v>
      </c>
      <c r="C12" s="305">
        <f>'Príl.č.1 B2-Servis ZnH I.'!G113</f>
        <v>0</v>
      </c>
    </row>
    <row r="13" spans="2:5" x14ac:dyDescent="0.25">
      <c r="B13" s="306" t="str">
        <f>'Príl.č.1 B2-Servis ZnH I.'!C124</f>
        <v>Správy - Technologické vybavenie rýchlostnej cesty R2</v>
      </c>
      <c r="C13" s="307">
        <f>'Príl.č.1 B2-Servis ZnH I.'!G128</f>
        <v>0</v>
      </c>
    </row>
    <row r="14" spans="2:5" ht="15.75" thickBot="1" x14ac:dyDescent="0.3">
      <c r="B14" s="308" t="str">
        <f>'Príl.č.1 B2-Servis ZnH I.'!C116</f>
        <v>Lokálne operátorské pracovisko</v>
      </c>
      <c r="C14" s="309">
        <f>'Príl.č.1 B2-Servis ZnH I.'!G121</f>
        <v>0</v>
      </c>
    </row>
    <row r="15" spans="2:5" ht="15.75" thickBot="1" x14ac:dyDescent="0.3">
      <c r="B15" s="310" t="s">
        <v>381</v>
      </c>
      <c r="C15" s="311">
        <f>SUM(C9:C14)</f>
        <v>0</v>
      </c>
    </row>
    <row r="16" spans="2:5" ht="15.75" thickBot="1" x14ac:dyDescent="0.3">
      <c r="B16" s="312"/>
      <c r="C16" s="313"/>
    </row>
    <row r="17" spans="2:6" ht="16.5" thickTop="1" thickBot="1" x14ac:dyDescent="0.3">
      <c r="C17" s="203" t="s">
        <v>388</v>
      </c>
    </row>
    <row r="18" spans="2:6" ht="15.75" thickBot="1" x14ac:dyDescent="0.3">
      <c r="B18" s="390" t="s">
        <v>380</v>
      </c>
      <c r="C18" s="391"/>
    </row>
    <row r="19" spans="2:6" x14ac:dyDescent="0.25">
      <c r="B19" s="314" t="str">
        <f>'Príl.č.1.1 B2-ServisZV-PstrKrII'!C6</f>
        <v>Technologické uzly a PDZ (RPDZ)</v>
      </c>
      <c r="C19" s="315">
        <f>'Príl.č.1.1 B2-ServisZV-PstrKrII'!G20</f>
        <v>0</v>
      </c>
    </row>
    <row r="20" spans="2:6" x14ac:dyDescent="0.25">
      <c r="B20" s="303" t="str">
        <f>'Príl.č.1.1 B2-ServisZV-PstrKrII'!C23</f>
        <v>Kamerový dohľad</v>
      </c>
      <c r="C20" s="304">
        <f>'Príl.č.1.1 B2-ServisZV-PstrKrII'!G62</f>
        <v>0</v>
      </c>
    </row>
    <row r="21" spans="2:6" ht="30" x14ac:dyDescent="0.25">
      <c r="B21" s="303" t="str">
        <f>'Príl.č.1.1 B2-ServisZV-PstrKrII'!C65</f>
        <v>Optické vedenia, Optické rozvádzače, Káblové vedenia, Rozvádzače NN</v>
      </c>
      <c r="C21" s="305">
        <f>'Príl.č.1.1 B2-ServisZV-PstrKrII'!G88</f>
        <v>0</v>
      </c>
    </row>
    <row r="22" spans="2:6" x14ac:dyDescent="0.25">
      <c r="B22" s="306" t="str">
        <f>'Príl.č.1.1 B2-ServisZV-PstrKrII'!C99</f>
        <v>Správy - Technologické vybavenie rýchlostnej cesty R2</v>
      </c>
      <c r="C22" s="307">
        <f>'Príl.č.1.1 B2-ServisZV-PstrKrII'!G103</f>
        <v>0</v>
      </c>
    </row>
    <row r="23" spans="2:6" ht="15.75" thickBot="1" x14ac:dyDescent="0.3">
      <c r="B23" s="306" t="str">
        <f>'Príl.č.1.1 B2-ServisZV-PstrKrII'!C91</f>
        <v>Lokálne operátorské pracovisko</v>
      </c>
      <c r="C23" s="316">
        <f>'Príl.č.1.1 B2-ServisZV-PstrKrII'!G96</f>
        <v>0</v>
      </c>
    </row>
    <row r="24" spans="2:6" ht="15.75" thickBot="1" x14ac:dyDescent="0.3">
      <c r="B24" s="310" t="s">
        <v>381</v>
      </c>
      <c r="C24" s="311">
        <f>SUM(C19:C23)</f>
        <v>0</v>
      </c>
    </row>
    <row r="25" spans="2:6" x14ac:dyDescent="0.25">
      <c r="B25" s="312"/>
      <c r="C25" s="313"/>
      <c r="F25" s="317"/>
    </row>
    <row r="26" spans="2:6" x14ac:dyDescent="0.25">
      <c r="B26" s="312"/>
      <c r="C26" s="313"/>
      <c r="F26" s="317"/>
    </row>
    <row r="27" spans="2:6" x14ac:dyDescent="0.25">
      <c r="B27" s="312"/>
      <c r="C27" s="313"/>
      <c r="F27" s="317"/>
    </row>
    <row r="28" spans="2:6" x14ac:dyDescent="0.25">
      <c r="B28" s="13"/>
      <c r="C28" s="13"/>
    </row>
    <row r="29" spans="2:6" ht="15.75" thickBot="1" x14ac:dyDescent="0.3">
      <c r="B29" s="16"/>
      <c r="C29" s="16"/>
    </row>
    <row r="30" spans="2:6" ht="15.75" thickTop="1" x14ac:dyDescent="0.25">
      <c r="B30" s="13"/>
      <c r="C30" s="13"/>
    </row>
    <row r="31" spans="2:6" ht="15.75" thickBot="1" x14ac:dyDescent="0.3">
      <c r="B31" s="13"/>
      <c r="C31" s="13"/>
    </row>
    <row r="32" spans="2:6" ht="16.5" thickTop="1" thickBot="1" x14ac:dyDescent="0.3">
      <c r="B32" s="13"/>
      <c r="C32" s="203" t="s">
        <v>388</v>
      </c>
    </row>
    <row r="33" spans="2:3" ht="16.5" thickTop="1" thickBot="1" x14ac:dyDescent="0.3">
      <c r="B33" s="318" t="s">
        <v>386</v>
      </c>
      <c r="C33" s="17">
        <f>C15+C24</f>
        <v>0</v>
      </c>
    </row>
    <row r="34" spans="2:3" ht="16.5" thickTop="1" thickBot="1" x14ac:dyDescent="0.3">
      <c r="B34" s="13"/>
      <c r="C34" s="13"/>
    </row>
    <row r="35" spans="2:3" ht="16.5" thickTop="1" thickBot="1" x14ac:dyDescent="0.3">
      <c r="B35" s="51" t="s">
        <v>387</v>
      </c>
      <c r="C35" s="1">
        <f>4*C33</f>
        <v>0</v>
      </c>
    </row>
    <row r="36" spans="2:3" ht="16.5" thickTop="1" thickBot="1" x14ac:dyDescent="0.3">
      <c r="B36" s="13"/>
      <c r="C36" s="13"/>
    </row>
    <row r="37" spans="2:3" ht="16.5" thickTop="1" thickBot="1" x14ac:dyDescent="0.3">
      <c r="B37" s="348" t="s">
        <v>433</v>
      </c>
      <c r="C37" s="347">
        <f>C35*0.2</f>
        <v>0</v>
      </c>
    </row>
    <row r="38" spans="2:3" ht="16.5" thickTop="1" thickBot="1" x14ac:dyDescent="0.3">
      <c r="B38" s="13"/>
      <c r="C38" s="13"/>
    </row>
    <row r="39" spans="2:3" ht="16.5" thickTop="1" thickBot="1" x14ac:dyDescent="0.3">
      <c r="B39" s="319" t="s">
        <v>392</v>
      </c>
      <c r="C39" s="17">
        <f>C37+C35</f>
        <v>0</v>
      </c>
    </row>
    <row r="40" spans="2:3" ht="15.75" thickTop="1" x14ac:dyDescent="0.25"/>
    <row r="42" spans="2:3" ht="36.75" customHeight="1" x14ac:dyDescent="0.25">
      <c r="B42" s="394" t="s">
        <v>432</v>
      </c>
      <c r="C42" s="395"/>
    </row>
    <row r="44" spans="2:3" x14ac:dyDescent="0.25">
      <c r="B44" s="320"/>
      <c r="C44" s="320"/>
    </row>
    <row r="45" spans="2:3" x14ac:dyDescent="0.25">
      <c r="B45" s="320"/>
      <c r="C45" s="320"/>
    </row>
  </sheetData>
  <sheetProtection algorithmName="SHA-512" hashValue="zGJnomt76McVTllTSMItghNJxwtD9P6bYGRetbBG19OhCfxyYq5BHywmldv0bWLO2a3T/AitzwAXZNEeews0WA==" saltValue="pVg54QzqE72bzKRWqI0uag==" spinCount="100000" sheet="1" objects="1" scenarios="1"/>
  <mergeCells count="5">
    <mergeCell ref="B1:C1"/>
    <mergeCell ref="B8:C8"/>
    <mergeCell ref="B3:C5"/>
    <mergeCell ref="B18:C18"/>
    <mergeCell ref="B42:C42"/>
  </mergeCells>
  <pageMargins left="0.7" right="0.7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árok5">
    <tabColor rgb="FF00B050"/>
    <pageSetUpPr fitToPage="1"/>
  </sheetPr>
  <dimension ref="A1:H209"/>
  <sheetViews>
    <sheetView zoomScale="85" zoomScaleNormal="85" workbookViewId="0">
      <selection sqref="A1:H209"/>
    </sheetView>
  </sheetViews>
  <sheetFormatPr defaultColWidth="9.140625" defaultRowHeight="15" x14ac:dyDescent="0.25"/>
  <cols>
    <col min="1" max="1" width="5.42578125" style="178" customWidth="1"/>
    <col min="2" max="2" width="81" style="15" customWidth="1"/>
    <col min="3" max="3" width="21.28515625" style="15" customWidth="1"/>
    <col min="4" max="4" width="14.85546875" style="15" customWidth="1"/>
    <col min="5" max="5" width="13.5703125" style="178" customWidth="1"/>
    <col min="6" max="6" width="14.28515625" style="15" customWidth="1"/>
    <col min="7" max="7" width="19.140625" style="15" customWidth="1"/>
    <col min="8" max="16384" width="9.140625" style="15"/>
  </cols>
  <sheetData>
    <row r="1" spans="1:8" x14ac:dyDescent="0.25">
      <c r="D1" s="179"/>
      <c r="E1" s="180"/>
      <c r="G1" s="49" t="s">
        <v>426</v>
      </c>
    </row>
    <row r="2" spans="1:8" x14ac:dyDescent="0.25">
      <c r="D2" s="179"/>
      <c r="E2" s="180"/>
      <c r="G2" s="49"/>
    </row>
    <row r="3" spans="1:8" ht="15.75" x14ac:dyDescent="0.25">
      <c r="A3" s="360" t="s">
        <v>425</v>
      </c>
      <c r="B3" s="360"/>
      <c r="C3" s="360"/>
      <c r="D3" s="360"/>
      <c r="E3" s="360"/>
      <c r="F3" s="360"/>
      <c r="G3" s="360"/>
      <c r="H3" s="337"/>
    </row>
    <row r="4" spans="1:8" ht="15.75" thickBot="1" x14ac:dyDescent="0.3">
      <c r="A4" s="181"/>
      <c r="B4" s="182"/>
      <c r="C4" s="179"/>
      <c r="D4" s="179"/>
      <c r="E4" s="183"/>
      <c r="F4" s="179"/>
      <c r="G4" s="179"/>
    </row>
    <row r="5" spans="1:8" x14ac:dyDescent="0.25">
      <c r="A5" s="396" t="s">
        <v>19</v>
      </c>
      <c r="B5" s="398" t="s">
        <v>0</v>
      </c>
      <c r="C5" s="400" t="s">
        <v>20</v>
      </c>
      <c r="D5" s="400"/>
      <c r="E5" s="398" t="s">
        <v>377</v>
      </c>
      <c r="F5" s="398" t="s">
        <v>385</v>
      </c>
      <c r="G5" s="403" t="s">
        <v>389</v>
      </c>
    </row>
    <row r="6" spans="1:8" ht="25.5" customHeight="1" thickBot="1" x14ac:dyDescent="0.3">
      <c r="A6" s="397"/>
      <c r="B6" s="399"/>
      <c r="C6" s="184" t="s">
        <v>21</v>
      </c>
      <c r="D6" s="184" t="s">
        <v>22</v>
      </c>
      <c r="E6" s="399"/>
      <c r="F6" s="399"/>
      <c r="G6" s="404"/>
    </row>
    <row r="7" spans="1:8" x14ac:dyDescent="0.25">
      <c r="A7" s="185">
        <v>1</v>
      </c>
      <c r="B7" s="186" t="s">
        <v>48</v>
      </c>
      <c r="C7" s="338"/>
      <c r="D7" s="338"/>
      <c r="E7" s="41">
        <v>1</v>
      </c>
      <c r="F7" s="42"/>
      <c r="G7" s="43">
        <f t="shared" ref="G7" si="0">E7*ROUND(F7, 2)</f>
        <v>0</v>
      </c>
    </row>
    <row r="8" spans="1:8" x14ac:dyDescent="0.25">
      <c r="A8" s="187">
        <v>2</v>
      </c>
      <c r="B8" s="188" t="s">
        <v>267</v>
      </c>
      <c r="C8" s="339"/>
      <c r="D8" s="339"/>
      <c r="E8" s="44">
        <v>2</v>
      </c>
      <c r="F8" s="46"/>
      <c r="G8" s="47">
        <f t="shared" ref="G8:G71" si="1">E8*ROUND(F8, 2)</f>
        <v>0</v>
      </c>
    </row>
    <row r="9" spans="1:8" x14ac:dyDescent="0.25">
      <c r="A9" s="187">
        <v>3</v>
      </c>
      <c r="B9" s="188" t="s">
        <v>49</v>
      </c>
      <c r="C9" s="339"/>
      <c r="D9" s="339"/>
      <c r="E9" s="44">
        <v>1</v>
      </c>
      <c r="F9" s="46"/>
      <c r="G9" s="47">
        <f t="shared" si="1"/>
        <v>0</v>
      </c>
    </row>
    <row r="10" spans="1:8" x14ac:dyDescent="0.25">
      <c r="A10" s="187">
        <v>4</v>
      </c>
      <c r="B10" s="188" t="s">
        <v>50</v>
      </c>
      <c r="C10" s="339"/>
      <c r="D10" s="340"/>
      <c r="E10" s="44">
        <v>1</v>
      </c>
      <c r="F10" s="46"/>
      <c r="G10" s="47">
        <f t="shared" si="1"/>
        <v>0</v>
      </c>
    </row>
    <row r="11" spans="1:8" x14ac:dyDescent="0.25">
      <c r="A11" s="187">
        <v>5</v>
      </c>
      <c r="B11" s="188" t="s">
        <v>51</v>
      </c>
      <c r="C11" s="341"/>
      <c r="D11" s="342"/>
      <c r="E11" s="44">
        <v>1</v>
      </c>
      <c r="F11" s="46"/>
      <c r="G11" s="47">
        <f t="shared" si="1"/>
        <v>0</v>
      </c>
    </row>
    <row r="12" spans="1:8" x14ac:dyDescent="0.25">
      <c r="A12" s="187">
        <v>6</v>
      </c>
      <c r="B12" s="188" t="s">
        <v>52</v>
      </c>
      <c r="C12" s="341"/>
      <c r="D12" s="342"/>
      <c r="E12" s="44">
        <v>1</v>
      </c>
      <c r="F12" s="46"/>
      <c r="G12" s="47">
        <f t="shared" si="1"/>
        <v>0</v>
      </c>
    </row>
    <row r="13" spans="1:8" x14ac:dyDescent="0.25">
      <c r="A13" s="187">
        <v>7</v>
      </c>
      <c r="B13" s="188" t="s">
        <v>53</v>
      </c>
      <c r="C13" s="341"/>
      <c r="D13" s="342"/>
      <c r="E13" s="44">
        <v>1</v>
      </c>
      <c r="F13" s="46"/>
      <c r="G13" s="47">
        <f t="shared" si="1"/>
        <v>0</v>
      </c>
    </row>
    <row r="14" spans="1:8" x14ac:dyDescent="0.25">
      <c r="A14" s="187">
        <v>8</v>
      </c>
      <c r="B14" s="188" t="s">
        <v>54</v>
      </c>
      <c r="C14" s="341"/>
      <c r="D14" s="342"/>
      <c r="E14" s="44">
        <v>1</v>
      </c>
      <c r="F14" s="46"/>
      <c r="G14" s="47">
        <f t="shared" si="1"/>
        <v>0</v>
      </c>
    </row>
    <row r="15" spans="1:8" x14ac:dyDescent="0.25">
      <c r="A15" s="187">
        <v>9</v>
      </c>
      <c r="B15" s="188" t="s">
        <v>55</v>
      </c>
      <c r="C15" s="341"/>
      <c r="D15" s="342"/>
      <c r="E15" s="44">
        <v>4</v>
      </c>
      <c r="F15" s="46"/>
      <c r="G15" s="47">
        <f t="shared" si="1"/>
        <v>0</v>
      </c>
    </row>
    <row r="16" spans="1:8" x14ac:dyDescent="0.25">
      <c r="A16" s="187">
        <v>10</v>
      </c>
      <c r="B16" s="188" t="s">
        <v>56</v>
      </c>
      <c r="C16" s="341"/>
      <c r="D16" s="342"/>
      <c r="E16" s="44">
        <v>5</v>
      </c>
      <c r="F16" s="46"/>
      <c r="G16" s="47">
        <f t="shared" si="1"/>
        <v>0</v>
      </c>
    </row>
    <row r="17" spans="1:7" x14ac:dyDescent="0.25">
      <c r="A17" s="187">
        <v>11</v>
      </c>
      <c r="B17" s="188" t="s">
        <v>57</v>
      </c>
      <c r="C17" s="341"/>
      <c r="D17" s="342"/>
      <c r="E17" s="44">
        <v>2</v>
      </c>
      <c r="F17" s="46"/>
      <c r="G17" s="47">
        <f t="shared" si="1"/>
        <v>0</v>
      </c>
    </row>
    <row r="18" spans="1:7" x14ac:dyDescent="0.25">
      <c r="A18" s="187">
        <v>12</v>
      </c>
      <c r="B18" s="188" t="s">
        <v>268</v>
      </c>
      <c r="C18" s="341"/>
      <c r="D18" s="342"/>
      <c r="E18" s="44">
        <v>2</v>
      </c>
      <c r="F18" s="46"/>
      <c r="G18" s="47">
        <f t="shared" si="1"/>
        <v>0</v>
      </c>
    </row>
    <row r="19" spans="1:7" x14ac:dyDescent="0.25">
      <c r="A19" s="187">
        <v>13</v>
      </c>
      <c r="B19" s="188" t="s">
        <v>270</v>
      </c>
      <c r="C19" s="341"/>
      <c r="D19" s="342"/>
      <c r="E19" s="44">
        <v>4</v>
      </c>
      <c r="F19" s="46"/>
      <c r="G19" s="47">
        <f t="shared" si="1"/>
        <v>0</v>
      </c>
    </row>
    <row r="20" spans="1:7" x14ac:dyDescent="0.25">
      <c r="A20" s="187">
        <v>14</v>
      </c>
      <c r="B20" s="189" t="s">
        <v>71</v>
      </c>
      <c r="C20" s="341"/>
      <c r="D20" s="342"/>
      <c r="E20" s="44">
        <v>7</v>
      </c>
      <c r="F20" s="46"/>
      <c r="G20" s="47">
        <f t="shared" si="1"/>
        <v>0</v>
      </c>
    </row>
    <row r="21" spans="1:7" x14ac:dyDescent="0.25">
      <c r="A21" s="187">
        <v>15</v>
      </c>
      <c r="B21" s="189" t="s">
        <v>279</v>
      </c>
      <c r="C21" s="341"/>
      <c r="D21" s="342"/>
      <c r="E21" s="44">
        <v>7</v>
      </c>
      <c r="F21" s="46"/>
      <c r="G21" s="47">
        <f t="shared" si="1"/>
        <v>0</v>
      </c>
    </row>
    <row r="22" spans="1:7" x14ac:dyDescent="0.25">
      <c r="A22" s="187">
        <v>16</v>
      </c>
      <c r="B22" s="188" t="s">
        <v>58</v>
      </c>
      <c r="C22" s="341"/>
      <c r="D22" s="342"/>
      <c r="E22" s="44">
        <v>2</v>
      </c>
      <c r="F22" s="46"/>
      <c r="G22" s="47">
        <f t="shared" si="1"/>
        <v>0</v>
      </c>
    </row>
    <row r="23" spans="1:7" x14ac:dyDescent="0.25">
      <c r="A23" s="187">
        <v>17</v>
      </c>
      <c r="B23" s="188" t="s">
        <v>59</v>
      </c>
      <c r="C23" s="341"/>
      <c r="D23" s="342"/>
      <c r="E23" s="44">
        <v>2</v>
      </c>
      <c r="F23" s="46"/>
      <c r="G23" s="47">
        <f t="shared" si="1"/>
        <v>0</v>
      </c>
    </row>
    <row r="24" spans="1:7" x14ac:dyDescent="0.25">
      <c r="A24" s="187">
        <v>18</v>
      </c>
      <c r="B24" s="188" t="s">
        <v>269</v>
      </c>
      <c r="C24" s="341"/>
      <c r="D24" s="342"/>
      <c r="E24" s="44">
        <v>5</v>
      </c>
      <c r="F24" s="46"/>
      <c r="G24" s="47">
        <f t="shared" si="1"/>
        <v>0</v>
      </c>
    </row>
    <row r="25" spans="1:7" x14ac:dyDescent="0.25">
      <c r="A25" s="187">
        <v>19</v>
      </c>
      <c r="B25" s="190" t="s">
        <v>60</v>
      </c>
      <c r="C25" s="341"/>
      <c r="D25" s="342"/>
      <c r="E25" s="44">
        <v>1</v>
      </c>
      <c r="F25" s="46"/>
      <c r="G25" s="47">
        <f t="shared" si="1"/>
        <v>0</v>
      </c>
    </row>
    <row r="26" spans="1:7" x14ac:dyDescent="0.25">
      <c r="A26" s="187">
        <v>20</v>
      </c>
      <c r="B26" s="189" t="s">
        <v>61</v>
      </c>
      <c r="C26" s="341"/>
      <c r="D26" s="342"/>
      <c r="E26" s="44">
        <v>1</v>
      </c>
      <c r="F26" s="46"/>
      <c r="G26" s="47">
        <f t="shared" si="1"/>
        <v>0</v>
      </c>
    </row>
    <row r="27" spans="1:7" x14ac:dyDescent="0.25">
      <c r="A27" s="187">
        <v>21</v>
      </c>
      <c r="B27" s="189" t="s">
        <v>62</v>
      </c>
      <c r="C27" s="341"/>
      <c r="D27" s="342"/>
      <c r="E27" s="44">
        <v>1</v>
      </c>
      <c r="F27" s="46"/>
      <c r="G27" s="47">
        <f t="shared" si="1"/>
        <v>0</v>
      </c>
    </row>
    <row r="28" spans="1:7" x14ac:dyDescent="0.25">
      <c r="A28" s="187">
        <v>22</v>
      </c>
      <c r="B28" s="189" t="s">
        <v>63</v>
      </c>
      <c r="C28" s="341"/>
      <c r="D28" s="342"/>
      <c r="E28" s="44">
        <v>1</v>
      </c>
      <c r="F28" s="46"/>
      <c r="G28" s="47">
        <f t="shared" si="1"/>
        <v>0</v>
      </c>
    </row>
    <row r="29" spans="1:7" x14ac:dyDescent="0.25">
      <c r="A29" s="187">
        <v>23</v>
      </c>
      <c r="B29" s="189" t="s">
        <v>64</v>
      </c>
      <c r="C29" s="341"/>
      <c r="D29" s="342"/>
      <c r="E29" s="44">
        <v>1</v>
      </c>
      <c r="F29" s="46"/>
      <c r="G29" s="47">
        <f t="shared" si="1"/>
        <v>0</v>
      </c>
    </row>
    <row r="30" spans="1:7" x14ac:dyDescent="0.25">
      <c r="A30" s="187">
        <v>24</v>
      </c>
      <c r="B30" s="189" t="s">
        <v>65</v>
      </c>
      <c r="C30" s="341"/>
      <c r="D30" s="342"/>
      <c r="E30" s="44">
        <v>1</v>
      </c>
      <c r="F30" s="46"/>
      <c r="G30" s="47">
        <f t="shared" si="1"/>
        <v>0</v>
      </c>
    </row>
    <row r="31" spans="1:7" x14ac:dyDescent="0.25">
      <c r="A31" s="187">
        <v>25</v>
      </c>
      <c r="B31" s="189" t="s">
        <v>66</v>
      </c>
      <c r="C31" s="341"/>
      <c r="D31" s="342"/>
      <c r="E31" s="44">
        <v>1</v>
      </c>
      <c r="F31" s="46"/>
      <c r="G31" s="47">
        <f t="shared" si="1"/>
        <v>0</v>
      </c>
    </row>
    <row r="32" spans="1:7" x14ac:dyDescent="0.25">
      <c r="A32" s="187">
        <v>26</v>
      </c>
      <c r="B32" s="189" t="s">
        <v>310</v>
      </c>
      <c r="C32" s="341"/>
      <c r="D32" s="342"/>
      <c r="E32" s="44">
        <v>4</v>
      </c>
      <c r="F32" s="46"/>
      <c r="G32" s="47">
        <f t="shared" si="1"/>
        <v>0</v>
      </c>
    </row>
    <row r="33" spans="1:7" x14ac:dyDescent="0.25">
      <c r="A33" s="187">
        <v>27</v>
      </c>
      <c r="B33" s="189" t="s">
        <v>67</v>
      </c>
      <c r="C33" s="341"/>
      <c r="D33" s="342"/>
      <c r="E33" s="44">
        <v>1</v>
      </c>
      <c r="F33" s="46"/>
      <c r="G33" s="47">
        <f t="shared" si="1"/>
        <v>0</v>
      </c>
    </row>
    <row r="34" spans="1:7" x14ac:dyDescent="0.25">
      <c r="A34" s="187">
        <v>28</v>
      </c>
      <c r="B34" s="189" t="s">
        <v>68</v>
      </c>
      <c r="C34" s="341"/>
      <c r="D34" s="342"/>
      <c r="E34" s="44">
        <v>2</v>
      </c>
      <c r="F34" s="46"/>
      <c r="G34" s="47">
        <f t="shared" si="1"/>
        <v>0</v>
      </c>
    </row>
    <row r="35" spans="1:7" x14ac:dyDescent="0.25">
      <c r="A35" s="187">
        <v>29</v>
      </c>
      <c r="B35" s="189" t="s">
        <v>314</v>
      </c>
      <c r="C35" s="341"/>
      <c r="D35" s="342"/>
      <c r="E35" s="44">
        <v>1</v>
      </c>
      <c r="F35" s="46"/>
      <c r="G35" s="47">
        <f t="shared" si="1"/>
        <v>0</v>
      </c>
    </row>
    <row r="36" spans="1:7" x14ac:dyDescent="0.25">
      <c r="A36" s="187">
        <v>30</v>
      </c>
      <c r="B36" s="189" t="s">
        <v>276</v>
      </c>
      <c r="C36" s="341"/>
      <c r="D36" s="342"/>
      <c r="E36" s="44">
        <v>5</v>
      </c>
      <c r="F36" s="46"/>
      <c r="G36" s="47">
        <f t="shared" si="1"/>
        <v>0</v>
      </c>
    </row>
    <row r="37" spans="1:7" x14ac:dyDescent="0.25">
      <c r="A37" s="187">
        <v>31</v>
      </c>
      <c r="B37" s="189" t="s">
        <v>277</v>
      </c>
      <c r="C37" s="341"/>
      <c r="D37" s="342"/>
      <c r="E37" s="44">
        <v>10</v>
      </c>
      <c r="F37" s="46"/>
      <c r="G37" s="47">
        <f t="shared" si="1"/>
        <v>0</v>
      </c>
    </row>
    <row r="38" spans="1:7" x14ac:dyDescent="0.25">
      <c r="A38" s="187">
        <v>32</v>
      </c>
      <c r="B38" s="189" t="s">
        <v>278</v>
      </c>
      <c r="C38" s="341"/>
      <c r="D38" s="342"/>
      <c r="E38" s="44">
        <v>10</v>
      </c>
      <c r="F38" s="46"/>
      <c r="G38" s="47">
        <f t="shared" si="1"/>
        <v>0</v>
      </c>
    </row>
    <row r="39" spans="1:7" x14ac:dyDescent="0.25">
      <c r="A39" s="187">
        <v>33</v>
      </c>
      <c r="B39" s="189" t="s">
        <v>69</v>
      </c>
      <c r="C39" s="341"/>
      <c r="D39" s="342"/>
      <c r="E39" s="44">
        <v>5</v>
      </c>
      <c r="F39" s="46"/>
      <c r="G39" s="47">
        <f t="shared" si="1"/>
        <v>0</v>
      </c>
    </row>
    <row r="40" spans="1:7" x14ac:dyDescent="0.25">
      <c r="A40" s="187">
        <v>34</v>
      </c>
      <c r="B40" s="189" t="s">
        <v>271</v>
      </c>
      <c r="C40" s="341"/>
      <c r="D40" s="342"/>
      <c r="E40" s="44">
        <v>5</v>
      </c>
      <c r="F40" s="46"/>
      <c r="G40" s="47">
        <f t="shared" si="1"/>
        <v>0</v>
      </c>
    </row>
    <row r="41" spans="1:7" x14ac:dyDescent="0.25">
      <c r="A41" s="187">
        <v>35</v>
      </c>
      <c r="B41" s="189" t="s">
        <v>293</v>
      </c>
      <c r="C41" s="341"/>
      <c r="D41" s="342"/>
      <c r="E41" s="44">
        <v>2</v>
      </c>
      <c r="F41" s="46"/>
      <c r="G41" s="47">
        <f t="shared" si="1"/>
        <v>0</v>
      </c>
    </row>
    <row r="42" spans="1:7" x14ac:dyDescent="0.25">
      <c r="A42" s="187">
        <v>36</v>
      </c>
      <c r="B42" s="189" t="s">
        <v>301</v>
      </c>
      <c r="C42" s="341"/>
      <c r="D42" s="342"/>
      <c r="E42" s="44">
        <v>2</v>
      </c>
      <c r="F42" s="46"/>
      <c r="G42" s="47">
        <f t="shared" si="1"/>
        <v>0</v>
      </c>
    </row>
    <row r="43" spans="1:7" x14ac:dyDescent="0.25">
      <c r="A43" s="187">
        <v>37</v>
      </c>
      <c r="B43" s="189" t="s">
        <v>313</v>
      </c>
      <c r="C43" s="341"/>
      <c r="D43" s="342"/>
      <c r="E43" s="44">
        <v>2</v>
      </c>
      <c r="F43" s="46"/>
      <c r="G43" s="47">
        <f t="shared" si="1"/>
        <v>0</v>
      </c>
    </row>
    <row r="44" spans="1:7" x14ac:dyDescent="0.25">
      <c r="A44" s="187">
        <v>38</v>
      </c>
      <c r="B44" s="189" t="s">
        <v>272</v>
      </c>
      <c r="C44" s="341"/>
      <c r="D44" s="342"/>
      <c r="E44" s="44">
        <v>5</v>
      </c>
      <c r="F44" s="46"/>
      <c r="G44" s="47">
        <f t="shared" si="1"/>
        <v>0</v>
      </c>
    </row>
    <row r="45" spans="1:7" x14ac:dyDescent="0.25">
      <c r="A45" s="187">
        <v>39</v>
      </c>
      <c r="B45" s="189" t="s">
        <v>273</v>
      </c>
      <c r="C45" s="341"/>
      <c r="D45" s="342"/>
      <c r="E45" s="44">
        <v>5</v>
      </c>
      <c r="F45" s="46"/>
      <c r="G45" s="47">
        <f t="shared" si="1"/>
        <v>0</v>
      </c>
    </row>
    <row r="46" spans="1:7" x14ac:dyDescent="0.25">
      <c r="A46" s="187">
        <v>40</v>
      </c>
      <c r="B46" s="189" t="s">
        <v>274</v>
      </c>
      <c r="C46" s="341"/>
      <c r="D46" s="342"/>
      <c r="E46" s="44">
        <v>5</v>
      </c>
      <c r="F46" s="46"/>
      <c r="G46" s="47">
        <f t="shared" si="1"/>
        <v>0</v>
      </c>
    </row>
    <row r="47" spans="1:7" x14ac:dyDescent="0.25">
      <c r="A47" s="187">
        <v>41</v>
      </c>
      <c r="B47" s="189" t="s">
        <v>275</v>
      </c>
      <c r="C47" s="341"/>
      <c r="D47" s="342"/>
      <c r="E47" s="44">
        <v>5</v>
      </c>
      <c r="F47" s="46"/>
      <c r="G47" s="47">
        <f t="shared" si="1"/>
        <v>0</v>
      </c>
    </row>
    <row r="48" spans="1:7" x14ac:dyDescent="0.25">
      <c r="A48" s="187">
        <v>42</v>
      </c>
      <c r="B48" s="189" t="s">
        <v>290</v>
      </c>
      <c r="C48" s="341"/>
      <c r="D48" s="342"/>
      <c r="E48" s="44">
        <v>5</v>
      </c>
      <c r="F48" s="46"/>
      <c r="G48" s="47">
        <f t="shared" si="1"/>
        <v>0</v>
      </c>
    </row>
    <row r="49" spans="1:7" x14ac:dyDescent="0.25">
      <c r="A49" s="187">
        <v>43</v>
      </c>
      <c r="B49" s="189" t="s">
        <v>291</v>
      </c>
      <c r="C49" s="341"/>
      <c r="D49" s="342"/>
      <c r="E49" s="44">
        <v>5</v>
      </c>
      <c r="F49" s="46"/>
      <c r="G49" s="47">
        <f t="shared" si="1"/>
        <v>0</v>
      </c>
    </row>
    <row r="50" spans="1:7" x14ac:dyDescent="0.25">
      <c r="A50" s="187">
        <v>44</v>
      </c>
      <c r="B50" s="189" t="s">
        <v>292</v>
      </c>
      <c r="C50" s="341"/>
      <c r="D50" s="342"/>
      <c r="E50" s="44">
        <v>5</v>
      </c>
      <c r="F50" s="46"/>
      <c r="G50" s="47">
        <f t="shared" si="1"/>
        <v>0</v>
      </c>
    </row>
    <row r="51" spans="1:7" x14ac:dyDescent="0.25">
      <c r="A51" s="187">
        <v>45</v>
      </c>
      <c r="B51" s="189" t="s">
        <v>295</v>
      </c>
      <c r="C51" s="341"/>
      <c r="D51" s="342"/>
      <c r="E51" s="44">
        <v>5</v>
      </c>
      <c r="F51" s="46"/>
      <c r="G51" s="47">
        <f t="shared" si="1"/>
        <v>0</v>
      </c>
    </row>
    <row r="52" spans="1:7" x14ac:dyDescent="0.25">
      <c r="A52" s="187">
        <v>46</v>
      </c>
      <c r="B52" s="189" t="s">
        <v>291</v>
      </c>
      <c r="C52" s="341"/>
      <c r="D52" s="342"/>
      <c r="E52" s="44">
        <v>5</v>
      </c>
      <c r="F52" s="46"/>
      <c r="G52" s="47">
        <f t="shared" si="1"/>
        <v>0</v>
      </c>
    </row>
    <row r="53" spans="1:7" x14ac:dyDescent="0.25">
      <c r="A53" s="187">
        <v>47</v>
      </c>
      <c r="B53" s="189" t="s">
        <v>292</v>
      </c>
      <c r="C53" s="341"/>
      <c r="D53" s="342"/>
      <c r="E53" s="44">
        <v>5</v>
      </c>
      <c r="F53" s="46"/>
      <c r="G53" s="47">
        <f t="shared" si="1"/>
        <v>0</v>
      </c>
    </row>
    <row r="54" spans="1:7" x14ac:dyDescent="0.25">
      <c r="A54" s="187">
        <v>48</v>
      </c>
      <c r="B54" s="189" t="s">
        <v>298</v>
      </c>
      <c r="C54" s="341"/>
      <c r="D54" s="342"/>
      <c r="E54" s="44">
        <v>5</v>
      </c>
      <c r="F54" s="46"/>
      <c r="G54" s="47">
        <f t="shared" si="1"/>
        <v>0</v>
      </c>
    </row>
    <row r="55" spans="1:7" x14ac:dyDescent="0.25">
      <c r="A55" s="187">
        <v>49</v>
      </c>
      <c r="B55" s="189" t="s">
        <v>299</v>
      </c>
      <c r="C55" s="341"/>
      <c r="D55" s="342"/>
      <c r="E55" s="44">
        <v>5</v>
      </c>
      <c r="F55" s="46"/>
      <c r="G55" s="47">
        <f t="shared" si="1"/>
        <v>0</v>
      </c>
    </row>
    <row r="56" spans="1:7" x14ac:dyDescent="0.25">
      <c r="A56" s="187">
        <v>50</v>
      </c>
      <c r="B56" s="189" t="s">
        <v>311</v>
      </c>
      <c r="C56" s="341"/>
      <c r="D56" s="342"/>
      <c r="E56" s="44">
        <v>2</v>
      </c>
      <c r="F56" s="46"/>
      <c r="G56" s="47">
        <f t="shared" si="1"/>
        <v>0</v>
      </c>
    </row>
    <row r="57" spans="1:7" x14ac:dyDescent="0.25">
      <c r="A57" s="187">
        <v>51</v>
      </c>
      <c r="B57" s="189" t="s">
        <v>70</v>
      </c>
      <c r="C57" s="341"/>
      <c r="D57" s="342"/>
      <c r="E57" s="44">
        <v>10</v>
      </c>
      <c r="F57" s="46"/>
      <c r="G57" s="47">
        <f t="shared" si="1"/>
        <v>0</v>
      </c>
    </row>
    <row r="58" spans="1:7" x14ac:dyDescent="0.25">
      <c r="A58" s="187">
        <v>52</v>
      </c>
      <c r="B58" s="191" t="s">
        <v>294</v>
      </c>
      <c r="C58" s="343"/>
      <c r="D58" s="343"/>
      <c r="E58" s="192">
        <v>3</v>
      </c>
      <c r="F58" s="46"/>
      <c r="G58" s="47">
        <f t="shared" si="1"/>
        <v>0</v>
      </c>
    </row>
    <row r="59" spans="1:7" x14ac:dyDescent="0.25">
      <c r="A59" s="187">
        <v>53</v>
      </c>
      <c r="B59" s="191" t="s">
        <v>296</v>
      </c>
      <c r="C59" s="343"/>
      <c r="D59" s="343"/>
      <c r="E59" s="192">
        <v>2</v>
      </c>
      <c r="F59" s="46"/>
      <c r="G59" s="47">
        <f t="shared" si="1"/>
        <v>0</v>
      </c>
    </row>
    <row r="60" spans="1:7" x14ac:dyDescent="0.25">
      <c r="A60" s="187">
        <v>54</v>
      </c>
      <c r="B60" s="191" t="s">
        <v>297</v>
      </c>
      <c r="C60" s="343"/>
      <c r="D60" s="343"/>
      <c r="E60" s="192">
        <v>2</v>
      </c>
      <c r="F60" s="46"/>
      <c r="G60" s="47">
        <f t="shared" si="1"/>
        <v>0</v>
      </c>
    </row>
    <row r="61" spans="1:7" x14ac:dyDescent="0.25">
      <c r="A61" s="187">
        <v>55</v>
      </c>
      <c r="B61" s="191" t="s">
        <v>300</v>
      </c>
      <c r="C61" s="343"/>
      <c r="D61" s="343"/>
      <c r="E61" s="192">
        <v>2</v>
      </c>
      <c r="F61" s="46"/>
      <c r="G61" s="47">
        <f t="shared" si="1"/>
        <v>0</v>
      </c>
    </row>
    <row r="62" spans="1:7" x14ac:dyDescent="0.25">
      <c r="A62" s="187">
        <v>56</v>
      </c>
      <c r="B62" s="191" t="s">
        <v>312</v>
      </c>
      <c r="C62" s="343"/>
      <c r="D62" s="343"/>
      <c r="E62" s="192">
        <v>2</v>
      </c>
      <c r="F62" s="46"/>
      <c r="G62" s="47">
        <f t="shared" si="1"/>
        <v>0</v>
      </c>
    </row>
    <row r="63" spans="1:7" x14ac:dyDescent="0.25">
      <c r="A63" s="187">
        <v>57</v>
      </c>
      <c r="B63" s="193" t="s">
        <v>263</v>
      </c>
      <c r="C63" s="341"/>
      <c r="D63" s="342"/>
      <c r="E63" s="44">
        <v>3</v>
      </c>
      <c r="F63" s="46"/>
      <c r="G63" s="47">
        <f t="shared" si="1"/>
        <v>0</v>
      </c>
    </row>
    <row r="64" spans="1:7" x14ac:dyDescent="0.25">
      <c r="A64" s="187">
        <v>58</v>
      </c>
      <c r="B64" s="193" t="s">
        <v>289</v>
      </c>
      <c r="C64" s="341"/>
      <c r="D64" s="342"/>
      <c r="E64" s="44">
        <v>3</v>
      </c>
      <c r="F64" s="46"/>
      <c r="G64" s="47">
        <f t="shared" si="1"/>
        <v>0</v>
      </c>
    </row>
    <row r="65" spans="1:7" x14ac:dyDescent="0.25">
      <c r="A65" s="187">
        <v>59</v>
      </c>
      <c r="B65" s="193" t="s">
        <v>73</v>
      </c>
      <c r="C65" s="341"/>
      <c r="D65" s="342"/>
      <c r="E65" s="44">
        <v>5</v>
      </c>
      <c r="F65" s="46"/>
      <c r="G65" s="47">
        <f t="shared" si="1"/>
        <v>0</v>
      </c>
    </row>
    <row r="66" spans="1:7" x14ac:dyDescent="0.25">
      <c r="A66" s="187">
        <v>60</v>
      </c>
      <c r="B66" s="193" t="s">
        <v>74</v>
      </c>
      <c r="C66" s="341"/>
      <c r="D66" s="342"/>
      <c r="E66" s="44">
        <v>20</v>
      </c>
      <c r="F66" s="46"/>
      <c r="G66" s="47">
        <f t="shared" si="1"/>
        <v>0</v>
      </c>
    </row>
    <row r="67" spans="1:7" x14ac:dyDescent="0.25">
      <c r="A67" s="187">
        <v>61</v>
      </c>
      <c r="B67" s="193" t="s">
        <v>75</v>
      </c>
      <c r="C67" s="341"/>
      <c r="D67" s="342"/>
      <c r="E67" s="44">
        <v>5</v>
      </c>
      <c r="F67" s="46"/>
      <c r="G67" s="47">
        <f t="shared" si="1"/>
        <v>0</v>
      </c>
    </row>
    <row r="68" spans="1:7" x14ac:dyDescent="0.25">
      <c r="A68" s="187">
        <v>62</v>
      </c>
      <c r="B68" s="193" t="s">
        <v>76</v>
      </c>
      <c r="C68" s="341"/>
      <c r="D68" s="342"/>
      <c r="E68" s="44">
        <v>1</v>
      </c>
      <c r="F68" s="46"/>
      <c r="G68" s="47">
        <f t="shared" si="1"/>
        <v>0</v>
      </c>
    </row>
    <row r="69" spans="1:7" x14ac:dyDescent="0.25">
      <c r="A69" s="187">
        <v>63</v>
      </c>
      <c r="B69" s="193" t="s">
        <v>77</v>
      </c>
      <c r="C69" s="341"/>
      <c r="D69" s="342"/>
      <c r="E69" s="44">
        <v>5</v>
      </c>
      <c r="F69" s="46"/>
      <c r="G69" s="47">
        <f t="shared" si="1"/>
        <v>0</v>
      </c>
    </row>
    <row r="70" spans="1:7" x14ac:dyDescent="0.25">
      <c r="A70" s="187">
        <v>64</v>
      </c>
      <c r="B70" s="193" t="s">
        <v>78</v>
      </c>
      <c r="C70" s="341"/>
      <c r="D70" s="342"/>
      <c r="E70" s="44">
        <v>10</v>
      </c>
      <c r="F70" s="46"/>
      <c r="G70" s="47">
        <f t="shared" si="1"/>
        <v>0</v>
      </c>
    </row>
    <row r="71" spans="1:7" x14ac:dyDescent="0.25">
      <c r="A71" s="187">
        <v>65</v>
      </c>
      <c r="B71" s="193" t="s">
        <v>79</v>
      </c>
      <c r="C71" s="341"/>
      <c r="D71" s="342"/>
      <c r="E71" s="44">
        <v>1</v>
      </c>
      <c r="F71" s="46"/>
      <c r="G71" s="47">
        <f t="shared" si="1"/>
        <v>0</v>
      </c>
    </row>
    <row r="72" spans="1:7" x14ac:dyDescent="0.25">
      <c r="A72" s="187">
        <v>66</v>
      </c>
      <c r="B72" s="193" t="s">
        <v>80</v>
      </c>
      <c r="C72" s="341"/>
      <c r="D72" s="342"/>
      <c r="E72" s="44">
        <v>5</v>
      </c>
      <c r="F72" s="46"/>
      <c r="G72" s="47">
        <f t="shared" ref="G72:G135" si="2">E72*ROUND(F72, 2)</f>
        <v>0</v>
      </c>
    </row>
    <row r="73" spans="1:7" x14ac:dyDescent="0.25">
      <c r="A73" s="187">
        <v>67</v>
      </c>
      <c r="B73" s="193" t="s">
        <v>81</v>
      </c>
      <c r="C73" s="341"/>
      <c r="D73" s="342"/>
      <c r="E73" s="44">
        <v>5</v>
      </c>
      <c r="F73" s="46"/>
      <c r="G73" s="47">
        <f t="shared" si="2"/>
        <v>0</v>
      </c>
    </row>
    <row r="74" spans="1:7" x14ac:dyDescent="0.25">
      <c r="A74" s="187">
        <v>68</v>
      </c>
      <c r="B74" s="193" t="s">
        <v>82</v>
      </c>
      <c r="C74" s="341"/>
      <c r="D74" s="342"/>
      <c r="E74" s="44">
        <v>10</v>
      </c>
      <c r="F74" s="46"/>
      <c r="G74" s="47">
        <f t="shared" si="2"/>
        <v>0</v>
      </c>
    </row>
    <row r="75" spans="1:7" x14ac:dyDescent="0.25">
      <c r="A75" s="187">
        <v>69</v>
      </c>
      <c r="B75" s="193" t="s">
        <v>86</v>
      </c>
      <c r="C75" s="341"/>
      <c r="D75" s="342"/>
      <c r="E75" s="44">
        <v>1</v>
      </c>
      <c r="F75" s="46"/>
      <c r="G75" s="47">
        <f t="shared" si="2"/>
        <v>0</v>
      </c>
    </row>
    <row r="76" spans="1:7" x14ac:dyDescent="0.25">
      <c r="A76" s="187">
        <v>70</v>
      </c>
      <c r="B76" s="193" t="s">
        <v>88</v>
      </c>
      <c r="C76" s="341"/>
      <c r="D76" s="342"/>
      <c r="E76" s="44">
        <v>1</v>
      </c>
      <c r="F76" s="46"/>
      <c r="G76" s="47">
        <f t="shared" si="2"/>
        <v>0</v>
      </c>
    </row>
    <row r="77" spans="1:7" x14ac:dyDescent="0.25">
      <c r="A77" s="187">
        <v>71</v>
      </c>
      <c r="B77" s="193" t="s">
        <v>75</v>
      </c>
      <c r="C77" s="341"/>
      <c r="D77" s="342"/>
      <c r="E77" s="44">
        <v>5</v>
      </c>
      <c r="F77" s="46"/>
      <c r="G77" s="47">
        <f t="shared" si="2"/>
        <v>0</v>
      </c>
    </row>
    <row r="78" spans="1:7" x14ac:dyDescent="0.25">
      <c r="A78" s="187">
        <v>72</v>
      </c>
      <c r="B78" s="193" t="s">
        <v>89</v>
      </c>
      <c r="C78" s="341"/>
      <c r="D78" s="342"/>
      <c r="E78" s="44">
        <v>5</v>
      </c>
      <c r="F78" s="46"/>
      <c r="G78" s="47">
        <f t="shared" si="2"/>
        <v>0</v>
      </c>
    </row>
    <row r="79" spans="1:7" x14ac:dyDescent="0.25">
      <c r="A79" s="187">
        <v>73</v>
      </c>
      <c r="B79" s="193" t="s">
        <v>76</v>
      </c>
      <c r="C79" s="341"/>
      <c r="D79" s="342"/>
      <c r="E79" s="44">
        <v>1</v>
      </c>
      <c r="F79" s="46"/>
      <c r="G79" s="47">
        <f t="shared" si="2"/>
        <v>0</v>
      </c>
    </row>
    <row r="80" spans="1:7" x14ac:dyDescent="0.25">
      <c r="A80" s="187">
        <v>74</v>
      </c>
      <c r="B80" s="193" t="s">
        <v>90</v>
      </c>
      <c r="C80" s="341"/>
      <c r="D80" s="342"/>
      <c r="E80" s="44">
        <v>10</v>
      </c>
      <c r="F80" s="46"/>
      <c r="G80" s="47">
        <f t="shared" si="2"/>
        <v>0</v>
      </c>
    </row>
    <row r="81" spans="1:7" x14ac:dyDescent="0.25">
      <c r="A81" s="187">
        <v>75</v>
      </c>
      <c r="B81" s="193" t="s">
        <v>93</v>
      </c>
      <c r="C81" s="341"/>
      <c r="D81" s="342"/>
      <c r="E81" s="44">
        <v>10</v>
      </c>
      <c r="F81" s="46"/>
      <c r="G81" s="47">
        <f t="shared" si="2"/>
        <v>0</v>
      </c>
    </row>
    <row r="82" spans="1:7" x14ac:dyDescent="0.25">
      <c r="A82" s="187">
        <v>76</v>
      </c>
      <c r="B82" s="193" t="s">
        <v>315</v>
      </c>
      <c r="C82" s="341"/>
      <c r="D82" s="342"/>
      <c r="E82" s="44">
        <v>1</v>
      </c>
      <c r="F82" s="46"/>
      <c r="G82" s="47">
        <f t="shared" si="2"/>
        <v>0</v>
      </c>
    </row>
    <row r="83" spans="1:7" x14ac:dyDescent="0.25">
      <c r="A83" s="187">
        <v>77</v>
      </c>
      <c r="B83" s="193" t="s">
        <v>316</v>
      </c>
      <c r="C83" s="341"/>
      <c r="D83" s="342"/>
      <c r="E83" s="44">
        <v>1</v>
      </c>
      <c r="F83" s="46"/>
      <c r="G83" s="47">
        <f t="shared" si="2"/>
        <v>0</v>
      </c>
    </row>
    <row r="84" spans="1:7" x14ac:dyDescent="0.25">
      <c r="A84" s="187">
        <v>78</v>
      </c>
      <c r="B84" s="193" t="s">
        <v>317</v>
      </c>
      <c r="C84" s="341"/>
      <c r="D84" s="342"/>
      <c r="E84" s="44">
        <v>1</v>
      </c>
      <c r="F84" s="46"/>
      <c r="G84" s="47">
        <f t="shared" si="2"/>
        <v>0</v>
      </c>
    </row>
    <row r="85" spans="1:7" x14ac:dyDescent="0.25">
      <c r="A85" s="187">
        <v>79</v>
      </c>
      <c r="B85" s="193" t="s">
        <v>318</v>
      </c>
      <c r="C85" s="341"/>
      <c r="D85" s="342"/>
      <c r="E85" s="44">
        <v>2</v>
      </c>
      <c r="F85" s="46"/>
      <c r="G85" s="47">
        <f t="shared" si="2"/>
        <v>0</v>
      </c>
    </row>
    <row r="86" spans="1:7" x14ac:dyDescent="0.25">
      <c r="A86" s="187">
        <v>80</v>
      </c>
      <c r="B86" s="193" t="s">
        <v>319</v>
      </c>
      <c r="C86" s="341"/>
      <c r="D86" s="342"/>
      <c r="E86" s="44">
        <v>2</v>
      </c>
      <c r="F86" s="46"/>
      <c r="G86" s="47">
        <f t="shared" si="2"/>
        <v>0</v>
      </c>
    </row>
    <row r="87" spans="1:7" x14ac:dyDescent="0.25">
      <c r="A87" s="187">
        <v>81</v>
      </c>
      <c r="B87" s="193" t="s">
        <v>320</v>
      </c>
      <c r="C87" s="341"/>
      <c r="D87" s="342"/>
      <c r="E87" s="44">
        <v>1</v>
      </c>
      <c r="F87" s="46"/>
      <c r="G87" s="47">
        <f t="shared" si="2"/>
        <v>0</v>
      </c>
    </row>
    <row r="88" spans="1:7" x14ac:dyDescent="0.25">
      <c r="A88" s="187">
        <v>82</v>
      </c>
      <c r="B88" s="193" t="s">
        <v>321</v>
      </c>
      <c r="C88" s="341"/>
      <c r="D88" s="342"/>
      <c r="E88" s="44">
        <v>1</v>
      </c>
      <c r="F88" s="46"/>
      <c r="G88" s="47">
        <f t="shared" si="2"/>
        <v>0</v>
      </c>
    </row>
    <row r="89" spans="1:7" x14ac:dyDescent="0.25">
      <c r="A89" s="187">
        <v>83</v>
      </c>
      <c r="B89" s="193" t="s">
        <v>322</v>
      </c>
      <c r="C89" s="341"/>
      <c r="D89" s="342"/>
      <c r="E89" s="44">
        <v>2</v>
      </c>
      <c r="F89" s="46"/>
      <c r="G89" s="47">
        <f t="shared" si="2"/>
        <v>0</v>
      </c>
    </row>
    <row r="90" spans="1:7" x14ac:dyDescent="0.25">
      <c r="A90" s="187">
        <v>84</v>
      </c>
      <c r="B90" s="193" t="s">
        <v>323</v>
      </c>
      <c r="C90" s="341"/>
      <c r="D90" s="342"/>
      <c r="E90" s="44">
        <v>1</v>
      </c>
      <c r="F90" s="46"/>
      <c r="G90" s="47">
        <f t="shared" si="2"/>
        <v>0</v>
      </c>
    </row>
    <row r="91" spans="1:7" x14ac:dyDescent="0.25">
      <c r="A91" s="187">
        <v>85</v>
      </c>
      <c r="B91" s="193" t="s">
        <v>324</v>
      </c>
      <c r="C91" s="341"/>
      <c r="D91" s="342"/>
      <c r="E91" s="44">
        <v>1</v>
      </c>
      <c r="F91" s="46"/>
      <c r="G91" s="47">
        <f t="shared" si="2"/>
        <v>0</v>
      </c>
    </row>
    <row r="92" spans="1:7" ht="24.75" x14ac:dyDescent="0.25">
      <c r="A92" s="194">
        <v>86</v>
      </c>
      <c r="B92" s="195" t="s">
        <v>325</v>
      </c>
      <c r="C92" s="341"/>
      <c r="D92" s="342"/>
      <c r="E92" s="44">
        <v>1</v>
      </c>
      <c r="F92" s="46"/>
      <c r="G92" s="47">
        <f t="shared" si="2"/>
        <v>0</v>
      </c>
    </row>
    <row r="93" spans="1:7" x14ac:dyDescent="0.25">
      <c r="A93" s="187">
        <v>87</v>
      </c>
      <c r="B93" s="193" t="s">
        <v>326</v>
      </c>
      <c r="C93" s="341"/>
      <c r="D93" s="342"/>
      <c r="E93" s="44">
        <v>1</v>
      </c>
      <c r="F93" s="46"/>
      <c r="G93" s="47">
        <f t="shared" si="2"/>
        <v>0</v>
      </c>
    </row>
    <row r="94" spans="1:7" x14ac:dyDescent="0.25">
      <c r="A94" s="187">
        <v>88</v>
      </c>
      <c r="B94" s="193" t="s">
        <v>327</v>
      </c>
      <c r="C94" s="341"/>
      <c r="D94" s="342"/>
      <c r="E94" s="44">
        <v>2</v>
      </c>
      <c r="F94" s="46"/>
      <c r="G94" s="47">
        <f t="shared" si="2"/>
        <v>0</v>
      </c>
    </row>
    <row r="95" spans="1:7" x14ac:dyDescent="0.25">
      <c r="A95" s="187">
        <v>89</v>
      </c>
      <c r="B95" s="193" t="s">
        <v>328</v>
      </c>
      <c r="C95" s="341"/>
      <c r="D95" s="342"/>
      <c r="E95" s="44">
        <v>2</v>
      </c>
      <c r="F95" s="46"/>
      <c r="G95" s="47">
        <f t="shared" si="2"/>
        <v>0</v>
      </c>
    </row>
    <row r="96" spans="1:7" x14ac:dyDescent="0.25">
      <c r="A96" s="187">
        <v>90</v>
      </c>
      <c r="B96" s="193" t="s">
        <v>329</v>
      </c>
      <c r="C96" s="341"/>
      <c r="D96" s="342"/>
      <c r="E96" s="44">
        <v>2</v>
      </c>
      <c r="F96" s="46"/>
      <c r="G96" s="47">
        <f t="shared" si="2"/>
        <v>0</v>
      </c>
    </row>
    <row r="97" spans="1:7" x14ac:dyDescent="0.25">
      <c r="A97" s="187">
        <v>91</v>
      </c>
      <c r="B97" s="193" t="s">
        <v>330</v>
      </c>
      <c r="C97" s="341"/>
      <c r="D97" s="342"/>
      <c r="E97" s="44">
        <v>2</v>
      </c>
      <c r="F97" s="46"/>
      <c r="G97" s="47">
        <f t="shared" si="2"/>
        <v>0</v>
      </c>
    </row>
    <row r="98" spans="1:7" x14ac:dyDescent="0.25">
      <c r="A98" s="187">
        <v>92</v>
      </c>
      <c r="B98" s="193" t="s">
        <v>331</v>
      </c>
      <c r="C98" s="341"/>
      <c r="D98" s="342"/>
      <c r="E98" s="44">
        <v>2</v>
      </c>
      <c r="F98" s="46"/>
      <c r="G98" s="47">
        <f t="shared" si="2"/>
        <v>0</v>
      </c>
    </row>
    <row r="99" spans="1:7" x14ac:dyDescent="0.25">
      <c r="A99" s="187">
        <v>93</v>
      </c>
      <c r="B99" s="193" t="s">
        <v>332</v>
      </c>
      <c r="C99" s="341"/>
      <c r="D99" s="342"/>
      <c r="E99" s="44">
        <v>2</v>
      </c>
      <c r="F99" s="46"/>
      <c r="G99" s="47">
        <f t="shared" si="2"/>
        <v>0</v>
      </c>
    </row>
    <row r="100" spans="1:7" x14ac:dyDescent="0.25">
      <c r="A100" s="187">
        <v>94</v>
      </c>
      <c r="B100" s="193" t="s">
        <v>333</v>
      </c>
      <c r="C100" s="341"/>
      <c r="D100" s="342"/>
      <c r="E100" s="44">
        <v>2</v>
      </c>
      <c r="F100" s="46"/>
      <c r="G100" s="47">
        <f t="shared" si="2"/>
        <v>0</v>
      </c>
    </row>
    <row r="101" spans="1:7" x14ac:dyDescent="0.25">
      <c r="A101" s="187">
        <v>95</v>
      </c>
      <c r="B101" s="193" t="s">
        <v>334</v>
      </c>
      <c r="C101" s="341"/>
      <c r="D101" s="342"/>
      <c r="E101" s="44">
        <v>2</v>
      </c>
      <c r="F101" s="46"/>
      <c r="G101" s="47">
        <f t="shared" si="2"/>
        <v>0</v>
      </c>
    </row>
    <row r="102" spans="1:7" x14ac:dyDescent="0.25">
      <c r="A102" s="187">
        <v>96</v>
      </c>
      <c r="B102" s="193" t="s">
        <v>335</v>
      </c>
      <c r="C102" s="341"/>
      <c r="D102" s="342"/>
      <c r="E102" s="44">
        <v>1</v>
      </c>
      <c r="F102" s="46"/>
      <c r="G102" s="47">
        <f t="shared" si="2"/>
        <v>0</v>
      </c>
    </row>
    <row r="103" spans="1:7" x14ac:dyDescent="0.25">
      <c r="A103" s="187">
        <v>97</v>
      </c>
      <c r="B103" s="193" t="s">
        <v>336</v>
      </c>
      <c r="C103" s="341"/>
      <c r="D103" s="342"/>
      <c r="E103" s="44">
        <v>1</v>
      </c>
      <c r="F103" s="46"/>
      <c r="G103" s="47">
        <f t="shared" si="2"/>
        <v>0</v>
      </c>
    </row>
    <row r="104" spans="1:7" x14ac:dyDescent="0.25">
      <c r="A104" s="187">
        <v>98</v>
      </c>
      <c r="B104" s="193" t="s">
        <v>337</v>
      </c>
      <c r="C104" s="341"/>
      <c r="D104" s="342"/>
      <c r="E104" s="44">
        <v>1</v>
      </c>
      <c r="F104" s="46"/>
      <c r="G104" s="47">
        <f t="shared" si="2"/>
        <v>0</v>
      </c>
    </row>
    <row r="105" spans="1:7" x14ac:dyDescent="0.25">
      <c r="A105" s="187">
        <v>99</v>
      </c>
      <c r="B105" s="193" t="s">
        <v>338</v>
      </c>
      <c r="C105" s="341"/>
      <c r="D105" s="342"/>
      <c r="E105" s="44">
        <v>1</v>
      </c>
      <c r="F105" s="46"/>
      <c r="G105" s="47">
        <f t="shared" si="2"/>
        <v>0</v>
      </c>
    </row>
    <row r="106" spans="1:7" x14ac:dyDescent="0.25">
      <c r="A106" s="187">
        <v>100</v>
      </c>
      <c r="B106" s="193" t="s">
        <v>339</v>
      </c>
      <c r="C106" s="341"/>
      <c r="D106" s="342"/>
      <c r="E106" s="44">
        <v>1</v>
      </c>
      <c r="F106" s="46"/>
      <c r="G106" s="47">
        <f t="shared" si="2"/>
        <v>0</v>
      </c>
    </row>
    <row r="107" spans="1:7" x14ac:dyDescent="0.25">
      <c r="A107" s="187">
        <v>101</v>
      </c>
      <c r="B107" s="193" t="s">
        <v>340</v>
      </c>
      <c r="C107" s="341"/>
      <c r="D107" s="342"/>
      <c r="E107" s="44">
        <v>1</v>
      </c>
      <c r="F107" s="46"/>
      <c r="G107" s="47">
        <f t="shared" si="2"/>
        <v>0</v>
      </c>
    </row>
    <row r="108" spans="1:7" x14ac:dyDescent="0.25">
      <c r="A108" s="187">
        <v>102</v>
      </c>
      <c r="B108" s="193" t="s">
        <v>341</v>
      </c>
      <c r="C108" s="341"/>
      <c r="D108" s="342"/>
      <c r="E108" s="44">
        <v>1</v>
      </c>
      <c r="F108" s="46"/>
      <c r="G108" s="47">
        <f t="shared" si="2"/>
        <v>0</v>
      </c>
    </row>
    <row r="109" spans="1:7" x14ac:dyDescent="0.25">
      <c r="A109" s="187">
        <v>103</v>
      </c>
      <c r="B109" s="193" t="s">
        <v>342</v>
      </c>
      <c r="C109" s="341"/>
      <c r="D109" s="342"/>
      <c r="E109" s="44">
        <v>1</v>
      </c>
      <c r="F109" s="46"/>
      <c r="G109" s="47">
        <f t="shared" si="2"/>
        <v>0</v>
      </c>
    </row>
    <row r="110" spans="1:7" x14ac:dyDescent="0.25">
      <c r="A110" s="187">
        <v>104</v>
      </c>
      <c r="B110" s="193" t="s">
        <v>343</v>
      </c>
      <c r="C110" s="341"/>
      <c r="D110" s="342"/>
      <c r="E110" s="44">
        <v>2</v>
      </c>
      <c r="F110" s="46"/>
      <c r="G110" s="47">
        <f t="shared" si="2"/>
        <v>0</v>
      </c>
    </row>
    <row r="111" spans="1:7" x14ac:dyDescent="0.25">
      <c r="A111" s="187">
        <v>105</v>
      </c>
      <c r="B111" s="193" t="s">
        <v>344</v>
      </c>
      <c r="C111" s="341"/>
      <c r="D111" s="342"/>
      <c r="E111" s="44">
        <v>2</v>
      </c>
      <c r="F111" s="46"/>
      <c r="G111" s="47">
        <f t="shared" si="2"/>
        <v>0</v>
      </c>
    </row>
    <row r="112" spans="1:7" x14ac:dyDescent="0.25">
      <c r="A112" s="187">
        <v>106</v>
      </c>
      <c r="B112" s="193" t="s">
        <v>345</v>
      </c>
      <c r="C112" s="341"/>
      <c r="D112" s="342"/>
      <c r="E112" s="44">
        <v>2</v>
      </c>
      <c r="F112" s="46"/>
      <c r="G112" s="47">
        <f t="shared" si="2"/>
        <v>0</v>
      </c>
    </row>
    <row r="113" spans="1:7" x14ac:dyDescent="0.25">
      <c r="A113" s="187">
        <v>107</v>
      </c>
      <c r="B113" s="193" t="s">
        <v>346</v>
      </c>
      <c r="C113" s="341"/>
      <c r="D113" s="342"/>
      <c r="E113" s="44">
        <v>2</v>
      </c>
      <c r="F113" s="46"/>
      <c r="G113" s="47">
        <f t="shared" si="2"/>
        <v>0</v>
      </c>
    </row>
    <row r="114" spans="1:7" x14ac:dyDescent="0.25">
      <c r="A114" s="187">
        <v>108</v>
      </c>
      <c r="B114" s="193" t="s">
        <v>347</v>
      </c>
      <c r="C114" s="341"/>
      <c r="D114" s="342"/>
      <c r="E114" s="44">
        <v>2</v>
      </c>
      <c r="F114" s="46"/>
      <c r="G114" s="47">
        <f t="shared" si="2"/>
        <v>0</v>
      </c>
    </row>
    <row r="115" spans="1:7" x14ac:dyDescent="0.25">
      <c r="A115" s="187">
        <v>109</v>
      </c>
      <c r="B115" s="193" t="s">
        <v>348</v>
      </c>
      <c r="C115" s="341"/>
      <c r="D115" s="342"/>
      <c r="E115" s="44">
        <v>2</v>
      </c>
      <c r="F115" s="46"/>
      <c r="G115" s="47">
        <f t="shared" si="2"/>
        <v>0</v>
      </c>
    </row>
    <row r="116" spans="1:7" x14ac:dyDescent="0.25">
      <c r="A116" s="187">
        <v>110</v>
      </c>
      <c r="B116" s="193" t="s">
        <v>349</v>
      </c>
      <c r="C116" s="341"/>
      <c r="D116" s="342"/>
      <c r="E116" s="44">
        <v>1</v>
      </c>
      <c r="F116" s="46"/>
      <c r="G116" s="47">
        <f t="shared" si="2"/>
        <v>0</v>
      </c>
    </row>
    <row r="117" spans="1:7" x14ac:dyDescent="0.25">
      <c r="A117" s="187">
        <v>111</v>
      </c>
      <c r="B117" s="193" t="s">
        <v>350</v>
      </c>
      <c r="C117" s="341"/>
      <c r="D117" s="342"/>
      <c r="E117" s="44">
        <v>1</v>
      </c>
      <c r="F117" s="46"/>
      <c r="G117" s="47">
        <f t="shared" si="2"/>
        <v>0</v>
      </c>
    </row>
    <row r="118" spans="1:7" x14ac:dyDescent="0.25">
      <c r="A118" s="187">
        <v>112</v>
      </c>
      <c r="B118" s="193" t="s">
        <v>351</v>
      </c>
      <c r="C118" s="341"/>
      <c r="D118" s="342"/>
      <c r="E118" s="44">
        <v>2</v>
      </c>
      <c r="F118" s="46"/>
      <c r="G118" s="47">
        <f t="shared" si="2"/>
        <v>0</v>
      </c>
    </row>
    <row r="119" spans="1:7" x14ac:dyDescent="0.25">
      <c r="A119" s="187">
        <v>113</v>
      </c>
      <c r="B119" s="193" t="s">
        <v>352</v>
      </c>
      <c r="C119" s="341"/>
      <c r="D119" s="342"/>
      <c r="E119" s="44">
        <v>2</v>
      </c>
      <c r="F119" s="46"/>
      <c r="G119" s="47">
        <f t="shared" si="2"/>
        <v>0</v>
      </c>
    </row>
    <row r="120" spans="1:7" ht="24.75" x14ac:dyDescent="0.25">
      <c r="A120" s="194">
        <v>114</v>
      </c>
      <c r="B120" s="195" t="s">
        <v>353</v>
      </c>
      <c r="C120" s="341"/>
      <c r="D120" s="342"/>
      <c r="E120" s="44">
        <v>1</v>
      </c>
      <c r="F120" s="46"/>
      <c r="G120" s="47">
        <f t="shared" si="2"/>
        <v>0</v>
      </c>
    </row>
    <row r="121" spans="1:7" x14ac:dyDescent="0.25">
      <c r="A121" s="187">
        <v>115</v>
      </c>
      <c r="B121" s="193" t="s">
        <v>354</v>
      </c>
      <c r="C121" s="341"/>
      <c r="D121" s="342"/>
      <c r="E121" s="44">
        <v>1</v>
      </c>
      <c r="F121" s="46"/>
      <c r="G121" s="47">
        <f t="shared" si="2"/>
        <v>0</v>
      </c>
    </row>
    <row r="122" spans="1:7" x14ac:dyDescent="0.25">
      <c r="A122" s="187">
        <v>116</v>
      </c>
      <c r="B122" s="193" t="s">
        <v>355</v>
      </c>
      <c r="C122" s="341"/>
      <c r="D122" s="342"/>
      <c r="E122" s="44">
        <v>1</v>
      </c>
      <c r="F122" s="46"/>
      <c r="G122" s="47">
        <f t="shared" si="2"/>
        <v>0</v>
      </c>
    </row>
    <row r="123" spans="1:7" x14ac:dyDescent="0.25">
      <c r="A123" s="187">
        <v>117</v>
      </c>
      <c r="B123" s="193" t="s">
        <v>356</v>
      </c>
      <c r="C123" s="341"/>
      <c r="D123" s="342"/>
      <c r="E123" s="44">
        <v>1</v>
      </c>
      <c r="F123" s="46"/>
      <c r="G123" s="47">
        <f t="shared" si="2"/>
        <v>0</v>
      </c>
    </row>
    <row r="124" spans="1:7" x14ac:dyDescent="0.25">
      <c r="A124" s="187">
        <v>118</v>
      </c>
      <c r="B124" s="193" t="s">
        <v>357</v>
      </c>
      <c r="C124" s="341"/>
      <c r="D124" s="342"/>
      <c r="E124" s="44">
        <v>1</v>
      </c>
      <c r="F124" s="46"/>
      <c r="G124" s="47">
        <f t="shared" si="2"/>
        <v>0</v>
      </c>
    </row>
    <row r="125" spans="1:7" x14ac:dyDescent="0.25">
      <c r="A125" s="187">
        <v>119</v>
      </c>
      <c r="B125" s="193" t="s">
        <v>358</v>
      </c>
      <c r="C125" s="341"/>
      <c r="D125" s="342"/>
      <c r="E125" s="44">
        <v>1</v>
      </c>
      <c r="F125" s="46"/>
      <c r="G125" s="47">
        <f t="shared" si="2"/>
        <v>0</v>
      </c>
    </row>
    <row r="126" spans="1:7" x14ac:dyDescent="0.25">
      <c r="A126" s="187">
        <v>120</v>
      </c>
      <c r="B126" s="193" t="s">
        <v>359</v>
      </c>
      <c r="C126" s="341"/>
      <c r="D126" s="342"/>
      <c r="E126" s="44">
        <v>1</v>
      </c>
      <c r="F126" s="46"/>
      <c r="G126" s="47">
        <f t="shared" si="2"/>
        <v>0</v>
      </c>
    </row>
    <row r="127" spans="1:7" x14ac:dyDescent="0.25">
      <c r="A127" s="187">
        <v>121</v>
      </c>
      <c r="B127" s="193" t="s">
        <v>360</v>
      </c>
      <c r="C127" s="341"/>
      <c r="D127" s="342"/>
      <c r="E127" s="44">
        <v>1</v>
      </c>
      <c r="F127" s="46"/>
      <c r="G127" s="47">
        <f t="shared" si="2"/>
        <v>0</v>
      </c>
    </row>
    <row r="128" spans="1:7" x14ac:dyDescent="0.25">
      <c r="A128" s="187">
        <v>122</v>
      </c>
      <c r="B128" s="193" t="s">
        <v>361</v>
      </c>
      <c r="C128" s="341"/>
      <c r="D128" s="342"/>
      <c r="E128" s="44">
        <v>1</v>
      </c>
      <c r="F128" s="46"/>
      <c r="G128" s="47">
        <f t="shared" si="2"/>
        <v>0</v>
      </c>
    </row>
    <row r="129" spans="1:7" x14ac:dyDescent="0.25">
      <c r="A129" s="187">
        <v>123</v>
      </c>
      <c r="B129" s="193" t="s">
        <v>362</v>
      </c>
      <c r="C129" s="341"/>
      <c r="D129" s="342"/>
      <c r="E129" s="44">
        <v>1</v>
      </c>
      <c r="F129" s="46"/>
      <c r="G129" s="47">
        <f t="shared" si="2"/>
        <v>0</v>
      </c>
    </row>
    <row r="130" spans="1:7" x14ac:dyDescent="0.25">
      <c r="A130" s="187">
        <v>124</v>
      </c>
      <c r="B130" s="193" t="s">
        <v>363</v>
      </c>
      <c r="C130" s="341"/>
      <c r="D130" s="342"/>
      <c r="E130" s="44">
        <v>1</v>
      </c>
      <c r="F130" s="46"/>
      <c r="G130" s="47">
        <f t="shared" si="2"/>
        <v>0</v>
      </c>
    </row>
    <row r="131" spans="1:7" x14ac:dyDescent="0.25">
      <c r="A131" s="187">
        <v>125</v>
      </c>
      <c r="B131" s="193" t="s">
        <v>364</v>
      </c>
      <c r="C131" s="341"/>
      <c r="D131" s="342"/>
      <c r="E131" s="44">
        <v>1</v>
      </c>
      <c r="F131" s="46"/>
      <c r="G131" s="47">
        <f t="shared" si="2"/>
        <v>0</v>
      </c>
    </row>
    <row r="132" spans="1:7" ht="16.5" customHeight="1" x14ac:dyDescent="0.25">
      <c r="A132" s="187">
        <v>126</v>
      </c>
      <c r="B132" s="196" t="s">
        <v>365</v>
      </c>
      <c r="C132" s="341"/>
      <c r="D132" s="342"/>
      <c r="E132" s="44">
        <v>1</v>
      </c>
      <c r="F132" s="46"/>
      <c r="G132" s="47">
        <f t="shared" si="2"/>
        <v>0</v>
      </c>
    </row>
    <row r="133" spans="1:7" x14ac:dyDescent="0.25">
      <c r="A133" s="187">
        <v>127</v>
      </c>
      <c r="B133" s="193" t="s">
        <v>366</v>
      </c>
      <c r="C133" s="341"/>
      <c r="D133" s="342"/>
      <c r="E133" s="44">
        <v>1</v>
      </c>
      <c r="F133" s="46"/>
      <c r="G133" s="47">
        <f t="shared" si="2"/>
        <v>0</v>
      </c>
    </row>
    <row r="134" spans="1:7" x14ac:dyDescent="0.25">
      <c r="A134" s="187">
        <v>128</v>
      </c>
      <c r="B134" s="193" t="s">
        <v>367</v>
      </c>
      <c r="C134" s="341"/>
      <c r="D134" s="342"/>
      <c r="E134" s="44">
        <v>1</v>
      </c>
      <c r="F134" s="46"/>
      <c r="G134" s="47">
        <f t="shared" si="2"/>
        <v>0</v>
      </c>
    </row>
    <row r="135" spans="1:7" x14ac:dyDescent="0.25">
      <c r="A135" s="187">
        <v>129</v>
      </c>
      <c r="B135" s="193" t="s">
        <v>368</v>
      </c>
      <c r="C135" s="341"/>
      <c r="D135" s="342"/>
      <c r="E135" s="44">
        <v>1</v>
      </c>
      <c r="F135" s="46"/>
      <c r="G135" s="47">
        <f t="shared" si="2"/>
        <v>0</v>
      </c>
    </row>
    <row r="136" spans="1:7" x14ac:dyDescent="0.25">
      <c r="A136" s="187">
        <v>130</v>
      </c>
      <c r="B136" s="193" t="s">
        <v>369</v>
      </c>
      <c r="C136" s="341"/>
      <c r="D136" s="342"/>
      <c r="E136" s="44">
        <v>1</v>
      </c>
      <c r="F136" s="46"/>
      <c r="G136" s="47">
        <f t="shared" ref="G136:G185" si="3">E136*ROUND(F136, 2)</f>
        <v>0</v>
      </c>
    </row>
    <row r="137" spans="1:7" x14ac:dyDescent="0.25">
      <c r="A137" s="187">
        <v>131</v>
      </c>
      <c r="B137" s="193" t="s">
        <v>370</v>
      </c>
      <c r="C137" s="341"/>
      <c r="D137" s="342"/>
      <c r="E137" s="44">
        <v>1</v>
      </c>
      <c r="F137" s="46"/>
      <c r="G137" s="47">
        <f t="shared" si="3"/>
        <v>0</v>
      </c>
    </row>
    <row r="138" spans="1:7" x14ac:dyDescent="0.25">
      <c r="A138" s="187">
        <v>132</v>
      </c>
      <c r="B138" s="193" t="s">
        <v>371</v>
      </c>
      <c r="C138" s="341"/>
      <c r="D138" s="342"/>
      <c r="E138" s="44">
        <v>1</v>
      </c>
      <c r="F138" s="46"/>
      <c r="G138" s="47">
        <f t="shared" si="3"/>
        <v>0</v>
      </c>
    </row>
    <row r="139" spans="1:7" x14ac:dyDescent="0.25">
      <c r="A139" s="187">
        <v>133</v>
      </c>
      <c r="B139" s="193" t="s">
        <v>372</v>
      </c>
      <c r="C139" s="341"/>
      <c r="D139" s="342"/>
      <c r="E139" s="44">
        <v>1</v>
      </c>
      <c r="F139" s="46"/>
      <c r="G139" s="47">
        <f t="shared" si="3"/>
        <v>0</v>
      </c>
    </row>
    <row r="140" spans="1:7" x14ac:dyDescent="0.25">
      <c r="A140" s="187">
        <v>134</v>
      </c>
      <c r="B140" s="193" t="s">
        <v>373</v>
      </c>
      <c r="C140" s="341"/>
      <c r="D140" s="342"/>
      <c r="E140" s="44">
        <v>1</v>
      </c>
      <c r="F140" s="46"/>
      <c r="G140" s="47">
        <f t="shared" si="3"/>
        <v>0</v>
      </c>
    </row>
    <row r="141" spans="1:7" x14ac:dyDescent="0.25">
      <c r="A141" s="187">
        <v>135</v>
      </c>
      <c r="B141" s="193" t="s">
        <v>374</v>
      </c>
      <c r="C141" s="341"/>
      <c r="D141" s="342"/>
      <c r="E141" s="44">
        <v>1</v>
      </c>
      <c r="F141" s="46"/>
      <c r="G141" s="47">
        <f t="shared" si="3"/>
        <v>0</v>
      </c>
    </row>
    <row r="142" spans="1:7" x14ac:dyDescent="0.25">
      <c r="A142" s="187">
        <v>136</v>
      </c>
      <c r="B142" s="193" t="s">
        <v>375</v>
      </c>
      <c r="C142" s="341"/>
      <c r="D142" s="342"/>
      <c r="E142" s="44">
        <v>1</v>
      </c>
      <c r="F142" s="46"/>
      <c r="G142" s="47">
        <f t="shared" si="3"/>
        <v>0</v>
      </c>
    </row>
    <row r="143" spans="1:7" ht="24.75" x14ac:dyDescent="0.25">
      <c r="A143" s="194">
        <v>137</v>
      </c>
      <c r="B143" s="195" t="s">
        <v>376</v>
      </c>
      <c r="C143" s="341"/>
      <c r="D143" s="342"/>
      <c r="E143" s="44">
        <v>1</v>
      </c>
      <c r="F143" s="46"/>
      <c r="G143" s="47">
        <f t="shared" si="3"/>
        <v>0</v>
      </c>
    </row>
    <row r="144" spans="1:7" x14ac:dyDescent="0.25">
      <c r="A144" s="187">
        <v>138</v>
      </c>
      <c r="B144" s="193" t="s">
        <v>280</v>
      </c>
      <c r="C144" s="341"/>
      <c r="D144" s="342"/>
      <c r="E144" s="44">
        <v>1</v>
      </c>
      <c r="F144" s="46"/>
      <c r="G144" s="47">
        <f t="shared" si="3"/>
        <v>0</v>
      </c>
    </row>
    <row r="145" spans="1:7" x14ac:dyDescent="0.25">
      <c r="A145" s="187">
        <v>139</v>
      </c>
      <c r="B145" s="193" t="s">
        <v>281</v>
      </c>
      <c r="C145" s="341"/>
      <c r="D145" s="342"/>
      <c r="E145" s="44">
        <v>1</v>
      </c>
      <c r="F145" s="46"/>
      <c r="G145" s="47">
        <f t="shared" si="3"/>
        <v>0</v>
      </c>
    </row>
    <row r="146" spans="1:7" x14ac:dyDescent="0.25">
      <c r="A146" s="187">
        <v>140</v>
      </c>
      <c r="B146" s="193" t="s">
        <v>282</v>
      </c>
      <c r="C146" s="341"/>
      <c r="D146" s="342"/>
      <c r="E146" s="44">
        <v>1</v>
      </c>
      <c r="F146" s="46"/>
      <c r="G146" s="47">
        <f t="shared" si="3"/>
        <v>0</v>
      </c>
    </row>
    <row r="147" spans="1:7" x14ac:dyDescent="0.25">
      <c r="A147" s="187">
        <v>141</v>
      </c>
      <c r="B147" s="193" t="s">
        <v>283</v>
      </c>
      <c r="C147" s="341"/>
      <c r="D147" s="342"/>
      <c r="E147" s="44">
        <v>1</v>
      </c>
      <c r="F147" s="46"/>
      <c r="G147" s="47">
        <f t="shared" si="3"/>
        <v>0</v>
      </c>
    </row>
    <row r="148" spans="1:7" x14ac:dyDescent="0.25">
      <c r="A148" s="187">
        <v>142</v>
      </c>
      <c r="B148" s="193" t="s">
        <v>284</v>
      </c>
      <c r="C148" s="341"/>
      <c r="D148" s="342"/>
      <c r="E148" s="44">
        <v>1</v>
      </c>
      <c r="F148" s="46"/>
      <c r="G148" s="47">
        <f t="shared" si="3"/>
        <v>0</v>
      </c>
    </row>
    <row r="149" spans="1:7" x14ac:dyDescent="0.25">
      <c r="A149" s="187">
        <v>143</v>
      </c>
      <c r="B149" s="193" t="s">
        <v>285</v>
      </c>
      <c r="C149" s="341"/>
      <c r="D149" s="342"/>
      <c r="E149" s="44">
        <v>1</v>
      </c>
      <c r="F149" s="46"/>
      <c r="G149" s="47">
        <f t="shared" si="3"/>
        <v>0</v>
      </c>
    </row>
    <row r="150" spans="1:7" x14ac:dyDescent="0.25">
      <c r="A150" s="187">
        <v>144</v>
      </c>
      <c r="B150" s="193" t="s">
        <v>286</v>
      </c>
      <c r="C150" s="341"/>
      <c r="D150" s="342"/>
      <c r="E150" s="44">
        <v>2</v>
      </c>
      <c r="F150" s="46"/>
      <c r="G150" s="47">
        <f t="shared" si="3"/>
        <v>0</v>
      </c>
    </row>
    <row r="151" spans="1:7" x14ac:dyDescent="0.25">
      <c r="A151" s="187">
        <v>145</v>
      </c>
      <c r="B151" s="193" t="s">
        <v>288</v>
      </c>
      <c r="C151" s="341"/>
      <c r="D151" s="342"/>
      <c r="E151" s="44">
        <v>2</v>
      </c>
      <c r="F151" s="46"/>
      <c r="G151" s="47">
        <f t="shared" si="3"/>
        <v>0</v>
      </c>
    </row>
    <row r="152" spans="1:7" x14ac:dyDescent="0.25">
      <c r="A152" s="187">
        <v>146</v>
      </c>
      <c r="B152" s="193" t="s">
        <v>287</v>
      </c>
      <c r="C152" s="341"/>
      <c r="D152" s="342"/>
      <c r="E152" s="44">
        <v>1</v>
      </c>
      <c r="F152" s="46"/>
      <c r="G152" s="47">
        <f t="shared" si="3"/>
        <v>0</v>
      </c>
    </row>
    <row r="153" spans="1:7" x14ac:dyDescent="0.25">
      <c r="A153" s="187">
        <v>147</v>
      </c>
      <c r="B153" s="193" t="s">
        <v>264</v>
      </c>
      <c r="C153" s="341"/>
      <c r="D153" s="342"/>
      <c r="E153" s="44">
        <v>2</v>
      </c>
      <c r="F153" s="46"/>
      <c r="G153" s="47">
        <f t="shared" si="3"/>
        <v>0</v>
      </c>
    </row>
    <row r="154" spans="1:7" ht="15" customHeight="1" x14ac:dyDescent="0.25">
      <c r="A154" s="187">
        <v>148</v>
      </c>
      <c r="B154" s="193" t="s">
        <v>72</v>
      </c>
      <c r="C154" s="341"/>
      <c r="D154" s="342"/>
      <c r="E154" s="44">
        <v>5</v>
      </c>
      <c r="F154" s="46"/>
      <c r="G154" s="47">
        <f t="shared" si="3"/>
        <v>0</v>
      </c>
    </row>
    <row r="155" spans="1:7" x14ac:dyDescent="0.25">
      <c r="A155" s="187">
        <v>149</v>
      </c>
      <c r="B155" s="193" t="s">
        <v>94</v>
      </c>
      <c r="C155" s="341"/>
      <c r="D155" s="342"/>
      <c r="E155" s="44">
        <v>5</v>
      </c>
      <c r="F155" s="46"/>
      <c r="G155" s="47">
        <f t="shared" si="3"/>
        <v>0</v>
      </c>
    </row>
    <row r="156" spans="1:7" x14ac:dyDescent="0.25">
      <c r="A156" s="187">
        <v>150</v>
      </c>
      <c r="B156" s="193" t="s">
        <v>98</v>
      </c>
      <c r="C156" s="341"/>
      <c r="D156" s="342"/>
      <c r="E156" s="44">
        <v>5</v>
      </c>
      <c r="F156" s="46"/>
      <c r="G156" s="47">
        <f t="shared" si="3"/>
        <v>0</v>
      </c>
    </row>
    <row r="157" spans="1:7" x14ac:dyDescent="0.25">
      <c r="A157" s="187">
        <v>151</v>
      </c>
      <c r="B157" s="193" t="s">
        <v>72</v>
      </c>
      <c r="C157" s="341"/>
      <c r="D157" s="342"/>
      <c r="E157" s="44">
        <v>5</v>
      </c>
      <c r="F157" s="46"/>
      <c r="G157" s="47">
        <f t="shared" si="3"/>
        <v>0</v>
      </c>
    </row>
    <row r="158" spans="1:7" x14ac:dyDescent="0.25">
      <c r="A158" s="187">
        <v>152</v>
      </c>
      <c r="B158" s="193" t="s">
        <v>262</v>
      </c>
      <c r="C158" s="341"/>
      <c r="D158" s="342"/>
      <c r="E158" s="44">
        <v>10</v>
      </c>
      <c r="F158" s="46"/>
      <c r="G158" s="47">
        <f t="shared" si="3"/>
        <v>0</v>
      </c>
    </row>
    <row r="159" spans="1:7" x14ac:dyDescent="0.25">
      <c r="A159" s="187">
        <v>153</v>
      </c>
      <c r="B159" s="193" t="s">
        <v>92</v>
      </c>
      <c r="C159" s="341"/>
      <c r="D159" s="342"/>
      <c r="E159" s="44">
        <v>10</v>
      </c>
      <c r="F159" s="46"/>
      <c r="G159" s="47">
        <f t="shared" si="3"/>
        <v>0</v>
      </c>
    </row>
    <row r="160" spans="1:7" x14ac:dyDescent="0.25">
      <c r="A160" s="187">
        <v>154</v>
      </c>
      <c r="B160" s="193" t="s">
        <v>302</v>
      </c>
      <c r="C160" s="341"/>
      <c r="D160" s="342"/>
      <c r="E160" s="44">
        <v>10</v>
      </c>
      <c r="F160" s="46"/>
      <c r="G160" s="47">
        <f t="shared" si="3"/>
        <v>0</v>
      </c>
    </row>
    <row r="161" spans="1:7" x14ac:dyDescent="0.25">
      <c r="A161" s="187">
        <v>155</v>
      </c>
      <c r="B161" s="193" t="s">
        <v>95</v>
      </c>
      <c r="C161" s="341"/>
      <c r="D161" s="342"/>
      <c r="E161" s="44">
        <v>10</v>
      </c>
      <c r="F161" s="46"/>
      <c r="G161" s="47">
        <f t="shared" si="3"/>
        <v>0</v>
      </c>
    </row>
    <row r="162" spans="1:7" x14ac:dyDescent="0.25">
      <c r="A162" s="187">
        <v>156</v>
      </c>
      <c r="B162" s="193" t="s">
        <v>85</v>
      </c>
      <c r="C162" s="341"/>
      <c r="D162" s="342"/>
      <c r="E162" s="44">
        <v>10</v>
      </c>
      <c r="F162" s="46"/>
      <c r="G162" s="47">
        <f t="shared" si="3"/>
        <v>0</v>
      </c>
    </row>
    <row r="163" spans="1:7" x14ac:dyDescent="0.25">
      <c r="A163" s="187">
        <v>157</v>
      </c>
      <c r="B163" s="193" t="s">
        <v>84</v>
      </c>
      <c r="C163" s="341"/>
      <c r="D163" s="342"/>
      <c r="E163" s="44">
        <v>10</v>
      </c>
      <c r="F163" s="46"/>
      <c r="G163" s="47">
        <f t="shared" si="3"/>
        <v>0</v>
      </c>
    </row>
    <row r="164" spans="1:7" x14ac:dyDescent="0.25">
      <c r="A164" s="187">
        <v>158</v>
      </c>
      <c r="B164" s="193" t="s">
        <v>83</v>
      </c>
      <c r="C164" s="341"/>
      <c r="D164" s="342"/>
      <c r="E164" s="44">
        <v>50</v>
      </c>
      <c r="F164" s="46"/>
      <c r="G164" s="47">
        <f t="shared" si="3"/>
        <v>0</v>
      </c>
    </row>
    <row r="165" spans="1:7" x14ac:dyDescent="0.25">
      <c r="A165" s="187">
        <v>159</v>
      </c>
      <c r="B165" s="193" t="s">
        <v>303</v>
      </c>
      <c r="C165" s="341"/>
      <c r="D165" s="342"/>
      <c r="E165" s="44">
        <v>50</v>
      </c>
      <c r="F165" s="46"/>
      <c r="G165" s="47">
        <f t="shared" si="3"/>
        <v>0</v>
      </c>
    </row>
    <row r="166" spans="1:7" x14ac:dyDescent="0.25">
      <c r="A166" s="187">
        <v>160</v>
      </c>
      <c r="B166" s="193" t="s">
        <v>265</v>
      </c>
      <c r="C166" s="341"/>
      <c r="D166" s="342"/>
      <c r="E166" s="44">
        <v>50</v>
      </c>
      <c r="F166" s="46"/>
      <c r="G166" s="47">
        <f t="shared" si="3"/>
        <v>0</v>
      </c>
    </row>
    <row r="167" spans="1:7" x14ac:dyDescent="0.25">
      <c r="A167" s="187">
        <v>161</v>
      </c>
      <c r="B167" s="193" t="s">
        <v>97</v>
      </c>
      <c r="C167" s="341"/>
      <c r="D167" s="342"/>
      <c r="E167" s="44">
        <v>10</v>
      </c>
      <c r="F167" s="46"/>
      <c r="G167" s="47">
        <f t="shared" si="3"/>
        <v>0</v>
      </c>
    </row>
    <row r="168" spans="1:7" x14ac:dyDescent="0.25">
      <c r="A168" s="187">
        <v>162</v>
      </c>
      <c r="B168" s="193" t="s">
        <v>266</v>
      </c>
      <c r="C168" s="341"/>
      <c r="D168" s="342"/>
      <c r="E168" s="44">
        <v>10</v>
      </c>
      <c r="F168" s="46"/>
      <c r="G168" s="47">
        <f t="shared" si="3"/>
        <v>0</v>
      </c>
    </row>
    <row r="169" spans="1:7" x14ac:dyDescent="0.25">
      <c r="A169" s="187">
        <v>163</v>
      </c>
      <c r="B169" s="193" t="s">
        <v>304</v>
      </c>
      <c r="C169" s="341"/>
      <c r="D169" s="342"/>
      <c r="E169" s="44">
        <v>10</v>
      </c>
      <c r="F169" s="46"/>
      <c r="G169" s="47">
        <f t="shared" si="3"/>
        <v>0</v>
      </c>
    </row>
    <row r="170" spans="1:7" x14ac:dyDescent="0.25">
      <c r="A170" s="187">
        <v>164</v>
      </c>
      <c r="B170" s="193" t="s">
        <v>305</v>
      </c>
      <c r="C170" s="341"/>
      <c r="D170" s="342"/>
      <c r="E170" s="44">
        <v>10</v>
      </c>
      <c r="F170" s="46"/>
      <c r="G170" s="47">
        <f t="shared" si="3"/>
        <v>0</v>
      </c>
    </row>
    <row r="171" spans="1:7" x14ac:dyDescent="0.25">
      <c r="A171" s="187">
        <v>165</v>
      </c>
      <c r="B171" s="193" t="s">
        <v>306</v>
      </c>
      <c r="C171" s="341"/>
      <c r="D171" s="342"/>
      <c r="E171" s="44">
        <v>10</v>
      </c>
      <c r="F171" s="46"/>
      <c r="G171" s="47">
        <f t="shared" si="3"/>
        <v>0</v>
      </c>
    </row>
    <row r="172" spans="1:7" x14ac:dyDescent="0.25">
      <c r="A172" s="187">
        <v>166</v>
      </c>
      <c r="B172" s="193" t="s">
        <v>99</v>
      </c>
      <c r="C172" s="341"/>
      <c r="D172" s="342"/>
      <c r="E172" s="44">
        <v>10</v>
      </c>
      <c r="F172" s="46"/>
      <c r="G172" s="47">
        <f t="shared" si="3"/>
        <v>0</v>
      </c>
    </row>
    <row r="173" spans="1:7" x14ac:dyDescent="0.25">
      <c r="A173" s="187">
        <v>167</v>
      </c>
      <c r="B173" s="193" t="s">
        <v>96</v>
      </c>
      <c r="C173" s="341"/>
      <c r="D173" s="342"/>
      <c r="E173" s="44">
        <v>10</v>
      </c>
      <c r="F173" s="46"/>
      <c r="G173" s="47">
        <f t="shared" si="3"/>
        <v>0</v>
      </c>
    </row>
    <row r="174" spans="1:7" x14ac:dyDescent="0.25">
      <c r="A174" s="187">
        <v>168</v>
      </c>
      <c r="B174" s="193" t="s">
        <v>105</v>
      </c>
      <c r="C174" s="341"/>
      <c r="D174" s="342"/>
      <c r="E174" s="44">
        <v>10</v>
      </c>
      <c r="F174" s="46"/>
      <c r="G174" s="47">
        <f t="shared" si="3"/>
        <v>0</v>
      </c>
    </row>
    <row r="175" spans="1:7" x14ac:dyDescent="0.25">
      <c r="A175" s="187">
        <v>169</v>
      </c>
      <c r="B175" s="193" t="s">
        <v>100</v>
      </c>
      <c r="C175" s="341"/>
      <c r="D175" s="342"/>
      <c r="E175" s="44">
        <v>10</v>
      </c>
      <c r="F175" s="46"/>
      <c r="G175" s="47">
        <f t="shared" si="3"/>
        <v>0</v>
      </c>
    </row>
    <row r="176" spans="1:7" x14ac:dyDescent="0.25">
      <c r="A176" s="187">
        <v>170</v>
      </c>
      <c r="B176" s="193" t="s">
        <v>87</v>
      </c>
      <c r="C176" s="341"/>
      <c r="D176" s="342"/>
      <c r="E176" s="44">
        <v>10</v>
      </c>
      <c r="F176" s="46"/>
      <c r="G176" s="47">
        <f t="shared" si="3"/>
        <v>0</v>
      </c>
    </row>
    <row r="177" spans="1:7" ht="15" customHeight="1" x14ac:dyDescent="0.25">
      <c r="A177" s="187">
        <v>171</v>
      </c>
      <c r="B177" s="193" t="s">
        <v>91</v>
      </c>
      <c r="C177" s="341"/>
      <c r="D177" s="342"/>
      <c r="E177" s="44">
        <v>10</v>
      </c>
      <c r="F177" s="46"/>
      <c r="G177" s="47">
        <f t="shared" si="3"/>
        <v>0</v>
      </c>
    </row>
    <row r="178" spans="1:7" x14ac:dyDescent="0.25">
      <c r="A178" s="187">
        <v>172</v>
      </c>
      <c r="B178" s="193" t="s">
        <v>101</v>
      </c>
      <c r="C178" s="341"/>
      <c r="D178" s="342"/>
      <c r="E178" s="44">
        <v>10</v>
      </c>
      <c r="F178" s="46"/>
      <c r="G178" s="47">
        <f t="shared" si="3"/>
        <v>0</v>
      </c>
    </row>
    <row r="179" spans="1:7" x14ac:dyDescent="0.25">
      <c r="A179" s="187">
        <v>173</v>
      </c>
      <c r="B179" s="193" t="s">
        <v>102</v>
      </c>
      <c r="C179" s="341"/>
      <c r="D179" s="342"/>
      <c r="E179" s="44">
        <v>2</v>
      </c>
      <c r="F179" s="46"/>
      <c r="G179" s="47">
        <f t="shared" si="3"/>
        <v>0</v>
      </c>
    </row>
    <row r="180" spans="1:7" x14ac:dyDescent="0.25">
      <c r="A180" s="187">
        <v>174</v>
      </c>
      <c r="B180" s="193" t="s">
        <v>103</v>
      </c>
      <c r="C180" s="341"/>
      <c r="D180" s="342"/>
      <c r="E180" s="44">
        <v>2</v>
      </c>
      <c r="F180" s="46"/>
      <c r="G180" s="47">
        <f t="shared" si="3"/>
        <v>0</v>
      </c>
    </row>
    <row r="181" spans="1:7" x14ac:dyDescent="0.25">
      <c r="A181" s="187">
        <v>175</v>
      </c>
      <c r="B181" s="191" t="s">
        <v>309</v>
      </c>
      <c r="C181" s="341"/>
      <c r="D181" s="342"/>
      <c r="E181" s="44">
        <v>100</v>
      </c>
      <c r="F181" s="46"/>
      <c r="G181" s="47">
        <f t="shared" si="3"/>
        <v>0</v>
      </c>
    </row>
    <row r="182" spans="1:7" x14ac:dyDescent="0.25">
      <c r="A182" s="187">
        <v>176</v>
      </c>
      <c r="B182" s="193" t="s">
        <v>308</v>
      </c>
      <c r="C182" s="341"/>
      <c r="D182" s="342"/>
      <c r="E182" s="44">
        <v>2</v>
      </c>
      <c r="F182" s="46"/>
      <c r="G182" s="47">
        <f t="shared" si="3"/>
        <v>0</v>
      </c>
    </row>
    <row r="183" spans="1:7" x14ac:dyDescent="0.25">
      <c r="A183" s="187">
        <v>177</v>
      </c>
      <c r="B183" s="193" t="s">
        <v>104</v>
      </c>
      <c r="C183" s="341"/>
      <c r="D183" s="342"/>
      <c r="E183" s="44">
        <v>100</v>
      </c>
      <c r="F183" s="46"/>
      <c r="G183" s="47">
        <f t="shared" si="3"/>
        <v>0</v>
      </c>
    </row>
    <row r="184" spans="1:7" x14ac:dyDescent="0.25">
      <c r="A184" s="187">
        <v>178</v>
      </c>
      <c r="B184" s="193" t="s">
        <v>106</v>
      </c>
      <c r="C184" s="341"/>
      <c r="D184" s="342"/>
      <c r="E184" s="44">
        <v>100</v>
      </c>
      <c r="F184" s="46"/>
      <c r="G184" s="47">
        <f t="shared" si="3"/>
        <v>0</v>
      </c>
    </row>
    <row r="185" spans="1:7" ht="15.75" thickBot="1" x14ac:dyDescent="0.3">
      <c r="A185" s="197">
        <v>179</v>
      </c>
      <c r="B185" s="198" t="s">
        <v>307</v>
      </c>
      <c r="C185" s="344"/>
      <c r="D185" s="345"/>
      <c r="E185" s="45">
        <v>100</v>
      </c>
      <c r="F185" s="46"/>
      <c r="G185" s="48">
        <f t="shared" si="3"/>
        <v>0</v>
      </c>
    </row>
    <row r="186" spans="1:7" ht="15.75" thickBot="1" x14ac:dyDescent="0.3">
      <c r="F186" s="199" t="s">
        <v>5</v>
      </c>
      <c r="G186" s="200">
        <f>SUM(G7:G185)</f>
        <v>0</v>
      </c>
    </row>
    <row r="187" spans="1:7" x14ac:dyDescent="0.25">
      <c r="F187" s="201"/>
      <c r="G187" s="202"/>
    </row>
    <row r="188" spans="1:7" x14ac:dyDescent="0.25">
      <c r="F188" s="201"/>
      <c r="G188" s="202"/>
    </row>
    <row r="189" spans="1:7" x14ac:dyDescent="0.25">
      <c r="F189" s="201"/>
      <c r="G189" s="202"/>
    </row>
    <row r="190" spans="1:7" x14ac:dyDescent="0.25">
      <c r="F190" s="201"/>
      <c r="G190" s="202"/>
    </row>
    <row r="191" spans="1:7" x14ac:dyDescent="0.25">
      <c r="B191" s="392" t="s">
        <v>430</v>
      </c>
      <c r="C191" s="392"/>
    </row>
    <row r="192" spans="1:7" x14ac:dyDescent="0.25">
      <c r="B192" s="392"/>
      <c r="C192" s="392"/>
    </row>
    <row r="193" spans="2:7" ht="15.75" thickBot="1" x14ac:dyDescent="0.3">
      <c r="B193" s="13"/>
      <c r="C193" s="13"/>
    </row>
    <row r="194" spans="2:7" ht="16.5" thickTop="1" thickBot="1" x14ac:dyDescent="0.3">
      <c r="B194" s="14"/>
      <c r="C194" s="14"/>
    </row>
    <row r="195" spans="2:7" ht="16.5" thickTop="1" thickBot="1" x14ac:dyDescent="0.3">
      <c r="C195" s="203" t="s">
        <v>388</v>
      </c>
    </row>
    <row r="196" spans="2:7" ht="15.75" thickBot="1" x14ac:dyDescent="0.3">
      <c r="B196" s="401" t="s">
        <v>427</v>
      </c>
      <c r="C196" s="402"/>
    </row>
    <row r="197" spans="2:7" ht="16.5" thickTop="1" thickBot="1" x14ac:dyDescent="0.3">
      <c r="B197" s="51" t="s">
        <v>391</v>
      </c>
      <c r="C197" s="1">
        <f>G186</f>
        <v>0</v>
      </c>
    </row>
    <row r="198" spans="2:7" ht="16.5" thickTop="1" thickBot="1" x14ac:dyDescent="0.3">
      <c r="B198" s="16"/>
      <c r="C198" s="16"/>
    </row>
    <row r="199" spans="2:7" ht="16.5" thickTop="1" thickBot="1" x14ac:dyDescent="0.3">
      <c r="B199" s="13"/>
      <c r="C199" s="13"/>
    </row>
    <row r="200" spans="2:7" ht="16.5" thickTop="1" thickBot="1" x14ac:dyDescent="0.3">
      <c r="B200" s="348" t="s">
        <v>431</v>
      </c>
      <c r="C200" s="347">
        <f>C197*0.2</f>
        <v>0</v>
      </c>
    </row>
    <row r="201" spans="2:7" ht="16.5" thickTop="1" thickBot="1" x14ac:dyDescent="0.3">
      <c r="B201" s="349"/>
      <c r="C201" s="349"/>
    </row>
    <row r="202" spans="2:7" ht="16.5" thickTop="1" thickBot="1" x14ac:dyDescent="0.3">
      <c r="B202" s="50" t="s">
        <v>390</v>
      </c>
      <c r="C202" s="17">
        <f>C197+C200</f>
        <v>0</v>
      </c>
    </row>
    <row r="203" spans="2:7" ht="15.75" thickTop="1" x14ac:dyDescent="0.25"/>
    <row r="205" spans="2:7" x14ac:dyDescent="0.25">
      <c r="B205" s="394" t="s">
        <v>432</v>
      </c>
      <c r="C205" s="395"/>
    </row>
    <row r="206" spans="2:7" x14ac:dyDescent="0.25">
      <c r="B206" s="395"/>
      <c r="C206" s="395"/>
    </row>
    <row r="208" spans="2:7" x14ac:dyDescent="0.25">
      <c r="B208" s="320"/>
      <c r="C208" s="320"/>
      <c r="D208" s="320"/>
      <c r="E208" s="321"/>
      <c r="F208" s="320"/>
      <c r="G208" s="320"/>
    </row>
    <row r="209" spans="2:7" x14ac:dyDescent="0.25">
      <c r="B209" s="320"/>
      <c r="C209" s="320"/>
      <c r="D209" s="320"/>
      <c r="E209" s="321"/>
      <c r="F209" s="320"/>
      <c r="G209" s="320"/>
    </row>
  </sheetData>
  <sheetProtection algorithmName="SHA-512" hashValue="C7bVhv7iu6xMZlvPQQ8UPg2NysflqCRLT4EJ62fWEojeja8qt74EcH96oKGZuGgRjCcD1HWo6uhkE3ZOlzrSlQ==" saltValue="WuKWJthcRSOqbyA+oSLoKw==" spinCount="100000" sheet="1" objects="1" scenarios="1"/>
  <mergeCells count="10">
    <mergeCell ref="B205:C206"/>
    <mergeCell ref="A3:G3"/>
    <mergeCell ref="A5:A6"/>
    <mergeCell ref="B5:B6"/>
    <mergeCell ref="C5:D5"/>
    <mergeCell ref="B196:C196"/>
    <mergeCell ref="E5:E6"/>
    <mergeCell ref="F5:F6"/>
    <mergeCell ref="G5:G6"/>
    <mergeCell ref="B191:C192"/>
  </mergeCells>
  <pageMargins left="0.70866141732283472" right="0.70866141732283472" top="0.78740157480314965" bottom="0.39370078740157483" header="0.31496062992125984" footer="0.31496062992125984"/>
  <pageSetup paperSize="9" scale="73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árok6">
    <tabColor rgb="FFFF0000"/>
  </sheetPr>
  <dimension ref="A1:F24"/>
  <sheetViews>
    <sheetView tabSelected="1" zoomScaleNormal="100" workbookViewId="0">
      <selection sqref="A1:F28"/>
    </sheetView>
  </sheetViews>
  <sheetFormatPr defaultColWidth="9.140625" defaultRowHeight="15" x14ac:dyDescent="0.25"/>
  <cols>
    <col min="1" max="1" width="56.42578125" style="273" customWidth="1"/>
    <col min="2" max="2" width="14.5703125" style="273" customWidth="1"/>
    <col min="3" max="3" width="16" style="273" customWidth="1"/>
    <col min="4" max="4" width="18.85546875" style="273" customWidth="1"/>
    <col min="5" max="16384" width="9.140625" style="273"/>
  </cols>
  <sheetData>
    <row r="1" spans="1:6" ht="27.95" customHeight="1" x14ac:dyDescent="0.25">
      <c r="A1" s="408" t="s">
        <v>428</v>
      </c>
      <c r="B1" s="408"/>
      <c r="C1" s="408"/>
      <c r="D1" s="408"/>
      <c r="E1" s="335"/>
    </row>
    <row r="3" spans="1:6" x14ac:dyDescent="0.25">
      <c r="A3" s="328"/>
      <c r="B3" s="328"/>
      <c r="C3" s="328"/>
      <c r="D3" s="328"/>
      <c r="E3" s="328"/>
      <c r="F3" s="328"/>
    </row>
    <row r="4" spans="1:6" ht="35.25" customHeight="1" x14ac:dyDescent="0.25">
      <c r="A4" s="409" t="s">
        <v>425</v>
      </c>
      <c r="B4" s="409"/>
      <c r="C4" s="409"/>
      <c r="D4" s="409"/>
      <c r="E4" s="329"/>
      <c r="F4" s="328"/>
    </row>
    <row r="5" spans="1:6" ht="35.25" customHeight="1" x14ac:dyDescent="0.25">
      <c r="A5" s="330"/>
      <c r="B5" s="330"/>
      <c r="C5" s="330"/>
      <c r="D5" s="330"/>
      <c r="E5" s="330"/>
      <c r="F5" s="328"/>
    </row>
    <row r="6" spans="1:6" ht="15.75" thickBot="1" x14ac:dyDescent="0.3">
      <c r="A6" s="331"/>
      <c r="B6" s="331"/>
      <c r="C6" s="331"/>
      <c r="D6" s="331"/>
      <c r="E6" s="328"/>
    </row>
    <row r="7" spans="1:6" ht="15.75" thickTop="1" x14ac:dyDescent="0.25">
      <c r="A7" s="274"/>
      <c r="B7" s="274"/>
    </row>
    <row r="8" spans="1:6" ht="15" customHeight="1" x14ac:dyDescent="0.25">
      <c r="A8" s="275" t="s">
        <v>415</v>
      </c>
      <c r="B8" s="276"/>
      <c r="C8" s="276"/>
      <c r="D8" s="276"/>
    </row>
    <row r="9" spans="1:6" ht="15" customHeight="1" thickBot="1" x14ac:dyDescent="0.3"/>
    <row r="10" spans="1:6" ht="38.25" x14ac:dyDescent="0.25">
      <c r="A10" s="277" t="s">
        <v>393</v>
      </c>
      <c r="B10" s="278" t="s">
        <v>28</v>
      </c>
      <c r="C10" s="278" t="s">
        <v>394</v>
      </c>
      <c r="D10" s="279" t="s">
        <v>395</v>
      </c>
    </row>
    <row r="11" spans="1:6" x14ac:dyDescent="0.25">
      <c r="A11" s="280" t="s">
        <v>396</v>
      </c>
      <c r="B11" s="281">
        <v>500</v>
      </c>
      <c r="C11" s="322"/>
      <c r="D11" s="282">
        <f>ROUND(B11*C11,2)</f>
        <v>0</v>
      </c>
      <c r="E11" s="283"/>
    </row>
    <row r="12" spans="1:6" x14ac:dyDescent="0.25">
      <c r="A12" s="280" t="s">
        <v>397</v>
      </c>
      <c r="B12" s="281">
        <v>100</v>
      </c>
      <c r="C12" s="322"/>
      <c r="D12" s="282">
        <f t="shared" ref="D12:D18" si="0">ROUND(B12*C12,2)</f>
        <v>0</v>
      </c>
      <c r="E12" s="283"/>
    </row>
    <row r="13" spans="1:6" x14ac:dyDescent="0.25">
      <c r="A13" s="280" t="s">
        <v>398</v>
      </c>
      <c r="B13" s="281">
        <v>160</v>
      </c>
      <c r="C13" s="322"/>
      <c r="D13" s="282">
        <f t="shared" si="0"/>
        <v>0</v>
      </c>
      <c r="E13" s="283"/>
    </row>
    <row r="14" spans="1:6" x14ac:dyDescent="0.25">
      <c r="A14" s="280" t="s">
        <v>399</v>
      </c>
      <c r="B14" s="281">
        <v>20</v>
      </c>
      <c r="C14" s="322"/>
      <c r="D14" s="282">
        <f t="shared" si="0"/>
        <v>0</v>
      </c>
      <c r="E14" s="283"/>
    </row>
    <row r="15" spans="1:6" x14ac:dyDescent="0.25">
      <c r="A15" s="280" t="s">
        <v>400</v>
      </c>
      <c r="B15" s="281">
        <v>50</v>
      </c>
      <c r="C15" s="322"/>
      <c r="D15" s="282">
        <f t="shared" si="0"/>
        <v>0</v>
      </c>
      <c r="E15" s="283"/>
    </row>
    <row r="16" spans="1:6" x14ac:dyDescent="0.25">
      <c r="A16" s="280" t="s">
        <v>401</v>
      </c>
      <c r="B16" s="281">
        <v>50</v>
      </c>
      <c r="C16" s="322"/>
      <c r="D16" s="282">
        <f t="shared" si="0"/>
        <v>0</v>
      </c>
      <c r="E16" s="283"/>
    </row>
    <row r="17" spans="1:5" x14ac:dyDescent="0.25">
      <c r="A17" s="280" t="s">
        <v>402</v>
      </c>
      <c r="B17" s="281">
        <v>50</v>
      </c>
      <c r="C17" s="322"/>
      <c r="D17" s="282">
        <f t="shared" si="0"/>
        <v>0</v>
      </c>
      <c r="E17" s="283"/>
    </row>
    <row r="18" spans="1:5" ht="15.75" thickBot="1" x14ac:dyDescent="0.3">
      <c r="A18" s="284" t="s">
        <v>403</v>
      </c>
      <c r="B18" s="285">
        <v>70</v>
      </c>
      <c r="C18" s="323"/>
      <c r="D18" s="282">
        <f t="shared" si="0"/>
        <v>0</v>
      </c>
      <c r="E18" s="283"/>
    </row>
    <row r="19" spans="1:5" ht="15.75" thickBot="1" x14ac:dyDescent="0.3">
      <c r="A19" s="405" t="s">
        <v>416</v>
      </c>
      <c r="B19" s="406"/>
      <c r="C19" s="407"/>
      <c r="D19" s="286">
        <f>SUM(D11:D18)</f>
        <v>0</v>
      </c>
    </row>
    <row r="22" spans="1:5" x14ac:dyDescent="0.25">
      <c r="A22" s="324"/>
      <c r="B22" s="324"/>
      <c r="C22" s="324"/>
      <c r="D22" s="324"/>
    </row>
    <row r="23" spans="1:5" x14ac:dyDescent="0.25">
      <c r="A23" s="324"/>
      <c r="B23" s="324"/>
      <c r="C23" s="324"/>
      <c r="D23" s="324"/>
    </row>
    <row r="24" spans="1:5" x14ac:dyDescent="0.25">
      <c r="A24" s="324"/>
      <c r="B24" s="324"/>
      <c r="C24" s="324"/>
      <c r="D24" s="324"/>
    </row>
  </sheetData>
  <sheetProtection algorithmName="SHA-512" hashValue="XK8aHM4AgbOPw4pmioDADVrPzCbPhI8YuyebfRbKXa1GJuh3p+0TutZMOYAHw62vTCnpL3utdw7rtmmNdiRaeQ==" saltValue="X+aL25jFXm6a6CSxO5R25Q==" spinCount="100000" sheet="1" objects="1" scenarios="1"/>
  <mergeCells count="3">
    <mergeCell ref="A19:C19"/>
    <mergeCell ref="A1:D1"/>
    <mergeCell ref="A4:D4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9</vt:i4>
      </vt:variant>
    </vt:vector>
  </HeadingPairs>
  <TitlesOfParts>
    <vt:vector size="15" baseType="lpstr">
      <vt:lpstr>Príl.1kA2-Návrh na plnenie</vt:lpstr>
      <vt:lpstr>Príl.č.1 B2-Servis ZnH I.</vt:lpstr>
      <vt:lpstr>Príl.č.1.1 B2-ServisZV-PstrKrII</vt:lpstr>
      <vt:lpstr>Príl.č.2 B2-Sumár</vt:lpstr>
      <vt:lpstr>Príl.č.3 B2-Zoznam ND</vt:lpstr>
      <vt:lpstr>Príl.č.4 B2 - HodSadzba </vt:lpstr>
      <vt:lpstr>'Príl.č.1 B2-Servis ZnH I.'!Názvy_tlače</vt:lpstr>
      <vt:lpstr>'Príl.č.1.1 B2-ServisZV-PstrKrII'!Názvy_tlače</vt:lpstr>
      <vt:lpstr>'Príl.č.3 B2-Zoznam ND'!Názvy_tlače</vt:lpstr>
      <vt:lpstr>'Príl.1kA2-Návrh na plnenie'!Oblasť_tlače</vt:lpstr>
      <vt:lpstr>'Príl.č.1 B2-Servis ZnH I.'!Oblasť_tlače</vt:lpstr>
      <vt:lpstr>'Príl.č.1.1 B2-ServisZV-PstrKrII'!Oblasť_tlače</vt:lpstr>
      <vt:lpstr>'Príl.č.2 B2-Sumár'!Oblasť_tlače</vt:lpstr>
      <vt:lpstr>'Príl.č.3 B2-Zoznam ND'!Oblasť_tlače</vt:lpstr>
      <vt:lpstr>'Príl.č.4 B2 - HodSadzba 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2025-01-07T07:23:35Z</dcterms:modified>
</cp:coreProperties>
</file>