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276" windowHeight="115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9" i="1"/>
  <c r="E25" i="1" l="1"/>
  <c r="E24" i="1"/>
  <c r="E21" i="1"/>
  <c r="G9" i="1" l="1"/>
  <c r="O9" i="1" l="1"/>
  <c r="M9" i="1"/>
  <c r="K9" i="1"/>
  <c r="I9" i="1"/>
  <c r="G22" i="1"/>
  <c r="I10" i="1" l="1"/>
  <c r="G10" i="1"/>
  <c r="M10" i="1"/>
  <c r="K10" i="1"/>
  <c r="G11" i="1"/>
  <c r="M11" i="1"/>
  <c r="K11" i="1"/>
  <c r="K12" i="1"/>
  <c r="G12" i="1"/>
  <c r="M12" i="1"/>
  <c r="I12" i="1"/>
  <c r="G13" i="1"/>
  <c r="O13" i="1"/>
  <c r="M13" i="1"/>
  <c r="K13" i="1"/>
  <c r="I13" i="1"/>
  <c r="M14" i="1"/>
  <c r="G14" i="1"/>
  <c r="M15" i="1"/>
  <c r="G15" i="1"/>
  <c r="G16" i="1"/>
  <c r="I16" i="1"/>
  <c r="O17" i="1"/>
  <c r="G17" i="1"/>
  <c r="K17" i="1"/>
  <c r="I17" i="1"/>
  <c r="I18" i="1"/>
  <c r="G18" i="1"/>
  <c r="M18" i="1"/>
  <c r="K18" i="1"/>
  <c r="G19" i="1"/>
  <c r="M19" i="1"/>
  <c r="K19" i="1"/>
  <c r="K20" i="1"/>
  <c r="G20" i="1"/>
  <c r="M20" i="1"/>
  <c r="I20" i="1"/>
  <c r="G21" i="1"/>
  <c r="O21" i="1"/>
  <c r="M21" i="1"/>
  <c r="K21" i="1"/>
  <c r="I21" i="1"/>
  <c r="O23" i="1"/>
  <c r="G23" i="1"/>
  <c r="O24" i="1"/>
  <c r="G24" i="1"/>
  <c r="I24" i="1"/>
  <c r="O25" i="1"/>
  <c r="G25" i="1"/>
  <c r="K25" i="1"/>
  <c r="I25" i="1"/>
  <c r="I26" i="1"/>
  <c r="G26" i="1"/>
  <c r="M26" i="1"/>
  <c r="K26" i="1"/>
  <c r="O14" i="1"/>
  <c r="K24" i="1"/>
  <c r="K23" i="1"/>
  <c r="K15" i="1"/>
  <c r="M25" i="1"/>
  <c r="M17" i="1"/>
  <c r="O20" i="1"/>
  <c r="O12" i="1"/>
  <c r="I23" i="1"/>
  <c r="I15" i="1"/>
  <c r="I14" i="1"/>
  <c r="M24" i="1"/>
  <c r="M23" i="1"/>
  <c r="O26" i="1"/>
  <c r="O18" i="1"/>
  <c r="O10" i="1"/>
  <c r="O15" i="1"/>
  <c r="O22" i="1"/>
  <c r="I22" i="1"/>
  <c r="K16" i="1"/>
  <c r="K22" i="1"/>
  <c r="K14" i="1"/>
  <c r="M16" i="1"/>
  <c r="O19" i="1"/>
  <c r="O11" i="1"/>
  <c r="I19" i="1"/>
  <c r="I11" i="1"/>
  <c r="M22" i="1"/>
  <c r="O16" i="1"/>
  <c r="H27" i="1" l="1"/>
  <c r="G27" i="1"/>
  <c r="N30" i="1"/>
  <c r="I28" i="1"/>
  <c r="K29" i="1"/>
  <c r="M30" i="1"/>
  <c r="L29" i="1"/>
  <c r="O31" i="1"/>
  <c r="P31" i="1"/>
</calcChain>
</file>

<file path=xl/sharedStrings.xml><?xml version="1.0" encoding="utf-8"?>
<sst xmlns="http://schemas.openxmlformats.org/spreadsheetml/2006/main" count="82" uniqueCount="66">
  <si>
    <t>Príloha č. 1 návrhu na plnenie kritéria K2 - Štruktúrovaný rozpočet</t>
  </si>
  <si>
    <r>
      <t xml:space="preserve">Predmet zákazky: </t>
    </r>
    <r>
      <rPr>
        <b/>
        <sz val="11"/>
        <color theme="1"/>
        <rFont val="Arial Narrow"/>
        <family val="2"/>
        <charset val="238"/>
      </rPr>
      <t>Aplikačná podpora a rozvoj Rozpočtového informačného systému (RIS)</t>
    </r>
  </si>
  <si>
    <t>Názov uchádzača:</t>
  </si>
  <si>
    <t>P.č.</t>
  </si>
  <si>
    <t>Názov položky</t>
  </si>
  <si>
    <t>Merná jednotka</t>
  </si>
  <si>
    <t>1.</t>
  </si>
  <si>
    <t>Paušálne služby aplikačnej podpory</t>
  </si>
  <si>
    <t>2.</t>
  </si>
  <si>
    <t>Služby aplikačnej podpory na vyžiadanie</t>
  </si>
  <si>
    <t>Kľúčový expert č. 1 Hlavný projektový manažér</t>
  </si>
  <si>
    <t>človekohodina</t>
  </si>
  <si>
    <t>3.</t>
  </si>
  <si>
    <t xml:space="preserve">Kľúčový expert č. 2 - Hlavný IT architekt </t>
  </si>
  <si>
    <t>4.</t>
  </si>
  <si>
    <t xml:space="preserve">Kľúčový expert č. 3 a č. 4 Hlavný SW analytik </t>
  </si>
  <si>
    <t>5.</t>
  </si>
  <si>
    <t xml:space="preserve">Kľúčový expert č. 5 - Hlavný SW vývojár/programátor </t>
  </si>
  <si>
    <t>6.</t>
  </si>
  <si>
    <t xml:space="preserve">Kľúčový expert č. 6 - Expert pre oblasť bezpečnosti </t>
  </si>
  <si>
    <t>7.</t>
  </si>
  <si>
    <t>Kľúčový expert č. 7 - Expert pre oblasť riadenia IT procesov</t>
  </si>
  <si>
    <t>8.</t>
  </si>
  <si>
    <t>Kľúčový expert č. 8 Hlavný test manažér</t>
  </si>
  <si>
    <t>9.</t>
  </si>
  <si>
    <t>Kľúčový expert č. 9 Databázový špecialista</t>
  </si>
  <si>
    <t>10.</t>
  </si>
  <si>
    <t>Kľúčový expert č. 10 Biznis konzultant pre oblasť verejných financií a rozpočtu</t>
  </si>
  <si>
    <t>11.</t>
  </si>
  <si>
    <t xml:space="preserve">Špecialista - Projektový manažér </t>
  </si>
  <si>
    <t>12.</t>
  </si>
  <si>
    <t xml:space="preserve">Špecialista - SW analytik </t>
  </si>
  <si>
    <t>13.</t>
  </si>
  <si>
    <t xml:space="preserve">Špecialista - Programátor </t>
  </si>
  <si>
    <t>14.</t>
  </si>
  <si>
    <t xml:space="preserve">Špecialista - Tester </t>
  </si>
  <si>
    <t>15.</t>
  </si>
  <si>
    <t xml:space="preserve">Špecialista - Databázový špecialista </t>
  </si>
  <si>
    <t>16.</t>
  </si>
  <si>
    <t xml:space="preserve">Špecialista - Administrátor prevádzky IT systémov </t>
  </si>
  <si>
    <t>17.</t>
  </si>
  <si>
    <t xml:space="preserve">Špecialista - Biznis konzultant pre oblasť konsolidácia </t>
  </si>
  <si>
    <t>18.</t>
  </si>
  <si>
    <t>mesiac**</t>
  </si>
  <si>
    <t xml:space="preserve">* Ide o predpokladaný počet človekohodín stanovených verejným obstarávateľom pre všetky pozície na základe plnenia z ostatných rokov. Skutočné čerpanie hodín pre jednotlivé pozície bude vychádzať zo zadaných služieb na vyžiadanie. </t>
  </si>
  <si>
    <t>** Predpokladaný počet človekohodín pre jednu mernú jednotku stanovený verejným obstarávateľom na základe plnenia z ostatných rokov je 780 človekohodín.</t>
  </si>
  <si>
    <t>Predpokladaný počet merných jednotiek za obdobie 12 mesiacov*</t>
  </si>
  <si>
    <t xml:space="preserve">*** Kritérium na vyhodnotenie ponúk K2. </t>
  </si>
  <si>
    <t>Celková cena za predmet zákazky za celé obdobie po uplatnení oboch OPCIÍ 120 (mesiacov)</t>
  </si>
  <si>
    <t>Celková cena za predmet zákazky za obdobie 12 mesiacov</t>
  </si>
  <si>
    <t>Celková cena za predmet zákazky za obdobie 48 mesiacov</t>
  </si>
  <si>
    <t>Celková cena za predmet zákazky pri 1. uplatnení OPCIE (36 mesiacov)</t>
  </si>
  <si>
    <t>Celková cena za predmet zákazky pri 2. uplatnení OPCIE (36 mesiacov)</t>
  </si>
  <si>
    <t>**** Uchádzač vypĺňa výlučne bunky oznažené žltou farbou. Navrhované ceny uvedie uchádzač s presnosťou na dve desatinné miesta.</t>
  </si>
  <si>
    <t xml:space="preserve">Špecialista - IT Školiteľ </t>
  </si>
  <si>
    <t>Jednotková cena za mernú jednotku v eurách bez DPH****</t>
  </si>
  <si>
    <t>Celková cena za predmet zákazky v eurách s DPH  za obdobie 12 mesiacov</t>
  </si>
  <si>
    <t>Celková cena za predmet zákazky v eurách bez DPH za obdobie 48 mesiacov</t>
  </si>
  <si>
    <t>Celková cena za predmet zákazky v eurách s DPH za obdobie 48 mesiacov</t>
  </si>
  <si>
    <t>Celková cena za predmet zákazky v eurách bez DPH pri 1. uplatnení OPCIE 
(36 mesiacov)</t>
  </si>
  <si>
    <t>Celková cena za predmet zákazky v eurách s DPH pri 1. uplatnení OPCIE
(36 mesiacov)</t>
  </si>
  <si>
    <t>Celková cena za predmet zákazky v eurách bez DPH pri 2. uplatnení OPCIE
(36 mesiacov)</t>
  </si>
  <si>
    <t>Celková cena za predmet zákazky v eurách s DPH pri 2. uplatnení OPCIE
(36 mesiacov)</t>
  </si>
  <si>
    <t>Celková cena za predmet zákazky v eurách bez DPH za celé obdobie po uplatnení oboch OPCIÍ
(120 mesiacov)***</t>
  </si>
  <si>
    <t>Celková cena za predmet zákazky v eurách s DPH  za celé obdobie po uplatnení oboch OPCIÍ
(120 mesiacov)***</t>
  </si>
  <si>
    <t>Celková cena v eurách bez DPH  za obdobie 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</si>
</sst>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0" borderId="1" xfId="0" applyFont="1" applyBorder="1"/>
    <xf numFmtId="4" fontId="1" fillId="2" borderId="1" xfId="0" applyNumberFormat="1" applyFont="1" applyFill="1" applyBorder="1"/>
    <xf numFmtId="44" fontId="2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4" fontId="1" fillId="0" borderId="3" xfId="0" applyNumberFormat="1" applyFont="1" applyBorder="1" applyAlignment="1">
      <alignment horizontal="left"/>
    </xf>
    <xf numFmtId="3" fontId="1" fillId="0" borderId="3" xfId="0" applyNumberFormat="1" applyFont="1" applyBorder="1"/>
    <xf numFmtId="44" fontId="1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44" fontId="2" fillId="0" borderId="0" xfId="0" applyNumberFormat="1" applyFont="1"/>
    <xf numFmtId="3" fontId="4" fillId="0" borderId="1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2" fillId="0" borderId="3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44" fontId="1" fillId="0" borderId="2" xfId="0" applyNumberFormat="1" applyFont="1" applyBorder="1" applyAlignment="1">
      <alignment horizontal="center"/>
    </xf>
    <xf numFmtId="44" fontId="1" fillId="0" borderId="3" xfId="0" applyNumberFormat="1" applyFont="1" applyBorder="1" applyAlignment="1">
      <alignment horizontal="center"/>
    </xf>
    <xf numFmtId="44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tabSelected="1" zoomScaleNormal="100" workbookViewId="0">
      <selection activeCell="E5" sqref="E5"/>
    </sheetView>
  </sheetViews>
  <sheetFormatPr defaultRowHeight="14.4" x14ac:dyDescent="0.3"/>
  <cols>
    <col min="1" max="1" width="3.6640625" customWidth="1"/>
    <col min="2" max="2" width="16.109375" customWidth="1"/>
    <col min="3" max="3" width="61.44140625" customWidth="1"/>
    <col min="4" max="4" width="14.33203125" customWidth="1"/>
    <col min="5" max="5" width="14.6640625" customWidth="1"/>
    <col min="6" max="6" width="15.88671875" customWidth="1"/>
    <col min="7" max="7" width="16" customWidth="1"/>
    <col min="8" max="8" width="20.33203125" customWidth="1"/>
    <col min="9" max="9" width="16.33203125" customWidth="1"/>
    <col min="10" max="10" width="16.109375" customWidth="1"/>
    <col min="11" max="11" width="16.6640625" customWidth="1"/>
    <col min="12" max="12" width="16" customWidth="1"/>
    <col min="13" max="13" width="15.88671875" customWidth="1"/>
    <col min="14" max="14" width="17.44140625" customWidth="1"/>
    <col min="15" max="16" width="15.44140625" bestFit="1" customWidth="1"/>
  </cols>
  <sheetData>
    <row r="1" spans="1:19" x14ac:dyDescent="0.3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9" x14ac:dyDescent="0.3">
      <c r="A3" s="1" t="s">
        <v>1</v>
      </c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9" x14ac:dyDescent="0.3">
      <c r="A4" s="1" t="s">
        <v>2</v>
      </c>
      <c r="B4" s="1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9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9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9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9" s="24" customFormat="1" ht="96.6" x14ac:dyDescent="0.3">
      <c r="A8" s="21" t="s">
        <v>3</v>
      </c>
      <c r="B8" s="30" t="s">
        <v>4</v>
      </c>
      <c r="C8" s="30"/>
      <c r="D8" s="22" t="s">
        <v>5</v>
      </c>
      <c r="E8" s="22" t="s">
        <v>46</v>
      </c>
      <c r="F8" s="22" t="s">
        <v>55</v>
      </c>
      <c r="G8" s="22" t="s">
        <v>65</v>
      </c>
      <c r="H8" s="22" t="s">
        <v>56</v>
      </c>
      <c r="I8" s="22" t="s">
        <v>57</v>
      </c>
      <c r="J8" s="22" t="s">
        <v>58</v>
      </c>
      <c r="K8" s="22" t="s">
        <v>59</v>
      </c>
      <c r="L8" s="22" t="s">
        <v>60</v>
      </c>
      <c r="M8" s="22" t="s">
        <v>61</v>
      </c>
      <c r="N8" s="22" t="s">
        <v>62</v>
      </c>
      <c r="O8" s="22" t="s">
        <v>63</v>
      </c>
      <c r="P8" s="22" t="s">
        <v>64</v>
      </c>
      <c r="Q8" s="23"/>
      <c r="R8" s="23"/>
      <c r="S8" s="23"/>
    </row>
    <row r="9" spans="1:19" x14ac:dyDescent="0.3">
      <c r="A9" s="4" t="s">
        <v>6</v>
      </c>
      <c r="B9" s="29" t="s">
        <v>7</v>
      </c>
      <c r="C9" s="29"/>
      <c r="D9" s="20" t="s">
        <v>43</v>
      </c>
      <c r="E9" s="4">
        <v>12</v>
      </c>
      <c r="F9" s="5"/>
      <c r="G9" s="25">
        <f>E9*F9</f>
        <v>0</v>
      </c>
      <c r="H9" s="26">
        <f>G9*1.23</f>
        <v>0</v>
      </c>
      <c r="I9" s="12">
        <f t="shared" ref="I9:I26" si="0">E9*F9*4</f>
        <v>0</v>
      </c>
      <c r="J9" s="12">
        <f>I9*1.23</f>
        <v>0</v>
      </c>
      <c r="K9" s="12">
        <f t="shared" ref="K9:K26" si="1">E9*F9*3</f>
        <v>0</v>
      </c>
      <c r="L9" s="12">
        <f>K9*1.23</f>
        <v>0</v>
      </c>
      <c r="M9" s="12">
        <f t="shared" ref="M9:M26" si="2">E9*F9*3</f>
        <v>0</v>
      </c>
      <c r="N9" s="12">
        <f>M9*1.23</f>
        <v>0</v>
      </c>
      <c r="O9" s="12">
        <f t="shared" ref="O9:O26" si="3">E9*F9*10</f>
        <v>0</v>
      </c>
      <c r="P9" s="12">
        <f>O9*1.23</f>
        <v>0</v>
      </c>
    </row>
    <row r="10" spans="1:19" x14ac:dyDescent="0.3">
      <c r="A10" s="4" t="s">
        <v>8</v>
      </c>
      <c r="B10" s="28" t="s">
        <v>9</v>
      </c>
      <c r="C10" s="4" t="s">
        <v>10</v>
      </c>
      <c r="D10" s="20" t="s">
        <v>11</v>
      </c>
      <c r="E10" s="16">
        <v>1750</v>
      </c>
      <c r="F10" s="5"/>
      <c r="G10" s="25">
        <f t="shared" ref="G10:G26" si="4">E10*F10</f>
        <v>0</v>
      </c>
      <c r="H10" s="26">
        <f t="shared" ref="H10:H26" si="5">G10*1.23</f>
        <v>0</v>
      </c>
      <c r="I10" s="12">
        <f t="shared" si="0"/>
        <v>0</v>
      </c>
      <c r="J10" s="12">
        <f t="shared" ref="J10:J26" si="6">I10*1.23</f>
        <v>0</v>
      </c>
      <c r="K10" s="12">
        <f t="shared" si="1"/>
        <v>0</v>
      </c>
      <c r="L10" s="12">
        <f t="shared" ref="L10:L26" si="7">K10*1.23</f>
        <v>0</v>
      </c>
      <c r="M10" s="12">
        <f t="shared" si="2"/>
        <v>0</v>
      </c>
      <c r="N10" s="12">
        <f t="shared" ref="N10:N26" si="8">M10*1.23</f>
        <v>0</v>
      </c>
      <c r="O10" s="12">
        <f t="shared" si="3"/>
        <v>0</v>
      </c>
      <c r="P10" s="12">
        <f t="shared" ref="P10:P26" si="9">O10*1.23</f>
        <v>0</v>
      </c>
    </row>
    <row r="11" spans="1:19" x14ac:dyDescent="0.3">
      <c r="A11" s="4" t="s">
        <v>12</v>
      </c>
      <c r="B11" s="28"/>
      <c r="C11" s="4" t="s">
        <v>13</v>
      </c>
      <c r="D11" s="20" t="s">
        <v>11</v>
      </c>
      <c r="E11" s="16">
        <v>1750</v>
      </c>
      <c r="F11" s="5"/>
      <c r="G11" s="25">
        <f t="shared" si="4"/>
        <v>0</v>
      </c>
      <c r="H11" s="26">
        <f t="shared" si="5"/>
        <v>0</v>
      </c>
      <c r="I11" s="12">
        <f t="shared" si="0"/>
        <v>0</v>
      </c>
      <c r="J11" s="12">
        <f t="shared" si="6"/>
        <v>0</v>
      </c>
      <c r="K11" s="12">
        <f t="shared" si="1"/>
        <v>0</v>
      </c>
      <c r="L11" s="12">
        <f t="shared" si="7"/>
        <v>0</v>
      </c>
      <c r="M11" s="12">
        <f t="shared" si="2"/>
        <v>0</v>
      </c>
      <c r="N11" s="12">
        <f t="shared" si="8"/>
        <v>0</v>
      </c>
      <c r="O11" s="12">
        <f t="shared" si="3"/>
        <v>0</v>
      </c>
      <c r="P11" s="12">
        <f t="shared" si="9"/>
        <v>0</v>
      </c>
    </row>
    <row r="12" spans="1:19" x14ac:dyDescent="0.3">
      <c r="A12" s="4" t="s">
        <v>14</v>
      </c>
      <c r="B12" s="28"/>
      <c r="C12" s="4" t="s">
        <v>15</v>
      </c>
      <c r="D12" s="20" t="s">
        <v>11</v>
      </c>
      <c r="E12" s="16">
        <v>3500</v>
      </c>
      <c r="F12" s="5"/>
      <c r="G12" s="25">
        <f t="shared" si="4"/>
        <v>0</v>
      </c>
      <c r="H12" s="26">
        <f t="shared" si="5"/>
        <v>0</v>
      </c>
      <c r="I12" s="12">
        <f t="shared" si="0"/>
        <v>0</v>
      </c>
      <c r="J12" s="12">
        <f t="shared" si="6"/>
        <v>0</v>
      </c>
      <c r="K12" s="12">
        <f t="shared" si="1"/>
        <v>0</v>
      </c>
      <c r="L12" s="12">
        <f t="shared" si="7"/>
        <v>0</v>
      </c>
      <c r="M12" s="12">
        <f t="shared" si="2"/>
        <v>0</v>
      </c>
      <c r="N12" s="12">
        <f t="shared" si="8"/>
        <v>0</v>
      </c>
      <c r="O12" s="12">
        <f t="shared" si="3"/>
        <v>0</v>
      </c>
      <c r="P12" s="12">
        <f t="shared" si="9"/>
        <v>0</v>
      </c>
    </row>
    <row r="13" spans="1:19" x14ac:dyDescent="0.3">
      <c r="A13" s="4" t="s">
        <v>16</v>
      </c>
      <c r="B13" s="28"/>
      <c r="C13" s="4" t="s">
        <v>17</v>
      </c>
      <c r="D13" s="20" t="s">
        <v>11</v>
      </c>
      <c r="E13" s="16">
        <v>1750</v>
      </c>
      <c r="F13" s="5"/>
      <c r="G13" s="25">
        <f t="shared" si="4"/>
        <v>0</v>
      </c>
      <c r="H13" s="26">
        <f t="shared" si="5"/>
        <v>0</v>
      </c>
      <c r="I13" s="12">
        <f t="shared" si="0"/>
        <v>0</v>
      </c>
      <c r="J13" s="12">
        <f t="shared" si="6"/>
        <v>0</v>
      </c>
      <c r="K13" s="12">
        <f t="shared" si="1"/>
        <v>0</v>
      </c>
      <c r="L13" s="12">
        <f t="shared" si="7"/>
        <v>0</v>
      </c>
      <c r="M13" s="12">
        <f t="shared" si="2"/>
        <v>0</v>
      </c>
      <c r="N13" s="12">
        <f t="shared" si="8"/>
        <v>0</v>
      </c>
      <c r="O13" s="12">
        <f t="shared" si="3"/>
        <v>0</v>
      </c>
      <c r="P13" s="12">
        <f t="shared" si="9"/>
        <v>0</v>
      </c>
    </row>
    <row r="14" spans="1:19" x14ac:dyDescent="0.3">
      <c r="A14" s="4" t="s">
        <v>18</v>
      </c>
      <c r="B14" s="28"/>
      <c r="C14" s="4" t="s">
        <v>19</v>
      </c>
      <c r="D14" s="20" t="s">
        <v>11</v>
      </c>
      <c r="E14" s="16">
        <v>640</v>
      </c>
      <c r="F14" s="5"/>
      <c r="G14" s="25">
        <f t="shared" si="4"/>
        <v>0</v>
      </c>
      <c r="H14" s="26">
        <f t="shared" si="5"/>
        <v>0</v>
      </c>
      <c r="I14" s="12">
        <f t="shared" si="0"/>
        <v>0</v>
      </c>
      <c r="J14" s="12">
        <f t="shared" si="6"/>
        <v>0</v>
      </c>
      <c r="K14" s="12">
        <f t="shared" si="1"/>
        <v>0</v>
      </c>
      <c r="L14" s="12">
        <f t="shared" si="7"/>
        <v>0</v>
      </c>
      <c r="M14" s="12">
        <f t="shared" si="2"/>
        <v>0</v>
      </c>
      <c r="N14" s="12">
        <f t="shared" si="8"/>
        <v>0</v>
      </c>
      <c r="O14" s="12">
        <f t="shared" si="3"/>
        <v>0</v>
      </c>
      <c r="P14" s="12">
        <f t="shared" si="9"/>
        <v>0</v>
      </c>
    </row>
    <row r="15" spans="1:19" x14ac:dyDescent="0.3">
      <c r="A15" s="4" t="s">
        <v>20</v>
      </c>
      <c r="B15" s="28"/>
      <c r="C15" s="4" t="s">
        <v>21</v>
      </c>
      <c r="D15" s="20" t="s">
        <v>11</v>
      </c>
      <c r="E15" s="16">
        <v>790</v>
      </c>
      <c r="F15" s="5"/>
      <c r="G15" s="25">
        <f t="shared" si="4"/>
        <v>0</v>
      </c>
      <c r="H15" s="26">
        <f t="shared" si="5"/>
        <v>0</v>
      </c>
      <c r="I15" s="12">
        <f t="shared" si="0"/>
        <v>0</v>
      </c>
      <c r="J15" s="12">
        <f t="shared" si="6"/>
        <v>0</v>
      </c>
      <c r="K15" s="12">
        <f t="shared" si="1"/>
        <v>0</v>
      </c>
      <c r="L15" s="12">
        <f t="shared" si="7"/>
        <v>0</v>
      </c>
      <c r="M15" s="12">
        <f t="shared" si="2"/>
        <v>0</v>
      </c>
      <c r="N15" s="12">
        <f t="shared" si="8"/>
        <v>0</v>
      </c>
      <c r="O15" s="12">
        <f t="shared" si="3"/>
        <v>0</v>
      </c>
      <c r="P15" s="12">
        <f t="shared" si="9"/>
        <v>0</v>
      </c>
    </row>
    <row r="16" spans="1:19" x14ac:dyDescent="0.3">
      <c r="A16" s="4" t="s">
        <v>22</v>
      </c>
      <c r="B16" s="28"/>
      <c r="C16" s="4" t="s">
        <v>23</v>
      </c>
      <c r="D16" s="20" t="s">
        <v>11</v>
      </c>
      <c r="E16" s="16">
        <v>1750</v>
      </c>
      <c r="F16" s="5"/>
      <c r="G16" s="25">
        <f t="shared" si="4"/>
        <v>0</v>
      </c>
      <c r="H16" s="26">
        <f t="shared" si="5"/>
        <v>0</v>
      </c>
      <c r="I16" s="12">
        <f t="shared" si="0"/>
        <v>0</v>
      </c>
      <c r="J16" s="12">
        <f t="shared" si="6"/>
        <v>0</v>
      </c>
      <c r="K16" s="12">
        <f t="shared" si="1"/>
        <v>0</v>
      </c>
      <c r="L16" s="12">
        <f t="shared" si="7"/>
        <v>0</v>
      </c>
      <c r="M16" s="12">
        <f t="shared" si="2"/>
        <v>0</v>
      </c>
      <c r="N16" s="12">
        <f t="shared" si="8"/>
        <v>0</v>
      </c>
      <c r="O16" s="12">
        <f t="shared" si="3"/>
        <v>0</v>
      </c>
      <c r="P16" s="12">
        <f t="shared" si="9"/>
        <v>0</v>
      </c>
    </row>
    <row r="17" spans="1:16" x14ac:dyDescent="0.3">
      <c r="A17" s="4" t="s">
        <v>24</v>
      </c>
      <c r="B17" s="28"/>
      <c r="C17" s="4" t="s">
        <v>25</v>
      </c>
      <c r="D17" s="20" t="s">
        <v>11</v>
      </c>
      <c r="E17" s="16">
        <v>1750</v>
      </c>
      <c r="F17" s="5"/>
      <c r="G17" s="25">
        <f t="shared" si="4"/>
        <v>0</v>
      </c>
      <c r="H17" s="26">
        <f t="shared" si="5"/>
        <v>0</v>
      </c>
      <c r="I17" s="12">
        <f t="shared" si="0"/>
        <v>0</v>
      </c>
      <c r="J17" s="12">
        <f t="shared" si="6"/>
        <v>0</v>
      </c>
      <c r="K17" s="12">
        <f t="shared" si="1"/>
        <v>0</v>
      </c>
      <c r="L17" s="12">
        <f t="shared" si="7"/>
        <v>0</v>
      </c>
      <c r="M17" s="12">
        <f t="shared" si="2"/>
        <v>0</v>
      </c>
      <c r="N17" s="12">
        <f t="shared" si="8"/>
        <v>0</v>
      </c>
      <c r="O17" s="12">
        <f t="shared" si="3"/>
        <v>0</v>
      </c>
      <c r="P17" s="12">
        <f t="shared" si="9"/>
        <v>0</v>
      </c>
    </row>
    <row r="18" spans="1:16" x14ac:dyDescent="0.3">
      <c r="A18" s="4" t="s">
        <v>26</v>
      </c>
      <c r="B18" s="28"/>
      <c r="C18" s="4" t="s">
        <v>27</v>
      </c>
      <c r="D18" s="20" t="s">
        <v>11</v>
      </c>
      <c r="E18" s="16">
        <v>1750</v>
      </c>
      <c r="F18" s="5"/>
      <c r="G18" s="25">
        <f t="shared" si="4"/>
        <v>0</v>
      </c>
      <c r="H18" s="26">
        <f t="shared" si="5"/>
        <v>0</v>
      </c>
      <c r="I18" s="12">
        <f t="shared" si="0"/>
        <v>0</v>
      </c>
      <c r="J18" s="12">
        <f t="shared" si="6"/>
        <v>0</v>
      </c>
      <c r="K18" s="12">
        <f t="shared" si="1"/>
        <v>0</v>
      </c>
      <c r="L18" s="12">
        <f t="shared" si="7"/>
        <v>0</v>
      </c>
      <c r="M18" s="12">
        <f t="shared" si="2"/>
        <v>0</v>
      </c>
      <c r="N18" s="12">
        <f t="shared" si="8"/>
        <v>0</v>
      </c>
      <c r="O18" s="12">
        <f t="shared" si="3"/>
        <v>0</v>
      </c>
      <c r="P18" s="12">
        <f t="shared" si="9"/>
        <v>0</v>
      </c>
    </row>
    <row r="19" spans="1:16" x14ac:dyDescent="0.3">
      <c r="A19" s="4" t="s">
        <v>28</v>
      </c>
      <c r="B19" s="28"/>
      <c r="C19" s="4" t="s">
        <v>29</v>
      </c>
      <c r="D19" s="20" t="s">
        <v>11</v>
      </c>
      <c r="E19" s="16">
        <v>3500</v>
      </c>
      <c r="F19" s="5"/>
      <c r="G19" s="25">
        <f t="shared" si="4"/>
        <v>0</v>
      </c>
      <c r="H19" s="26">
        <f t="shared" si="5"/>
        <v>0</v>
      </c>
      <c r="I19" s="12">
        <f t="shared" si="0"/>
        <v>0</v>
      </c>
      <c r="J19" s="12">
        <f t="shared" si="6"/>
        <v>0</v>
      </c>
      <c r="K19" s="12">
        <f t="shared" si="1"/>
        <v>0</v>
      </c>
      <c r="L19" s="12">
        <f t="shared" si="7"/>
        <v>0</v>
      </c>
      <c r="M19" s="12">
        <f t="shared" si="2"/>
        <v>0</v>
      </c>
      <c r="N19" s="12">
        <f t="shared" si="8"/>
        <v>0</v>
      </c>
      <c r="O19" s="12">
        <f t="shared" si="3"/>
        <v>0</v>
      </c>
      <c r="P19" s="12">
        <f t="shared" si="9"/>
        <v>0</v>
      </c>
    </row>
    <row r="20" spans="1:16" x14ac:dyDescent="0.3">
      <c r="A20" s="4" t="s">
        <v>30</v>
      </c>
      <c r="B20" s="28"/>
      <c r="C20" s="4" t="s">
        <v>31</v>
      </c>
      <c r="D20" s="20" t="s">
        <v>11</v>
      </c>
      <c r="E20" s="16">
        <v>7442</v>
      </c>
      <c r="F20" s="5"/>
      <c r="G20" s="25">
        <f t="shared" si="4"/>
        <v>0</v>
      </c>
      <c r="H20" s="26">
        <f t="shared" si="5"/>
        <v>0</v>
      </c>
      <c r="I20" s="12">
        <f t="shared" si="0"/>
        <v>0</v>
      </c>
      <c r="J20" s="12">
        <f t="shared" si="6"/>
        <v>0</v>
      </c>
      <c r="K20" s="12">
        <f t="shared" si="1"/>
        <v>0</v>
      </c>
      <c r="L20" s="12">
        <f t="shared" si="7"/>
        <v>0</v>
      </c>
      <c r="M20" s="12">
        <f t="shared" si="2"/>
        <v>0</v>
      </c>
      <c r="N20" s="12">
        <f t="shared" si="8"/>
        <v>0</v>
      </c>
      <c r="O20" s="12">
        <f t="shared" si="3"/>
        <v>0</v>
      </c>
      <c r="P20" s="12">
        <f t="shared" si="9"/>
        <v>0</v>
      </c>
    </row>
    <row r="21" spans="1:16" x14ac:dyDescent="0.3">
      <c r="A21" s="4" t="s">
        <v>32</v>
      </c>
      <c r="B21" s="28"/>
      <c r="C21" s="4" t="s">
        <v>33</v>
      </c>
      <c r="D21" s="20" t="s">
        <v>11</v>
      </c>
      <c r="E21" s="16">
        <f>24500+655</f>
        <v>25155</v>
      </c>
      <c r="F21" s="5"/>
      <c r="G21" s="25">
        <f t="shared" si="4"/>
        <v>0</v>
      </c>
      <c r="H21" s="26">
        <f t="shared" si="5"/>
        <v>0</v>
      </c>
      <c r="I21" s="12">
        <f t="shared" si="0"/>
        <v>0</v>
      </c>
      <c r="J21" s="12">
        <f t="shared" si="6"/>
        <v>0</v>
      </c>
      <c r="K21" s="12">
        <f t="shared" si="1"/>
        <v>0</v>
      </c>
      <c r="L21" s="12">
        <f t="shared" si="7"/>
        <v>0</v>
      </c>
      <c r="M21" s="12">
        <f t="shared" si="2"/>
        <v>0</v>
      </c>
      <c r="N21" s="12">
        <f t="shared" si="8"/>
        <v>0</v>
      </c>
      <c r="O21" s="12">
        <f t="shared" si="3"/>
        <v>0</v>
      </c>
      <c r="P21" s="12">
        <f t="shared" si="9"/>
        <v>0</v>
      </c>
    </row>
    <row r="22" spans="1:16" x14ac:dyDescent="0.3">
      <c r="A22" s="4" t="s">
        <v>34</v>
      </c>
      <c r="B22" s="28"/>
      <c r="C22" s="4" t="s">
        <v>35</v>
      </c>
      <c r="D22" s="20" t="s">
        <v>11</v>
      </c>
      <c r="E22" s="16">
        <v>5250</v>
      </c>
      <c r="F22" s="5"/>
      <c r="G22" s="25">
        <f t="shared" si="4"/>
        <v>0</v>
      </c>
      <c r="H22" s="26">
        <f t="shared" si="5"/>
        <v>0</v>
      </c>
      <c r="I22" s="12">
        <f t="shared" si="0"/>
        <v>0</v>
      </c>
      <c r="J22" s="12">
        <f t="shared" si="6"/>
        <v>0</v>
      </c>
      <c r="K22" s="12">
        <f t="shared" si="1"/>
        <v>0</v>
      </c>
      <c r="L22" s="12">
        <f t="shared" si="7"/>
        <v>0</v>
      </c>
      <c r="M22" s="12">
        <f t="shared" si="2"/>
        <v>0</v>
      </c>
      <c r="N22" s="12">
        <f t="shared" si="8"/>
        <v>0</v>
      </c>
      <c r="O22" s="12">
        <f t="shared" si="3"/>
        <v>0</v>
      </c>
      <c r="P22" s="12">
        <f t="shared" si="9"/>
        <v>0</v>
      </c>
    </row>
    <row r="23" spans="1:16" x14ac:dyDescent="0.3">
      <c r="A23" s="4" t="s">
        <v>36</v>
      </c>
      <c r="B23" s="28"/>
      <c r="C23" s="4" t="s">
        <v>37</v>
      </c>
      <c r="D23" s="20" t="s">
        <v>11</v>
      </c>
      <c r="E23" s="16">
        <v>3500</v>
      </c>
      <c r="F23" s="5"/>
      <c r="G23" s="25">
        <f t="shared" si="4"/>
        <v>0</v>
      </c>
      <c r="H23" s="26">
        <f t="shared" si="5"/>
        <v>0</v>
      </c>
      <c r="I23" s="12">
        <f t="shared" si="0"/>
        <v>0</v>
      </c>
      <c r="J23" s="12">
        <f t="shared" si="6"/>
        <v>0</v>
      </c>
      <c r="K23" s="12">
        <f t="shared" si="1"/>
        <v>0</v>
      </c>
      <c r="L23" s="12">
        <f t="shared" si="7"/>
        <v>0</v>
      </c>
      <c r="M23" s="12">
        <f t="shared" si="2"/>
        <v>0</v>
      </c>
      <c r="N23" s="12">
        <f t="shared" si="8"/>
        <v>0</v>
      </c>
      <c r="O23" s="12">
        <f t="shared" si="3"/>
        <v>0</v>
      </c>
      <c r="P23" s="12">
        <f t="shared" si="9"/>
        <v>0</v>
      </c>
    </row>
    <row r="24" spans="1:16" x14ac:dyDescent="0.3">
      <c r="A24" s="4" t="s">
        <v>38</v>
      </c>
      <c r="B24" s="28"/>
      <c r="C24" s="4" t="s">
        <v>39</v>
      </c>
      <c r="D24" s="20" t="s">
        <v>11</v>
      </c>
      <c r="E24" s="16">
        <f>5250+300</f>
        <v>5550</v>
      </c>
      <c r="F24" s="5"/>
      <c r="G24" s="25">
        <f t="shared" si="4"/>
        <v>0</v>
      </c>
      <c r="H24" s="26">
        <f t="shared" si="5"/>
        <v>0</v>
      </c>
      <c r="I24" s="12">
        <f t="shared" si="0"/>
        <v>0</v>
      </c>
      <c r="J24" s="12">
        <f t="shared" si="6"/>
        <v>0</v>
      </c>
      <c r="K24" s="12">
        <f t="shared" si="1"/>
        <v>0</v>
      </c>
      <c r="L24" s="12">
        <f t="shared" si="7"/>
        <v>0</v>
      </c>
      <c r="M24" s="12">
        <f t="shared" si="2"/>
        <v>0</v>
      </c>
      <c r="N24" s="12">
        <f t="shared" si="8"/>
        <v>0</v>
      </c>
      <c r="O24" s="12">
        <f t="shared" si="3"/>
        <v>0</v>
      </c>
      <c r="P24" s="12">
        <f t="shared" si="9"/>
        <v>0</v>
      </c>
    </row>
    <row r="25" spans="1:16" x14ac:dyDescent="0.3">
      <c r="A25" s="4" t="s">
        <v>40</v>
      </c>
      <c r="B25" s="28"/>
      <c r="C25" s="4" t="s">
        <v>41</v>
      </c>
      <c r="D25" s="20" t="s">
        <v>11</v>
      </c>
      <c r="E25" s="16">
        <f>600+300</f>
        <v>900</v>
      </c>
      <c r="F25" s="5"/>
      <c r="G25" s="25">
        <f t="shared" si="4"/>
        <v>0</v>
      </c>
      <c r="H25" s="26">
        <f t="shared" si="5"/>
        <v>0</v>
      </c>
      <c r="I25" s="12">
        <f t="shared" si="0"/>
        <v>0</v>
      </c>
      <c r="J25" s="12">
        <f t="shared" si="6"/>
        <v>0</v>
      </c>
      <c r="K25" s="12">
        <f t="shared" si="1"/>
        <v>0</v>
      </c>
      <c r="L25" s="12">
        <f t="shared" si="7"/>
        <v>0</v>
      </c>
      <c r="M25" s="12">
        <f t="shared" si="2"/>
        <v>0</v>
      </c>
      <c r="N25" s="12">
        <f t="shared" si="8"/>
        <v>0</v>
      </c>
      <c r="O25" s="12">
        <f t="shared" si="3"/>
        <v>0</v>
      </c>
      <c r="P25" s="12">
        <f t="shared" si="9"/>
        <v>0</v>
      </c>
    </row>
    <row r="26" spans="1:16" x14ac:dyDescent="0.3">
      <c r="A26" s="4" t="s">
        <v>42</v>
      </c>
      <c r="B26" s="28"/>
      <c r="C26" s="4" t="s">
        <v>54</v>
      </c>
      <c r="D26" s="20" t="s">
        <v>11</v>
      </c>
      <c r="E26" s="16">
        <v>158</v>
      </c>
      <c r="F26" s="5"/>
      <c r="G26" s="25">
        <f t="shared" si="4"/>
        <v>0</v>
      </c>
      <c r="H26" s="26">
        <f t="shared" si="5"/>
        <v>0</v>
      </c>
      <c r="I26" s="12">
        <f t="shared" si="0"/>
        <v>0</v>
      </c>
      <c r="J26" s="12">
        <f t="shared" si="6"/>
        <v>0</v>
      </c>
      <c r="K26" s="12">
        <f t="shared" si="1"/>
        <v>0</v>
      </c>
      <c r="L26" s="12">
        <f t="shared" si="7"/>
        <v>0</v>
      </c>
      <c r="M26" s="12">
        <f t="shared" si="2"/>
        <v>0</v>
      </c>
      <c r="N26" s="12">
        <f t="shared" si="8"/>
        <v>0</v>
      </c>
      <c r="O26" s="12">
        <f t="shared" si="3"/>
        <v>0</v>
      </c>
      <c r="P26" s="12">
        <f t="shared" si="9"/>
        <v>0</v>
      </c>
    </row>
    <row r="27" spans="1:16" x14ac:dyDescent="0.3">
      <c r="A27" s="7" t="s">
        <v>49</v>
      </c>
      <c r="B27" s="8"/>
      <c r="C27" s="8"/>
      <c r="D27" s="8"/>
      <c r="E27" s="11"/>
      <c r="F27" s="8"/>
      <c r="G27" s="27">
        <f>SUM(G9:G26)</f>
        <v>0</v>
      </c>
      <c r="H27" s="27">
        <f>SUM(H9:H26)</f>
        <v>0</v>
      </c>
      <c r="I27" s="33"/>
      <c r="J27" s="34"/>
      <c r="K27" s="34"/>
      <c r="L27" s="34"/>
      <c r="M27" s="34"/>
      <c r="N27" s="34"/>
      <c r="O27" s="34"/>
      <c r="P27" s="35"/>
    </row>
    <row r="28" spans="1:16" x14ac:dyDescent="0.3">
      <c r="A28" s="31" t="s">
        <v>50</v>
      </c>
      <c r="B28" s="32"/>
      <c r="C28" s="32"/>
      <c r="D28" s="32"/>
      <c r="E28" s="32"/>
      <c r="F28" s="32"/>
      <c r="G28" s="10"/>
      <c r="H28" s="9"/>
      <c r="I28" s="6">
        <f>SUM(I9:I26)</f>
        <v>0</v>
      </c>
      <c r="J28" s="6">
        <f>I28*1.23</f>
        <v>0</v>
      </c>
      <c r="K28" s="36"/>
      <c r="L28" s="36"/>
      <c r="M28" s="36"/>
      <c r="N28" s="36"/>
      <c r="O28" s="36"/>
      <c r="P28" s="36"/>
    </row>
    <row r="29" spans="1:16" x14ac:dyDescent="0.3">
      <c r="A29" s="29" t="s">
        <v>51</v>
      </c>
      <c r="B29" s="29"/>
      <c r="C29" s="29"/>
      <c r="D29" s="29"/>
      <c r="E29" s="29"/>
      <c r="F29" s="29"/>
      <c r="G29" s="29"/>
      <c r="H29" s="29"/>
      <c r="I29" s="29"/>
      <c r="J29" s="29"/>
      <c r="K29" s="6">
        <f>SUM(K9:K26)</f>
        <v>0</v>
      </c>
      <c r="L29" s="6">
        <f>SUM(L9:L26)</f>
        <v>0</v>
      </c>
      <c r="M29" s="36"/>
      <c r="N29" s="36"/>
      <c r="O29" s="36"/>
      <c r="P29" s="36"/>
    </row>
    <row r="30" spans="1:16" x14ac:dyDescent="0.3">
      <c r="A30" s="29" t="s">
        <v>52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6">
        <f>SUM(M9:M26)</f>
        <v>0</v>
      </c>
      <c r="N30" s="6">
        <f>SUM(N9:N26)</f>
        <v>0</v>
      </c>
      <c r="O30" s="37"/>
      <c r="P30" s="37"/>
    </row>
    <row r="31" spans="1:16" x14ac:dyDescent="0.3">
      <c r="A31" s="29" t="s">
        <v>48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6">
        <f>SUM(O9:O26)</f>
        <v>0</v>
      </c>
      <c r="P31" s="6">
        <f>SUM(P9:P26)</f>
        <v>0</v>
      </c>
    </row>
    <row r="32" spans="1:16" x14ac:dyDescent="0.3">
      <c r="A32" s="14"/>
      <c r="B32" s="17"/>
      <c r="C32" s="17"/>
      <c r="D32" s="17"/>
      <c r="E32" s="17"/>
      <c r="F32" s="17"/>
      <c r="G32" s="17"/>
      <c r="H32" s="14"/>
      <c r="I32" s="14"/>
      <c r="J32" s="14"/>
      <c r="K32" s="14"/>
      <c r="L32" s="14"/>
      <c r="M32" s="14"/>
      <c r="N32" s="14"/>
      <c r="O32" s="15"/>
      <c r="P32" s="15"/>
    </row>
    <row r="33" spans="2:7" x14ac:dyDescent="0.3">
      <c r="B33" s="18" t="s">
        <v>44</v>
      </c>
      <c r="C33" s="19"/>
      <c r="D33" s="19"/>
      <c r="E33" s="19"/>
      <c r="F33" s="19"/>
      <c r="G33" s="19"/>
    </row>
    <row r="34" spans="2:7" x14ac:dyDescent="0.3">
      <c r="B34" s="18" t="s">
        <v>45</v>
      </c>
      <c r="C34" s="18"/>
      <c r="D34" s="19"/>
      <c r="E34" s="19"/>
      <c r="F34" s="19"/>
      <c r="G34" s="19"/>
    </row>
    <row r="35" spans="2:7" x14ac:dyDescent="0.3">
      <c r="B35" s="1" t="s">
        <v>47</v>
      </c>
      <c r="C35" s="1"/>
    </row>
    <row r="36" spans="2:7" x14ac:dyDescent="0.3">
      <c r="B36" s="1" t="s">
        <v>53</v>
      </c>
    </row>
    <row r="38" spans="2:7" x14ac:dyDescent="0.3">
      <c r="B38" s="13"/>
    </row>
    <row r="39" spans="2:7" x14ac:dyDescent="0.3">
      <c r="B39" s="13"/>
    </row>
  </sheetData>
  <mergeCells count="11">
    <mergeCell ref="B10:B26"/>
    <mergeCell ref="B9:C9"/>
    <mergeCell ref="B8:C8"/>
    <mergeCell ref="A28:F28"/>
    <mergeCell ref="A31:N31"/>
    <mergeCell ref="I27:P27"/>
    <mergeCell ref="A29:J29"/>
    <mergeCell ref="A30:L30"/>
    <mergeCell ref="K28:P28"/>
    <mergeCell ref="M29:P29"/>
    <mergeCell ref="O30:P30"/>
  </mergeCells>
  <pageMargins left="0.7" right="0.7" top="0.75" bottom="0.75" header="0.3" footer="0.3"/>
  <pageSetup paperSize="9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_č._1 návrhu na plnenie kritéria K2_Štruktúrovaný rozpočet" edit="true"/>
    <f:field ref="objsubject" par="" text="" edit="true"/>
    <f:field ref="objcreatedby" par="" text="Bandziová, Mariana, Ing."/>
    <f:field ref="objcreatedat" par="" date="2024-12-05T10:08:36" text="5.12.2024 10:08:36"/>
    <f:field ref="objchangedby" par="" text="Stanková, Miriam, Ing."/>
    <f:field ref="objmodifiedat" par="" date="2024-12-12T15:30:05" text="12.12.2024 15:30:05"/>
    <f:field ref="doc_FSCFOLIO_1_1001_FieldDocumentNumber" par="" text=""/>
    <f:field ref="doc_FSCFOLIO_1_1001_FieldSubject" par="" text="" edit="true"/>
    <f:field ref="FSCFOLIO_1_1001_FieldCurrentUser" par="" text="Mgr. Ľuboš Hláčik"/>
    <f:field ref="CCAPRECONFIG_15_1001_Objektname" par="" text="Príloha_č._1 návrhu na plnenie kritéria K2_Štruktúrovaný rozpočet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2025-01-05T13:26:51Z</dcterms:created>
  <dcterms:modified xsi:type="dcterms:W3CDTF">2025-01-05T13:26:56Z</dcterms:modified>
  <cp:category/>
  <cp:contentStatus/>
</cp:coreProperties>
</file>