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OVS_OOPP2025/Finál Jožka/"/>
    </mc:Choice>
  </mc:AlternateContent>
  <xr:revisionPtr revIDLastSave="0" documentId="8_{31512BC7-30F2-4F1E-9093-04EF2C9BABCF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6" l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31" i="6"/>
  <c r="I31" i="6" s="1"/>
  <c r="H32" i="6"/>
  <c r="I32" i="6" s="1"/>
  <c r="H33" i="6"/>
  <c r="I33" i="6" s="1"/>
  <c r="H34" i="6"/>
  <c r="I34" i="6" s="1"/>
  <c r="H35" i="6"/>
  <c r="I35" i="6" s="1"/>
  <c r="H36" i="6"/>
  <c r="I36" i="6" s="1"/>
  <c r="H37" i="6"/>
  <c r="I37" i="6" s="1"/>
  <c r="H38" i="6"/>
  <c r="I38" i="6" s="1"/>
  <c r="H39" i="6"/>
  <c r="I39" i="6" s="1"/>
  <c r="H40" i="6"/>
  <c r="I40" i="6" s="1"/>
  <c r="H41" i="6"/>
  <c r="I41" i="6" s="1"/>
  <c r="H21" i="6"/>
  <c r="I21" i="6" s="1"/>
  <c r="H20" i="6"/>
  <c r="I20" i="6" s="1"/>
  <c r="F43" i="6"/>
  <c r="H18" i="6"/>
  <c r="F18" i="6"/>
  <c r="I42" i="6" l="1"/>
</calcChain>
</file>

<file path=xl/sharedStrings.xml><?xml version="1.0" encoding="utf-8"?>
<sst xmlns="http://schemas.openxmlformats.org/spreadsheetml/2006/main" count="118" uniqueCount="114">
  <si>
    <t xml:space="preserve">Obchodné meno uchádzača: 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</si>
  <si>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</si>
  <si>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</si>
  <si>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</si>
  <si>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</si>
  <si>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</si>
  <si>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</si>
  <si>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</si>
  <si>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</si>
  <si>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</si>
  <si>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</si>
  <si>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</si>
  <si>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</si>
  <si>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</si>
  <si>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</si>
  <si>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</si>
  <si>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</si>
  <si>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</si>
  <si>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</si>
  <si>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</si>
  <si>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</si>
  <si>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</si>
  <si>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</si>
  <si>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</si>
  <si>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</si>
  <si>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</si>
  <si>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</si>
  <si>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</si>
  <si>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</si>
  <si>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</si>
  <si>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</si>
  <si>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</si>
  <si>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</si>
  <si>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</si>
  <si>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</si>
  <si>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</si>
  <si>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</si>
  <si>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</si>
  <si>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</si>
  <si>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</si>
  <si>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</si>
  <si>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</si>
  <si>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</si>
  <si>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</si>
  <si>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</si>
  <si>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</si>
  <si>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</si>
  <si>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Por. č.</t>
  </si>
  <si>
    <t>Jednotková cena   bez DPH</t>
  </si>
  <si>
    <t>Dátum:</t>
  </si>
  <si>
    <t>3.</t>
  </si>
  <si>
    <t xml:space="preserve">Celková cena            s DPH </t>
  </si>
  <si>
    <t>2.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</si>
  <si>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</si>
  <si>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</si>
  <si>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</si>
  <si>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</si>
  <si>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</si>
  <si>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</si>
  <si>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</si>
  <si>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</si>
  <si>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</si>
  <si>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"Odevy, obuv a doplnky"</t>
  </si>
  <si>
    <t>Výška DPH (23%)</t>
  </si>
  <si>
    <t>1.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</si>
  <si>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</si>
  <si>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</si>
  <si>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</si>
  <si>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</si>
  <si>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</si>
  <si>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</si>
  <si>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</si>
  <si>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</si>
  <si>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</si>
  <si>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</si>
  <si>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</si>
  <si>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</si>
  <si>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</si>
  <si>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Letná čiapka - šiltovka</t>
  </si>
  <si>
    <t>Zimná čiapka</t>
  </si>
  <si>
    <t>Ochranná prilba</t>
  </si>
  <si>
    <t>Pracovné rukavice - letné</t>
  </si>
  <si>
    <t>Pracovné rukavice - zimné</t>
  </si>
  <si>
    <t xml:space="preserve"> Dielektrické rukavice</t>
  </si>
  <si>
    <t>Tričko – krátky rukáv</t>
  </si>
  <si>
    <t xml:space="preserve">Mikina </t>
  </si>
  <si>
    <t>Pracovná bunda - zimná reflexná</t>
  </si>
  <si>
    <t>Softshellová bunda</t>
  </si>
  <si>
    <t>Vesta - reflexná</t>
  </si>
  <si>
    <t>Pršiplášť</t>
  </si>
  <si>
    <t>Plášť</t>
  </si>
  <si>
    <t>Softshellové nohavice</t>
  </si>
  <si>
    <t>Vesta - civilná</t>
  </si>
  <si>
    <t>Nohavice - monterkové</t>
  </si>
  <si>
    <t>Pracovná blúza - monterková</t>
  </si>
  <si>
    <t>Krátke nohavice - monterkové</t>
  </si>
  <si>
    <t>Bezpečnostná obuv - zimná</t>
  </si>
  <si>
    <t>Obuv - letná</t>
  </si>
  <si>
    <t>Bezpečnostná obuv - šlapky</t>
  </si>
  <si>
    <t>Gumené čižmy</t>
  </si>
  <si>
    <t>17.</t>
  </si>
  <si>
    <t>18.</t>
  </si>
  <si>
    <t>19.</t>
  </si>
  <si>
    <t>20.</t>
  </si>
  <si>
    <t>21.</t>
  </si>
  <si>
    <t>22.</t>
  </si>
  <si>
    <t>Predpokladané množstvo</t>
  </si>
  <si>
    <t>Pomocné kritérium hodnotenia č. 1 v prípade rovnosti ponúk</t>
  </si>
  <si>
    <t>Pomocné kritérium hodnotenia č. 2 v prípade rovnosti ponúk</t>
  </si>
  <si>
    <r>
      <t xml:space="preserve">Lehota dodania čiastkovej objednávky </t>
    </r>
    <r>
      <rPr>
        <sz val="11"/>
        <rFont val="Calibri"/>
        <family val="2"/>
        <charset val="238"/>
        <scheme val="minor"/>
      </rPr>
      <t xml:space="preserve">(v kalendárnych dňoch)* 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</si>
  <si>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Jednotková cena v eur bez DPH uvedená v pol. č. 11: </t>
    </r>
    <r>
      <rPr>
        <b/>
        <sz val="11"/>
        <rFont val="Calibri"/>
        <family val="2"/>
        <charset val="238"/>
        <scheme val="minor"/>
      </rPr>
      <t xml:space="preserve">Vesta - reflexná </t>
    </r>
    <r>
      <rPr>
        <sz val="11"/>
        <rFont val="Calibri"/>
        <family val="2"/>
        <charset val="238"/>
        <scheme val="minor"/>
      </rPr>
      <t>(vzorec prevedie automaticky cenu z rozpočtu)</t>
    </r>
  </si>
  <si>
    <t>Som platcom DPH</t>
  </si>
  <si>
    <r>
      <t>*</t>
    </r>
    <r>
      <rPr>
        <sz val="9"/>
        <rFont val="Calibri"/>
        <family val="2"/>
        <charset val="238"/>
        <scheme val="minor"/>
      </rPr>
      <t>Max. lehota dodania tovaru je</t>
    </r>
    <r>
      <rPr>
        <b/>
        <sz val="9"/>
        <rFont val="Calibri"/>
        <family val="2"/>
        <charset val="238"/>
        <scheme val="minor"/>
      </rPr>
      <t xml:space="preserve"> 10 kalendárnych dní </t>
    </r>
    <r>
      <rPr>
        <sz val="9"/>
        <rFont val="Calibri"/>
        <family val="2"/>
        <charset val="238"/>
        <scheme val="minor"/>
      </rPr>
      <t xml:space="preserve">a preto pomocné kritérium môže byť </t>
    </r>
    <r>
      <rPr>
        <b/>
        <sz val="9"/>
        <rFont val="Calibri"/>
        <family val="2"/>
        <charset val="238"/>
        <scheme val="minor"/>
      </rPr>
      <t xml:space="preserve">rovné alebo nižšie </t>
    </r>
    <r>
      <rPr>
        <sz val="9"/>
        <rFont val="Calibri"/>
        <family val="2"/>
        <charset val="238"/>
        <scheme val="minor"/>
      </rPr>
      <t>ako táto max. hodnota.</t>
    </r>
  </si>
  <si>
    <t>Príloha č. 2 - Ponuka uchádzača vo výzve č. 4 "Osobné ochranné pracovné prostriedky"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</si>
</sst>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7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166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3" xfId="2" applyFont="1" applyFill="1" applyBorder="1" applyAlignment="1">
      <alignment horizontal="left" wrapText="1"/>
    </xf>
    <xf numFmtId="0" fontId="18" fillId="0" borderId="52" xfId="2" applyFont="1" applyFill="1" applyBorder="1" applyAlignment="1">
      <alignment horizontal="center" wrapText="1"/>
    </xf>
    <xf numFmtId="0" fontId="18" fillId="0" borderId="19" xfId="2" applyFont="1" applyFill="1" applyBorder="1" applyAlignment="1">
      <alignment horizontal="center" wrapText="1"/>
    </xf>
    <xf numFmtId="0" fontId="18" fillId="0" borderId="34" xfId="2" applyFont="1" applyFill="1" applyBorder="1" applyAlignment="1">
      <alignment horizontal="left"/>
    </xf>
    <xf numFmtId="49" fontId="0" fillId="6" borderId="58" xfId="0" applyNumberFormat="1" applyFill="1" applyBorder="1" applyAlignment="1">
      <alignment horizontal="left"/>
    </xf>
    <xf numFmtId="49" fontId="0" fillId="6" borderId="46" xfId="0" applyNumberFormat="1" applyFill="1" applyBorder="1" applyAlignment="1">
      <alignment horizontal="left"/>
    </xf>
    <xf numFmtId="0" fontId="0" fillId="6" borderId="22" xfId="0" applyFill="1" applyBorder="1" applyAlignment="1">
      <alignment horizontal="left"/>
    </xf>
    <xf numFmtId="0" fontId="3" fillId="5" borderId="63" xfId="2" applyFont="1" applyFill="1" applyBorder="1" applyProtection="1">
      <protection hidden="1"/>
    </xf>
    <xf numFmtId="0" fontId="6" fillId="0" borderId="57" xfId="0" applyFont="1" applyBorder="1" applyAlignment="1">
      <alignment vertical="center"/>
    </xf>
    <xf numFmtId="0" fontId="5" fillId="6" borderId="64" xfId="0" applyFont="1" applyFill="1" applyBorder="1" applyAlignment="1">
      <alignment horizontal="center" vertical="center"/>
    </xf>
    <xf numFmtId="0" fontId="6" fillId="6" borderId="65" xfId="0" applyFont="1" applyFill="1" applyBorder="1" applyAlignment="1">
      <alignment horizontal="justify" vertical="center"/>
    </xf>
    <xf numFmtId="0" fontId="0" fillId="6" borderId="65" xfId="0" applyFill="1" applyBorder="1" applyAlignment="1">
      <alignment horizontal="left" vertical="center" wrapText="1" indent="1"/>
    </xf>
    <xf numFmtId="0" fontId="6" fillId="6" borderId="65" xfId="0" applyFont="1" applyFill="1" applyBorder="1" applyAlignment="1">
      <alignment horizontal="left" vertical="center" wrapText="1" indent="1"/>
    </xf>
    <xf numFmtId="0" fontId="2" fillId="6" borderId="65" xfId="0" applyFont="1" applyFill="1" applyBorder="1" applyAlignment="1">
      <alignment horizontal="center" vertical="center" wrapText="1"/>
    </xf>
    <xf numFmtId="0" fontId="22" fillId="6" borderId="65" xfId="4" applyFill="1" applyBorder="1" applyAlignment="1">
      <alignment horizontal="left" vertical="center" wrapText="1" indent="1"/>
    </xf>
    <xf numFmtId="0" fontId="0" fillId="6" borderId="65" xfId="0" applyFill="1" applyBorder="1" applyAlignment="1" applyProtection="1">
      <alignment horizontal="left" vertical="center" wrapText="1" indent="1"/>
      <protection locked="0"/>
    </xf>
    <xf numFmtId="0" fontId="0" fillId="6" borderId="65" xfId="0" applyFill="1" applyBorder="1" applyAlignment="1">
      <alignment horizontal="left" wrapText="1" indent="1"/>
    </xf>
    <xf numFmtId="0" fontId="0" fillId="6" borderId="67" xfId="0" applyFill="1" applyBorder="1" applyAlignment="1">
      <alignment horizontal="left"/>
    </xf>
    <xf numFmtId="166" fontId="0" fillId="0" borderId="61" xfId="2" applyNumberFormat="1" applyFont="1" applyFill="1" applyBorder="1" applyAlignment="1">
      <alignment horizontal="center"/>
    </xf>
    <xf numFmtId="166" fontId="0" fillId="0" borderId="47" xfId="2" applyNumberFormat="1" applyFont="1" applyFill="1" applyBorder="1" applyAlignment="1">
      <alignment horizontal="center"/>
    </xf>
    <xf numFmtId="0" fontId="19" fillId="0" borderId="71" xfId="2" applyFont="1" applyFill="1" applyBorder="1"/>
    <xf numFmtId="0" fontId="19" fillId="0" borderId="42" xfId="2" applyFont="1" applyFill="1" applyBorder="1"/>
    <xf numFmtId="166" fontId="24" fillId="7" borderId="70" xfId="2" applyNumberFormat="1" applyFont="1" applyFill="1" applyBorder="1" applyAlignment="1">
      <alignment horizontal="center" vertical="center"/>
    </xf>
    <xf numFmtId="0" fontId="0" fillId="6" borderId="40" xfId="0" applyFill="1" applyBorder="1" applyAlignment="1">
      <alignment horizontal="center"/>
    </xf>
    <xf numFmtId="165" fontId="0" fillId="5" borderId="60" xfId="2" applyNumberFormat="1" applyFont="1" applyFill="1" applyBorder="1" applyAlignment="1">
      <alignment horizontal="center"/>
    </xf>
    <xf numFmtId="166" fontId="1" fillId="0" borderId="60" xfId="2" applyNumberFormat="1" applyFont="1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165" fontId="0" fillId="5" borderId="34" xfId="2" applyNumberFormat="1" applyFont="1" applyFill="1" applyBorder="1" applyAlignment="1">
      <alignment horizontal="center"/>
    </xf>
    <xf numFmtId="166" fontId="1" fillId="0" borderId="21" xfId="2" applyNumberFormat="1" applyFont="1" applyFill="1" applyBorder="1" applyAlignment="1">
      <alignment horizontal="center"/>
    </xf>
    <xf numFmtId="0" fontId="0" fillId="6" borderId="33" xfId="0" applyFill="1" applyBorder="1" applyAlignment="1">
      <alignment horizontal="center" wrapText="1"/>
    </xf>
    <xf numFmtId="0" fontId="0" fillId="6" borderId="21" xfId="0" applyFill="1" applyBorder="1" applyAlignment="1">
      <alignment horizontal="center"/>
    </xf>
    <xf numFmtId="0" fontId="0" fillId="6" borderId="54" xfId="0" applyFill="1" applyBorder="1" applyAlignment="1">
      <alignment horizontal="center"/>
    </xf>
    <xf numFmtId="0" fontId="23" fillId="0" borderId="76" xfId="2" applyFont="1" applyFill="1" applyBorder="1" applyAlignment="1">
      <alignment horizontal="left" vertical="center"/>
    </xf>
    <xf numFmtId="0" fontId="23" fillId="0" borderId="1" xfId="2" applyFont="1" applyFill="1" applyBorder="1" applyAlignment="1">
      <alignment horizontal="left" vertical="center"/>
    </xf>
    <xf numFmtId="0" fontId="23" fillId="0" borderId="78" xfId="2" applyFont="1" applyFill="1" applyBorder="1" applyAlignment="1">
      <alignment horizontal="left" vertical="center"/>
    </xf>
    <xf numFmtId="0" fontId="3" fillId="6" borderId="77" xfId="2" applyFont="1" applyFill="1" applyBorder="1" applyAlignment="1">
      <alignment horizontal="center"/>
    </xf>
    <xf numFmtId="0" fontId="3" fillId="6" borderId="16" xfId="2" applyFont="1" applyFill="1" applyBorder="1" applyAlignment="1">
      <alignment horizontal="center"/>
    </xf>
    <xf numFmtId="0" fontId="3" fillId="6" borderId="23" xfId="2" applyFont="1" applyFill="1" applyBorder="1" applyAlignment="1">
      <alignment horizontal="center"/>
    </xf>
    <xf numFmtId="0" fontId="9" fillId="8" borderId="17" xfId="2" applyFont="1" applyFill="1" applyBorder="1" applyAlignment="1">
      <alignment horizontal="center" vertical="center" wrapText="1"/>
    </xf>
    <xf numFmtId="0" fontId="9" fillId="8" borderId="18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>
      <alignment horizontal="center" vertical="center" wrapText="1"/>
    </xf>
    <xf numFmtId="0" fontId="11" fillId="6" borderId="49" xfId="2" applyFont="1" applyFill="1" applyBorder="1" applyAlignment="1">
      <alignment horizontal="center"/>
    </xf>
    <xf numFmtId="0" fontId="11" fillId="6" borderId="50" xfId="2" applyFont="1" applyFill="1" applyBorder="1" applyAlignment="1">
      <alignment horizontal="center"/>
    </xf>
    <xf numFmtId="0" fontId="11" fillId="6" borderId="53" xfId="2" applyFont="1" applyFill="1" applyBorder="1" applyAlignment="1">
      <alignment horizontal="center"/>
    </xf>
    <xf numFmtId="0" fontId="15" fillId="6" borderId="59" xfId="2" applyFont="1" applyFill="1" applyBorder="1" applyAlignment="1">
      <alignment horizontal="center" wrapText="1"/>
    </xf>
    <xf numFmtId="0" fontId="15" fillId="6" borderId="51" xfId="2" applyFont="1" applyFill="1" applyBorder="1" applyAlignment="1">
      <alignment horizontal="center" wrapText="1"/>
    </xf>
    <xf numFmtId="0" fontId="11" fillId="6" borderId="73" xfId="2" applyFont="1" applyFill="1" applyBorder="1" applyAlignment="1">
      <alignment horizontal="left" vertical="center" wrapText="1"/>
    </xf>
    <xf numFmtId="0" fontId="11" fillId="6" borderId="74" xfId="2" applyFont="1" applyFill="1" applyBorder="1" applyAlignment="1">
      <alignment horizontal="left" vertical="center" wrapText="1"/>
    </xf>
    <xf numFmtId="0" fontId="11" fillId="6" borderId="75" xfId="2" applyFont="1" applyFill="1" applyBorder="1" applyAlignment="1">
      <alignment horizontal="left" vertical="center" wrapText="1"/>
    </xf>
    <xf numFmtId="0" fontId="25" fillId="5" borderId="54" xfId="0" applyFont="1" applyFill="1" applyBorder="1" applyAlignment="1">
      <alignment horizontal="center" vertical="center" wrapText="1"/>
    </xf>
    <xf numFmtId="0" fontId="25" fillId="5" borderId="55" xfId="0" applyFont="1" applyFill="1" applyBorder="1" applyAlignment="1">
      <alignment horizontal="center" vertical="center" wrapText="1"/>
    </xf>
    <xf numFmtId="165" fontId="15" fillId="6" borderId="48" xfId="0" applyNumberFormat="1" applyFont="1" applyFill="1" applyBorder="1" applyAlignment="1">
      <alignment horizontal="center" vertical="center" wrapText="1"/>
    </xf>
    <xf numFmtId="165" fontId="15" fillId="6" borderId="19" xfId="0" applyNumberFormat="1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left" vertical="center" wrapText="1"/>
    </xf>
    <xf numFmtId="0" fontId="10" fillId="6" borderId="18" xfId="2" applyFont="1" applyFill="1" applyBorder="1" applyAlignment="1">
      <alignment horizontal="left" vertical="center" wrapText="1"/>
    </xf>
    <xf numFmtId="0" fontId="10" fillId="6" borderId="20" xfId="2" applyFont="1" applyFill="1" applyBorder="1" applyAlignment="1">
      <alignment horizontal="left" vertic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59" xfId="0" applyBorder="1"/>
    <xf numFmtId="0" fontId="0" fillId="0" borderId="50" xfId="0" applyBorder="1"/>
    <xf numFmtId="0" fontId="0" fillId="0" borderId="53" xfId="0" applyBorder="1"/>
    <xf numFmtId="0" fontId="0" fillId="0" borderId="33" xfId="0" applyBorder="1"/>
    <xf numFmtId="0" fontId="0" fillId="0" borderId="66" xfId="0" applyBorder="1"/>
    <xf numFmtId="0" fontId="0" fillId="0" borderId="62" xfId="0" applyBorder="1"/>
    <xf numFmtId="2" fontId="17" fillId="0" borderId="36" xfId="2" applyNumberFormat="1" applyFont="1" applyFill="1" applyBorder="1" applyAlignment="1">
      <alignment horizontal="left"/>
    </xf>
    <xf numFmtId="2" fontId="17" fillId="0" borderId="45" xfId="2" applyNumberFormat="1" applyFont="1" applyFill="1" applyBorder="1" applyAlignment="1">
      <alignment horizontal="left"/>
    </xf>
    <xf numFmtId="2" fontId="17" fillId="0" borderId="24" xfId="2" applyNumberFormat="1" applyFont="1" applyFill="1" applyBorder="1" applyAlignment="1">
      <alignment horizontal="left"/>
    </xf>
    <xf numFmtId="0" fontId="17" fillId="0" borderId="26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5" xfId="2" applyFont="1" applyFill="1" applyBorder="1" applyAlignment="1">
      <alignment horizontal="left"/>
    </xf>
    <xf numFmtId="0" fontId="14" fillId="7" borderId="49" xfId="2" applyFont="1" applyFill="1" applyBorder="1" applyAlignment="1">
      <alignment horizontal="center" vertical="center" wrapText="1"/>
    </xf>
    <xf numFmtId="0" fontId="14" fillId="7" borderId="50" xfId="2" applyFont="1" applyFill="1" applyBorder="1" applyAlignment="1">
      <alignment horizontal="center" vertical="center" wrapText="1"/>
    </xf>
    <xf numFmtId="0" fontId="14" fillId="7" borderId="51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0" fillId="6" borderId="28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0" fillId="6" borderId="28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8" fillId="0" borderId="48" xfId="2" applyFont="1" applyFill="1" applyBorder="1" applyAlignment="1">
      <alignment wrapText="1"/>
    </xf>
    <xf numFmtId="0" fontId="18" fillId="0" borderId="18" xfId="2" applyFont="1" applyFill="1" applyBorder="1" applyAlignment="1">
      <alignment wrapText="1"/>
    </xf>
    <xf numFmtId="0" fontId="18" fillId="0" borderId="20" xfId="2" applyFont="1" applyFill="1" applyBorder="1" applyAlignment="1">
      <alignment wrapText="1"/>
    </xf>
    <xf numFmtId="0" fontId="10" fillId="5" borderId="41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/>
    </xf>
    <xf numFmtId="0" fontId="10" fillId="5" borderId="16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1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2" xfId="2" applyFont="1" applyFill="1" applyBorder="1" applyAlignment="1">
      <alignment horizontal="left"/>
    </xf>
    <xf numFmtId="0" fontId="10" fillId="5" borderId="16" xfId="2" applyFont="1" applyFill="1" applyBorder="1" applyAlignment="1">
      <alignment horizontal="left"/>
    </xf>
    <xf numFmtId="0" fontId="10" fillId="5" borderId="56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39" xfId="2" applyFont="1" applyFill="1" applyBorder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20" xfId="2" applyFont="1" applyFill="1" applyBorder="1" applyAlignment="1">
      <alignment horizontal="center"/>
    </xf>
    <xf numFmtId="0" fontId="18" fillId="0" borderId="40" xfId="2" applyFont="1" applyFill="1" applyBorder="1" applyAlignment="1">
      <alignment horizontal="left"/>
    </xf>
    <xf numFmtId="0" fontId="18" fillId="0" borderId="44" xfId="2" applyFont="1" applyFill="1" applyBorder="1" applyAlignment="1">
      <alignment horizontal="left"/>
    </xf>
    <xf numFmtId="0" fontId="9" fillId="6" borderId="17" xfId="2" applyFont="1" applyFill="1" applyBorder="1" applyAlignment="1">
      <alignment horizontal="center" vertical="center" wrapText="1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3" fillId="6" borderId="36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 vertical="center" wrapText="1"/>
    </xf>
    <xf numFmtId="0" fontId="10" fillId="5" borderId="31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3" fillId="0" borderId="38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18" fillId="0" borderId="35" xfId="2" applyFont="1" applyFill="1" applyBorder="1" applyAlignment="1">
      <alignment horizontal="left"/>
    </xf>
    <xf numFmtId="0" fontId="18" fillId="0" borderId="43" xfId="2" applyFont="1" applyFill="1" applyBorder="1" applyAlignment="1">
      <alignment horizontal="left"/>
    </xf>
    <xf numFmtId="0" fontId="18" fillId="0" borderId="42" xfId="2" applyFont="1" applyFill="1" applyBorder="1" applyAlignment="1">
      <alignment horizontal="left"/>
    </xf>
    <xf numFmtId="0" fontId="0" fillId="0" borderId="33" xfId="0" applyBorder="1" applyAlignment="1">
      <alignment wrapText="1"/>
    </xf>
    <xf numFmtId="0" fontId="0" fillId="0" borderId="66" xfId="0" applyBorder="1" applyAlignment="1">
      <alignment wrapText="1"/>
    </xf>
    <xf numFmtId="0" fontId="0" fillId="0" borderId="62" xfId="0" applyBorder="1" applyAlignment="1">
      <alignment wrapText="1"/>
    </xf>
    <xf numFmtId="0" fontId="0" fillId="6" borderId="33" xfId="0" applyFill="1" applyBorder="1" applyAlignment="1">
      <alignment wrapText="1"/>
    </xf>
    <xf numFmtId="0" fontId="0" fillId="6" borderId="66" xfId="0" applyFill="1" applyBorder="1" applyAlignment="1">
      <alignment wrapText="1"/>
    </xf>
    <xf numFmtId="0" fontId="0" fillId="6" borderId="62" xfId="0" applyFill="1" applyBorder="1" applyAlignment="1">
      <alignment wrapText="1"/>
    </xf>
    <xf numFmtId="0" fontId="0" fillId="0" borderId="69" xfId="0" applyBorder="1" applyAlignment="1">
      <alignment wrapText="1"/>
    </xf>
    <xf numFmtId="0" fontId="0" fillId="0" borderId="0" xfId="0" applyAlignment="1">
      <alignment wrapText="1"/>
    </xf>
    <xf numFmtId="0" fontId="0" fillId="0" borderId="68" xfId="0" applyBorder="1" applyAlignment="1">
      <alignment wrapText="1"/>
    </xf>
    <xf numFmtId="0" fontId="3" fillId="6" borderId="54" xfId="2" applyFont="1" applyFill="1" applyBorder="1" applyAlignment="1">
      <alignment horizontal="center"/>
    </xf>
    <xf numFmtId="0" fontId="3" fillId="6" borderId="74" xfId="2" applyFont="1" applyFill="1" applyBorder="1" applyAlignment="1">
      <alignment horizontal="center"/>
    </xf>
    <xf numFmtId="0" fontId="3" fillId="6" borderId="75" xfId="2" applyFont="1" applyFill="1" applyBorder="1" applyAlignment="1">
      <alignment horizontal="center"/>
    </xf>
    <xf numFmtId="0" fontId="20" fillId="7" borderId="17" xfId="2" applyFont="1" applyFill="1" applyBorder="1" applyAlignment="1">
      <alignment horizontal="left" vertical="center"/>
    </xf>
    <xf numFmtId="0" fontId="20" fillId="7" borderId="18" xfId="2" applyFont="1" applyFill="1" applyBorder="1" applyAlignment="1">
      <alignment horizontal="left" vertical="center"/>
    </xf>
    <xf numFmtId="164" fontId="21" fillId="0" borderId="72" xfId="2" applyNumberFormat="1" applyFont="1" applyFill="1" applyBorder="1" applyAlignment="1">
      <alignment horizontal="right"/>
    </xf>
    <xf numFmtId="164" fontId="21" fillId="0" borderId="50" xfId="2" applyNumberFormat="1" applyFont="1" applyFill="1" applyBorder="1" applyAlignment="1">
      <alignment horizontal="right"/>
    </xf>
    <xf numFmtId="164" fontId="21" fillId="0" borderId="51" xfId="2" applyNumberFormat="1" applyFont="1" applyFill="1" applyBorder="1" applyAlignment="1">
      <alignment horizontal="right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412750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412750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412750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527050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412750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361950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55"/>
  <sheetViews>
    <sheetView showGridLines="0" tabSelected="1" topLeftCell="A35" zoomScaleNormal="100" zoomScaleSheetLayoutView="160" workbookViewId="0">
      <selection activeCell="K6" sqref="K6"/>
    </sheetView>
  </sheetViews>
  <sheetFormatPr defaultRowHeight="14.5" x14ac:dyDescent="0.35"/>
  <cols>
    <col min="1" max="1" width="5" customWidth="1"/>
    <col min="2" max="2" width="6.1796875" style="14" customWidth="1"/>
    <col min="3" max="3" width="10.54296875" style="14" customWidth="1"/>
    <col min="4" max="4" width="5.81640625" style="14" customWidth="1"/>
    <col min="5" max="5" width="56" style="14" customWidth="1"/>
    <col min="6" max="6" width="13.453125" customWidth="1"/>
    <col min="7" max="7" width="14.54296875" customWidth="1"/>
    <col min="8" max="8" width="9.453125" customWidth="1"/>
    <col min="9" max="9" width="13.81640625" customWidth="1"/>
  </cols>
  <sheetData>
    <row r="1" spans="2:9" ht="25.5" customHeight="1" x14ac:dyDescent="0.45">
      <c r="B1" s="120" t="s">
        <v>62</v>
      </c>
      <c r="C1" s="120"/>
      <c r="D1" s="120"/>
      <c r="E1" s="120"/>
      <c r="F1" s="120"/>
      <c r="G1" s="120"/>
      <c r="H1" s="120"/>
      <c r="I1" s="120"/>
    </row>
    <row r="2" spans="2:9" ht="25.5" customHeight="1" x14ac:dyDescent="0.45">
      <c r="B2" s="121" t="s">
        <v>43</v>
      </c>
      <c r="C2" s="121"/>
      <c r="D2" s="121"/>
      <c r="E2" s="121"/>
      <c r="F2" s="121"/>
      <c r="G2" s="121"/>
      <c r="H2" s="121"/>
      <c r="I2" s="121"/>
    </row>
    <row r="3" spans="2:9" ht="15" thickBot="1" x14ac:dyDescent="0.4">
      <c r="B3" s="142"/>
      <c r="C3" s="142"/>
      <c r="D3" s="142"/>
      <c r="E3" s="142"/>
      <c r="F3" s="142"/>
    </row>
    <row r="4" spans="2:9" ht="45.75" customHeight="1" thickBot="1" x14ac:dyDescent="0.4">
      <c r="B4" s="127" t="s">
        <v>113</v>
      </c>
      <c r="C4" s="128"/>
      <c r="D4" s="128"/>
      <c r="E4" s="128"/>
      <c r="F4" s="128"/>
      <c r="G4" s="128"/>
      <c r="H4" s="128"/>
      <c r="I4" s="129"/>
    </row>
    <row r="5" spans="2:9" s="14" customFormat="1" ht="15" thickBot="1" x14ac:dyDescent="0.4">
      <c r="B5" s="130"/>
      <c r="C5" s="131"/>
      <c r="D5" s="131"/>
      <c r="E5" s="131"/>
      <c r="F5" s="131"/>
      <c r="G5" s="131"/>
      <c r="H5" s="131"/>
      <c r="I5" s="131"/>
    </row>
    <row r="6" spans="2:9" ht="17.149999999999999" customHeight="1" x14ac:dyDescent="0.35">
      <c r="B6" s="136" t="s">
        <v>0</v>
      </c>
      <c r="C6" s="137"/>
      <c r="D6" s="137"/>
      <c r="E6" s="137"/>
      <c r="F6" s="132"/>
      <c r="G6" s="132"/>
      <c r="H6" s="132"/>
      <c r="I6" s="133"/>
    </row>
    <row r="7" spans="2:9" ht="17.149999999999999" customHeight="1" thickBot="1" x14ac:dyDescent="0.4">
      <c r="B7" s="138" t="s">
        <v>1</v>
      </c>
      <c r="C7" s="139"/>
      <c r="D7" s="139"/>
      <c r="E7" s="139"/>
      <c r="F7" s="140" t="s">
        <v>111</v>
      </c>
      <c r="G7" s="141"/>
      <c r="H7" s="134"/>
      <c r="I7" s="135"/>
    </row>
    <row r="8" spans="2:9" s="14" customFormat="1" ht="15" thickBot="1" x14ac:dyDescent="0.4">
      <c r="B8" s="122"/>
      <c r="C8" s="123"/>
      <c r="D8" s="123"/>
      <c r="E8" s="123"/>
      <c r="F8" s="123"/>
      <c r="G8" s="123"/>
      <c r="H8" s="123"/>
      <c r="I8" s="123"/>
    </row>
    <row r="9" spans="2:9" ht="30" customHeight="1" x14ac:dyDescent="0.35">
      <c r="B9" s="143" t="s">
        <v>2</v>
      </c>
      <c r="C9" s="144"/>
      <c r="D9" s="144"/>
      <c r="E9" s="144"/>
      <c r="F9" s="144"/>
      <c r="G9" s="144"/>
      <c r="H9" s="144"/>
      <c r="I9" s="145"/>
    </row>
    <row r="10" spans="2:9" ht="36.75" customHeight="1" x14ac:dyDescent="0.35">
      <c r="B10" s="74" t="s">
        <v>53</v>
      </c>
      <c r="C10" s="75"/>
      <c r="D10" s="75"/>
      <c r="E10" s="75"/>
      <c r="F10" s="75"/>
      <c r="G10" s="75"/>
      <c r="H10" s="76"/>
      <c r="I10" s="25"/>
    </row>
    <row r="11" spans="2:9" ht="45" customHeight="1" x14ac:dyDescent="0.35">
      <c r="B11" s="92" t="s">
        <v>39</v>
      </c>
      <c r="C11" s="93"/>
      <c r="D11" s="93"/>
      <c r="E11" s="93"/>
      <c r="F11" s="93"/>
      <c r="G11" s="93"/>
      <c r="H11" s="94"/>
      <c r="I11" s="12"/>
    </row>
    <row r="12" spans="2:9" ht="45" customHeight="1" x14ac:dyDescent="0.35">
      <c r="B12" s="98" t="s">
        <v>3</v>
      </c>
      <c r="C12" s="99"/>
      <c r="D12" s="99"/>
      <c r="E12" s="99"/>
      <c r="F12" s="99"/>
      <c r="G12" s="99"/>
      <c r="H12" s="100"/>
      <c r="I12" s="12"/>
    </row>
    <row r="13" spans="2:9" ht="45" customHeight="1" x14ac:dyDescent="0.35">
      <c r="B13" s="98" t="s">
        <v>44</v>
      </c>
      <c r="C13" s="99"/>
      <c r="D13" s="99"/>
      <c r="E13" s="99"/>
      <c r="F13" s="99"/>
      <c r="G13" s="99"/>
      <c r="H13" s="100"/>
      <c r="I13" s="12"/>
    </row>
    <row r="14" spans="2:9" ht="45" customHeight="1" thickBot="1" x14ac:dyDescent="0.4">
      <c r="B14" s="95" t="s">
        <v>42</v>
      </c>
      <c r="C14" s="96"/>
      <c r="D14" s="96"/>
      <c r="E14" s="96"/>
      <c r="F14" s="96"/>
      <c r="G14" s="96"/>
      <c r="H14" s="97"/>
      <c r="I14" s="13"/>
    </row>
    <row r="15" spans="2:9" s="14" customFormat="1" ht="15" thickBot="1" x14ac:dyDescent="0.4">
      <c r="B15" s="122"/>
      <c r="C15" s="123"/>
      <c r="D15" s="123"/>
      <c r="E15" s="123"/>
      <c r="F15" s="123"/>
      <c r="G15" s="123"/>
      <c r="H15" s="123"/>
      <c r="I15" s="124"/>
    </row>
    <row r="16" spans="2:9" ht="24" customHeight="1" x14ac:dyDescent="0.35">
      <c r="B16" s="89" t="s">
        <v>40</v>
      </c>
      <c r="C16" s="90"/>
      <c r="D16" s="90"/>
      <c r="E16" s="90"/>
      <c r="F16" s="90"/>
      <c r="G16" s="90"/>
      <c r="H16" s="90"/>
      <c r="I16" s="91"/>
    </row>
    <row r="17" spans="2:9" ht="15.65" customHeight="1" x14ac:dyDescent="0.35">
      <c r="B17" s="147" t="s">
        <v>4</v>
      </c>
      <c r="C17" s="148"/>
      <c r="D17" s="146"/>
      <c r="E17" s="21" t="s">
        <v>5</v>
      </c>
      <c r="F17" s="125" t="s">
        <v>6</v>
      </c>
      <c r="G17" s="146"/>
      <c r="H17" s="125" t="s">
        <v>7</v>
      </c>
      <c r="I17" s="126"/>
    </row>
    <row r="18" spans="2:9" ht="20.149999999999999" customHeight="1" thickBot="1" x14ac:dyDescent="0.4">
      <c r="B18" s="86" t="s">
        <v>41</v>
      </c>
      <c r="C18" s="87"/>
      <c r="D18" s="88"/>
      <c r="E18" s="17">
        <v>100</v>
      </c>
      <c r="F18" s="83" t="str">
        <f>IF(E18=100,"neuplatňuje sa","sem doplň minimum")</f>
        <v>neuplatňuje sa</v>
      </c>
      <c r="G18" s="84"/>
      <c r="H18" s="83" t="str">
        <f>IF(E18=100,"neuplatňuje sa","sem doplň maximum")</f>
        <v>neuplatňuje sa</v>
      </c>
      <c r="I18" s="85"/>
    </row>
    <row r="19" spans="2:9" ht="31" customHeight="1" thickBot="1" x14ac:dyDescent="0.4">
      <c r="B19" s="18" t="s">
        <v>47</v>
      </c>
      <c r="C19" s="101" t="s">
        <v>45</v>
      </c>
      <c r="D19" s="102"/>
      <c r="E19" s="103"/>
      <c r="F19" s="19" t="s">
        <v>106</v>
      </c>
      <c r="G19" s="19" t="s">
        <v>48</v>
      </c>
      <c r="H19" s="19" t="s">
        <v>63</v>
      </c>
      <c r="I19" s="20" t="s">
        <v>51</v>
      </c>
    </row>
    <row r="20" spans="2:9" ht="17.149999999999999" customHeight="1" x14ac:dyDescent="0.35">
      <c r="B20" s="22" t="s">
        <v>64</v>
      </c>
      <c r="C20" s="77" t="s">
        <v>78</v>
      </c>
      <c r="D20" s="78"/>
      <c r="E20" s="79"/>
      <c r="F20" s="41">
        <v>50</v>
      </c>
      <c r="G20" s="42">
        <v>0</v>
      </c>
      <c r="H20" s="43">
        <f>IF(F$7="Som platcom DPH",G20*0.23,0)</f>
        <v>0</v>
      </c>
      <c r="I20" s="36">
        <f t="shared" ref="I20:I41" si="0">SUM(G20+H20)*F20</f>
        <v>0</v>
      </c>
    </row>
    <row r="21" spans="2:9" ht="17.149999999999999" customHeight="1" x14ac:dyDescent="0.35">
      <c r="B21" s="23" t="s">
        <v>52</v>
      </c>
      <c r="C21" s="80" t="s">
        <v>79</v>
      </c>
      <c r="D21" s="81"/>
      <c r="E21" s="82"/>
      <c r="F21" s="44">
        <v>50</v>
      </c>
      <c r="G21" s="45">
        <v>0</v>
      </c>
      <c r="H21" s="46">
        <f t="shared" ref="H21:H41" si="1">IF(F$7="Som platcom DPH",G21*0.23,0)</f>
        <v>0</v>
      </c>
      <c r="I21" s="37">
        <f t="shared" si="0"/>
        <v>0</v>
      </c>
    </row>
    <row r="22" spans="2:9" ht="17.149999999999999" customHeight="1" x14ac:dyDescent="0.35">
      <c r="B22" s="23" t="s">
        <v>50</v>
      </c>
      <c r="C22" s="149" t="s">
        <v>80</v>
      </c>
      <c r="D22" s="150"/>
      <c r="E22" s="151"/>
      <c r="F22" s="44">
        <v>100</v>
      </c>
      <c r="G22" s="45">
        <v>0</v>
      </c>
      <c r="H22" s="46">
        <f t="shared" si="1"/>
        <v>0</v>
      </c>
      <c r="I22" s="37">
        <f t="shared" si="0"/>
        <v>0</v>
      </c>
    </row>
    <row r="23" spans="2:9" ht="17.149999999999999" customHeight="1" x14ac:dyDescent="0.35">
      <c r="B23" s="23" t="s">
        <v>65</v>
      </c>
      <c r="C23" s="152" t="s">
        <v>81</v>
      </c>
      <c r="D23" s="153"/>
      <c r="E23" s="154"/>
      <c r="F23" s="47">
        <v>100</v>
      </c>
      <c r="G23" s="45">
        <v>0</v>
      </c>
      <c r="H23" s="46">
        <f t="shared" si="1"/>
        <v>0</v>
      </c>
      <c r="I23" s="37">
        <f t="shared" si="0"/>
        <v>0</v>
      </c>
    </row>
    <row r="24" spans="2:9" ht="17.149999999999999" customHeight="1" x14ac:dyDescent="0.35">
      <c r="B24" s="23" t="s">
        <v>66</v>
      </c>
      <c r="C24" s="149" t="s">
        <v>82</v>
      </c>
      <c r="D24" s="150"/>
      <c r="E24" s="151"/>
      <c r="F24" s="47">
        <v>100</v>
      </c>
      <c r="G24" s="45">
        <v>0</v>
      </c>
      <c r="H24" s="46">
        <f t="shared" si="1"/>
        <v>0</v>
      </c>
      <c r="I24" s="37">
        <f t="shared" si="0"/>
        <v>0</v>
      </c>
    </row>
    <row r="25" spans="2:9" ht="17.149999999999999" customHeight="1" x14ac:dyDescent="0.35">
      <c r="B25" s="23" t="s">
        <v>67</v>
      </c>
      <c r="C25" s="149" t="s">
        <v>83</v>
      </c>
      <c r="D25" s="150"/>
      <c r="E25" s="151"/>
      <c r="F25" s="47">
        <v>5</v>
      </c>
      <c r="G25" s="45">
        <v>0</v>
      </c>
      <c r="H25" s="46">
        <f t="shared" si="1"/>
        <v>0</v>
      </c>
      <c r="I25" s="37">
        <f t="shared" si="0"/>
        <v>0</v>
      </c>
    </row>
    <row r="26" spans="2:9" ht="17.149999999999999" customHeight="1" x14ac:dyDescent="0.35">
      <c r="B26" s="23" t="s">
        <v>68</v>
      </c>
      <c r="C26" s="152" t="s">
        <v>84</v>
      </c>
      <c r="D26" s="153"/>
      <c r="E26" s="154"/>
      <c r="F26" s="44">
        <v>50</v>
      </c>
      <c r="G26" s="45">
        <v>0</v>
      </c>
      <c r="H26" s="46">
        <f t="shared" si="1"/>
        <v>0</v>
      </c>
      <c r="I26" s="37">
        <f t="shared" si="0"/>
        <v>0</v>
      </c>
    </row>
    <row r="27" spans="2:9" ht="17.149999999999999" customHeight="1" x14ac:dyDescent="0.35">
      <c r="B27" s="23" t="s">
        <v>69</v>
      </c>
      <c r="C27" s="152" t="s">
        <v>85</v>
      </c>
      <c r="D27" s="153"/>
      <c r="E27" s="154"/>
      <c r="F27" s="44">
        <v>50</v>
      </c>
      <c r="G27" s="45">
        <v>0</v>
      </c>
      <c r="H27" s="46">
        <f t="shared" si="1"/>
        <v>0</v>
      </c>
      <c r="I27" s="37">
        <f t="shared" si="0"/>
        <v>0</v>
      </c>
    </row>
    <row r="28" spans="2:9" ht="17.149999999999999" customHeight="1" x14ac:dyDescent="0.35">
      <c r="B28" s="23" t="s">
        <v>70</v>
      </c>
      <c r="C28" s="152" t="s">
        <v>86</v>
      </c>
      <c r="D28" s="153"/>
      <c r="E28" s="154"/>
      <c r="F28" s="44">
        <v>50</v>
      </c>
      <c r="G28" s="45">
        <v>0</v>
      </c>
      <c r="H28" s="46">
        <f t="shared" si="1"/>
        <v>0</v>
      </c>
      <c r="I28" s="37">
        <f t="shared" si="0"/>
        <v>0</v>
      </c>
    </row>
    <row r="29" spans="2:9" ht="17.149999999999999" customHeight="1" x14ac:dyDescent="0.35">
      <c r="B29" s="23" t="s">
        <v>71</v>
      </c>
      <c r="C29" s="152" t="s">
        <v>87</v>
      </c>
      <c r="D29" s="153"/>
      <c r="E29" s="154"/>
      <c r="F29" s="44">
        <v>50</v>
      </c>
      <c r="G29" s="45">
        <v>0</v>
      </c>
      <c r="H29" s="46">
        <f t="shared" si="1"/>
        <v>0</v>
      </c>
      <c r="I29" s="37">
        <f t="shared" si="0"/>
        <v>0</v>
      </c>
    </row>
    <row r="30" spans="2:9" ht="17.149999999999999" customHeight="1" x14ac:dyDescent="0.35">
      <c r="B30" s="23" t="s">
        <v>72</v>
      </c>
      <c r="C30" s="149" t="s">
        <v>88</v>
      </c>
      <c r="D30" s="150"/>
      <c r="E30" s="151"/>
      <c r="F30" s="44">
        <v>100</v>
      </c>
      <c r="G30" s="45">
        <v>0</v>
      </c>
      <c r="H30" s="46">
        <f t="shared" si="1"/>
        <v>0</v>
      </c>
      <c r="I30" s="37">
        <f t="shared" si="0"/>
        <v>0</v>
      </c>
    </row>
    <row r="31" spans="2:9" ht="17.149999999999999" customHeight="1" x14ac:dyDescent="0.35">
      <c r="B31" s="23" t="s">
        <v>73</v>
      </c>
      <c r="C31" s="149" t="s">
        <v>89</v>
      </c>
      <c r="D31" s="150"/>
      <c r="E31" s="151"/>
      <c r="F31" s="44">
        <v>10</v>
      </c>
      <c r="G31" s="45">
        <v>0</v>
      </c>
      <c r="H31" s="46">
        <f t="shared" si="1"/>
        <v>0</v>
      </c>
      <c r="I31" s="37">
        <f t="shared" si="0"/>
        <v>0</v>
      </c>
    </row>
    <row r="32" spans="2:9" ht="17.149999999999999" customHeight="1" x14ac:dyDescent="0.35">
      <c r="B32" s="23" t="s">
        <v>74</v>
      </c>
      <c r="C32" s="149" t="s">
        <v>90</v>
      </c>
      <c r="D32" s="150"/>
      <c r="E32" s="151"/>
      <c r="F32" s="44">
        <v>5</v>
      </c>
      <c r="G32" s="45">
        <v>0</v>
      </c>
      <c r="H32" s="46">
        <f t="shared" si="1"/>
        <v>0</v>
      </c>
      <c r="I32" s="37">
        <f t="shared" si="0"/>
        <v>0</v>
      </c>
    </row>
    <row r="33" spans="2:9" ht="17.149999999999999" customHeight="1" x14ac:dyDescent="0.35">
      <c r="B33" s="23" t="s">
        <v>75</v>
      </c>
      <c r="C33" s="149" t="s">
        <v>91</v>
      </c>
      <c r="D33" s="150"/>
      <c r="E33" s="151"/>
      <c r="F33" s="48">
        <v>50</v>
      </c>
      <c r="G33" s="45">
        <v>0</v>
      </c>
      <c r="H33" s="46">
        <f t="shared" si="1"/>
        <v>0</v>
      </c>
      <c r="I33" s="37">
        <f t="shared" si="0"/>
        <v>0</v>
      </c>
    </row>
    <row r="34" spans="2:9" ht="17.149999999999999" customHeight="1" x14ac:dyDescent="0.35">
      <c r="B34" s="24" t="s">
        <v>76</v>
      </c>
      <c r="C34" s="80" t="s">
        <v>92</v>
      </c>
      <c r="D34" s="81"/>
      <c r="E34" s="82"/>
      <c r="F34" s="44">
        <v>10</v>
      </c>
      <c r="G34" s="45">
        <v>0</v>
      </c>
      <c r="H34" s="46">
        <f t="shared" si="1"/>
        <v>0</v>
      </c>
      <c r="I34" s="37">
        <f t="shared" si="0"/>
        <v>0</v>
      </c>
    </row>
    <row r="35" spans="2:9" ht="17.149999999999999" customHeight="1" x14ac:dyDescent="0.35">
      <c r="B35" s="35" t="s">
        <v>77</v>
      </c>
      <c r="C35" s="149" t="s">
        <v>93</v>
      </c>
      <c r="D35" s="150"/>
      <c r="E35" s="151"/>
      <c r="F35" s="44">
        <v>10</v>
      </c>
      <c r="G35" s="45">
        <v>0</v>
      </c>
      <c r="H35" s="46">
        <f t="shared" si="1"/>
        <v>0</v>
      </c>
      <c r="I35" s="37">
        <f t="shared" si="0"/>
        <v>0</v>
      </c>
    </row>
    <row r="36" spans="2:9" ht="17.149999999999999" customHeight="1" x14ac:dyDescent="0.35">
      <c r="B36" s="35" t="s">
        <v>100</v>
      </c>
      <c r="C36" s="149" t="s">
        <v>94</v>
      </c>
      <c r="D36" s="150"/>
      <c r="E36" s="151"/>
      <c r="F36" s="44">
        <v>10</v>
      </c>
      <c r="G36" s="45">
        <v>0</v>
      </c>
      <c r="H36" s="46">
        <f t="shared" si="1"/>
        <v>0</v>
      </c>
      <c r="I36" s="37">
        <f t="shared" si="0"/>
        <v>0</v>
      </c>
    </row>
    <row r="37" spans="2:9" ht="17.149999999999999" customHeight="1" x14ac:dyDescent="0.35">
      <c r="B37" s="35" t="s">
        <v>101</v>
      </c>
      <c r="C37" s="149" t="s">
        <v>95</v>
      </c>
      <c r="D37" s="150"/>
      <c r="E37" s="151"/>
      <c r="F37" s="44">
        <v>10</v>
      </c>
      <c r="G37" s="45">
        <v>0</v>
      </c>
      <c r="H37" s="46">
        <f t="shared" si="1"/>
        <v>0</v>
      </c>
      <c r="I37" s="37">
        <f t="shared" si="0"/>
        <v>0</v>
      </c>
    </row>
    <row r="38" spans="2:9" ht="17.149999999999999" customHeight="1" x14ac:dyDescent="0.35">
      <c r="B38" s="35" t="s">
        <v>102</v>
      </c>
      <c r="C38" s="149" t="s">
        <v>96</v>
      </c>
      <c r="D38" s="150"/>
      <c r="E38" s="151"/>
      <c r="F38" s="44">
        <v>30</v>
      </c>
      <c r="G38" s="45">
        <v>0</v>
      </c>
      <c r="H38" s="46">
        <f t="shared" si="1"/>
        <v>0</v>
      </c>
      <c r="I38" s="37">
        <f t="shared" si="0"/>
        <v>0</v>
      </c>
    </row>
    <row r="39" spans="2:9" ht="17.149999999999999" customHeight="1" x14ac:dyDescent="0.35">
      <c r="B39" s="35" t="s">
        <v>103</v>
      </c>
      <c r="C39" s="149" t="s">
        <v>97</v>
      </c>
      <c r="D39" s="150"/>
      <c r="E39" s="151"/>
      <c r="F39" s="44">
        <v>30</v>
      </c>
      <c r="G39" s="45">
        <v>0</v>
      </c>
      <c r="H39" s="46">
        <f t="shared" si="1"/>
        <v>0</v>
      </c>
      <c r="I39" s="37">
        <f t="shared" si="0"/>
        <v>0</v>
      </c>
    </row>
    <row r="40" spans="2:9" ht="17.149999999999999" customHeight="1" x14ac:dyDescent="0.35">
      <c r="B40" s="35" t="s">
        <v>104</v>
      </c>
      <c r="C40" s="149" t="s">
        <v>98</v>
      </c>
      <c r="D40" s="150"/>
      <c r="E40" s="151"/>
      <c r="F40" s="44">
        <v>3</v>
      </c>
      <c r="G40" s="45">
        <v>0</v>
      </c>
      <c r="H40" s="46">
        <f t="shared" si="1"/>
        <v>0</v>
      </c>
      <c r="I40" s="37">
        <f t="shared" si="0"/>
        <v>0</v>
      </c>
    </row>
    <row r="41" spans="2:9" ht="17.149999999999999" customHeight="1" thickBot="1" x14ac:dyDescent="0.4">
      <c r="B41" s="35" t="s">
        <v>105</v>
      </c>
      <c r="C41" s="155" t="s">
        <v>99</v>
      </c>
      <c r="D41" s="156"/>
      <c r="E41" s="157"/>
      <c r="F41" s="49">
        <v>20</v>
      </c>
      <c r="G41" s="45">
        <v>0</v>
      </c>
      <c r="H41" s="46">
        <f t="shared" si="1"/>
        <v>0</v>
      </c>
      <c r="I41" s="37">
        <f t="shared" si="0"/>
        <v>0</v>
      </c>
    </row>
    <row r="42" spans="2:9" ht="31" customHeight="1" thickBot="1" x14ac:dyDescent="0.4">
      <c r="B42" s="161" t="s">
        <v>46</v>
      </c>
      <c r="C42" s="162"/>
      <c r="D42" s="162"/>
      <c r="E42" s="162"/>
      <c r="F42" s="162"/>
      <c r="G42" s="162"/>
      <c r="H42" s="162"/>
      <c r="I42" s="40">
        <f>SUM(I20:I41)</f>
        <v>0</v>
      </c>
    </row>
    <row r="43" spans="2:9" ht="16" customHeight="1" x14ac:dyDescent="0.35">
      <c r="B43" s="38" t="s">
        <v>9</v>
      </c>
      <c r="C43" s="39"/>
      <c r="D43" s="39"/>
      <c r="E43" s="39"/>
      <c r="F43" s="163" t="str">
        <f>IF(E18=100,"Toto je jediné kritérium a prepočet na body sa preto neuplatňuje",IF(B18="čím menej, tým lepšie",(E18*(H18-I42)/(H18-F18)),(E18*(I42-F18)/(H18-F18))))</f>
        <v>Toto je jediné kritérium a prepočet na body sa preto neuplatňuje</v>
      </c>
      <c r="G43" s="164"/>
      <c r="H43" s="164"/>
      <c r="I43" s="165"/>
    </row>
    <row r="44" spans="2:9" ht="15" customHeight="1" thickBot="1" x14ac:dyDescent="0.4">
      <c r="B44" s="158"/>
      <c r="C44" s="159"/>
      <c r="D44" s="159"/>
      <c r="E44" s="159"/>
      <c r="F44" s="159"/>
      <c r="G44" s="159"/>
      <c r="H44" s="159"/>
      <c r="I44" s="160"/>
    </row>
    <row r="45" spans="2:9" ht="23.15" customHeight="1" thickBot="1" x14ac:dyDescent="0.4">
      <c r="B45" s="56" t="s">
        <v>107</v>
      </c>
      <c r="C45" s="57"/>
      <c r="D45" s="57"/>
      <c r="E45" s="57"/>
      <c r="F45" s="57"/>
      <c r="G45" s="57"/>
      <c r="H45" s="57"/>
      <c r="I45" s="58"/>
    </row>
    <row r="46" spans="2:9" ht="15" customHeight="1" x14ac:dyDescent="0.35">
      <c r="B46" s="59"/>
      <c r="C46" s="60"/>
      <c r="D46" s="60"/>
      <c r="E46" s="60"/>
      <c r="F46" s="60"/>
      <c r="G46" s="61"/>
      <c r="H46" s="62" t="s">
        <v>8</v>
      </c>
      <c r="I46" s="63"/>
    </row>
    <row r="47" spans="2:9" s="16" customFormat="1" ht="26.25" customHeight="1" thickBot="1" x14ac:dyDescent="0.4">
      <c r="B47" s="64" t="s">
        <v>109</v>
      </c>
      <c r="C47" s="65"/>
      <c r="D47" s="65"/>
      <c r="E47" s="65"/>
      <c r="F47" s="65"/>
      <c r="G47" s="66"/>
      <c r="H47" s="67"/>
      <c r="I47" s="68"/>
    </row>
    <row r="48" spans="2:9" s="16" customFormat="1" ht="17.149999999999999" customHeight="1" x14ac:dyDescent="0.35">
      <c r="B48" s="50" t="s">
        <v>112</v>
      </c>
      <c r="C48" s="51"/>
      <c r="D48" s="51"/>
      <c r="E48" s="51"/>
      <c r="F48" s="51"/>
      <c r="G48" s="51"/>
      <c r="H48" s="51"/>
      <c r="I48" s="52"/>
    </row>
    <row r="49" spans="2:9" ht="15" customHeight="1" thickBot="1" x14ac:dyDescent="0.4">
      <c r="B49" s="53"/>
      <c r="C49" s="54"/>
      <c r="D49" s="54"/>
      <c r="E49" s="54"/>
      <c r="F49" s="54"/>
      <c r="G49" s="54"/>
      <c r="H49" s="54"/>
      <c r="I49" s="55"/>
    </row>
    <row r="50" spans="2:9" ht="24.5" customHeight="1" thickBot="1" x14ac:dyDescent="0.4">
      <c r="B50" s="56" t="s">
        <v>108</v>
      </c>
      <c r="C50" s="57"/>
      <c r="D50" s="57"/>
      <c r="E50" s="57"/>
      <c r="F50" s="57"/>
      <c r="G50" s="57"/>
      <c r="H50" s="57"/>
      <c r="I50" s="58"/>
    </row>
    <row r="51" spans="2:9" ht="31" customHeight="1" thickBot="1" x14ac:dyDescent="0.4">
      <c r="B51" s="71" t="s">
        <v>110</v>
      </c>
      <c r="C51" s="72"/>
      <c r="D51" s="72"/>
      <c r="E51" s="72"/>
      <c r="F51" s="72"/>
      <c r="G51" s="73"/>
      <c r="H51" s="69">
        <f>G30</f>
        <v>0</v>
      </c>
      <c r="I51" s="70"/>
    </row>
    <row r="52" spans="2:9" s="16" customFormat="1" ht="17.149999999999999" customHeight="1" x14ac:dyDescent="0.35">
      <c r="B52" s="51"/>
      <c r="C52" s="51"/>
      <c r="D52" s="51"/>
      <c r="E52" s="51"/>
      <c r="F52" s="51"/>
      <c r="G52" s="51"/>
      <c r="H52" s="51"/>
      <c r="I52" s="51"/>
    </row>
    <row r="53" spans="2:9" ht="15" customHeight="1" thickBot="1" x14ac:dyDescent="0.4">
      <c r="B53" s="15"/>
      <c r="C53" s="15"/>
      <c r="D53" s="15"/>
      <c r="E53" s="15"/>
      <c r="F53" s="15"/>
    </row>
    <row r="54" spans="2:9" ht="15.65" customHeight="1" x14ac:dyDescent="0.35">
      <c r="B54" s="110" t="s">
        <v>10</v>
      </c>
      <c r="C54" s="111"/>
      <c r="D54" s="112"/>
      <c r="E54" s="116" t="s">
        <v>49</v>
      </c>
      <c r="F54" s="117"/>
      <c r="G54" s="104" t="s">
        <v>11</v>
      </c>
      <c r="H54" s="105"/>
      <c r="I54" s="106"/>
    </row>
    <row r="55" spans="2:9" ht="11.5" customHeight="1" thickBot="1" x14ac:dyDescent="0.4">
      <c r="B55" s="113"/>
      <c r="C55" s="114"/>
      <c r="D55" s="115"/>
      <c r="E55" s="118"/>
      <c r="F55" s="119"/>
      <c r="G55" s="107"/>
      <c r="H55" s="108"/>
      <c r="I55" s="109"/>
    </row>
  </sheetData>
  <mergeCells count="65">
    <mergeCell ref="C39:E39"/>
    <mergeCell ref="C40:E40"/>
    <mergeCell ref="C41:E41"/>
    <mergeCell ref="B44:I44"/>
    <mergeCell ref="B42:H42"/>
    <mergeCell ref="F43:I43"/>
    <mergeCell ref="C33:E33"/>
    <mergeCell ref="C35:E35"/>
    <mergeCell ref="C36:E36"/>
    <mergeCell ref="C37:E37"/>
    <mergeCell ref="C38:E38"/>
    <mergeCell ref="C28:E28"/>
    <mergeCell ref="C29:E29"/>
    <mergeCell ref="C30:E30"/>
    <mergeCell ref="C31:E31"/>
    <mergeCell ref="C32:E32"/>
    <mergeCell ref="C23:E23"/>
    <mergeCell ref="C24:E24"/>
    <mergeCell ref="C26:E26"/>
    <mergeCell ref="C25:E25"/>
    <mergeCell ref="C27:E27"/>
    <mergeCell ref="B3:F3"/>
    <mergeCell ref="B9:I9"/>
    <mergeCell ref="F17:G17"/>
    <mergeCell ref="B17:D17"/>
    <mergeCell ref="C22:E22"/>
    <mergeCell ref="C19:E19"/>
    <mergeCell ref="G54:I55"/>
    <mergeCell ref="B54:D55"/>
    <mergeCell ref="E54:F55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H51:I51"/>
    <mergeCell ref="B51:G51"/>
    <mergeCell ref="B50:I50"/>
    <mergeCell ref="B52:I52"/>
    <mergeCell ref="B10:H10"/>
    <mergeCell ref="C20:E20"/>
    <mergeCell ref="C21:E21"/>
    <mergeCell ref="C34:E34"/>
    <mergeCell ref="F18:G18"/>
    <mergeCell ref="H18:I18"/>
    <mergeCell ref="B18:D18"/>
    <mergeCell ref="B16:I16"/>
    <mergeCell ref="B11:H11"/>
    <mergeCell ref="B14:H14"/>
    <mergeCell ref="B13:H13"/>
    <mergeCell ref="B12:H12"/>
    <mergeCell ref="B48:I48"/>
    <mergeCell ref="B49:I49"/>
    <mergeCell ref="B45:I45"/>
    <mergeCell ref="B46:G46"/>
    <mergeCell ref="H46:I46"/>
    <mergeCell ref="B47:G47"/>
    <mergeCell ref="H47:I47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412750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412750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412750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527050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412750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361950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7" t="s">
        <v>54</v>
      </c>
    </row>
    <row r="3" spans="2:2" x14ac:dyDescent="0.35">
      <c r="B3" s="28"/>
    </row>
    <row r="4" spans="2:2" x14ac:dyDescent="0.35">
      <c r="B4" s="29" t="s">
        <v>13</v>
      </c>
    </row>
    <row r="5" spans="2:2" x14ac:dyDescent="0.35">
      <c r="B5" s="30"/>
    </row>
    <row r="6" spans="2:2" x14ac:dyDescent="0.35">
      <c r="B6" s="31" t="s">
        <v>14</v>
      </c>
    </row>
    <row r="7" spans="2:2" x14ac:dyDescent="0.35">
      <c r="B7" s="29"/>
    </row>
    <row r="8" spans="2:2" ht="60.75" customHeight="1" x14ac:dyDescent="0.35">
      <c r="B8" s="32" t="s">
        <v>55</v>
      </c>
    </row>
    <row r="9" spans="2:2" x14ac:dyDescent="0.35">
      <c r="B9" s="32"/>
    </row>
    <row r="10" spans="2:2" x14ac:dyDescent="0.35">
      <c r="B10" s="33" t="s">
        <v>56</v>
      </c>
    </row>
    <row r="11" spans="2:2" x14ac:dyDescent="0.35">
      <c r="B11" s="33" t="s">
        <v>57</v>
      </c>
    </row>
    <row r="12" spans="2:2" x14ac:dyDescent="0.35">
      <c r="B12" s="33" t="s">
        <v>58</v>
      </c>
    </row>
    <row r="13" spans="2:2" x14ac:dyDescent="0.35">
      <c r="B13" s="33" t="s">
        <v>59</v>
      </c>
    </row>
    <row r="14" spans="2:2" x14ac:dyDescent="0.35">
      <c r="B14" s="29"/>
    </row>
    <row r="15" spans="2:2" ht="29" x14ac:dyDescent="0.35">
      <c r="B15" s="32" t="s">
        <v>60</v>
      </c>
    </row>
    <row r="16" spans="2:2" x14ac:dyDescent="0.35">
      <c r="B16" s="34"/>
    </row>
    <row r="17" spans="2:2" ht="29" x14ac:dyDescent="0.35">
      <c r="B17" s="29" t="s">
        <v>61</v>
      </c>
    </row>
    <row r="18" spans="2:2" ht="15" thickBot="1" x14ac:dyDescent="0.4">
      <c r="B18" s="26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2025-01-16T14:38:18Z</cp:lastPrinted>
  <dcterms:created xsi:type="dcterms:W3CDTF">2022-09-22T09:41:16Z</dcterms:created>
  <dcterms:modified xsi:type="dcterms:W3CDTF">2025-01-16T16:36:19Z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