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3-37-DNS - Gazdoraň_I.Q.2025\"/>
    </mc:Choice>
  </mc:AlternateContent>
  <bookViews>
    <workbookView xWindow="0" yWindow="0" windowWidth="28800" windowHeight="12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ponuka'!$A$1:$Q$36</definedName>
  </definedNames>
  <calcPr calcId="162913"/>
</workbook>
</file>

<file path=xl/calcChain.xml><?xml version="1.0" encoding="utf-8"?>
<calcChain xmlns="http://schemas.openxmlformats.org/spreadsheetml/2006/main">
  <c r="O16" i="1" l="1"/>
  <c r="O18" i="1"/>
  <c r="O21" i="1" l="1"/>
  <c r="M21" i="1"/>
  <c r="G20" i="1"/>
  <c r="F20" i="1" l="1"/>
  <c r="E20" i="1"/>
  <c r="G17" i="1"/>
  <c r="O17" i="1" s="1"/>
  <c r="G18" i="1"/>
  <c r="G19" i="1"/>
  <c r="O19" i="1" s="1"/>
  <c r="G12" i="1" l="1"/>
  <c r="G13" i="1"/>
  <c r="O13" i="1" s="1"/>
  <c r="G14" i="1"/>
  <c r="O14" i="1" s="1"/>
  <c r="G15" i="1"/>
  <c r="O15" i="1" s="1"/>
  <c r="G16" i="1"/>
  <c r="O12" i="1" l="1"/>
  <c r="O23" i="1" s="1"/>
  <c r="O22" i="1" s="1"/>
</calcChain>
</file>

<file path=xl/sharedStrings.xml><?xml version="1.0" encoding="utf-8"?>
<sst xmlns="http://schemas.openxmlformats.org/spreadsheetml/2006/main" count="110" uniqueCount="87">
  <si>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</si>
  <si>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</si>
  <si>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</si>
  <si>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</si>
  <si>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</si>
  <si>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</si>
  <si>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</si>
  <si>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</si>
  <si>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</si>
  <si>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</si>
  <si>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</si>
  <si>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</si>
  <si>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</si>
  <si>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</si>
  <si>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</si>
  <si>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</si>
  <si>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</si>
  <si>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</si>
  <si>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</si>
  <si>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</si>
  <si>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</si>
  <si>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</si>
  <si>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</si>
  <si>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</si>
  <si>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</si>
  <si>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</si>
  <si>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</si>
  <si>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</si>
  <si>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</si>
  <si>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</si>
  <si>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</si>
  <si>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</si>
  <si>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</si>
  <si>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</si>
  <si>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</si>
  <si>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</si>
  <si>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</si>
  <si>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</si>
  <si>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</si>
  <si>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</si>
  <si>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</si>
  <si>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</si>
  <si>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</si>
  <si>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</si>
  <si>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</si>
  <si>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</si>
  <si>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</si>
  <si>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</si>
  <si>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</si>
  <si>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</si>
  <si>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</si>
  <si>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</si>
  <si>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</si>
  <si>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</si>
  <si>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</si>
  <si>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</si>
  <si>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</si>
  <si>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</si>
  <si>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</si>
  <si>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</si>
  <si>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</si>
  <si>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</si>
  <si>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</si>
  <si>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</si>
  <si>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</si>
  <si>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</si>
  <si>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</si>
  <si>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</si>
  <si>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</si>
  <si>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</si>
  <si>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1,2,4a,6,7</t>
  </si>
  <si>
    <t>DNS – Lesnícke služby v ťažbovom procese na OZ Ulič - výzva č. 23/37/DNS/44460</t>
  </si>
  <si>
    <t>DPH 23%</t>
  </si>
  <si>
    <t>Saligovo</t>
  </si>
  <si>
    <t>10 11</t>
  </si>
  <si>
    <t>10 39</t>
  </si>
  <si>
    <t>12 11</t>
  </si>
  <si>
    <t>17A11</t>
  </si>
  <si>
    <t>28 01</t>
  </si>
  <si>
    <t>Jablonov</t>
  </si>
  <si>
    <t>Sušice</t>
  </si>
  <si>
    <t>693 0</t>
  </si>
  <si>
    <t>699A0</t>
  </si>
  <si>
    <t>183A0</t>
  </si>
  <si>
    <t>40</t>
  </si>
  <si>
    <t>30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</si>
  <si>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5 ks LKT, 2 ks UKT, 1x vývozná súprava do 7 ton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Ján Hudák, správca LS Gazdoraň, tel: 0945 553 590.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</si>
</sst>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2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3" fontId="12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4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22" xfId="0" applyNumberFormat="1" applyFont="1" applyFill="1" applyBorder="1" applyAlignment="1" applyProtection="1">
      <alignment horizontal="center" vertical="center"/>
    </xf>
    <xf numFmtId="164" fontId="12" fillId="3" borderId="22" xfId="0" applyNumberFormat="1" applyFont="1" applyFill="1" applyBorder="1" applyAlignment="1">
      <alignment horizontal="center" vertical="center" wrapText="1"/>
    </xf>
    <xf numFmtId="164" fontId="12" fillId="3" borderId="22" xfId="0" applyNumberFormat="1" applyFont="1" applyFill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2" fontId="4" fillId="3" borderId="3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1" fillId="0" borderId="35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Normal="100" zoomScaleSheetLayoutView="100" workbookViewId="0">
      <selection activeCell="O17" sqref="O17"/>
    </sheetView>
  </sheetViews>
  <sheetFormatPr defaultRowHeight="14.25" x14ac:dyDescent="0.2"/>
  <cols>
    <col min="1" max="1" width="13.7109375" style="17" customWidth="1"/>
    <col min="2" max="2" width="14.140625" style="17" customWidth="1"/>
    <col min="3" max="3" width="14.85546875" style="17" customWidth="1"/>
    <col min="4" max="4" width="19.5703125" style="17" customWidth="1"/>
    <col min="5" max="5" width="9.140625" style="17"/>
    <col min="6" max="6" width="9.5703125" style="17" bestFit="1" customWidth="1"/>
    <col min="7" max="7" width="11.85546875" style="17" customWidth="1"/>
    <col min="8" max="10" width="9.140625" style="17"/>
    <col min="11" max="11" width="8" style="17" customWidth="1"/>
    <col min="12" max="12" width="17" style="17" customWidth="1"/>
    <col min="13" max="13" width="16.140625" style="17" customWidth="1"/>
    <col min="14" max="14" width="20.85546875" style="17" customWidth="1"/>
    <col min="15" max="15" width="19.42578125" style="17" customWidth="1"/>
    <col min="16" max="17" width="10.85546875" style="17" customWidth="1"/>
    <col min="18" max="16384" width="9.140625" style="17"/>
  </cols>
  <sheetData>
    <row r="1" spans="1:17" ht="19.5" customHeight="1" x14ac:dyDescent="0.25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O1" s="8"/>
      <c r="P1" s="8"/>
      <c r="Q1" s="18" t="s">
        <v>30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3"/>
      <c r="J2" s="15"/>
      <c r="K2" s="15"/>
      <c r="L2" s="15"/>
      <c r="O2" s="8"/>
      <c r="P2" s="18" t="s">
        <v>66</v>
      </c>
    </row>
    <row r="3" spans="1:17" ht="18" customHeight="1" x14ac:dyDescent="0.25">
      <c r="A3" s="82" t="s">
        <v>0</v>
      </c>
      <c r="B3" s="82"/>
      <c r="C3" s="83" t="s">
        <v>71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0.5" customHeight="1" x14ac:dyDescent="0.2">
      <c r="A4" s="16"/>
      <c r="B4" s="16"/>
      <c r="C4" s="29"/>
      <c r="D4" s="29"/>
      <c r="E4" s="29"/>
      <c r="F4" s="29"/>
      <c r="G4" s="29"/>
      <c r="H4" s="29"/>
      <c r="I4" s="34"/>
      <c r="J4" s="29"/>
      <c r="K4" s="29"/>
      <c r="L4" s="29"/>
      <c r="M4" s="29"/>
      <c r="N4" s="29"/>
      <c r="O4" s="30"/>
      <c r="P4" s="30"/>
      <c r="Q4" s="30"/>
    </row>
    <row r="5" spans="1:17" x14ac:dyDescent="0.2">
      <c r="A5" s="19"/>
      <c r="B5" s="19"/>
      <c r="C5" s="20"/>
      <c r="D5" s="20"/>
      <c r="E5" s="72"/>
      <c r="F5" s="7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x14ac:dyDescent="0.25">
      <c r="A6" s="82" t="s">
        <v>1</v>
      </c>
      <c r="B6" s="82"/>
      <c r="C6" s="82" t="s">
        <v>67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6" customHeight="1" x14ac:dyDescent="0.2">
      <c r="A7" s="21"/>
      <c r="B7" s="73"/>
      <c r="C7" s="73"/>
      <c r="D7" s="73"/>
      <c r="E7" s="73"/>
      <c r="F7" s="73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.5" customHeight="1" thickBot="1" x14ac:dyDescent="0.3">
      <c r="A8" s="117" t="s">
        <v>58</v>
      </c>
      <c r="B8" s="118"/>
      <c r="C8" s="118"/>
      <c r="D8" s="118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thickBot="1" x14ac:dyDescent="0.25">
      <c r="A9" s="74" t="s">
        <v>6</v>
      </c>
      <c r="B9" s="74" t="s">
        <v>2</v>
      </c>
      <c r="C9" s="77" t="s">
        <v>42</v>
      </c>
      <c r="D9" s="78"/>
      <c r="E9" s="79" t="s">
        <v>3</v>
      </c>
      <c r="F9" s="80"/>
      <c r="G9" s="81"/>
      <c r="H9" s="66" t="s">
        <v>4</v>
      </c>
      <c r="I9" s="124" t="s">
        <v>34</v>
      </c>
      <c r="J9" s="79" t="s">
        <v>21</v>
      </c>
      <c r="K9" s="80"/>
      <c r="L9" s="69" t="s">
        <v>57</v>
      </c>
      <c r="M9" s="119" t="s">
        <v>54</v>
      </c>
      <c r="N9" s="111" t="s">
        <v>61</v>
      </c>
      <c r="O9" s="119" t="s">
        <v>59</v>
      </c>
      <c r="P9" s="79" t="s">
        <v>63</v>
      </c>
      <c r="Q9" s="81"/>
    </row>
    <row r="10" spans="1:17" ht="21.75" customHeight="1" x14ac:dyDescent="0.2">
      <c r="A10" s="75"/>
      <c r="B10" s="75"/>
      <c r="C10" s="120" t="s">
        <v>29</v>
      </c>
      <c r="D10" s="121"/>
      <c r="E10" s="119" t="s">
        <v>31</v>
      </c>
      <c r="F10" s="119" t="s">
        <v>32</v>
      </c>
      <c r="G10" s="119" t="s">
        <v>33</v>
      </c>
      <c r="H10" s="67"/>
      <c r="I10" s="125"/>
      <c r="J10" s="119" t="s">
        <v>68</v>
      </c>
      <c r="K10" s="84" t="s">
        <v>69</v>
      </c>
      <c r="L10" s="70"/>
      <c r="M10" s="127"/>
      <c r="N10" s="112"/>
      <c r="O10" s="75"/>
      <c r="P10" s="28"/>
      <c r="Q10" s="28"/>
    </row>
    <row r="11" spans="1:17" ht="50.25" customHeight="1" thickBot="1" x14ac:dyDescent="0.25">
      <c r="A11" s="76"/>
      <c r="B11" s="76"/>
      <c r="C11" s="122"/>
      <c r="D11" s="123"/>
      <c r="E11" s="85"/>
      <c r="F11" s="85"/>
      <c r="G11" s="85"/>
      <c r="H11" s="68"/>
      <c r="I11" s="126"/>
      <c r="J11" s="85"/>
      <c r="K11" s="85"/>
      <c r="L11" s="71"/>
      <c r="M11" s="85"/>
      <c r="N11" s="113"/>
      <c r="O11" s="76"/>
      <c r="P11" s="27" t="s">
        <v>64</v>
      </c>
      <c r="Q11" s="27" t="s">
        <v>65</v>
      </c>
    </row>
    <row r="12" spans="1:17" ht="16.5" customHeight="1" thickBot="1" x14ac:dyDescent="0.25">
      <c r="A12" s="37" t="s">
        <v>73</v>
      </c>
      <c r="B12" s="37" t="s">
        <v>74</v>
      </c>
      <c r="C12" s="92" t="s">
        <v>70</v>
      </c>
      <c r="D12" s="93"/>
      <c r="E12" s="44"/>
      <c r="F12" s="48">
        <v>455</v>
      </c>
      <c r="G12" s="50">
        <f t="shared" ref="G12:G19" si="0">SUM(E12,F12)</f>
        <v>455</v>
      </c>
      <c r="H12" s="35" t="s">
        <v>7</v>
      </c>
      <c r="I12" s="35">
        <v>35</v>
      </c>
      <c r="J12" s="36"/>
      <c r="K12" s="35">
        <v>2.02</v>
      </c>
      <c r="L12" s="40">
        <v>2600</v>
      </c>
      <c r="M12" s="41">
        <v>9200.2999999999993</v>
      </c>
      <c r="N12" s="46"/>
      <c r="O12" s="24">
        <f t="shared" ref="O12:O19" si="1">SUM(N12*G12)</f>
        <v>0</v>
      </c>
      <c r="P12" s="43">
        <v>45679</v>
      </c>
      <c r="Q12" s="43">
        <v>45838</v>
      </c>
    </row>
    <row r="13" spans="1:17" ht="16.5" customHeight="1" thickBot="1" x14ac:dyDescent="0.25">
      <c r="A13" s="37" t="s">
        <v>73</v>
      </c>
      <c r="B13" s="37" t="s">
        <v>75</v>
      </c>
      <c r="C13" s="92" t="s">
        <v>70</v>
      </c>
      <c r="D13" s="93"/>
      <c r="E13" s="44"/>
      <c r="F13" s="49">
        <v>15</v>
      </c>
      <c r="G13" s="50">
        <f t="shared" si="0"/>
        <v>15</v>
      </c>
      <c r="H13" s="35" t="s">
        <v>7</v>
      </c>
      <c r="I13" s="35">
        <v>40</v>
      </c>
      <c r="J13" s="36"/>
      <c r="K13" s="35">
        <v>2.4700000000000002</v>
      </c>
      <c r="L13" s="40">
        <v>2600</v>
      </c>
      <c r="M13" s="42">
        <v>301.26</v>
      </c>
      <c r="N13" s="46"/>
      <c r="O13" s="24">
        <f t="shared" si="1"/>
        <v>0</v>
      </c>
      <c r="P13" s="43">
        <v>45679</v>
      </c>
      <c r="Q13" s="43">
        <v>45838</v>
      </c>
    </row>
    <row r="14" spans="1:17" ht="16.5" customHeight="1" thickBot="1" x14ac:dyDescent="0.25">
      <c r="A14" s="37" t="s">
        <v>73</v>
      </c>
      <c r="B14" s="35" t="s">
        <v>76</v>
      </c>
      <c r="C14" s="92" t="s">
        <v>70</v>
      </c>
      <c r="D14" s="93"/>
      <c r="E14" s="44"/>
      <c r="F14" s="49">
        <v>700</v>
      </c>
      <c r="G14" s="50">
        <f t="shared" si="0"/>
        <v>700</v>
      </c>
      <c r="H14" s="35" t="s">
        <v>7</v>
      </c>
      <c r="I14" s="35">
        <v>35</v>
      </c>
      <c r="J14" s="36"/>
      <c r="K14" s="35">
        <v>2.21</v>
      </c>
      <c r="L14" s="40">
        <v>2600</v>
      </c>
      <c r="M14" s="42">
        <v>15187.94</v>
      </c>
      <c r="N14" s="46"/>
      <c r="O14" s="24">
        <f t="shared" si="1"/>
        <v>0</v>
      </c>
      <c r="P14" s="43">
        <v>45679</v>
      </c>
      <c r="Q14" s="43">
        <v>45838</v>
      </c>
    </row>
    <row r="15" spans="1:17" ht="16.5" customHeight="1" thickBot="1" x14ac:dyDescent="0.25">
      <c r="A15" s="37" t="s">
        <v>73</v>
      </c>
      <c r="B15" s="35" t="s">
        <v>77</v>
      </c>
      <c r="C15" s="92" t="s">
        <v>70</v>
      </c>
      <c r="D15" s="93"/>
      <c r="E15" s="44"/>
      <c r="F15" s="49">
        <v>705</v>
      </c>
      <c r="G15" s="50">
        <f t="shared" si="0"/>
        <v>705</v>
      </c>
      <c r="H15" s="35" t="s">
        <v>7</v>
      </c>
      <c r="I15" s="35">
        <v>55</v>
      </c>
      <c r="J15" s="36"/>
      <c r="K15" s="35">
        <v>1.62</v>
      </c>
      <c r="L15" s="40">
        <v>700</v>
      </c>
      <c r="M15" s="42">
        <v>11261.71</v>
      </c>
      <c r="N15" s="46"/>
      <c r="O15" s="24">
        <f t="shared" si="1"/>
        <v>0</v>
      </c>
      <c r="P15" s="43">
        <v>45679</v>
      </c>
      <c r="Q15" s="43">
        <v>45838</v>
      </c>
    </row>
    <row r="16" spans="1:17" ht="16.5" customHeight="1" thickBot="1" x14ac:dyDescent="0.25">
      <c r="A16" s="37" t="s">
        <v>73</v>
      </c>
      <c r="B16" s="35" t="s">
        <v>78</v>
      </c>
      <c r="C16" s="92" t="s">
        <v>70</v>
      </c>
      <c r="D16" s="93"/>
      <c r="E16" s="38">
        <v>150</v>
      </c>
      <c r="F16" s="49">
        <v>1150</v>
      </c>
      <c r="G16" s="50">
        <f t="shared" si="0"/>
        <v>1300</v>
      </c>
      <c r="H16" s="35" t="s">
        <v>7</v>
      </c>
      <c r="I16" s="35">
        <v>35</v>
      </c>
      <c r="J16" s="39">
        <v>1.19</v>
      </c>
      <c r="K16" s="35">
        <v>1.19</v>
      </c>
      <c r="L16" s="40">
        <v>1200</v>
      </c>
      <c r="M16" s="42">
        <v>22570.94</v>
      </c>
      <c r="N16" s="47"/>
      <c r="O16" s="24">
        <f>SUM(N16*G16)</f>
        <v>0</v>
      </c>
      <c r="P16" s="43">
        <v>45679</v>
      </c>
      <c r="Q16" s="43">
        <v>45838</v>
      </c>
    </row>
    <row r="17" spans="1:17" ht="16.5" customHeight="1" thickBot="1" x14ac:dyDescent="0.25">
      <c r="A17" s="37" t="s">
        <v>79</v>
      </c>
      <c r="B17" s="35" t="s">
        <v>81</v>
      </c>
      <c r="C17" s="92" t="s">
        <v>70</v>
      </c>
      <c r="D17" s="93"/>
      <c r="E17" s="45"/>
      <c r="F17" s="50">
        <v>320.15600000000001</v>
      </c>
      <c r="G17" s="50">
        <f t="shared" si="0"/>
        <v>320.15600000000001</v>
      </c>
      <c r="H17" s="35" t="s">
        <v>7</v>
      </c>
      <c r="I17" s="52" t="s">
        <v>84</v>
      </c>
      <c r="J17" s="36"/>
      <c r="K17" s="55">
        <v>2.2080000000000002</v>
      </c>
      <c r="L17" s="40">
        <v>1600</v>
      </c>
      <c r="M17" s="58">
        <v>7295.7987999999996</v>
      </c>
      <c r="N17" s="46"/>
      <c r="O17" s="24">
        <f t="shared" si="1"/>
        <v>0</v>
      </c>
      <c r="P17" s="43">
        <v>45679</v>
      </c>
      <c r="Q17" s="43">
        <v>45838</v>
      </c>
    </row>
    <row r="18" spans="1:17" ht="16.5" customHeight="1" thickBot="1" x14ac:dyDescent="0.25">
      <c r="A18" s="37" t="s">
        <v>79</v>
      </c>
      <c r="B18" s="35" t="s">
        <v>82</v>
      </c>
      <c r="C18" s="92" t="s">
        <v>70</v>
      </c>
      <c r="D18" s="93"/>
      <c r="E18" s="45"/>
      <c r="F18" s="51">
        <v>311.23899999999998</v>
      </c>
      <c r="G18" s="50">
        <f t="shared" si="0"/>
        <v>311.23899999999998</v>
      </c>
      <c r="H18" s="35" t="s">
        <v>7</v>
      </c>
      <c r="I18" s="53" t="s">
        <v>85</v>
      </c>
      <c r="J18" s="36"/>
      <c r="K18" s="56">
        <v>2.0214895976675042</v>
      </c>
      <c r="L18" s="40">
        <v>600</v>
      </c>
      <c r="M18" s="59">
        <v>6887.7102000000004</v>
      </c>
      <c r="N18" s="46"/>
      <c r="O18" s="24">
        <f>SUM(N18*G18)</f>
        <v>0</v>
      </c>
      <c r="P18" s="43">
        <v>45679</v>
      </c>
      <c r="Q18" s="43">
        <v>45838</v>
      </c>
    </row>
    <row r="19" spans="1:17" ht="16.5" customHeight="1" thickBot="1" x14ac:dyDescent="0.25">
      <c r="A19" s="37" t="s">
        <v>80</v>
      </c>
      <c r="B19" s="35" t="s">
        <v>83</v>
      </c>
      <c r="C19" s="92" t="s">
        <v>70</v>
      </c>
      <c r="D19" s="93"/>
      <c r="E19" s="38"/>
      <c r="F19" s="50">
        <v>601.58799999999997</v>
      </c>
      <c r="G19" s="50">
        <f t="shared" si="0"/>
        <v>601.58799999999997</v>
      </c>
      <c r="H19" s="35" t="s">
        <v>7</v>
      </c>
      <c r="I19" s="54">
        <v>40</v>
      </c>
      <c r="J19" s="39"/>
      <c r="K19" s="57">
        <v>1.22</v>
      </c>
      <c r="L19" s="40">
        <v>2200</v>
      </c>
      <c r="M19" s="60">
        <v>15842.676100000001</v>
      </c>
      <c r="N19" s="47"/>
      <c r="O19" s="24">
        <f t="shared" si="1"/>
        <v>0</v>
      </c>
      <c r="P19" s="43">
        <v>45679</v>
      </c>
      <c r="Q19" s="43">
        <v>45838</v>
      </c>
    </row>
    <row r="20" spans="1:17" ht="15.75" customHeight="1" thickBot="1" x14ac:dyDescent="0.25">
      <c r="A20" s="61"/>
      <c r="B20" s="62"/>
      <c r="C20" s="62"/>
      <c r="D20" s="62"/>
      <c r="E20" s="63">
        <f>SUM(E12:E19)</f>
        <v>150</v>
      </c>
      <c r="F20" s="64">
        <f>SUM(F12:F19)</f>
        <v>4257.9830000000002</v>
      </c>
      <c r="G20" s="64">
        <f>SUM(G12:G19)</f>
        <v>4407.9830000000002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 ht="15.75" customHeight="1" thickBot="1" x14ac:dyDescent="0.25">
      <c r="A21" s="114" t="s">
        <v>8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6"/>
      <c r="M21" s="24">
        <f>SUM(M12:M19)</f>
        <v>88548.335099999997</v>
      </c>
      <c r="N21" s="23" t="s">
        <v>9</v>
      </c>
      <c r="O21" s="24">
        <f>SUM(O12:O19)</f>
        <v>0</v>
      </c>
      <c r="P21" s="31"/>
      <c r="Q21" s="31"/>
    </row>
    <row r="22" spans="1:17" ht="15" thickBot="1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8"/>
      <c r="N22" s="23" t="s">
        <v>72</v>
      </c>
      <c r="O22" s="24">
        <f>O23-O21</f>
        <v>0</v>
      </c>
      <c r="P22" s="31"/>
      <c r="Q22" s="31"/>
    </row>
    <row r="23" spans="1:17" ht="15" thickBot="1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  <c r="N23" s="23" t="s">
        <v>10</v>
      </c>
      <c r="O23" s="24">
        <f>IF("nie"=MID(H31,1,3),O21,(O21*1.23))</f>
        <v>0</v>
      </c>
      <c r="P23" s="31"/>
      <c r="Q23" s="31"/>
    </row>
    <row r="24" spans="1:17" x14ac:dyDescent="0.2">
      <c r="A24" s="99"/>
      <c r="B24" s="99"/>
      <c r="C24" s="99"/>
      <c r="D24" s="9"/>
      <c r="E24" s="9"/>
      <c r="F24" s="9"/>
      <c r="G24" s="9"/>
      <c r="H24" s="9"/>
      <c r="I24" s="9"/>
      <c r="J24" s="9" t="s">
        <v>39</v>
      </c>
      <c r="K24" s="9"/>
      <c r="L24" s="9"/>
      <c r="M24" s="9"/>
      <c r="N24" s="9"/>
      <c r="O24" s="9"/>
      <c r="P24" s="9"/>
      <c r="Q24" s="9"/>
    </row>
    <row r="25" spans="1:17" ht="15" x14ac:dyDescent="0.2">
      <c r="A25" s="110" t="s">
        <v>56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32"/>
      <c r="Q25" s="32"/>
    </row>
    <row r="26" spans="1:17" ht="25.5" customHeight="1" x14ac:dyDescent="0.2">
      <c r="A26" s="26" t="s">
        <v>37</v>
      </c>
      <c r="B26" s="14"/>
      <c r="C26" s="14"/>
      <c r="D26" s="14"/>
      <c r="E26" s="14"/>
      <c r="F26" s="14"/>
      <c r="G26" s="13" t="s">
        <v>36</v>
      </c>
      <c r="H26" s="14"/>
      <c r="I26" s="14"/>
      <c r="J26" s="14"/>
      <c r="K26" s="10"/>
      <c r="L26" s="10"/>
      <c r="M26" s="10"/>
      <c r="N26" s="10"/>
      <c r="O26" s="10"/>
      <c r="P26" s="10"/>
      <c r="Q26" s="10"/>
    </row>
    <row r="27" spans="1:17" ht="15" customHeight="1" x14ac:dyDescent="0.2">
      <c r="A27" s="101" t="s">
        <v>86</v>
      </c>
      <c r="B27" s="102"/>
      <c r="C27" s="102"/>
      <c r="D27" s="102"/>
      <c r="E27" s="103"/>
      <c r="F27" s="100" t="s">
        <v>41</v>
      </c>
      <c r="G27" s="11" t="s">
        <v>11</v>
      </c>
      <c r="H27" s="94"/>
      <c r="I27" s="95"/>
      <c r="J27" s="95"/>
      <c r="K27" s="95"/>
      <c r="L27" s="95"/>
      <c r="M27" s="95"/>
      <c r="N27" s="95"/>
      <c r="O27" s="96"/>
      <c r="P27" s="32"/>
      <c r="Q27" s="32"/>
    </row>
    <row r="28" spans="1:17" x14ac:dyDescent="0.2">
      <c r="A28" s="104"/>
      <c r="B28" s="105"/>
      <c r="C28" s="105"/>
      <c r="D28" s="105"/>
      <c r="E28" s="106"/>
      <c r="F28" s="100"/>
      <c r="G28" s="11" t="s">
        <v>12</v>
      </c>
      <c r="H28" s="94"/>
      <c r="I28" s="95"/>
      <c r="J28" s="95"/>
      <c r="K28" s="95"/>
      <c r="L28" s="95"/>
      <c r="M28" s="95"/>
      <c r="N28" s="95"/>
      <c r="O28" s="96"/>
      <c r="P28" s="32"/>
      <c r="Q28" s="32"/>
    </row>
    <row r="29" spans="1:17" ht="18" customHeight="1" x14ac:dyDescent="0.2">
      <c r="A29" s="104"/>
      <c r="B29" s="105"/>
      <c r="C29" s="105"/>
      <c r="D29" s="105"/>
      <c r="E29" s="106"/>
      <c r="F29" s="100"/>
      <c r="G29" s="11" t="s">
        <v>13</v>
      </c>
      <c r="H29" s="94"/>
      <c r="I29" s="95"/>
      <c r="J29" s="95"/>
      <c r="K29" s="95"/>
      <c r="L29" s="95"/>
      <c r="M29" s="95"/>
      <c r="N29" s="95"/>
      <c r="O29" s="96"/>
      <c r="P29" s="32"/>
      <c r="Q29" s="32"/>
    </row>
    <row r="30" spans="1:17" x14ac:dyDescent="0.2">
      <c r="A30" s="104"/>
      <c r="B30" s="105"/>
      <c r="C30" s="105"/>
      <c r="D30" s="105"/>
      <c r="E30" s="106"/>
      <c r="F30" s="100"/>
      <c r="G30" s="11" t="s">
        <v>14</v>
      </c>
      <c r="H30" s="94"/>
      <c r="I30" s="95"/>
      <c r="J30" s="95"/>
      <c r="K30" s="95"/>
      <c r="L30" s="95"/>
      <c r="M30" s="95"/>
      <c r="N30" s="95"/>
      <c r="O30" s="96"/>
      <c r="P30" s="32"/>
      <c r="Q30" s="32"/>
    </row>
    <row r="31" spans="1:17" x14ac:dyDescent="0.2">
      <c r="A31" s="104"/>
      <c r="B31" s="105"/>
      <c r="C31" s="105"/>
      <c r="D31" s="105"/>
      <c r="E31" s="106"/>
      <c r="F31" s="100"/>
      <c r="G31" s="11" t="s">
        <v>15</v>
      </c>
      <c r="H31" s="94"/>
      <c r="I31" s="95"/>
      <c r="J31" s="95"/>
      <c r="K31" s="95"/>
      <c r="L31" s="95"/>
      <c r="M31" s="95"/>
      <c r="N31" s="95"/>
      <c r="O31" s="96"/>
      <c r="P31" s="32"/>
      <c r="Q31" s="32"/>
    </row>
    <row r="32" spans="1:17" x14ac:dyDescent="0.2">
      <c r="A32" s="104"/>
      <c r="B32" s="105"/>
      <c r="C32" s="105"/>
      <c r="D32" s="105"/>
      <c r="E32" s="106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">
      <c r="A33" s="104"/>
      <c r="B33" s="105"/>
      <c r="C33" s="105"/>
      <c r="D33" s="105"/>
      <c r="E33" s="106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">
      <c r="A34" s="107"/>
      <c r="B34" s="108"/>
      <c r="C34" s="108"/>
      <c r="D34" s="108"/>
      <c r="E34" s="109"/>
      <c r="F34" s="10"/>
      <c r="G34" s="22"/>
      <c r="H34" s="19"/>
      <c r="I34" s="19"/>
      <c r="J34" s="22"/>
      <c r="K34" s="22" t="s">
        <v>38</v>
      </c>
      <c r="L34" s="22"/>
      <c r="M34" s="97"/>
      <c r="N34" s="98"/>
      <c r="O34" s="22"/>
      <c r="P34" s="22"/>
      <c r="Q34" s="22"/>
    </row>
    <row r="35" spans="1:17" x14ac:dyDescent="0.2">
      <c r="A35" s="10"/>
      <c r="B35" s="10"/>
      <c r="C35" s="10"/>
      <c r="D35" s="10"/>
      <c r="E35" s="10"/>
      <c r="F35" s="10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">
      <c r="A36" s="25"/>
      <c r="B36" s="25"/>
      <c r="C36" s="25"/>
      <c r="D36" s="25"/>
      <c r="E36" s="25"/>
      <c r="F36" s="25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</sheetData>
  <mergeCells count="46">
    <mergeCell ref="A6:B6"/>
    <mergeCell ref="M9:M11"/>
    <mergeCell ref="C12:D12"/>
    <mergeCell ref="J10:J11"/>
    <mergeCell ref="C17:D17"/>
    <mergeCell ref="C18:D18"/>
    <mergeCell ref="C19:D19"/>
    <mergeCell ref="C6:Q6"/>
    <mergeCell ref="O9:O11"/>
    <mergeCell ref="C10:D11"/>
    <mergeCell ref="E10:E11"/>
    <mergeCell ref="F10:F11"/>
    <mergeCell ref="G10:G11"/>
    <mergeCell ref="I9:I11"/>
    <mergeCell ref="H31:O31"/>
    <mergeCell ref="M34:N34"/>
    <mergeCell ref="A24:C24"/>
    <mergeCell ref="F27:F31"/>
    <mergeCell ref="H27:O27"/>
    <mergeCell ref="H28:O28"/>
    <mergeCell ref="H29:O29"/>
    <mergeCell ref="H30:O30"/>
    <mergeCell ref="A27:E34"/>
    <mergeCell ref="A25:O25"/>
    <mergeCell ref="A22:M23"/>
    <mergeCell ref="C13:D13"/>
    <mergeCell ref="C14:D14"/>
    <mergeCell ref="C15:D15"/>
    <mergeCell ref="C16:D16"/>
    <mergeCell ref="A21:L21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A8:D8"/>
    <mergeCell ref="P9:Q9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29" t="s">
        <v>26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25">
      <c r="A2" s="2" t="s">
        <v>17</v>
      </c>
      <c r="B2" s="128" t="s">
        <v>43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x14ac:dyDescent="0.25">
      <c r="A3" s="2" t="s">
        <v>6</v>
      </c>
      <c r="B3" s="128" t="s">
        <v>44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2" t="s">
        <v>2</v>
      </c>
      <c r="B4" s="128" t="s">
        <v>18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x14ac:dyDescent="0.25">
      <c r="A5" s="2" t="s">
        <v>7</v>
      </c>
      <c r="B5" s="128" t="s">
        <v>45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x14ac:dyDescent="0.25">
      <c r="A6" s="3" t="s">
        <v>47</v>
      </c>
      <c r="B6" s="128" t="s">
        <v>46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x14ac:dyDescent="0.25">
      <c r="A7" s="3" t="s">
        <v>48</v>
      </c>
      <c r="B7" s="128" t="s">
        <v>49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x14ac:dyDescent="0.25">
      <c r="A8" s="4" t="s">
        <v>19</v>
      </c>
      <c r="B8" s="128" t="s">
        <v>50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25">
      <c r="A9" s="5" t="s">
        <v>20</v>
      </c>
      <c r="B9" s="128" t="s">
        <v>51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4" t="s">
        <v>40</v>
      </c>
      <c r="B10" s="128" t="s">
        <v>62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6.5" customHeight="1" x14ac:dyDescent="0.25">
      <c r="A11" s="4" t="s">
        <v>5</v>
      </c>
      <c r="B11" s="128" t="s">
        <v>27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x14ac:dyDescent="0.25">
      <c r="A12" s="4" t="s">
        <v>21</v>
      </c>
      <c r="B12" s="128" t="s">
        <v>22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ht="16.5" customHeight="1" x14ac:dyDescent="0.25">
      <c r="A13" s="6" t="s">
        <v>60</v>
      </c>
      <c r="B13" s="128" t="s">
        <v>23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25">
      <c r="A14" s="6" t="s">
        <v>24</v>
      </c>
      <c r="B14" s="128" t="s">
        <v>52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25">
      <c r="A15" s="7" t="s">
        <v>25</v>
      </c>
      <c r="B15" s="128" t="s">
        <v>53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ht="45" x14ac:dyDescent="0.25">
      <c r="A16" s="12" t="s">
        <v>28</v>
      </c>
      <c r="B16" s="130" t="s">
        <v>55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2025-01-09T11:05:08Z</cp:lastPrinted>
  <dcterms:created xsi:type="dcterms:W3CDTF">2012-08-13T12:29:09Z</dcterms:created>
  <dcterms:modified xsi:type="dcterms:W3CDTF">2025-01-10T08:48:04Z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