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24-37-DNS - Ubľanka_I.Q.2025\"/>
    </mc:Choice>
  </mc:AlternateContent>
  <bookViews>
    <workbookView xWindow="0" yWindow="0" windowWidth="28800" windowHeight="120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ponuka'!$A$1:$Q$32</definedName>
  </definedNames>
  <calcPr calcId="162913"/>
</workbook>
</file>

<file path=xl/calcChain.xml><?xml version="1.0" encoding="utf-8"?>
<calcChain xmlns="http://schemas.openxmlformats.org/spreadsheetml/2006/main">
  <c r="O17" i="1" l="1"/>
  <c r="M17" i="1"/>
  <c r="F16" i="1" l="1"/>
  <c r="E16" i="1"/>
  <c r="O12" i="1" l="1"/>
  <c r="G12" i="1"/>
  <c r="G13" i="1"/>
  <c r="O13" i="1" s="1"/>
  <c r="G14" i="1"/>
  <c r="O14" i="1" s="1"/>
  <c r="G16" i="1" l="1"/>
  <c r="G15" i="1"/>
  <c r="O15" i="1" l="1"/>
  <c r="O19" i="1" s="1"/>
  <c r="O18" i="1" s="1"/>
</calcChain>
</file>

<file path=xl/sharedStrings.xml><?xml version="1.0" encoding="utf-8"?>
<sst xmlns="http://schemas.openxmlformats.org/spreadsheetml/2006/main" count="92" uniqueCount="81">
  <si>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</si>
  <si>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</si>
  <si>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</si>
  <si>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</si>
  <si>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</si>
  <si>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</si>
  <si>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</si>
  <si>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</si>
  <si>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</si>
  <si>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</si>
  <si>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</si>
  <si>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</si>
  <si>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</si>
  <si>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</si>
  <si>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</si>
  <si>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</si>
  <si>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</si>
  <si>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</si>
  <si>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</si>
  <si>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</si>
  <si>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</si>
  <si>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</si>
  <si>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</si>
  <si>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</si>
  <si>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</si>
  <si>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</si>
  <si>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</si>
  <si>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</si>
  <si>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</si>
  <si>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</si>
  <si>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</si>
  <si>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</si>
  <si>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</si>
  <si>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</si>
  <si>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</si>
  <si>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</si>
  <si>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</si>
  <si>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</si>
  <si>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</si>
  <si>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</si>
  <si>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</si>
  <si>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</si>
  <si>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</si>
  <si>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</si>
  <si>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</si>
  <si>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</si>
  <si>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</si>
  <si>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</si>
  <si>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</si>
  <si>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</si>
  <si>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</si>
  <si>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</si>
  <si>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</si>
  <si>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</si>
  <si>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</si>
  <si>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</si>
  <si>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</si>
  <si>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</si>
  <si>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</si>
  <si>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</si>
  <si>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</si>
  <si>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</si>
  <si>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</si>
  <si>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</si>
  <si>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</si>
  <si>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</si>
  <si>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</si>
  <si>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</si>
  <si>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ihličnaté (m3)</t>
  </si>
  <si>
    <t>listnaté (m3)</t>
  </si>
  <si>
    <t>1,2,4a,6,7</t>
  </si>
  <si>
    <t>Roztočka</t>
  </si>
  <si>
    <t>1055-1</t>
  </si>
  <si>
    <t>1117-1</t>
  </si>
  <si>
    <t>151-B-1</t>
  </si>
  <si>
    <t>152-1</t>
  </si>
  <si>
    <t>DPH 23%</t>
  </si>
  <si>
    <t>Kamenec</t>
  </si>
  <si>
    <t>Brusná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</si>
  <si>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</t>
    </r>
    <r>
      <rPr>
        <b/>
        <sz val="10"/>
        <color theme="1"/>
        <rFont val="Arial"/>
        <family val="2"/>
        <charset val="238"/>
      </rPr>
      <t>5 ks LKT, 2 ks UKT, 1x vývozná súprava do 7 ton</t>
    </r>
    <r>
      <rPr>
        <sz val="10"/>
        <color theme="1"/>
        <rFont val="Arial"/>
        <family val="2"/>
        <charset val="238"/>
      </rPr>
      <t xml:space="preserve">.  Verejný obstarávateľ umožňuje uchádzačom pred vypracovaním ponuky osobne prehliadnuť miesto, ktoré je predmetom tejto zákazky. Obhliadka miesta dodania predmetu obstarávania je možná po telefonickej dohode s kontaktnou osobou: </t>
    </r>
    <r>
      <rPr>
        <b/>
        <sz val="10"/>
        <color theme="1"/>
        <rFont val="Arial"/>
        <family val="2"/>
        <charset val="238"/>
      </rPr>
      <t xml:space="preserve">Ing. Peter Kirila, správca LS Ubľanka, tel: 0918 931 958.      </t>
    </r>
    <r>
      <rPr>
        <sz val="10"/>
        <color theme="1"/>
        <rFont val="Arial"/>
        <family val="2"/>
        <charset val="238"/>
      </rPr>
      <t xml:space="preserve">               </t>
    </r>
  </si>
  <si>
    <t>DNS – Lesnícke služby v ťažbovom procese na OZ Ulič - výzva č. 24/37/DNS/44460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</si>
</sst>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charset val="1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7" fillId="0" borderId="0" xfId="0" applyFont="1"/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2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2" fontId="4" fillId="2" borderId="9" xfId="0" applyNumberFormat="1" applyFont="1" applyFill="1" applyBorder="1" applyAlignment="1" applyProtection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>
      <alignment horizontal="center" vertical="center"/>
    </xf>
    <xf numFmtId="3" fontId="12" fillId="3" borderId="22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2" fontId="12" fillId="3" borderId="22" xfId="0" applyNumberFormat="1" applyFont="1" applyFill="1" applyBorder="1" applyAlignment="1">
      <alignment horizontal="center" vertical="center"/>
    </xf>
    <xf numFmtId="4" fontId="12" fillId="3" borderId="22" xfId="0" applyNumberFormat="1" applyFont="1" applyFill="1" applyBorder="1" applyAlignment="1">
      <alignment horizontal="center" vertical="center"/>
    </xf>
    <xf numFmtId="14" fontId="4" fillId="3" borderId="22" xfId="0" applyNumberFormat="1" applyFont="1" applyFill="1" applyBorder="1" applyAlignment="1" applyProtection="1">
      <alignment horizontal="center" vertical="center"/>
    </xf>
    <xf numFmtId="4" fontId="4" fillId="3" borderId="2" xfId="0" applyNumberFormat="1" applyFont="1" applyFill="1" applyBorder="1" applyAlignment="1" applyProtection="1">
      <alignment horizontal="center" vertical="center"/>
    </xf>
    <xf numFmtId="4" fontId="4" fillId="3" borderId="8" xfId="0" applyNumberFormat="1" applyFont="1" applyFill="1" applyBorder="1" applyAlignment="1" applyProtection="1">
      <alignment horizontal="center" vertical="center"/>
    </xf>
    <xf numFmtId="164" fontId="12" fillId="3" borderId="22" xfId="0" applyNumberFormat="1" applyFont="1" applyFill="1" applyBorder="1" applyAlignment="1">
      <alignment horizontal="center" vertical="center" wrapText="1"/>
    </xf>
    <xf numFmtId="164" fontId="12" fillId="3" borderId="22" xfId="0" applyNumberFormat="1" applyFont="1" applyFill="1" applyBorder="1" applyAlignment="1">
      <alignment horizontal="center" vertical="center"/>
    </xf>
    <xf numFmtId="164" fontId="12" fillId="3" borderId="7" xfId="0" applyNumberFormat="1" applyFont="1" applyFill="1" applyBorder="1" applyAlignment="1">
      <alignment horizontal="center" vertical="center"/>
    </xf>
    <xf numFmtId="2" fontId="13" fillId="0" borderId="22" xfId="0" applyNumberFormat="1" applyFont="1" applyBorder="1" applyAlignment="1">
      <alignment horizontal="center" vertical="center"/>
    </xf>
    <xf numFmtId="2" fontId="13" fillId="0" borderId="37" xfId="0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vertical="center"/>
    </xf>
    <xf numFmtId="0" fontId="4" fillId="3" borderId="30" xfId="0" applyFont="1" applyFill="1" applyBorder="1" applyAlignment="1" applyProtection="1">
      <alignment horizontal="center" vertical="center"/>
    </xf>
    <xf numFmtId="2" fontId="4" fillId="3" borderId="30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5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horizontal="left"/>
    </xf>
    <xf numFmtId="0" fontId="6" fillId="3" borderId="20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33" xfId="0" applyFont="1" applyFill="1" applyBorder="1" applyAlignment="1" applyProtection="1">
      <alignment horizontal="center" vertical="center" wrapText="1"/>
    </xf>
    <xf numFmtId="0" fontId="4" fillId="3" borderId="34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11" fillId="0" borderId="35" xfId="0" applyNumberFormat="1" applyFont="1" applyBorder="1" applyAlignment="1">
      <alignment horizontal="center" vertical="center"/>
    </xf>
    <xf numFmtId="0" fontId="11" fillId="0" borderId="36" xfId="0" applyNumberFormat="1" applyFont="1" applyBorder="1" applyAlignment="1">
      <alignment horizontal="center" vertical="center"/>
    </xf>
    <xf numFmtId="0" fontId="4" fillId="3" borderId="3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zoomScaleNormal="100" zoomScaleSheetLayoutView="100" workbookViewId="0">
      <selection activeCell="T19" sqref="T19"/>
    </sheetView>
  </sheetViews>
  <sheetFormatPr defaultRowHeight="14.25" x14ac:dyDescent="0.2"/>
  <cols>
    <col min="1" max="1" width="13.7109375" style="17" customWidth="1"/>
    <col min="2" max="2" width="14.140625" style="17" customWidth="1"/>
    <col min="3" max="3" width="14.85546875" style="17" customWidth="1"/>
    <col min="4" max="4" width="19.5703125" style="17" customWidth="1"/>
    <col min="5" max="5" width="9.140625" style="17"/>
    <col min="6" max="6" width="9.5703125" style="17" bestFit="1" customWidth="1"/>
    <col min="7" max="7" width="11.85546875" style="17" customWidth="1"/>
    <col min="8" max="10" width="9.140625" style="17"/>
    <col min="11" max="11" width="8" style="17" customWidth="1"/>
    <col min="12" max="12" width="17" style="17" customWidth="1"/>
    <col min="13" max="13" width="16.140625" style="17" customWidth="1"/>
    <col min="14" max="14" width="20.85546875" style="17" customWidth="1"/>
    <col min="15" max="15" width="19.42578125" style="17" customWidth="1"/>
    <col min="16" max="17" width="10.85546875" style="17" customWidth="1"/>
    <col min="18" max="16384" width="9.140625" style="17"/>
  </cols>
  <sheetData>
    <row r="1" spans="1:17" ht="19.5" customHeight="1" x14ac:dyDescent="0.25">
      <c r="A1" s="59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O1" s="8"/>
      <c r="P1" s="8"/>
      <c r="Q1" s="18" t="s">
        <v>30</v>
      </c>
    </row>
    <row r="2" spans="1:17" ht="13.5" customHeight="1" x14ac:dyDescent="0.25">
      <c r="A2" s="15"/>
      <c r="B2" s="15"/>
      <c r="C2" s="15"/>
      <c r="D2" s="15"/>
      <c r="E2" s="15"/>
      <c r="F2" s="15"/>
      <c r="G2" s="15"/>
      <c r="H2" s="15"/>
      <c r="I2" s="33"/>
      <c r="J2" s="15"/>
      <c r="K2" s="15"/>
      <c r="L2" s="15"/>
      <c r="O2" s="8"/>
      <c r="P2" s="18" t="s">
        <v>66</v>
      </c>
    </row>
    <row r="3" spans="1:17" ht="18" customHeight="1" x14ac:dyDescent="0.25">
      <c r="A3" s="76" t="s">
        <v>0</v>
      </c>
      <c r="B3" s="76"/>
      <c r="C3" s="77" t="s">
        <v>80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ht="10.5" customHeight="1" x14ac:dyDescent="0.2">
      <c r="A4" s="16"/>
      <c r="B4" s="16"/>
      <c r="C4" s="29"/>
      <c r="D4" s="29"/>
      <c r="E4" s="29"/>
      <c r="F4" s="29"/>
      <c r="G4" s="29"/>
      <c r="H4" s="29"/>
      <c r="I4" s="34"/>
      <c r="J4" s="29"/>
      <c r="K4" s="29"/>
      <c r="L4" s="29"/>
      <c r="M4" s="29"/>
      <c r="N4" s="29"/>
      <c r="O4" s="30"/>
      <c r="P4" s="30"/>
      <c r="Q4" s="30"/>
    </row>
    <row r="5" spans="1:17" x14ac:dyDescent="0.2">
      <c r="A5" s="19"/>
      <c r="B5" s="19"/>
      <c r="C5" s="20"/>
      <c r="D5" s="20"/>
      <c r="E5" s="66"/>
      <c r="F5" s="6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15" x14ac:dyDescent="0.25">
      <c r="A6" s="76" t="s">
        <v>1</v>
      </c>
      <c r="B6" s="76"/>
      <c r="C6" s="76" t="s">
        <v>67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ht="6" customHeight="1" x14ac:dyDescent="0.2">
      <c r="A7" s="21"/>
      <c r="B7" s="67"/>
      <c r="C7" s="67"/>
      <c r="D7" s="67"/>
      <c r="E7" s="67"/>
      <c r="F7" s="67"/>
      <c r="G7" s="20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16.5" customHeight="1" thickBot="1" x14ac:dyDescent="0.3">
      <c r="A8" s="109" t="s">
        <v>58</v>
      </c>
      <c r="B8" s="110"/>
      <c r="C8" s="110"/>
      <c r="D8" s="110"/>
      <c r="E8" s="22"/>
      <c r="F8" s="22"/>
      <c r="G8" s="20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21" customHeight="1" thickBot="1" x14ac:dyDescent="0.25">
      <c r="A9" s="68" t="s">
        <v>6</v>
      </c>
      <c r="B9" s="68" t="s">
        <v>2</v>
      </c>
      <c r="C9" s="71" t="s">
        <v>42</v>
      </c>
      <c r="D9" s="72"/>
      <c r="E9" s="73" t="s">
        <v>3</v>
      </c>
      <c r="F9" s="74"/>
      <c r="G9" s="75"/>
      <c r="H9" s="60" t="s">
        <v>4</v>
      </c>
      <c r="I9" s="118" t="s">
        <v>34</v>
      </c>
      <c r="J9" s="73" t="s">
        <v>21</v>
      </c>
      <c r="K9" s="74"/>
      <c r="L9" s="63" t="s">
        <v>57</v>
      </c>
      <c r="M9" s="111" t="s">
        <v>54</v>
      </c>
      <c r="N9" s="103" t="s">
        <v>61</v>
      </c>
      <c r="O9" s="111" t="s">
        <v>59</v>
      </c>
      <c r="P9" s="73" t="s">
        <v>63</v>
      </c>
      <c r="Q9" s="75"/>
    </row>
    <row r="10" spans="1:17" ht="21.75" customHeight="1" x14ac:dyDescent="0.2">
      <c r="A10" s="69"/>
      <c r="B10" s="69"/>
      <c r="C10" s="112" t="s">
        <v>29</v>
      </c>
      <c r="D10" s="113"/>
      <c r="E10" s="111" t="s">
        <v>31</v>
      </c>
      <c r="F10" s="111" t="s">
        <v>32</v>
      </c>
      <c r="G10" s="111" t="s">
        <v>33</v>
      </c>
      <c r="H10" s="61"/>
      <c r="I10" s="119"/>
      <c r="J10" s="111" t="s">
        <v>68</v>
      </c>
      <c r="K10" s="78" t="s">
        <v>69</v>
      </c>
      <c r="L10" s="64"/>
      <c r="M10" s="121"/>
      <c r="N10" s="104"/>
      <c r="O10" s="69"/>
      <c r="P10" s="28"/>
      <c r="Q10" s="28"/>
    </row>
    <row r="11" spans="1:17" ht="50.25" customHeight="1" thickBot="1" x14ac:dyDescent="0.25">
      <c r="A11" s="70"/>
      <c r="B11" s="70"/>
      <c r="C11" s="114"/>
      <c r="D11" s="115"/>
      <c r="E11" s="79"/>
      <c r="F11" s="79"/>
      <c r="G11" s="79"/>
      <c r="H11" s="62"/>
      <c r="I11" s="120"/>
      <c r="J11" s="79"/>
      <c r="K11" s="79"/>
      <c r="L11" s="65"/>
      <c r="M11" s="79"/>
      <c r="N11" s="105"/>
      <c r="O11" s="70"/>
      <c r="P11" s="27" t="s">
        <v>64</v>
      </c>
      <c r="Q11" s="27" t="s">
        <v>65</v>
      </c>
    </row>
    <row r="12" spans="1:17" ht="18.75" customHeight="1" thickBot="1" x14ac:dyDescent="0.25">
      <c r="A12" s="40" t="s">
        <v>77</v>
      </c>
      <c r="B12" s="40" t="s">
        <v>72</v>
      </c>
      <c r="C12" s="116" t="s">
        <v>70</v>
      </c>
      <c r="D12" s="117"/>
      <c r="E12" s="37"/>
      <c r="F12" s="49">
        <v>153</v>
      </c>
      <c r="G12" s="53">
        <f t="shared" ref="G12:G14" si="0">SUM(E12,F12)</f>
        <v>153</v>
      </c>
      <c r="H12" s="36" t="s">
        <v>7</v>
      </c>
      <c r="I12" s="36">
        <v>20</v>
      </c>
      <c r="J12" s="39"/>
      <c r="K12" s="36">
        <v>1.57</v>
      </c>
      <c r="L12" s="43">
        <v>600</v>
      </c>
      <c r="M12" s="44">
        <v>2348.0700000000002</v>
      </c>
      <c r="N12" s="35"/>
      <c r="O12" s="47">
        <f>SUM(N12*G12)</f>
        <v>0</v>
      </c>
      <c r="P12" s="46">
        <v>45679</v>
      </c>
      <c r="Q12" s="46">
        <v>45838</v>
      </c>
    </row>
    <row r="13" spans="1:17" ht="15" customHeight="1" thickBot="1" x14ac:dyDescent="0.25">
      <c r="A13" s="40" t="s">
        <v>71</v>
      </c>
      <c r="B13" s="40" t="s">
        <v>73</v>
      </c>
      <c r="C13" s="116" t="s">
        <v>70</v>
      </c>
      <c r="D13" s="117"/>
      <c r="E13" s="41">
        <v>219</v>
      </c>
      <c r="F13" s="50">
        <v>219</v>
      </c>
      <c r="G13" s="54">
        <f t="shared" si="0"/>
        <v>438</v>
      </c>
      <c r="H13" s="36" t="s">
        <v>7</v>
      </c>
      <c r="I13" s="36">
        <v>25</v>
      </c>
      <c r="J13" s="36">
        <v>1.3</v>
      </c>
      <c r="K13" s="36">
        <v>1.3</v>
      </c>
      <c r="L13" s="43">
        <v>1200</v>
      </c>
      <c r="M13" s="45">
        <v>7181.63</v>
      </c>
      <c r="N13" s="35"/>
      <c r="O13" s="48">
        <f>SUM(N13*G13)</f>
        <v>0</v>
      </c>
      <c r="P13" s="46">
        <v>45679</v>
      </c>
      <c r="Q13" s="46">
        <v>45838</v>
      </c>
    </row>
    <row r="14" spans="1:17" ht="15" customHeight="1" thickBot="1" x14ac:dyDescent="0.25">
      <c r="A14" s="40" t="s">
        <v>78</v>
      </c>
      <c r="B14" s="40" t="s">
        <v>74</v>
      </c>
      <c r="C14" s="116" t="s">
        <v>70</v>
      </c>
      <c r="D14" s="117"/>
      <c r="E14" s="37"/>
      <c r="F14" s="50">
        <v>895</v>
      </c>
      <c r="G14" s="54">
        <f t="shared" si="0"/>
        <v>895</v>
      </c>
      <c r="H14" s="36" t="s">
        <v>7</v>
      </c>
      <c r="I14" s="36">
        <v>45</v>
      </c>
      <c r="J14" s="38"/>
      <c r="K14" s="36">
        <v>2.2799999999999998</v>
      </c>
      <c r="L14" s="43">
        <v>1600</v>
      </c>
      <c r="M14" s="45">
        <v>14927.89</v>
      </c>
      <c r="N14" s="35"/>
      <c r="O14" s="48">
        <f>SUM(N14*G14)</f>
        <v>0</v>
      </c>
      <c r="P14" s="46">
        <v>45679</v>
      </c>
      <c r="Q14" s="46">
        <v>45838</v>
      </c>
    </row>
    <row r="15" spans="1:17" ht="16.5" customHeight="1" thickBot="1" x14ac:dyDescent="0.25">
      <c r="A15" s="40" t="s">
        <v>78</v>
      </c>
      <c r="B15" s="36" t="s">
        <v>75</v>
      </c>
      <c r="C15" s="116" t="s">
        <v>70</v>
      </c>
      <c r="D15" s="117"/>
      <c r="E15" s="36"/>
      <c r="F15" s="51">
        <v>589</v>
      </c>
      <c r="G15" s="52">
        <f>SUM(E15,F15)</f>
        <v>589</v>
      </c>
      <c r="H15" s="36" t="s">
        <v>7</v>
      </c>
      <c r="I15" s="36">
        <v>50</v>
      </c>
      <c r="J15" s="42"/>
      <c r="K15" s="36">
        <v>2.0099999999999998</v>
      </c>
      <c r="L15" s="43">
        <v>1500</v>
      </c>
      <c r="M15" s="45">
        <v>10040.51</v>
      </c>
      <c r="N15" s="35"/>
      <c r="O15" s="24">
        <f>SUM(N15*G15)</f>
        <v>0</v>
      </c>
      <c r="P15" s="46">
        <v>45679</v>
      </c>
      <c r="Q15" s="46">
        <v>45838</v>
      </c>
    </row>
    <row r="16" spans="1:17" ht="15.75" customHeight="1" thickBot="1" x14ac:dyDescent="0.25">
      <c r="A16" s="55"/>
      <c r="B16" s="56"/>
      <c r="C16" s="56"/>
      <c r="D16" s="56"/>
      <c r="E16" s="57">
        <f>SUM(E12:E15)</f>
        <v>219</v>
      </c>
      <c r="F16" s="58">
        <f>SUM(F12:F15)</f>
        <v>1856</v>
      </c>
      <c r="G16" s="58">
        <f>SUM(G12:G15)</f>
        <v>2075</v>
      </c>
      <c r="H16" s="56"/>
      <c r="I16" s="56"/>
      <c r="J16" s="56"/>
      <c r="K16" s="56"/>
      <c r="L16" s="56"/>
      <c r="M16" s="56"/>
      <c r="N16" s="56"/>
      <c r="O16" s="56"/>
      <c r="P16" s="56"/>
      <c r="Q16" s="56"/>
    </row>
    <row r="17" spans="1:17" ht="15.75" customHeight="1" thickBot="1" x14ac:dyDescent="0.25">
      <c r="A17" s="106" t="s">
        <v>8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8"/>
      <c r="M17" s="24">
        <f>SUM(M12:M15)</f>
        <v>34498.1</v>
      </c>
      <c r="N17" s="23" t="s">
        <v>9</v>
      </c>
      <c r="O17" s="24">
        <f>SUM(O12:O15)</f>
        <v>0</v>
      </c>
      <c r="P17" s="31"/>
      <c r="Q17" s="31"/>
    </row>
    <row r="18" spans="1:17" ht="15" thickBot="1" x14ac:dyDescent="0.25">
      <c r="A18" s="80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2"/>
      <c r="N18" s="23" t="s">
        <v>76</v>
      </c>
      <c r="O18" s="24">
        <f>O19-O17</f>
        <v>0</v>
      </c>
      <c r="P18" s="31"/>
      <c r="Q18" s="31"/>
    </row>
    <row r="19" spans="1:17" ht="15" thickBot="1" x14ac:dyDescent="0.25">
      <c r="A19" s="83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5"/>
      <c r="N19" s="23" t="s">
        <v>10</v>
      </c>
      <c r="O19" s="24">
        <f>IF("nie"=MID(H27,1,3),O17,(O17*1.23))</f>
        <v>0</v>
      </c>
      <c r="P19" s="31"/>
      <c r="Q19" s="31"/>
    </row>
    <row r="20" spans="1:17" x14ac:dyDescent="0.2">
      <c r="A20" s="91"/>
      <c r="B20" s="91"/>
      <c r="C20" s="91"/>
      <c r="D20" s="9"/>
      <c r="E20" s="9"/>
      <c r="F20" s="9"/>
      <c r="G20" s="9"/>
      <c r="H20" s="9"/>
      <c r="I20" s="9"/>
      <c r="J20" s="9" t="s">
        <v>39</v>
      </c>
      <c r="K20" s="9"/>
      <c r="L20" s="9"/>
      <c r="M20" s="9"/>
      <c r="N20" s="9"/>
      <c r="O20" s="9"/>
      <c r="P20" s="9"/>
      <c r="Q20" s="9"/>
    </row>
    <row r="21" spans="1:17" ht="15" x14ac:dyDescent="0.2">
      <c r="A21" s="102" t="s">
        <v>56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32"/>
      <c r="Q21" s="32"/>
    </row>
    <row r="22" spans="1:17" ht="25.5" customHeight="1" x14ac:dyDescent="0.2">
      <c r="A22" s="26" t="s">
        <v>37</v>
      </c>
      <c r="B22" s="14"/>
      <c r="C22" s="14"/>
      <c r="D22" s="14"/>
      <c r="E22" s="14"/>
      <c r="F22" s="14"/>
      <c r="G22" s="13" t="s">
        <v>36</v>
      </c>
      <c r="H22" s="14"/>
      <c r="I22" s="14"/>
      <c r="J22" s="14"/>
      <c r="K22" s="10"/>
      <c r="L22" s="10"/>
      <c r="M22" s="10"/>
      <c r="N22" s="10"/>
      <c r="O22" s="10"/>
      <c r="P22" s="10"/>
      <c r="Q22" s="10"/>
    </row>
    <row r="23" spans="1:17" ht="15" customHeight="1" x14ac:dyDescent="0.2">
      <c r="A23" s="93" t="s">
        <v>79</v>
      </c>
      <c r="B23" s="94"/>
      <c r="C23" s="94"/>
      <c r="D23" s="94"/>
      <c r="E23" s="95"/>
      <c r="F23" s="92" t="s">
        <v>41</v>
      </c>
      <c r="G23" s="11" t="s">
        <v>11</v>
      </c>
      <c r="H23" s="86"/>
      <c r="I23" s="87"/>
      <c r="J23" s="87"/>
      <c r="K23" s="87"/>
      <c r="L23" s="87"/>
      <c r="M23" s="87"/>
      <c r="N23" s="87"/>
      <c r="O23" s="88"/>
      <c r="P23" s="32"/>
      <c r="Q23" s="32"/>
    </row>
    <row r="24" spans="1:17" x14ac:dyDescent="0.2">
      <c r="A24" s="96"/>
      <c r="B24" s="97"/>
      <c r="C24" s="97"/>
      <c r="D24" s="97"/>
      <c r="E24" s="98"/>
      <c r="F24" s="92"/>
      <c r="G24" s="11" t="s">
        <v>12</v>
      </c>
      <c r="H24" s="86"/>
      <c r="I24" s="87"/>
      <c r="J24" s="87"/>
      <c r="K24" s="87"/>
      <c r="L24" s="87"/>
      <c r="M24" s="87"/>
      <c r="N24" s="87"/>
      <c r="O24" s="88"/>
      <c r="P24" s="32"/>
      <c r="Q24" s="32"/>
    </row>
    <row r="25" spans="1:17" ht="18" customHeight="1" x14ac:dyDescent="0.2">
      <c r="A25" s="96"/>
      <c r="B25" s="97"/>
      <c r="C25" s="97"/>
      <c r="D25" s="97"/>
      <c r="E25" s="98"/>
      <c r="F25" s="92"/>
      <c r="G25" s="11" t="s">
        <v>13</v>
      </c>
      <c r="H25" s="86"/>
      <c r="I25" s="87"/>
      <c r="J25" s="87"/>
      <c r="K25" s="87"/>
      <c r="L25" s="87"/>
      <c r="M25" s="87"/>
      <c r="N25" s="87"/>
      <c r="O25" s="88"/>
      <c r="P25" s="32"/>
      <c r="Q25" s="32"/>
    </row>
    <row r="26" spans="1:17" x14ac:dyDescent="0.2">
      <c r="A26" s="96"/>
      <c r="B26" s="97"/>
      <c r="C26" s="97"/>
      <c r="D26" s="97"/>
      <c r="E26" s="98"/>
      <c r="F26" s="92"/>
      <c r="G26" s="11" t="s">
        <v>14</v>
      </c>
      <c r="H26" s="86"/>
      <c r="I26" s="87"/>
      <c r="J26" s="87"/>
      <c r="K26" s="87"/>
      <c r="L26" s="87"/>
      <c r="M26" s="87"/>
      <c r="N26" s="87"/>
      <c r="O26" s="88"/>
      <c r="P26" s="32"/>
      <c r="Q26" s="32"/>
    </row>
    <row r="27" spans="1:17" x14ac:dyDescent="0.2">
      <c r="A27" s="96"/>
      <c r="B27" s="97"/>
      <c r="C27" s="97"/>
      <c r="D27" s="97"/>
      <c r="E27" s="98"/>
      <c r="F27" s="92"/>
      <c r="G27" s="11" t="s">
        <v>15</v>
      </c>
      <c r="H27" s="86"/>
      <c r="I27" s="87"/>
      <c r="J27" s="87"/>
      <c r="K27" s="87"/>
      <c r="L27" s="87"/>
      <c r="M27" s="87"/>
      <c r="N27" s="87"/>
      <c r="O27" s="88"/>
      <c r="P27" s="32"/>
      <c r="Q27" s="32"/>
    </row>
    <row r="28" spans="1:17" x14ac:dyDescent="0.2">
      <c r="A28" s="96"/>
      <c r="B28" s="97"/>
      <c r="C28" s="97"/>
      <c r="D28" s="97"/>
      <c r="E28" s="98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x14ac:dyDescent="0.2">
      <c r="A29" s="96"/>
      <c r="B29" s="97"/>
      <c r="C29" s="97"/>
      <c r="D29" s="97"/>
      <c r="E29" s="98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x14ac:dyDescent="0.2">
      <c r="A30" s="99"/>
      <c r="B30" s="100"/>
      <c r="C30" s="100"/>
      <c r="D30" s="100"/>
      <c r="E30" s="101"/>
      <c r="F30" s="10"/>
      <c r="G30" s="22"/>
      <c r="H30" s="19"/>
      <c r="I30" s="19"/>
      <c r="J30" s="22"/>
      <c r="K30" s="22" t="s">
        <v>38</v>
      </c>
      <c r="L30" s="22"/>
      <c r="M30" s="89"/>
      <c r="N30" s="90"/>
      <c r="O30" s="22"/>
      <c r="P30" s="22"/>
      <c r="Q30" s="22"/>
    </row>
    <row r="31" spans="1:17" x14ac:dyDescent="0.2">
      <c r="A31" s="10"/>
      <c r="B31" s="10"/>
      <c r="C31" s="10"/>
      <c r="D31" s="10"/>
      <c r="E31" s="10"/>
      <c r="F31" s="10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x14ac:dyDescent="0.2">
      <c r="A32" s="25"/>
      <c r="B32" s="25"/>
      <c r="C32" s="25"/>
      <c r="D32" s="25"/>
      <c r="E32" s="25"/>
      <c r="F32" s="25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</sheetData>
  <mergeCells count="42">
    <mergeCell ref="C14:D14"/>
    <mergeCell ref="A17:L17"/>
    <mergeCell ref="A8:D8"/>
    <mergeCell ref="P9:Q9"/>
    <mergeCell ref="C6:Q6"/>
    <mergeCell ref="O9:O11"/>
    <mergeCell ref="C10:D11"/>
    <mergeCell ref="E10:E11"/>
    <mergeCell ref="F10:F11"/>
    <mergeCell ref="G10:G11"/>
    <mergeCell ref="C15:D15"/>
    <mergeCell ref="I9:I11"/>
    <mergeCell ref="J10:J11"/>
    <mergeCell ref="C12:D12"/>
    <mergeCell ref="C13:D13"/>
    <mergeCell ref="A6:B6"/>
    <mergeCell ref="M9:M11"/>
    <mergeCell ref="A18:M19"/>
    <mergeCell ref="H27:O27"/>
    <mergeCell ref="M30:N30"/>
    <mergeCell ref="A20:C20"/>
    <mergeCell ref="F23:F27"/>
    <mergeCell ref="H23:O23"/>
    <mergeCell ref="H24:O24"/>
    <mergeCell ref="H25:O25"/>
    <mergeCell ref="H26:O26"/>
    <mergeCell ref="A23:E30"/>
    <mergeCell ref="A21:O21"/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  <mergeCell ref="J9:K9"/>
    <mergeCell ref="K10:K11"/>
    <mergeCell ref="N9:N11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23" t="s">
        <v>26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x14ac:dyDescent="0.25">
      <c r="A2" s="2" t="s">
        <v>17</v>
      </c>
      <c r="B2" s="122" t="s">
        <v>43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x14ac:dyDescent="0.25">
      <c r="A3" s="2" t="s">
        <v>6</v>
      </c>
      <c r="B3" s="122" t="s">
        <v>44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x14ac:dyDescent="0.25">
      <c r="A4" s="2" t="s">
        <v>2</v>
      </c>
      <c r="B4" s="122" t="s">
        <v>18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x14ac:dyDescent="0.25">
      <c r="A5" s="2" t="s">
        <v>7</v>
      </c>
      <c r="B5" s="122" t="s">
        <v>45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5">
      <c r="A6" s="3" t="s">
        <v>47</v>
      </c>
      <c r="B6" s="122" t="s">
        <v>46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x14ac:dyDescent="0.25">
      <c r="A7" s="3" t="s">
        <v>48</v>
      </c>
      <c r="B7" s="122" t="s">
        <v>49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</row>
    <row r="8" spans="1:14" x14ac:dyDescent="0.25">
      <c r="A8" s="4" t="s">
        <v>19</v>
      </c>
      <c r="B8" s="122" t="s">
        <v>50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x14ac:dyDescent="0.25">
      <c r="A9" s="5" t="s">
        <v>20</v>
      </c>
      <c r="B9" s="122" t="s">
        <v>51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x14ac:dyDescent="0.25">
      <c r="A10" s="4" t="s">
        <v>40</v>
      </c>
      <c r="B10" s="122" t="s">
        <v>62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 ht="16.5" customHeight="1" x14ac:dyDescent="0.25">
      <c r="A11" s="4" t="s">
        <v>5</v>
      </c>
      <c r="B11" s="122" t="s">
        <v>27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x14ac:dyDescent="0.25">
      <c r="A12" s="4" t="s">
        <v>21</v>
      </c>
      <c r="B12" s="122" t="s">
        <v>22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</row>
    <row r="13" spans="1:14" ht="16.5" customHeight="1" x14ac:dyDescent="0.25">
      <c r="A13" s="6" t="s">
        <v>60</v>
      </c>
      <c r="B13" s="122" t="s">
        <v>23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x14ac:dyDescent="0.25">
      <c r="A14" s="6" t="s">
        <v>24</v>
      </c>
      <c r="B14" s="122" t="s">
        <v>52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x14ac:dyDescent="0.25">
      <c r="A15" s="7" t="s">
        <v>25</v>
      </c>
      <c r="B15" s="122" t="s">
        <v>53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ht="45" x14ac:dyDescent="0.25">
      <c r="A16" s="12" t="s">
        <v>28</v>
      </c>
      <c r="B16" s="124" t="s">
        <v>55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2025-01-09T11:05:08Z</cp:lastPrinted>
  <dcterms:created xsi:type="dcterms:W3CDTF">2012-08-13T12:29:09Z</dcterms:created>
  <dcterms:modified xsi:type="dcterms:W3CDTF">2025-01-10T08:59:09Z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