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5_2025 - časť E_OZ Tatry, ES Oravský Podzámok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O21" i="1" l="1"/>
  <c r="L12" i="1" l="1"/>
  <c r="L19" i="1" l="1"/>
  <c r="P12" i="1" l="1"/>
  <c r="P14" i="1"/>
  <c r="P17" i="1" l="1"/>
  <c r="P16" i="1"/>
  <c r="P15" i="1"/>
  <c r="P13" i="1" l="1"/>
  <c r="O19" i="1"/>
  <c r="P19" i="1" s="1"/>
  <c r="O20" i="1" l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<sst xmlns="http://schemas.openxmlformats.org/spreadsheetml/2006/main" count="78" uniqueCount="76">
  <si>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</si>
  <si>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</si>
  <si>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</si>
  <si>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</si>
  <si>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</si>
  <si>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</si>
  <si>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</si>
  <si>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</si>
  <si>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</si>
  <si>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</si>
  <si>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</si>
  <si>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</si>
  <si>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</si>
  <si>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</si>
  <si>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</si>
  <si>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</si>
  <si>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</si>
  <si>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</si>
  <si>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</si>
  <si>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</si>
  <si>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</si>
  <si>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</si>
  <si>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</si>
  <si>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</si>
  <si>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</si>
  <si>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</si>
  <si>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</si>
  <si>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</si>
  <si>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</si>
  <si>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</si>
  <si>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</si>
  <si>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</si>
  <si>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</si>
  <si>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</si>
  <si>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</si>
  <si>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</si>
  <si>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</si>
  <si>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</si>
  <si>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</si>
  <si>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</si>
  <si>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</si>
  <si>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</si>
  <si>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</si>
  <si>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</si>
  <si>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</si>
  <si>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</si>
  <si>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</si>
  <si>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</si>
  <si>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</si>
  <si>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</si>
  <si>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</si>
  <si>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</si>
  <si>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</si>
  <si>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</si>
  <si>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</si>
  <si>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</si>
  <si>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</si>
  <si>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</si>
  <si>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</si>
  <si>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</si>
  <si>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</si>
  <si>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</si>
  <si>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</si>
  <si>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</si>
  <si>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</si>
  <si>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</si>
  <si>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</si>
  <si>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</si>
  <si>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</si>
  <si>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</si>
  <si>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</si>
  <si>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Oravský Podzámok</t>
  </si>
  <si>
    <t>ES Oravský Podzámok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</si>
  <si>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15.3.2025  Nástup na výkon: ihneď po vysúťažení  (resp. podpísaní Zmluvy) a po dohode s Objednávateľom </t>
    </r>
  </si>
  <si>
    <t>DPH 23%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</si>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</sst>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K6" sqref="K6"/>
    </sheetView>
  </sheetViews>
  <sheetFormatPr defaultRowHeight="14.4" x14ac:dyDescent="0.3"/>
  <cols>
    <col min="1" max="1" width="19.5546875" customWidth="1"/>
    <col min="2" max="2" width="6.6640625" customWidth="1"/>
    <col min="3" max="3" width="14.88671875" customWidth="1"/>
    <col min="4" max="4" width="14.5546875" customWidth="1"/>
    <col min="7" max="7" width="11.88671875" customWidth="1"/>
    <col min="10" max="10" width="11.3320312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71" t="s">
        <v>61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75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65</v>
      </c>
      <c r="O2" s="15"/>
    </row>
    <row r="3" spans="1:16" ht="17.399999999999999" x14ac:dyDescent="0.3">
      <c r="A3" s="17" t="s">
        <v>0</v>
      </c>
      <c r="B3" s="13"/>
      <c r="C3" s="93" t="s">
        <v>71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81" t="s">
        <v>68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78" t="s">
        <v>63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3">
      <c r="A9" s="51" t="s">
        <v>66</v>
      </c>
      <c r="B9" s="83" t="s">
        <v>2</v>
      </c>
      <c r="C9" s="86" t="s">
        <v>51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69</v>
      </c>
      <c r="L9" s="75" t="s">
        <v>70</v>
      </c>
      <c r="M9" s="75" t="s">
        <v>57</v>
      </c>
      <c r="N9" s="87" t="s">
        <v>55</v>
      </c>
      <c r="O9" s="90" t="s">
        <v>56</v>
      </c>
    </row>
    <row r="10" spans="1:16" ht="21.75" customHeight="1" x14ac:dyDescent="0.3">
      <c r="A10" s="52"/>
      <c r="B10" s="84"/>
      <c r="C10" s="76" t="s">
        <v>64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5">
      <c r="A11" s="65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3">
      <c r="A12" s="60" t="s">
        <v>72</v>
      </c>
      <c r="B12" s="61"/>
      <c r="C12" s="72" t="s">
        <v>67</v>
      </c>
      <c r="D12" s="72"/>
      <c r="E12" s="67">
        <v>5000</v>
      </c>
      <c r="F12" s="67"/>
      <c r="G12" s="67">
        <v>5000</v>
      </c>
      <c r="H12" s="28"/>
      <c r="I12" s="28"/>
      <c r="J12" s="28">
        <v>0.3</v>
      </c>
      <c r="K12" s="62">
        <v>7.85</v>
      </c>
      <c r="L12" s="62">
        <f>G12*K12</f>
        <v>39250</v>
      </c>
      <c r="M12" s="70" t="s">
        <v>58</v>
      </c>
      <c r="N12" s="63"/>
      <c r="O12" s="64"/>
      <c r="P12" s="12" t="str">
        <f>IF( O12=0," ", IF(100-((L12/O12)*100)&gt;20,"viac ako 20%",0))</f>
        <v xml:space="preserve"> </v>
      </c>
    </row>
    <row r="13" spans="1:16" ht="28.2" customHeight="1" x14ac:dyDescent="0.3">
      <c r="A13" s="60"/>
      <c r="B13" s="61"/>
      <c r="C13" s="72"/>
      <c r="D13" s="72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3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3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3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3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" thickBot="1" x14ac:dyDescent="0.35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" thickBot="1" x14ac:dyDescent="0.35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39250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" thickBot="1" x14ac:dyDescent="0.35">
      <c r="A20" s="113" t="s">
        <v>74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" thickBot="1" x14ac:dyDescent="0.35">
      <c r="A21" s="113" t="s">
        <v>14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IF("nie"=MID(I29,1,3),O19,(O19*1.23))</f>
        <v>0</v>
      </c>
    </row>
    <row r="22" spans="1:16" x14ac:dyDescent="0.3">
      <c r="A22" s="101" t="s">
        <v>15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3">
      <c r="A23" s="116" t="s">
        <v>62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3">
      <c r="A24" s="36" t="s">
        <v>54</v>
      </c>
      <c r="B24" s="36"/>
      <c r="C24" s="36"/>
      <c r="D24" s="36"/>
      <c r="E24" s="36"/>
      <c r="F24" s="36"/>
      <c r="G24" s="37" t="s">
        <v>52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3">
      <c r="A25" s="103" t="s">
        <v>73</v>
      </c>
      <c r="B25" s="104"/>
      <c r="C25" s="104"/>
      <c r="D25" s="104"/>
      <c r="E25" s="105"/>
      <c r="F25" s="102" t="s">
        <v>53</v>
      </c>
      <c r="G25" s="39" t="s">
        <v>16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3">
      <c r="A26" s="106"/>
      <c r="B26" s="107"/>
      <c r="C26" s="107"/>
      <c r="D26" s="107"/>
      <c r="E26" s="108"/>
      <c r="F26" s="102"/>
      <c r="G26" s="39" t="s">
        <v>17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3">
      <c r="A27" s="106"/>
      <c r="B27" s="107"/>
      <c r="C27" s="107"/>
      <c r="D27" s="107"/>
      <c r="E27" s="108"/>
      <c r="F27" s="102"/>
      <c r="G27" s="39" t="s">
        <v>18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3">
      <c r="A28" s="106"/>
      <c r="B28" s="107"/>
      <c r="C28" s="107"/>
      <c r="D28" s="107"/>
      <c r="E28" s="108"/>
      <c r="F28" s="102"/>
      <c r="G28" s="39" t="s">
        <v>19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3">
      <c r="A29" s="106"/>
      <c r="B29" s="107"/>
      <c r="C29" s="107"/>
      <c r="D29" s="107"/>
      <c r="E29" s="108"/>
      <c r="F29" s="102"/>
      <c r="G29" s="39" t="s">
        <v>20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3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3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3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21</v>
      </c>
      <c r="K32" s="24"/>
      <c r="L32" s="98"/>
      <c r="M32" s="99"/>
      <c r="N32" s="100"/>
      <c r="O32" s="24"/>
    </row>
    <row r="33" spans="1:15" x14ac:dyDescent="0.3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3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22</v>
      </c>
      <c r="B2" s="2"/>
      <c r="C2" s="2"/>
      <c r="D2" s="3"/>
      <c r="E2" s="4"/>
      <c r="F2" s="4"/>
      <c r="L2" s="122" t="s">
        <v>49</v>
      </c>
      <c r="M2" s="122"/>
    </row>
    <row r="3" spans="1:14" x14ac:dyDescent="0.3">
      <c r="A3" s="5" t="s">
        <v>23</v>
      </c>
      <c r="B3" s="119" t="s">
        <v>24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3">
      <c r="A4" s="5" t="s">
        <v>25</v>
      </c>
      <c r="B4" s="119" t="s">
        <v>26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3">
      <c r="A5" s="5" t="s">
        <v>7</v>
      </c>
      <c r="B5" s="119" t="s">
        <v>27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3">
      <c r="A6" s="5" t="s">
        <v>2</v>
      </c>
      <c r="B6" s="119" t="s">
        <v>28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3">
      <c r="A7" s="6" t="s">
        <v>29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3">
      <c r="A8" s="5" t="s">
        <v>11</v>
      </c>
      <c r="B8" s="119" t="s">
        <v>30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3">
      <c r="A9" s="7" t="s">
        <v>31</v>
      </c>
      <c r="B9" s="119" t="s">
        <v>32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3">
      <c r="A10" s="7" t="s">
        <v>33</v>
      </c>
      <c r="B10" s="119" t="s">
        <v>34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3">
      <c r="A11" s="8" t="s">
        <v>35</v>
      </c>
      <c r="B11" s="119" t="s">
        <v>36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3">
      <c r="A12" s="9" t="s">
        <v>37</v>
      </c>
      <c r="B12" s="119" t="s">
        <v>38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3">
      <c r="A13" s="8" t="s">
        <v>39</v>
      </c>
      <c r="B13" s="119" t="s">
        <v>40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3">
      <c r="A14" s="8" t="s">
        <v>5</v>
      </c>
      <c r="B14" s="119" t="s">
        <v>50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3">
      <c r="A15" s="8" t="s">
        <v>41</v>
      </c>
      <c r="B15" s="119" t="s">
        <v>42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9.6" x14ac:dyDescent="0.3">
      <c r="A16" s="10" t="s">
        <v>43</v>
      </c>
      <c r="B16" s="119" t="s">
        <v>44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3">
      <c r="A17" s="10" t="s">
        <v>45</v>
      </c>
      <c r="B17" s="119" t="s">
        <v>46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3">
      <c r="A18" s="11" t="s">
        <v>47</v>
      </c>
      <c r="B18" s="119" t="s">
        <v>48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3">
      <c r="A19" s="40" t="s">
        <v>59</v>
      </c>
      <c r="B19" s="118" t="s">
        <v>60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2025-01-20T20:42:50Z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