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Odevy, obuv a doplnky/Výzva č. 5_OOPP2025/"/>
    </mc:Choice>
  </mc:AlternateContent>
  <xr:revisionPtr revIDLastSave="0" documentId="8_{D9701656-0026-4D36-91B7-36F1D7FB36A4}" xr6:coauthVersionLast="47" xr6:coauthVersionMax="47" xr10:uidLastSave="{00000000-0000-0000-0000-000000000000}"/>
  <bookViews>
    <workbookView xWindow="-120" yWindow="-120" windowWidth="29040" windowHeight="1584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6" l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4" i="6"/>
  <c r="I34" i="6" s="1"/>
  <c r="H35" i="6"/>
  <c r="I35" i="6" s="1"/>
  <c r="H36" i="6"/>
  <c r="I36" i="6" s="1"/>
  <c r="H37" i="6"/>
  <c r="I37" i="6" s="1"/>
  <c r="H38" i="6"/>
  <c r="I38" i="6" s="1"/>
  <c r="H39" i="6"/>
  <c r="I39" i="6" s="1"/>
  <c r="H40" i="6"/>
  <c r="I40" i="6" s="1"/>
  <c r="H41" i="6"/>
  <c r="I41" i="6" s="1"/>
  <c r="H21" i="6"/>
  <c r="I21" i="6" s="1"/>
  <c r="H20" i="6"/>
  <c r="I20" i="6" s="1"/>
  <c r="F43" i="6"/>
  <c r="H18" i="6"/>
  <c r="F18" i="6"/>
  <c r="I42" i="6" l="1"/>
</calcChain>
</file>

<file path=xl/sharedStrings.xml><?xml version="1.0" encoding="utf-8"?>
<sst xmlns="http://schemas.openxmlformats.org/spreadsheetml/2006/main" count="118" uniqueCount="114">
  <si>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</si>
  <si>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</si>
  <si>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</si>
  <si>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</si>
  <si>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</si>
  <si>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</si>
  <si>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</si>
  <si>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</si>
  <si>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</si>
  <si>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</si>
  <si>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</si>
  <si>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</si>
  <si>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</si>
  <si>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</si>
  <si>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</si>
  <si>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</si>
  <si>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</si>
  <si>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</si>
  <si>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</si>
  <si>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</si>
  <si>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</si>
  <si>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</si>
  <si>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</si>
  <si>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</si>
  <si>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</si>
  <si>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</si>
  <si>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</si>
  <si>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</si>
  <si>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</si>
  <si>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</si>
  <si>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</si>
  <si>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</si>
  <si>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</si>
  <si>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</si>
  <si>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</si>
  <si>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</si>
  <si>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</si>
  <si>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</si>
  <si>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</si>
  <si>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</si>
  <si>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</si>
  <si>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</si>
  <si>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</si>
  <si>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</si>
  <si>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</si>
  <si>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</si>
  <si>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</si>
  <si>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</si>
  <si>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</si>
  <si>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</si>
  <si>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t>3.</t>
  </si>
  <si>
    <t xml:space="preserve">Celková cena            s DPH </t>
  </si>
  <si>
    <t>2.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</si>
  <si>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</si>
  <si>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</si>
  <si>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</si>
  <si>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</si>
  <si>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</si>
  <si>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</si>
  <si>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</si>
  <si>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</si>
  <si>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</si>
  <si>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"Odevy, obuv a doplnky"</t>
  </si>
  <si>
    <t>Výška DPH (23%)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</si>
  <si>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</si>
  <si>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</si>
  <si>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</si>
  <si>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</si>
  <si>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</si>
  <si>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</si>
  <si>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</si>
  <si>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</si>
  <si>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</si>
  <si>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</si>
  <si>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</si>
  <si>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</si>
  <si>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</si>
  <si>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</si>
  <si>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Letná čiapka - šiltovka</t>
  </si>
  <si>
    <t>Zimná čiapka</t>
  </si>
  <si>
    <t>Ochranná prilba</t>
  </si>
  <si>
    <t>Pracovné rukavice - letné</t>
  </si>
  <si>
    <t>Pracovné rukavice - zimné</t>
  </si>
  <si>
    <t xml:space="preserve"> Dielektrické rukavice</t>
  </si>
  <si>
    <t>Tričko – krátky rukáv</t>
  </si>
  <si>
    <t xml:space="preserve">Mikina </t>
  </si>
  <si>
    <t>Pracovná bunda - zimná reflexná</t>
  </si>
  <si>
    <t>Softshellová bunda</t>
  </si>
  <si>
    <t>Vesta - reflexná</t>
  </si>
  <si>
    <t>Pršiplášť</t>
  </si>
  <si>
    <t>Plášť</t>
  </si>
  <si>
    <t>Softshellové nohavice</t>
  </si>
  <si>
    <t>Vesta - civilná</t>
  </si>
  <si>
    <t>Nohavice - monterkové</t>
  </si>
  <si>
    <t>Pracovná blúza - monterková</t>
  </si>
  <si>
    <t>Krátke nohavice - monterkové</t>
  </si>
  <si>
    <t>Bezpečnostná obuv - zimná</t>
  </si>
  <si>
    <t>Obuv - letná</t>
  </si>
  <si>
    <t>Bezpečnostná obuv - šlapky</t>
  </si>
  <si>
    <t>Gumené čižmy</t>
  </si>
  <si>
    <t>17.</t>
  </si>
  <si>
    <t>18.</t>
  </si>
  <si>
    <t>19.</t>
  </si>
  <si>
    <t>20.</t>
  </si>
  <si>
    <t>21.</t>
  </si>
  <si>
    <t>22.</t>
  </si>
  <si>
    <t>Predpokladané množstvo</t>
  </si>
  <si>
    <t>Pomocné kritérium hodnotenia č. 1 v prípade rovnosti ponúk</t>
  </si>
  <si>
    <t>Pomocné kritérium hodnotenia č. 2 v prípade rovnosti ponúk</t>
  </si>
  <si>
    <r>
      <t xml:space="preserve">Lehota dodania čiastkovej objednávky </t>
    </r>
    <r>
      <rPr>
        <sz val="11"/>
        <rFont val="Calibri"/>
        <family val="2"/>
        <charset val="238"/>
        <scheme val="minor"/>
      </rPr>
      <t xml:space="preserve">(v kalendárnych dňoch)*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</si>
  <si>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Jednotková cena v eur bez DPH uvedená v pol. č. 11: </t>
    </r>
    <r>
      <rPr>
        <b/>
        <sz val="11"/>
        <rFont val="Calibri"/>
        <family val="2"/>
        <charset val="238"/>
        <scheme val="minor"/>
      </rPr>
      <t xml:space="preserve">Vesta - reflexná </t>
    </r>
    <r>
      <rPr>
        <sz val="11"/>
        <rFont val="Calibri"/>
        <family val="2"/>
        <charset val="238"/>
        <scheme val="minor"/>
      </rPr>
      <t>(vzorec prevedie automaticky cenu z rozpočtu)</t>
    </r>
  </si>
  <si>
    <t>Som platcom DPH</t>
  </si>
  <si>
    <r>
      <t>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10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</si>
  <si>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t>Príloha č. 2 - Ponuka uchádzača vo výzve č. 5 "Osobné ochranné pracovné prostriedky"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</si>
</sst>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52" xfId="2" applyFont="1" applyFill="1" applyBorder="1" applyAlignment="1">
      <alignment horizontal="center" wrapText="1"/>
    </xf>
    <xf numFmtId="0" fontId="18" fillId="0" borderId="19" xfId="2" applyFont="1" applyFill="1" applyBorder="1" applyAlignment="1">
      <alignment horizontal="center" wrapText="1"/>
    </xf>
    <xf numFmtId="0" fontId="18" fillId="0" borderId="34" xfId="2" applyFont="1" applyFill="1" applyBorder="1" applyAlignment="1">
      <alignment horizontal="left"/>
    </xf>
    <xf numFmtId="49" fontId="0" fillId="6" borderId="58" xfId="0" applyNumberFormat="1" applyFill="1" applyBorder="1" applyAlignment="1">
      <alignment horizontal="left"/>
    </xf>
    <xf numFmtId="49" fontId="0" fillId="6" borderId="46" xfId="0" applyNumberFormat="1" applyFill="1" applyBorder="1" applyAlignment="1">
      <alignment horizontal="left"/>
    </xf>
    <xf numFmtId="0" fontId="0" fillId="6" borderId="22" xfId="0" applyFill="1" applyBorder="1" applyAlignment="1">
      <alignment horizontal="left"/>
    </xf>
    <xf numFmtId="0" fontId="3" fillId="5" borderId="63" xfId="2" applyFont="1" applyFill="1" applyBorder="1" applyProtection="1">
      <protection hidden="1"/>
    </xf>
    <xf numFmtId="0" fontId="6" fillId="0" borderId="57" xfId="0" applyFont="1" applyBorder="1" applyAlignment="1">
      <alignment vertical="center"/>
    </xf>
    <xf numFmtId="0" fontId="5" fillId="6" borderId="64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justify" vertical="center"/>
    </xf>
    <xf numFmtId="0" fontId="0" fillId="6" borderId="65" xfId="0" applyFill="1" applyBorder="1" applyAlignment="1">
      <alignment horizontal="left" vertical="center" wrapText="1" indent="1"/>
    </xf>
    <xf numFmtId="0" fontId="6" fillId="6" borderId="65" xfId="0" applyFont="1" applyFill="1" applyBorder="1" applyAlignment="1">
      <alignment horizontal="left" vertical="center" wrapText="1" indent="1"/>
    </xf>
    <xf numFmtId="0" fontId="2" fillId="6" borderId="65" xfId="0" applyFont="1" applyFill="1" applyBorder="1" applyAlignment="1">
      <alignment horizontal="center" vertical="center" wrapText="1"/>
    </xf>
    <xf numFmtId="0" fontId="22" fillId="6" borderId="65" xfId="4" applyFill="1" applyBorder="1" applyAlignment="1">
      <alignment horizontal="left" vertical="center" wrapText="1" indent="1"/>
    </xf>
    <xf numFmtId="0" fontId="0" fillId="6" borderId="65" xfId="0" applyFill="1" applyBorder="1" applyAlignment="1" applyProtection="1">
      <alignment horizontal="left" vertical="center" wrapText="1" indent="1"/>
      <protection locked="0"/>
    </xf>
    <xf numFmtId="0" fontId="0" fillId="6" borderId="65" xfId="0" applyFill="1" applyBorder="1" applyAlignment="1">
      <alignment horizontal="left" wrapText="1" indent="1"/>
    </xf>
    <xf numFmtId="0" fontId="0" fillId="6" borderId="67" xfId="0" applyFill="1" applyBorder="1" applyAlignment="1">
      <alignment horizontal="left"/>
    </xf>
    <xf numFmtId="166" fontId="0" fillId="0" borderId="61" xfId="2" applyNumberFormat="1" applyFont="1" applyFill="1" applyBorder="1" applyAlignment="1">
      <alignment horizontal="center"/>
    </xf>
    <xf numFmtId="166" fontId="0" fillId="0" borderId="47" xfId="2" applyNumberFormat="1" applyFont="1" applyFill="1" applyBorder="1" applyAlignment="1">
      <alignment horizontal="center"/>
    </xf>
    <xf numFmtId="0" fontId="19" fillId="0" borderId="71" xfId="2" applyFont="1" applyFill="1" applyBorder="1"/>
    <xf numFmtId="0" fontId="19" fillId="0" borderId="42" xfId="2" applyFont="1" applyFill="1" applyBorder="1"/>
    <xf numFmtId="166" fontId="24" fillId="7" borderId="70" xfId="2" applyNumberFormat="1" applyFont="1" applyFill="1" applyBorder="1" applyAlignment="1">
      <alignment horizontal="center" vertical="center"/>
    </xf>
    <xf numFmtId="0" fontId="0" fillId="6" borderId="40" xfId="0" applyFill="1" applyBorder="1" applyAlignment="1">
      <alignment horizontal="center"/>
    </xf>
    <xf numFmtId="166" fontId="1" fillId="0" borderId="60" xfId="2" applyNumberFormat="1" applyFont="1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166" fontId="1" fillId="0" borderId="21" xfId="2" applyNumberFormat="1" applyFon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21" xfId="0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0" fillId="0" borderId="33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9" xfId="0" applyBorder="1" applyAlignment="1">
      <alignment wrapText="1"/>
    </xf>
    <xf numFmtId="0" fontId="0" fillId="0" borderId="0" xfId="0" applyAlignment="1">
      <alignment wrapText="1"/>
    </xf>
    <xf numFmtId="0" fontId="0" fillId="0" borderId="68" xfId="0" applyBorder="1" applyAlignment="1">
      <alignment wrapText="1"/>
    </xf>
    <xf numFmtId="0" fontId="3" fillId="6" borderId="54" xfId="2" applyFont="1" applyFill="1" applyBorder="1" applyAlignment="1">
      <alignment horizontal="center"/>
    </xf>
    <xf numFmtId="0" fontId="3" fillId="6" borderId="74" xfId="2" applyFont="1" applyFill="1" applyBorder="1" applyAlignment="1">
      <alignment horizontal="center"/>
    </xf>
    <xf numFmtId="0" fontId="3" fillId="6" borderId="75" xfId="2" applyFont="1" applyFill="1" applyBorder="1" applyAlignment="1">
      <alignment horizontal="center"/>
    </xf>
    <xf numFmtId="0" fontId="20" fillId="7" borderId="17" xfId="2" applyFont="1" applyFill="1" applyBorder="1" applyAlignment="1">
      <alignment horizontal="left" vertical="center"/>
    </xf>
    <xf numFmtId="0" fontId="20" fillId="7" borderId="18" xfId="2" applyFont="1" applyFill="1" applyBorder="1" applyAlignment="1">
      <alignment horizontal="left" vertical="center"/>
    </xf>
    <xf numFmtId="164" fontId="21" fillId="0" borderId="72" xfId="2" applyNumberFormat="1" applyFont="1" applyFill="1" applyBorder="1" applyAlignment="1">
      <alignment horizontal="right"/>
    </xf>
    <xf numFmtId="164" fontId="21" fillId="0" borderId="50" xfId="2" applyNumberFormat="1" applyFont="1" applyFill="1" applyBorder="1" applyAlignment="1">
      <alignment horizontal="right"/>
    </xf>
    <xf numFmtId="164" fontId="21" fillId="0" borderId="51" xfId="2" applyNumberFormat="1" applyFont="1" applyFill="1" applyBorder="1" applyAlignment="1">
      <alignment horizontal="right"/>
    </xf>
    <xf numFmtId="0" fontId="0" fillId="6" borderId="33" xfId="0" applyFill="1" applyBorder="1" applyAlignment="1">
      <alignment wrapText="1"/>
    </xf>
    <xf numFmtId="0" fontId="0" fillId="6" borderId="66" xfId="0" applyFill="1" applyBorder="1" applyAlignment="1">
      <alignment wrapText="1"/>
    </xf>
    <xf numFmtId="0" fontId="0" fillId="6" borderId="62" xfId="0" applyFill="1" applyBorder="1" applyAlignment="1">
      <alignment wrapText="1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8" fillId="0" borderId="40" xfId="2" applyFont="1" applyFill="1" applyBorder="1" applyAlignment="1">
      <alignment horizontal="left"/>
    </xf>
    <xf numFmtId="0" fontId="18" fillId="0" borderId="35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18" fillId="0" borderId="48" xfId="2" applyFont="1" applyFill="1" applyBorder="1" applyAlignment="1">
      <alignment wrapText="1"/>
    </xf>
    <xf numFmtId="0" fontId="18" fillId="0" borderId="18" xfId="2" applyFont="1" applyFill="1" applyBorder="1" applyAlignment="1">
      <alignment wrapText="1"/>
    </xf>
    <xf numFmtId="0" fontId="18" fillId="0" borderId="20" xfId="2" applyFont="1" applyFill="1" applyBorder="1" applyAlignment="1">
      <alignment wrapText="1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6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6" xfId="2" applyFont="1" applyFill="1" applyBorder="1" applyAlignment="1">
      <alignment horizontal="left"/>
    </xf>
    <xf numFmtId="0" fontId="10" fillId="5" borderId="56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39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20" xfId="2" applyFont="1" applyFill="1" applyBorder="1" applyAlignment="1">
      <alignment horizontal="center"/>
    </xf>
    <xf numFmtId="0" fontId="18" fillId="0" borderId="44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10" fillId="6" borderId="17" xfId="2" applyFont="1" applyFill="1" applyBorder="1" applyAlignment="1">
      <alignment horizontal="left" vertical="center" wrapText="1"/>
    </xf>
    <xf numFmtId="0" fontId="10" fillId="6" borderId="18" xfId="2" applyFont="1" applyFill="1" applyBorder="1" applyAlignment="1">
      <alignment horizontal="left" vertical="center" wrapText="1"/>
    </xf>
    <xf numFmtId="0" fontId="10" fillId="6" borderId="20" xfId="2" applyFont="1" applyFill="1" applyBorder="1" applyAlignment="1">
      <alignment horizontal="left" vertical="center" wrapText="1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left" vertic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59" xfId="0" applyBorder="1"/>
    <xf numFmtId="0" fontId="0" fillId="0" borderId="50" xfId="0" applyBorder="1"/>
    <xf numFmtId="0" fontId="0" fillId="0" borderId="53" xfId="0" applyBorder="1"/>
    <xf numFmtId="0" fontId="0" fillId="0" borderId="33" xfId="0" applyBorder="1"/>
    <xf numFmtId="0" fontId="0" fillId="0" borderId="66" xfId="0" applyBorder="1"/>
    <xf numFmtId="0" fontId="0" fillId="0" borderId="62" xfId="0" applyBorder="1"/>
    <xf numFmtId="2" fontId="17" fillId="0" borderId="36" xfId="2" applyNumberFormat="1" applyFont="1" applyFill="1" applyBorder="1" applyAlignment="1">
      <alignment horizontal="left"/>
    </xf>
    <xf numFmtId="2" fontId="17" fillId="0" borderId="45" xfId="2" applyNumberFormat="1" applyFont="1" applyFill="1" applyBorder="1" applyAlignment="1">
      <alignment horizontal="left"/>
    </xf>
    <xf numFmtId="2" fontId="17" fillId="0" borderId="24" xfId="2" applyNumberFormat="1" applyFont="1" applyFill="1" applyBorder="1" applyAlignment="1">
      <alignment horizontal="left"/>
    </xf>
    <xf numFmtId="0" fontId="17" fillId="0" borderId="26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5" xfId="2" applyFont="1" applyFill="1" applyBorder="1" applyAlignment="1">
      <alignment horizontal="left"/>
    </xf>
    <xf numFmtId="0" fontId="14" fillId="7" borderId="49" xfId="2" applyFont="1" applyFill="1" applyBorder="1" applyAlignment="1">
      <alignment horizontal="center" vertical="center" wrapText="1"/>
    </xf>
    <xf numFmtId="0" fontId="14" fillId="7" borderId="50" xfId="2" applyFont="1" applyFill="1" applyBorder="1" applyAlignment="1">
      <alignment horizontal="center" vertical="center" wrapText="1"/>
    </xf>
    <xf numFmtId="0" fontId="14" fillId="7" borderId="51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23" fillId="0" borderId="76" xfId="2" applyFont="1" applyFill="1" applyBorder="1" applyAlignment="1">
      <alignment horizontal="left" vertical="center"/>
    </xf>
    <xf numFmtId="0" fontId="23" fillId="0" borderId="78" xfId="2" applyFont="1" applyFill="1" applyBorder="1" applyAlignment="1">
      <alignment horizontal="left" vertical="center"/>
    </xf>
    <xf numFmtId="0" fontId="3" fillId="6" borderId="77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center"/>
    </xf>
    <xf numFmtId="0" fontId="3" fillId="6" borderId="23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50" xfId="2" applyFont="1" applyFill="1" applyBorder="1" applyAlignment="1">
      <alignment horizontal="center"/>
    </xf>
    <xf numFmtId="0" fontId="11" fillId="6" borderId="53" xfId="2" applyFont="1" applyFill="1" applyBorder="1" applyAlignment="1">
      <alignment horizontal="center"/>
    </xf>
    <xf numFmtId="0" fontId="15" fillId="6" borderId="59" xfId="2" applyFont="1" applyFill="1" applyBorder="1" applyAlignment="1">
      <alignment horizontal="center" wrapText="1"/>
    </xf>
    <xf numFmtId="0" fontId="15" fillId="6" borderId="51" xfId="2" applyFont="1" applyFill="1" applyBorder="1" applyAlignment="1">
      <alignment horizontal="center" wrapText="1"/>
    </xf>
    <xf numFmtId="0" fontId="11" fillId="6" borderId="73" xfId="2" applyFont="1" applyFill="1" applyBorder="1" applyAlignment="1">
      <alignment horizontal="left" vertical="center" wrapText="1"/>
    </xf>
    <xf numFmtId="0" fontId="11" fillId="6" borderId="74" xfId="2" applyFont="1" applyFill="1" applyBorder="1" applyAlignment="1">
      <alignment horizontal="left" vertical="center" wrapText="1"/>
    </xf>
    <xf numFmtId="0" fontId="11" fillId="6" borderId="75" xfId="2" applyFont="1" applyFill="1" applyBorder="1" applyAlignment="1">
      <alignment horizontal="left" vertical="center" wrapText="1"/>
    </xf>
    <xf numFmtId="0" fontId="25" fillId="5" borderId="54" xfId="0" applyFont="1" applyFill="1" applyBorder="1" applyAlignment="1">
      <alignment horizontal="center" vertical="center" wrapText="1"/>
    </xf>
    <xf numFmtId="0" fontId="25" fillId="5" borderId="55" xfId="0" applyFont="1" applyFill="1" applyBorder="1" applyAlignment="1">
      <alignment horizontal="center" vertical="center" wrapText="1"/>
    </xf>
    <xf numFmtId="166" fontId="15" fillId="6" borderId="48" xfId="0" applyNumberFormat="1" applyFont="1" applyFill="1" applyBorder="1" applyAlignment="1">
      <alignment horizontal="center" vertical="center" wrapText="1"/>
    </xf>
    <xf numFmtId="166" fontId="15" fillId="6" borderId="19" xfId="0" applyNumberFormat="1" applyFont="1" applyFill="1" applyBorder="1" applyAlignment="1">
      <alignment horizontal="center" vertical="center" wrapText="1"/>
    </xf>
    <xf numFmtId="166" fontId="0" fillId="5" borderId="60" xfId="2" applyNumberFormat="1" applyFont="1" applyFill="1" applyBorder="1" applyAlignment="1">
      <alignment horizontal="center"/>
    </xf>
    <xf numFmtId="166" fontId="0" fillId="5" borderId="34" xfId="2" applyNumberFormat="1" applyFont="1" applyFill="1" applyBorder="1" applyAlignment="1">
      <alignment horizont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409575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409575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409575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523875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409575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55"/>
  <sheetViews>
    <sheetView showGridLines="0" tabSelected="1" zoomScaleNormal="100" zoomScaleSheetLayoutView="160" workbookViewId="0">
      <selection activeCell="I42" sqref="I42"/>
    </sheetView>
  </sheetViews>
  <sheetFormatPr defaultRowHeight="15" x14ac:dyDescent="0.2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56" style="14" customWidth="1"/>
    <col min="6" max="6" width="13.42578125" customWidth="1"/>
    <col min="7" max="7" width="14.5703125" customWidth="1"/>
    <col min="8" max="8" width="9.42578125" customWidth="1"/>
    <col min="9" max="9" width="13.85546875" customWidth="1"/>
  </cols>
  <sheetData>
    <row r="1" spans="2:9" ht="25.5" customHeight="1" x14ac:dyDescent="0.3">
      <c r="B1" s="92" t="s">
        <v>62</v>
      </c>
      <c r="C1" s="92"/>
      <c r="D1" s="92"/>
      <c r="E1" s="92"/>
      <c r="F1" s="92"/>
      <c r="G1" s="92"/>
      <c r="H1" s="92"/>
      <c r="I1" s="92"/>
    </row>
    <row r="2" spans="2:9" ht="25.5" customHeight="1" x14ac:dyDescent="0.3">
      <c r="B2" s="93" t="s">
        <v>43</v>
      </c>
      <c r="C2" s="93"/>
      <c r="D2" s="93"/>
      <c r="E2" s="93"/>
      <c r="F2" s="93"/>
      <c r="G2" s="93"/>
      <c r="H2" s="93"/>
      <c r="I2" s="93"/>
    </row>
    <row r="3" spans="2:9" ht="15.75" thickBot="1" x14ac:dyDescent="0.3">
      <c r="B3" s="65"/>
      <c r="C3" s="65"/>
      <c r="D3" s="65"/>
      <c r="E3" s="65"/>
      <c r="F3" s="65"/>
    </row>
    <row r="4" spans="2:9" ht="45.75" customHeight="1" thickBot="1" x14ac:dyDescent="0.3">
      <c r="B4" s="98" t="s">
        <v>113</v>
      </c>
      <c r="C4" s="99"/>
      <c r="D4" s="99"/>
      <c r="E4" s="99"/>
      <c r="F4" s="99"/>
      <c r="G4" s="99"/>
      <c r="H4" s="99"/>
      <c r="I4" s="100"/>
    </row>
    <row r="5" spans="2:9" s="14" customFormat="1" ht="15.75" thickBot="1" x14ac:dyDescent="0.3">
      <c r="B5" s="101"/>
      <c r="C5" s="102"/>
      <c r="D5" s="102"/>
      <c r="E5" s="102"/>
      <c r="F5" s="102"/>
      <c r="G5" s="102"/>
      <c r="H5" s="102"/>
      <c r="I5" s="102"/>
    </row>
    <row r="6" spans="2:9" ht="17.100000000000001" customHeight="1" x14ac:dyDescent="0.25">
      <c r="B6" s="107" t="s">
        <v>0</v>
      </c>
      <c r="C6" s="108"/>
      <c r="D6" s="108"/>
      <c r="E6" s="108"/>
      <c r="F6" s="103"/>
      <c r="G6" s="103"/>
      <c r="H6" s="103"/>
      <c r="I6" s="104"/>
    </row>
    <row r="7" spans="2:9" ht="17.100000000000001" customHeight="1" thickBot="1" x14ac:dyDescent="0.3">
      <c r="B7" s="109" t="s">
        <v>1</v>
      </c>
      <c r="C7" s="110"/>
      <c r="D7" s="110"/>
      <c r="E7" s="110"/>
      <c r="F7" s="111" t="s">
        <v>111</v>
      </c>
      <c r="G7" s="112"/>
      <c r="H7" s="105"/>
      <c r="I7" s="106"/>
    </row>
    <row r="8" spans="2:9" s="14" customFormat="1" ht="15.75" thickBot="1" x14ac:dyDescent="0.3">
      <c r="B8" s="94"/>
      <c r="C8" s="95"/>
      <c r="D8" s="95"/>
      <c r="E8" s="95"/>
      <c r="F8" s="95"/>
      <c r="G8" s="95"/>
      <c r="H8" s="95"/>
      <c r="I8" s="95"/>
    </row>
    <row r="9" spans="2:9" ht="30" customHeight="1" x14ac:dyDescent="0.25">
      <c r="B9" s="66" t="s">
        <v>2</v>
      </c>
      <c r="C9" s="67"/>
      <c r="D9" s="67"/>
      <c r="E9" s="67"/>
      <c r="F9" s="67"/>
      <c r="G9" s="67"/>
      <c r="H9" s="67"/>
      <c r="I9" s="68"/>
    </row>
    <row r="10" spans="2:9" ht="36.75" customHeight="1" x14ac:dyDescent="0.25">
      <c r="B10" s="120" t="s">
        <v>53</v>
      </c>
      <c r="C10" s="121"/>
      <c r="D10" s="121"/>
      <c r="E10" s="121"/>
      <c r="F10" s="121"/>
      <c r="G10" s="121"/>
      <c r="H10" s="122"/>
      <c r="I10" s="25"/>
    </row>
    <row r="11" spans="2:9" ht="45" customHeight="1" x14ac:dyDescent="0.25">
      <c r="B11" s="138" t="s">
        <v>39</v>
      </c>
      <c r="C11" s="139"/>
      <c r="D11" s="139"/>
      <c r="E11" s="139"/>
      <c r="F11" s="139"/>
      <c r="G11" s="139"/>
      <c r="H11" s="140"/>
      <c r="I11" s="12"/>
    </row>
    <row r="12" spans="2:9" ht="45" customHeight="1" x14ac:dyDescent="0.25">
      <c r="B12" s="144" t="s">
        <v>3</v>
      </c>
      <c r="C12" s="145"/>
      <c r="D12" s="145"/>
      <c r="E12" s="145"/>
      <c r="F12" s="145"/>
      <c r="G12" s="145"/>
      <c r="H12" s="146"/>
      <c r="I12" s="12"/>
    </row>
    <row r="13" spans="2:9" ht="45" customHeight="1" x14ac:dyDescent="0.25">
      <c r="B13" s="144" t="s">
        <v>44</v>
      </c>
      <c r="C13" s="145"/>
      <c r="D13" s="145"/>
      <c r="E13" s="145"/>
      <c r="F13" s="145"/>
      <c r="G13" s="145"/>
      <c r="H13" s="146"/>
      <c r="I13" s="12"/>
    </row>
    <row r="14" spans="2:9" ht="45" customHeight="1" thickBot="1" x14ac:dyDescent="0.3">
      <c r="B14" s="141" t="s">
        <v>42</v>
      </c>
      <c r="C14" s="142"/>
      <c r="D14" s="142"/>
      <c r="E14" s="142"/>
      <c r="F14" s="142"/>
      <c r="G14" s="142"/>
      <c r="H14" s="143"/>
      <c r="I14" s="13"/>
    </row>
    <row r="15" spans="2:9" s="14" customFormat="1" ht="15.75" thickBot="1" x14ac:dyDescent="0.3">
      <c r="B15" s="94"/>
      <c r="C15" s="95"/>
      <c r="D15" s="95"/>
      <c r="E15" s="95"/>
      <c r="F15" s="95"/>
      <c r="G15" s="95"/>
      <c r="H15" s="95"/>
      <c r="I15" s="96"/>
    </row>
    <row r="16" spans="2:9" ht="24" customHeight="1" x14ac:dyDescent="0.25">
      <c r="B16" s="135" t="s">
        <v>40</v>
      </c>
      <c r="C16" s="136"/>
      <c r="D16" s="136"/>
      <c r="E16" s="136"/>
      <c r="F16" s="136"/>
      <c r="G16" s="136"/>
      <c r="H16" s="136"/>
      <c r="I16" s="137"/>
    </row>
    <row r="17" spans="2:9" ht="15.6" customHeight="1" x14ac:dyDescent="0.25">
      <c r="B17" s="71" t="s">
        <v>4</v>
      </c>
      <c r="C17" s="72"/>
      <c r="D17" s="70"/>
      <c r="E17" s="21" t="s">
        <v>5</v>
      </c>
      <c r="F17" s="69" t="s">
        <v>6</v>
      </c>
      <c r="G17" s="70"/>
      <c r="H17" s="69" t="s">
        <v>7</v>
      </c>
      <c r="I17" s="97"/>
    </row>
    <row r="18" spans="2:9" ht="20.100000000000001" customHeight="1" thickBot="1" x14ac:dyDescent="0.3">
      <c r="B18" s="132" t="s">
        <v>41</v>
      </c>
      <c r="C18" s="133"/>
      <c r="D18" s="134"/>
      <c r="E18" s="17">
        <v>100</v>
      </c>
      <c r="F18" s="129" t="str">
        <f>IF(E18=100,"neuplatňuje sa","sem doplň minimum")</f>
        <v>neuplatňuje sa</v>
      </c>
      <c r="G18" s="130"/>
      <c r="H18" s="129" t="str">
        <f>IF(E18=100,"neuplatňuje sa","sem doplň maximum")</f>
        <v>neuplatňuje sa</v>
      </c>
      <c r="I18" s="131"/>
    </row>
    <row r="19" spans="2:9" ht="30.95" customHeight="1" thickBot="1" x14ac:dyDescent="0.3">
      <c r="B19" s="18" t="s">
        <v>47</v>
      </c>
      <c r="C19" s="73" t="s">
        <v>45</v>
      </c>
      <c r="D19" s="74"/>
      <c r="E19" s="75"/>
      <c r="F19" s="19" t="s">
        <v>106</v>
      </c>
      <c r="G19" s="19" t="s">
        <v>48</v>
      </c>
      <c r="H19" s="19" t="s">
        <v>63</v>
      </c>
      <c r="I19" s="20" t="s">
        <v>51</v>
      </c>
    </row>
    <row r="20" spans="2:9" ht="17.100000000000001" customHeight="1" x14ac:dyDescent="0.25">
      <c r="B20" s="22" t="s">
        <v>64</v>
      </c>
      <c r="C20" s="123" t="s">
        <v>78</v>
      </c>
      <c r="D20" s="124"/>
      <c r="E20" s="125"/>
      <c r="F20" s="41">
        <v>50</v>
      </c>
      <c r="G20" s="164">
        <v>0</v>
      </c>
      <c r="H20" s="42">
        <f>IF(F$7="Som platcom DPH",G20*0.23,0)</f>
        <v>0</v>
      </c>
      <c r="I20" s="36">
        <f t="shared" ref="I20:I41" si="0">SUM(G20+H20)*F20</f>
        <v>0</v>
      </c>
    </row>
    <row r="21" spans="2:9" ht="17.100000000000001" customHeight="1" x14ac:dyDescent="0.25">
      <c r="B21" s="23" t="s">
        <v>52</v>
      </c>
      <c r="C21" s="126" t="s">
        <v>79</v>
      </c>
      <c r="D21" s="127"/>
      <c r="E21" s="128"/>
      <c r="F21" s="43">
        <v>50</v>
      </c>
      <c r="G21" s="165">
        <v>0</v>
      </c>
      <c r="H21" s="44">
        <f t="shared" ref="H21:H41" si="1">IF(F$7="Som platcom DPH",G21*0.23,0)</f>
        <v>0</v>
      </c>
      <c r="I21" s="37">
        <f t="shared" si="0"/>
        <v>0</v>
      </c>
    </row>
    <row r="22" spans="2:9" ht="17.100000000000001" customHeight="1" x14ac:dyDescent="0.25">
      <c r="B22" s="23" t="s">
        <v>50</v>
      </c>
      <c r="C22" s="48" t="s">
        <v>80</v>
      </c>
      <c r="D22" s="49"/>
      <c r="E22" s="50"/>
      <c r="F22" s="43">
        <v>100</v>
      </c>
      <c r="G22" s="165">
        <v>0</v>
      </c>
      <c r="H22" s="44">
        <f t="shared" si="1"/>
        <v>0</v>
      </c>
      <c r="I22" s="37">
        <f t="shared" si="0"/>
        <v>0</v>
      </c>
    </row>
    <row r="23" spans="2:9" ht="17.100000000000001" customHeight="1" x14ac:dyDescent="0.25">
      <c r="B23" s="23" t="s">
        <v>65</v>
      </c>
      <c r="C23" s="62" t="s">
        <v>81</v>
      </c>
      <c r="D23" s="63"/>
      <c r="E23" s="64"/>
      <c r="F23" s="45">
        <v>100</v>
      </c>
      <c r="G23" s="165">
        <v>0</v>
      </c>
      <c r="H23" s="44">
        <f t="shared" si="1"/>
        <v>0</v>
      </c>
      <c r="I23" s="37">
        <f t="shared" si="0"/>
        <v>0</v>
      </c>
    </row>
    <row r="24" spans="2:9" ht="17.100000000000001" customHeight="1" x14ac:dyDescent="0.25">
      <c r="B24" s="23" t="s">
        <v>66</v>
      </c>
      <c r="C24" s="48" t="s">
        <v>82</v>
      </c>
      <c r="D24" s="49"/>
      <c r="E24" s="50"/>
      <c r="F24" s="45">
        <v>100</v>
      </c>
      <c r="G24" s="165">
        <v>0</v>
      </c>
      <c r="H24" s="44">
        <f t="shared" si="1"/>
        <v>0</v>
      </c>
      <c r="I24" s="37">
        <f t="shared" si="0"/>
        <v>0</v>
      </c>
    </row>
    <row r="25" spans="2:9" ht="17.100000000000001" customHeight="1" x14ac:dyDescent="0.25">
      <c r="B25" s="23" t="s">
        <v>67</v>
      </c>
      <c r="C25" s="48" t="s">
        <v>83</v>
      </c>
      <c r="D25" s="49"/>
      <c r="E25" s="50"/>
      <c r="F25" s="45">
        <v>5</v>
      </c>
      <c r="G25" s="165">
        <v>0</v>
      </c>
      <c r="H25" s="44">
        <f t="shared" si="1"/>
        <v>0</v>
      </c>
      <c r="I25" s="37">
        <f t="shared" si="0"/>
        <v>0</v>
      </c>
    </row>
    <row r="26" spans="2:9" ht="17.100000000000001" customHeight="1" x14ac:dyDescent="0.25">
      <c r="B26" s="23" t="s">
        <v>68</v>
      </c>
      <c r="C26" s="62" t="s">
        <v>84</v>
      </c>
      <c r="D26" s="63"/>
      <c r="E26" s="64"/>
      <c r="F26" s="43">
        <v>50</v>
      </c>
      <c r="G26" s="165">
        <v>0</v>
      </c>
      <c r="H26" s="44">
        <f t="shared" si="1"/>
        <v>0</v>
      </c>
      <c r="I26" s="37">
        <f t="shared" si="0"/>
        <v>0</v>
      </c>
    </row>
    <row r="27" spans="2:9" ht="17.100000000000001" customHeight="1" x14ac:dyDescent="0.25">
      <c r="B27" s="23" t="s">
        <v>69</v>
      </c>
      <c r="C27" s="62" t="s">
        <v>85</v>
      </c>
      <c r="D27" s="63"/>
      <c r="E27" s="64"/>
      <c r="F27" s="43">
        <v>50</v>
      </c>
      <c r="G27" s="165">
        <v>0</v>
      </c>
      <c r="H27" s="44">
        <f t="shared" si="1"/>
        <v>0</v>
      </c>
      <c r="I27" s="37">
        <f t="shared" si="0"/>
        <v>0</v>
      </c>
    </row>
    <row r="28" spans="2:9" ht="17.100000000000001" customHeight="1" x14ac:dyDescent="0.25">
      <c r="B28" s="23" t="s">
        <v>70</v>
      </c>
      <c r="C28" s="62" t="s">
        <v>86</v>
      </c>
      <c r="D28" s="63"/>
      <c r="E28" s="64"/>
      <c r="F28" s="43">
        <v>50</v>
      </c>
      <c r="G28" s="165">
        <v>0</v>
      </c>
      <c r="H28" s="44">
        <f t="shared" si="1"/>
        <v>0</v>
      </c>
      <c r="I28" s="37">
        <f t="shared" si="0"/>
        <v>0</v>
      </c>
    </row>
    <row r="29" spans="2:9" ht="17.100000000000001" customHeight="1" x14ac:dyDescent="0.25">
      <c r="B29" s="23" t="s">
        <v>71</v>
      </c>
      <c r="C29" s="62" t="s">
        <v>87</v>
      </c>
      <c r="D29" s="63"/>
      <c r="E29" s="64"/>
      <c r="F29" s="43">
        <v>50</v>
      </c>
      <c r="G29" s="165">
        <v>0</v>
      </c>
      <c r="H29" s="44">
        <f t="shared" si="1"/>
        <v>0</v>
      </c>
      <c r="I29" s="37">
        <f t="shared" si="0"/>
        <v>0</v>
      </c>
    </row>
    <row r="30" spans="2:9" ht="17.100000000000001" customHeight="1" x14ac:dyDescent="0.25">
      <c r="B30" s="23" t="s">
        <v>72</v>
      </c>
      <c r="C30" s="48" t="s">
        <v>88</v>
      </c>
      <c r="D30" s="49"/>
      <c r="E30" s="50"/>
      <c r="F30" s="43">
        <v>100</v>
      </c>
      <c r="G30" s="165">
        <v>0</v>
      </c>
      <c r="H30" s="44">
        <f t="shared" si="1"/>
        <v>0</v>
      </c>
      <c r="I30" s="37">
        <f t="shared" si="0"/>
        <v>0</v>
      </c>
    </row>
    <row r="31" spans="2:9" ht="17.100000000000001" customHeight="1" x14ac:dyDescent="0.25">
      <c r="B31" s="23" t="s">
        <v>73</v>
      </c>
      <c r="C31" s="48" t="s">
        <v>89</v>
      </c>
      <c r="D31" s="49"/>
      <c r="E31" s="50"/>
      <c r="F31" s="43">
        <v>10</v>
      </c>
      <c r="G31" s="165">
        <v>0</v>
      </c>
      <c r="H31" s="44">
        <f t="shared" si="1"/>
        <v>0</v>
      </c>
      <c r="I31" s="37">
        <f t="shared" si="0"/>
        <v>0</v>
      </c>
    </row>
    <row r="32" spans="2:9" ht="17.100000000000001" customHeight="1" x14ac:dyDescent="0.25">
      <c r="B32" s="23" t="s">
        <v>74</v>
      </c>
      <c r="C32" s="48" t="s">
        <v>90</v>
      </c>
      <c r="D32" s="49"/>
      <c r="E32" s="50"/>
      <c r="F32" s="43">
        <v>5</v>
      </c>
      <c r="G32" s="165">
        <v>0</v>
      </c>
      <c r="H32" s="44">
        <f t="shared" si="1"/>
        <v>0</v>
      </c>
      <c r="I32" s="37">
        <f t="shared" si="0"/>
        <v>0</v>
      </c>
    </row>
    <row r="33" spans="2:9" ht="17.100000000000001" customHeight="1" x14ac:dyDescent="0.25">
      <c r="B33" s="23" t="s">
        <v>75</v>
      </c>
      <c r="C33" s="48" t="s">
        <v>91</v>
      </c>
      <c r="D33" s="49"/>
      <c r="E33" s="50"/>
      <c r="F33" s="46">
        <v>50</v>
      </c>
      <c r="G33" s="165">
        <v>0</v>
      </c>
      <c r="H33" s="44">
        <f t="shared" si="1"/>
        <v>0</v>
      </c>
      <c r="I33" s="37">
        <f t="shared" si="0"/>
        <v>0</v>
      </c>
    </row>
    <row r="34" spans="2:9" ht="17.100000000000001" customHeight="1" x14ac:dyDescent="0.25">
      <c r="B34" s="24" t="s">
        <v>76</v>
      </c>
      <c r="C34" s="126" t="s">
        <v>92</v>
      </c>
      <c r="D34" s="127"/>
      <c r="E34" s="128"/>
      <c r="F34" s="43">
        <v>10</v>
      </c>
      <c r="G34" s="165">
        <v>0</v>
      </c>
      <c r="H34" s="44">
        <f t="shared" si="1"/>
        <v>0</v>
      </c>
      <c r="I34" s="37">
        <f t="shared" si="0"/>
        <v>0</v>
      </c>
    </row>
    <row r="35" spans="2:9" ht="17.100000000000001" customHeight="1" x14ac:dyDescent="0.25">
      <c r="B35" s="35" t="s">
        <v>77</v>
      </c>
      <c r="C35" s="48" t="s">
        <v>93</v>
      </c>
      <c r="D35" s="49"/>
      <c r="E35" s="50"/>
      <c r="F35" s="43">
        <v>10</v>
      </c>
      <c r="G35" s="165">
        <v>0</v>
      </c>
      <c r="H35" s="44">
        <f t="shared" si="1"/>
        <v>0</v>
      </c>
      <c r="I35" s="37">
        <f t="shared" si="0"/>
        <v>0</v>
      </c>
    </row>
    <row r="36" spans="2:9" ht="17.100000000000001" customHeight="1" x14ac:dyDescent="0.25">
      <c r="B36" s="35" t="s">
        <v>100</v>
      </c>
      <c r="C36" s="48" t="s">
        <v>94</v>
      </c>
      <c r="D36" s="49"/>
      <c r="E36" s="50"/>
      <c r="F36" s="43">
        <v>10</v>
      </c>
      <c r="G36" s="165">
        <v>0</v>
      </c>
      <c r="H36" s="44">
        <f t="shared" si="1"/>
        <v>0</v>
      </c>
      <c r="I36" s="37">
        <f t="shared" si="0"/>
        <v>0</v>
      </c>
    </row>
    <row r="37" spans="2:9" ht="17.100000000000001" customHeight="1" x14ac:dyDescent="0.25">
      <c r="B37" s="35" t="s">
        <v>101</v>
      </c>
      <c r="C37" s="48" t="s">
        <v>95</v>
      </c>
      <c r="D37" s="49"/>
      <c r="E37" s="50"/>
      <c r="F37" s="43">
        <v>10</v>
      </c>
      <c r="G37" s="165">
        <v>0</v>
      </c>
      <c r="H37" s="44">
        <f t="shared" si="1"/>
        <v>0</v>
      </c>
      <c r="I37" s="37">
        <f t="shared" si="0"/>
        <v>0</v>
      </c>
    </row>
    <row r="38" spans="2:9" ht="17.100000000000001" customHeight="1" x14ac:dyDescent="0.25">
      <c r="B38" s="35" t="s">
        <v>102</v>
      </c>
      <c r="C38" s="48" t="s">
        <v>96</v>
      </c>
      <c r="D38" s="49"/>
      <c r="E38" s="50"/>
      <c r="F38" s="43">
        <v>30</v>
      </c>
      <c r="G38" s="165">
        <v>0</v>
      </c>
      <c r="H38" s="44">
        <f t="shared" si="1"/>
        <v>0</v>
      </c>
      <c r="I38" s="37">
        <f t="shared" si="0"/>
        <v>0</v>
      </c>
    </row>
    <row r="39" spans="2:9" ht="17.100000000000001" customHeight="1" x14ac:dyDescent="0.25">
      <c r="B39" s="35" t="s">
        <v>103</v>
      </c>
      <c r="C39" s="48" t="s">
        <v>97</v>
      </c>
      <c r="D39" s="49"/>
      <c r="E39" s="50"/>
      <c r="F39" s="43">
        <v>30</v>
      </c>
      <c r="G39" s="165">
        <v>0</v>
      </c>
      <c r="H39" s="44">
        <f t="shared" si="1"/>
        <v>0</v>
      </c>
      <c r="I39" s="37">
        <f t="shared" si="0"/>
        <v>0</v>
      </c>
    </row>
    <row r="40" spans="2:9" ht="17.100000000000001" customHeight="1" x14ac:dyDescent="0.25">
      <c r="B40" s="35" t="s">
        <v>104</v>
      </c>
      <c r="C40" s="48" t="s">
        <v>98</v>
      </c>
      <c r="D40" s="49"/>
      <c r="E40" s="50"/>
      <c r="F40" s="43">
        <v>3</v>
      </c>
      <c r="G40" s="165">
        <v>0</v>
      </c>
      <c r="H40" s="44">
        <f t="shared" si="1"/>
        <v>0</v>
      </c>
      <c r="I40" s="37">
        <f t="shared" si="0"/>
        <v>0</v>
      </c>
    </row>
    <row r="41" spans="2:9" ht="17.100000000000001" customHeight="1" thickBot="1" x14ac:dyDescent="0.3">
      <c r="B41" s="35" t="s">
        <v>105</v>
      </c>
      <c r="C41" s="51" t="s">
        <v>99</v>
      </c>
      <c r="D41" s="52"/>
      <c r="E41" s="53"/>
      <c r="F41" s="47">
        <v>20</v>
      </c>
      <c r="G41" s="165">
        <v>0</v>
      </c>
      <c r="H41" s="44">
        <f t="shared" si="1"/>
        <v>0</v>
      </c>
      <c r="I41" s="37">
        <f t="shared" si="0"/>
        <v>0</v>
      </c>
    </row>
    <row r="42" spans="2:9" ht="30.95" customHeight="1" thickBot="1" x14ac:dyDescent="0.3">
      <c r="B42" s="57" t="s">
        <v>46</v>
      </c>
      <c r="C42" s="58"/>
      <c r="D42" s="58"/>
      <c r="E42" s="58"/>
      <c r="F42" s="58"/>
      <c r="G42" s="58"/>
      <c r="H42" s="58"/>
      <c r="I42" s="40">
        <f>SUM(I20:I41)</f>
        <v>0</v>
      </c>
    </row>
    <row r="43" spans="2:9" ht="15.95" customHeight="1" x14ac:dyDescent="0.25">
      <c r="B43" s="38" t="s">
        <v>9</v>
      </c>
      <c r="C43" s="39"/>
      <c r="D43" s="39"/>
      <c r="E43" s="39"/>
      <c r="F43" s="59" t="str">
        <f>IF(E18=100,"Toto je jediné kritérium a prepočet na body sa preto neuplatňuje",IF(B18="čím menej, tým lepšie",(E18*(H18-I42)/(H18-F18)),(E18*(I42-F18)/(H18-F18))))</f>
        <v>Toto je jediné kritérium a prepočet na body sa preto neuplatňuje</v>
      </c>
      <c r="G43" s="60"/>
      <c r="H43" s="60"/>
      <c r="I43" s="61"/>
    </row>
    <row r="44" spans="2:9" ht="15" customHeight="1" thickBot="1" x14ac:dyDescent="0.3">
      <c r="B44" s="54"/>
      <c r="C44" s="55"/>
      <c r="D44" s="55"/>
      <c r="E44" s="55"/>
      <c r="F44" s="55"/>
      <c r="G44" s="55"/>
      <c r="H44" s="55"/>
      <c r="I44" s="56"/>
    </row>
    <row r="45" spans="2:9" ht="23.1" customHeight="1" thickBot="1" x14ac:dyDescent="0.3">
      <c r="B45" s="116" t="s">
        <v>107</v>
      </c>
      <c r="C45" s="117"/>
      <c r="D45" s="117"/>
      <c r="E45" s="117"/>
      <c r="F45" s="117"/>
      <c r="G45" s="117"/>
      <c r="H45" s="117"/>
      <c r="I45" s="118"/>
    </row>
    <row r="46" spans="2:9" ht="15" customHeight="1" x14ac:dyDescent="0.25">
      <c r="B46" s="152"/>
      <c r="C46" s="153"/>
      <c r="D46" s="153"/>
      <c r="E46" s="153"/>
      <c r="F46" s="153"/>
      <c r="G46" s="154"/>
      <c r="H46" s="155" t="s">
        <v>8</v>
      </c>
      <c r="I46" s="156"/>
    </row>
    <row r="47" spans="2:9" s="16" customFormat="1" ht="26.25" customHeight="1" thickBot="1" x14ac:dyDescent="0.3">
      <c r="B47" s="157" t="s">
        <v>109</v>
      </c>
      <c r="C47" s="158"/>
      <c r="D47" s="158"/>
      <c r="E47" s="158"/>
      <c r="F47" s="158"/>
      <c r="G47" s="159"/>
      <c r="H47" s="160"/>
      <c r="I47" s="161"/>
    </row>
    <row r="48" spans="2:9" s="16" customFormat="1" ht="17.100000000000001" customHeight="1" x14ac:dyDescent="0.25">
      <c r="B48" s="147" t="s">
        <v>112</v>
      </c>
      <c r="C48" s="119"/>
      <c r="D48" s="119"/>
      <c r="E48" s="119"/>
      <c r="F48" s="119"/>
      <c r="G48" s="119"/>
      <c r="H48" s="119"/>
      <c r="I48" s="148"/>
    </row>
    <row r="49" spans="2:9" ht="15" customHeight="1" thickBot="1" x14ac:dyDescent="0.3">
      <c r="B49" s="149"/>
      <c r="C49" s="150"/>
      <c r="D49" s="150"/>
      <c r="E49" s="150"/>
      <c r="F49" s="150"/>
      <c r="G49" s="150"/>
      <c r="H49" s="150"/>
      <c r="I49" s="151"/>
    </row>
    <row r="50" spans="2:9" ht="24.6" customHeight="1" thickBot="1" x14ac:dyDescent="0.3">
      <c r="B50" s="116" t="s">
        <v>108</v>
      </c>
      <c r="C50" s="117"/>
      <c r="D50" s="117"/>
      <c r="E50" s="117"/>
      <c r="F50" s="117"/>
      <c r="G50" s="117"/>
      <c r="H50" s="117"/>
      <c r="I50" s="118"/>
    </row>
    <row r="51" spans="2:9" ht="30.95" customHeight="1" thickBot="1" x14ac:dyDescent="0.3">
      <c r="B51" s="113" t="s">
        <v>110</v>
      </c>
      <c r="C51" s="114"/>
      <c r="D51" s="114"/>
      <c r="E51" s="114"/>
      <c r="F51" s="114"/>
      <c r="G51" s="115"/>
      <c r="H51" s="162">
        <f>G30</f>
        <v>0</v>
      </c>
      <c r="I51" s="163"/>
    </row>
    <row r="52" spans="2:9" s="16" customFormat="1" ht="17.100000000000001" customHeight="1" x14ac:dyDescent="0.25">
      <c r="B52" s="119"/>
      <c r="C52" s="119"/>
      <c r="D52" s="119"/>
      <c r="E52" s="119"/>
      <c r="F52" s="119"/>
      <c r="G52" s="119"/>
      <c r="H52" s="119"/>
      <c r="I52" s="119"/>
    </row>
    <row r="53" spans="2:9" ht="15" customHeight="1" thickBot="1" x14ac:dyDescent="0.3">
      <c r="B53" s="15"/>
      <c r="C53" s="15"/>
      <c r="D53" s="15"/>
      <c r="E53" s="15"/>
      <c r="F53" s="15"/>
    </row>
    <row r="54" spans="2:9" ht="15.6" customHeight="1" x14ac:dyDescent="0.25">
      <c r="B54" s="82" t="s">
        <v>10</v>
      </c>
      <c r="C54" s="83"/>
      <c r="D54" s="84"/>
      <c r="E54" s="88" t="s">
        <v>49</v>
      </c>
      <c r="F54" s="89"/>
      <c r="G54" s="76" t="s">
        <v>11</v>
      </c>
      <c r="H54" s="77"/>
      <c r="I54" s="78"/>
    </row>
    <row r="55" spans="2:9" ht="11.45" customHeight="1" thickBot="1" x14ac:dyDescent="0.3">
      <c r="B55" s="85"/>
      <c r="C55" s="86"/>
      <c r="D55" s="87"/>
      <c r="E55" s="90"/>
      <c r="F55" s="91"/>
      <c r="G55" s="79"/>
      <c r="H55" s="80"/>
      <c r="I55" s="81"/>
    </row>
  </sheetData>
  <mergeCells count="65">
    <mergeCell ref="B49:I49"/>
    <mergeCell ref="B45:I45"/>
    <mergeCell ref="B46:G46"/>
    <mergeCell ref="H46:I46"/>
    <mergeCell ref="B47:G47"/>
    <mergeCell ref="H47:I47"/>
    <mergeCell ref="B51:G51"/>
    <mergeCell ref="B50:I50"/>
    <mergeCell ref="B52:I52"/>
    <mergeCell ref="B10:H10"/>
    <mergeCell ref="C20:E20"/>
    <mergeCell ref="C21:E21"/>
    <mergeCell ref="C34:E34"/>
    <mergeCell ref="F18:G18"/>
    <mergeCell ref="H18:I18"/>
    <mergeCell ref="B18:D18"/>
    <mergeCell ref="B16:I16"/>
    <mergeCell ref="B11:H11"/>
    <mergeCell ref="B14:H14"/>
    <mergeCell ref="B13:H13"/>
    <mergeCell ref="B12:H12"/>
    <mergeCell ref="B48:I48"/>
    <mergeCell ref="G54:I55"/>
    <mergeCell ref="B54:D55"/>
    <mergeCell ref="E54:F55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H51:I51"/>
    <mergeCell ref="B3:F3"/>
    <mergeCell ref="B9:I9"/>
    <mergeCell ref="F17:G17"/>
    <mergeCell ref="B17:D17"/>
    <mergeCell ref="C22:E22"/>
    <mergeCell ref="C19:E19"/>
    <mergeCell ref="C23:E23"/>
    <mergeCell ref="C24:E24"/>
    <mergeCell ref="C26:E26"/>
    <mergeCell ref="C25:E25"/>
    <mergeCell ref="C27:E27"/>
    <mergeCell ref="C28:E28"/>
    <mergeCell ref="C29:E29"/>
    <mergeCell ref="C30:E30"/>
    <mergeCell ref="C31:E31"/>
    <mergeCell ref="C32:E32"/>
    <mergeCell ref="C33:E33"/>
    <mergeCell ref="C35:E35"/>
    <mergeCell ref="C36:E36"/>
    <mergeCell ref="C37:E37"/>
    <mergeCell ref="C38:E38"/>
    <mergeCell ref="C39:E39"/>
    <mergeCell ref="C40:E40"/>
    <mergeCell ref="C41:E41"/>
    <mergeCell ref="B44:I44"/>
    <mergeCell ref="B42:H42"/>
    <mergeCell ref="F43:I43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409575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409575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523875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409575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27" t="s">
        <v>54</v>
      </c>
    </row>
    <row r="3" spans="2:2" x14ac:dyDescent="0.25">
      <c r="B3" s="28"/>
    </row>
    <row r="4" spans="2:2" x14ac:dyDescent="0.25">
      <c r="B4" s="29" t="s">
        <v>13</v>
      </c>
    </row>
    <row r="5" spans="2:2" x14ac:dyDescent="0.25">
      <c r="B5" s="30"/>
    </row>
    <row r="6" spans="2:2" x14ac:dyDescent="0.25">
      <c r="B6" s="31" t="s">
        <v>14</v>
      </c>
    </row>
    <row r="7" spans="2:2" x14ac:dyDescent="0.25">
      <c r="B7" s="29"/>
    </row>
    <row r="8" spans="2:2" ht="60.75" customHeight="1" x14ac:dyDescent="0.25">
      <c r="B8" s="32" t="s">
        <v>55</v>
      </c>
    </row>
    <row r="9" spans="2:2" x14ac:dyDescent="0.25">
      <c r="B9" s="32"/>
    </row>
    <row r="10" spans="2:2" x14ac:dyDescent="0.25">
      <c r="B10" s="33" t="s">
        <v>56</v>
      </c>
    </row>
    <row r="11" spans="2:2" x14ac:dyDescent="0.25">
      <c r="B11" s="33" t="s">
        <v>57</v>
      </c>
    </row>
    <row r="12" spans="2:2" x14ac:dyDescent="0.25">
      <c r="B12" s="33" t="s">
        <v>58</v>
      </c>
    </row>
    <row r="13" spans="2:2" x14ac:dyDescent="0.25">
      <c r="B13" s="33" t="s">
        <v>59</v>
      </c>
    </row>
    <row r="14" spans="2:2" x14ac:dyDescent="0.25">
      <c r="B14" s="29"/>
    </row>
    <row r="15" spans="2:2" ht="30" x14ac:dyDescent="0.25">
      <c r="B15" s="32" t="s">
        <v>60</v>
      </c>
    </row>
    <row r="16" spans="2:2" x14ac:dyDescent="0.25">
      <c r="B16" s="34"/>
    </row>
    <row r="17" spans="2:2" ht="30" x14ac:dyDescent="0.25">
      <c r="B17" s="29" t="s">
        <v>61</v>
      </c>
    </row>
    <row r="18" spans="2:2" ht="15.75" thickBot="1" x14ac:dyDescent="0.3">
      <c r="B18" s="26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12</v>
      </c>
    </row>
    <row r="3" spans="1:1" x14ac:dyDescent="0.25">
      <c r="A3" s="2"/>
    </row>
    <row r="4" spans="1:1" x14ac:dyDescent="0.25">
      <c r="A4" s="7" t="s">
        <v>13</v>
      </c>
    </row>
    <row r="5" spans="1:1" x14ac:dyDescent="0.25">
      <c r="A5" s="2"/>
    </row>
    <row r="6" spans="1:1" x14ac:dyDescent="0.25">
      <c r="A6" s="5" t="s">
        <v>14</v>
      </c>
    </row>
    <row r="7" spans="1:1" x14ac:dyDescent="0.25">
      <c r="A7" s="6"/>
    </row>
    <row r="8" spans="1:1" ht="60.75" customHeight="1" x14ac:dyDescent="0.25">
      <c r="A8" s="8" t="s">
        <v>15</v>
      </c>
    </row>
    <row r="9" spans="1:1" x14ac:dyDescent="0.25">
      <c r="A9" s="8"/>
    </row>
    <row r="10" spans="1:1" x14ac:dyDescent="0.25">
      <c r="A10" s="8" t="s">
        <v>16</v>
      </c>
    </row>
    <row r="11" spans="1:1" x14ac:dyDescent="0.25">
      <c r="A11" s="8" t="s">
        <v>17</v>
      </c>
    </row>
    <row r="12" spans="1:1" x14ac:dyDescent="0.25">
      <c r="A12" s="8" t="s">
        <v>18</v>
      </c>
    </row>
    <row r="13" spans="1:1" x14ac:dyDescent="0.25">
      <c r="A13" s="8" t="s">
        <v>19</v>
      </c>
    </row>
    <row r="14" spans="1:1" x14ac:dyDescent="0.25">
      <c r="A14" s="8" t="s">
        <v>20</v>
      </c>
    </row>
    <row r="15" spans="1:1" x14ac:dyDescent="0.25">
      <c r="A15" s="8" t="s">
        <v>21</v>
      </c>
    </row>
    <row r="16" spans="1:1" x14ac:dyDescent="0.25">
      <c r="A16" s="8" t="s">
        <v>22</v>
      </c>
    </row>
    <row r="17" spans="1:1" ht="30" x14ac:dyDescent="0.25">
      <c r="A17" s="8" t="s">
        <v>23</v>
      </c>
    </row>
    <row r="18" spans="1:1" x14ac:dyDescent="0.25">
      <c r="A18" s="8" t="s">
        <v>24</v>
      </c>
    </row>
    <row r="19" spans="1:1" x14ac:dyDescent="0.25">
      <c r="A19" s="8" t="s">
        <v>25</v>
      </c>
    </row>
    <row r="20" spans="1:1" x14ac:dyDescent="0.25">
      <c r="A20" s="8" t="s">
        <v>26</v>
      </c>
    </row>
    <row r="21" spans="1:1" ht="30" x14ac:dyDescent="0.25">
      <c r="A21" s="8" t="s">
        <v>27</v>
      </c>
    </row>
    <row r="22" spans="1:1" x14ac:dyDescent="0.25">
      <c r="A22" s="8" t="s">
        <v>28</v>
      </c>
    </row>
    <row r="23" spans="1:1" x14ac:dyDescent="0.25">
      <c r="A23" s="9"/>
    </row>
    <row r="24" spans="1:1" ht="60" x14ac:dyDescent="0.25">
      <c r="A24" s="8" t="s">
        <v>29</v>
      </c>
    </row>
    <row r="25" spans="1:1" ht="13.5" customHeight="1" x14ac:dyDescent="0.25">
      <c r="A25" s="8"/>
    </row>
    <row r="26" spans="1:1" ht="30" x14ac:dyDescent="0.2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31</v>
      </c>
    </row>
    <row r="3" spans="1:1" x14ac:dyDescent="0.25">
      <c r="A3" s="2"/>
    </row>
    <row r="4" spans="1:1" x14ac:dyDescent="0.25">
      <c r="A4" s="8" t="s">
        <v>13</v>
      </c>
    </row>
    <row r="5" spans="1:1" x14ac:dyDescent="0.25">
      <c r="A5" s="9"/>
    </row>
    <row r="6" spans="1:1" x14ac:dyDescent="0.25">
      <c r="A6" s="11" t="s">
        <v>14</v>
      </c>
    </row>
    <row r="7" spans="1:1" x14ac:dyDescent="0.25">
      <c r="A7" s="8"/>
    </row>
    <row r="8" spans="1:1" ht="60.75" customHeight="1" x14ac:dyDescent="0.25">
      <c r="A8" s="8" t="s">
        <v>32</v>
      </c>
    </row>
    <row r="9" spans="1:1" x14ac:dyDescent="0.25">
      <c r="A9" s="8" t="s">
        <v>33</v>
      </c>
    </row>
    <row r="10" spans="1:1" x14ac:dyDescent="0.25">
      <c r="A10" s="10"/>
    </row>
    <row r="11" spans="1:1" ht="30" x14ac:dyDescent="0.25">
      <c r="A11" s="8" t="s">
        <v>34</v>
      </c>
    </row>
    <row r="12" spans="1:1" x14ac:dyDescent="0.25">
      <c r="A12" s="8"/>
    </row>
    <row r="13" spans="1:1" ht="45" x14ac:dyDescent="0.25">
      <c r="A13" s="8" t="s">
        <v>35</v>
      </c>
    </row>
    <row r="14" spans="1:1" x14ac:dyDescent="0.25">
      <c r="A14" s="8"/>
    </row>
    <row r="15" spans="1:1" ht="45" x14ac:dyDescent="0.25">
      <c r="A15" s="8" t="s">
        <v>36</v>
      </c>
    </row>
    <row r="16" spans="1:1" x14ac:dyDescent="0.25">
      <c r="A16" s="8"/>
    </row>
    <row r="17" spans="1:1" ht="60" x14ac:dyDescent="0.25">
      <c r="A17" s="8" t="s">
        <v>37</v>
      </c>
    </row>
    <row r="18" spans="1:1" x14ac:dyDescent="0.25">
      <c r="A18" s="8"/>
    </row>
    <row r="19" spans="1:1" ht="75" x14ac:dyDescent="0.25">
      <c r="A19" s="8" t="s">
        <v>38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2025-01-16T14:38:18Z</cp:lastPrinted>
  <dcterms:created xsi:type="dcterms:W3CDTF">2022-09-22T09:41:16Z</dcterms:created>
  <dcterms:modified xsi:type="dcterms:W3CDTF">2025-02-10T08:52:58Z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