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0" windowHeight="0"/>
  </bookViews>
  <sheets>
    <sheet name="Rekapitulácia stavby" sheetId="1" r:id="rId1"/>
    <sheet name="01.01 - Strecha" sheetId="2" r:id="rId2"/>
    <sheet name="01.02 - Okná, omietky" sheetId="3" r:id="rId3"/>
    <sheet name="01.03 - Podlaha" sheetId="4" r:id="rId4"/>
    <sheet name="01.04 - Okapový chodník" sheetId="5" r:id="rId5"/>
    <sheet name="01.05 - Búracie práce" sheetId="6" r:id="rId6"/>
    <sheet name="01.06 - Bleskozvod" sheetId="7" r:id="rId7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'01.01 - Strecha'!$C$127:$K$161</definedName>
    <definedName name="_xlnm.Print_Area" localSheetId="1">'01.01 - Strecha'!$C$4:$J$76,'01.01 - Strecha'!$C$82:$J$107,'01.01 - Strecha'!$C$113:$J$161</definedName>
    <definedName name="_xlnm.Print_Titles" localSheetId="1">'01.01 - Strecha'!$127:$127</definedName>
    <definedName name="_xlnm._FilterDatabase" localSheetId="2" hidden="1">'01.02 - Okná, omietky'!$C$129:$K$173</definedName>
    <definedName name="_xlnm.Print_Area" localSheetId="2">'01.02 - Okná, omietky'!$C$4:$J$76,'01.02 - Okná, omietky'!$C$82:$J$109,'01.02 - Okná, omietky'!$C$115:$J$173</definedName>
    <definedName name="_xlnm.Print_Titles" localSheetId="2">'01.02 - Okná, omietky'!$129:$129</definedName>
    <definedName name="_xlnm._FilterDatabase" localSheetId="3" hidden="1">'01.03 - Podlaha'!$C$123:$K$139</definedName>
    <definedName name="_xlnm.Print_Area" localSheetId="3">'01.03 - Podlaha'!$C$4:$J$76,'01.03 - Podlaha'!$C$82:$J$103,'01.03 - Podlaha'!$C$109:$J$139</definedName>
    <definedName name="_xlnm.Print_Titles" localSheetId="3">'01.03 - Podlaha'!$123:$123</definedName>
    <definedName name="_xlnm._FilterDatabase" localSheetId="4" hidden="1">'01.04 - Okapový chodník'!$C$125:$K$143</definedName>
    <definedName name="_xlnm.Print_Area" localSheetId="4">'01.04 - Okapový chodník'!$C$4:$J$76,'01.04 - Okapový chodník'!$C$82:$J$105,'01.04 - Okapový chodník'!$C$111:$J$143</definedName>
    <definedName name="_xlnm.Print_Titles" localSheetId="4">'01.04 - Okapový chodník'!$125:$125</definedName>
    <definedName name="_xlnm._FilterDatabase" localSheetId="5" hidden="1">'01.05 - Búracie práce'!$C$125:$K$154</definedName>
    <definedName name="_xlnm.Print_Area" localSheetId="5">'01.05 - Búracie práce'!$C$4:$J$76,'01.05 - Búracie práce'!$C$82:$J$105,'01.05 - Búracie práce'!$C$111:$J$154</definedName>
    <definedName name="_xlnm.Print_Titles" localSheetId="5">'01.05 - Búracie práce'!$125:$125</definedName>
    <definedName name="_xlnm._FilterDatabase" localSheetId="6" hidden="1">'01.06 - Bleskozvod'!$C$122:$K$151</definedName>
    <definedName name="_xlnm.Print_Area" localSheetId="6">'01.06 - Bleskozvod'!$C$4:$J$76,'01.06 - Bleskozvod'!$C$82:$J$102,'01.06 - Bleskozvod'!$C$108:$J$151</definedName>
    <definedName name="_xlnm.Print_Titles" localSheetId="6">'01.06 - Bleskozvod'!$122:$122</definedName>
  </definedNames>
  <calcPr/>
</workbook>
</file>

<file path=xl/calcChain.xml><?xml version="1.0" encoding="utf-8"?>
<calcChain xmlns="http://schemas.openxmlformats.org/spreadsheetml/2006/main">
  <c i="7" l="1" r="J39"/>
  <c r="J38"/>
  <c i="1" r="AY101"/>
  <c i="7" r="J37"/>
  <c i="1" r="AX101"/>
  <c i="7"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6" r="J39"/>
  <c r="J38"/>
  <c i="1" r="AY100"/>
  <c i="6" r="J37"/>
  <c i="1" r="AX100"/>
  <c i="6" r="BI154"/>
  <c r="BH154"/>
  <c r="BG154"/>
  <c r="BE154"/>
  <c r="T154"/>
  <c r="T153"/>
  <c r="R154"/>
  <c r="R153"/>
  <c r="P154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91"/>
  <c r="E7"/>
  <c r="E114"/>
  <c i="5" r="J39"/>
  <c r="J38"/>
  <c i="1" r="AY99"/>
  <c i="5" r="J37"/>
  <c i="1" r="AX99"/>
  <c i="5"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T133"/>
  <c r="R134"/>
  <c r="R133"/>
  <c r="P134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4" r="R126"/>
  <c r="P126"/>
  <c r="J39"/>
  <c r="J38"/>
  <c i="1" r="AY98"/>
  <c i="4" r="J37"/>
  <c i="1" r="AX98"/>
  <c i="4"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3" r="J39"/>
  <c r="J38"/>
  <c i="1" r="AY97"/>
  <c i="3" r="J37"/>
  <c i="1" r="AX97"/>
  <c i="3"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124"/>
  <c r="E7"/>
  <c r="E85"/>
  <c i="2" r="J39"/>
  <c r="J38"/>
  <c i="1" r="AY96"/>
  <c i="2" r="J37"/>
  <c i="1" r="AX96"/>
  <c i="2"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T133"/>
  <c r="R134"/>
  <c r="R133"/>
  <c r="P134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91"/>
  <c r="E7"/>
  <c r="E85"/>
  <c i="1" r="L90"/>
  <c r="AM90"/>
  <c r="AM89"/>
  <c r="L89"/>
  <c r="AM87"/>
  <c r="L87"/>
  <c r="L85"/>
  <c r="L84"/>
  <c i="2" r="BK158"/>
  <c r="J147"/>
  <c r="J145"/>
  <c r="BK143"/>
  <c r="BK140"/>
  <c r="BK138"/>
  <c r="J131"/>
  <c r="BK159"/>
  <c r="J157"/>
  <c r="BK151"/>
  <c r="J143"/>
  <c r="J138"/>
  <c r="J132"/>
  <c r="BK155"/>
  <c r="J151"/>
  <c r="BK146"/>
  <c r="BK139"/>
  <c r="J161"/>
  <c r="J159"/>
  <c r="J155"/>
  <c r="BK150"/>
  <c r="BK148"/>
  <c r="BK145"/>
  <c r="BK134"/>
  <c r="BK131"/>
  <c i="3" r="BK173"/>
  <c r="BK172"/>
  <c r="J170"/>
  <c r="BK168"/>
  <c r="J164"/>
  <c r="J159"/>
  <c r="BK155"/>
  <c r="BK149"/>
  <c r="BK147"/>
  <c r="BK143"/>
  <c r="BK138"/>
  <c r="BK169"/>
  <c r="BK164"/>
  <c r="J158"/>
  <c r="J149"/>
  <c r="BK142"/>
  <c r="J140"/>
  <c r="BK137"/>
  <c r="BK170"/>
  <c r="J166"/>
  <c r="BK163"/>
  <c r="BK160"/>
  <c r="BK158"/>
  <c r="BK150"/>
  <c r="BK145"/>
  <c r="BK141"/>
  <c r="J137"/>
  <c r="J134"/>
  <c r="J173"/>
  <c r="J168"/>
  <c r="J163"/>
  <c r="J161"/>
  <c r="J155"/>
  <c r="J147"/>
  <c i="4" r="BK134"/>
  <c r="J132"/>
  <c r="J129"/>
  <c r="BK139"/>
  <c r="BK136"/>
  <c r="J131"/>
  <c r="J127"/>
  <c r="J136"/>
  <c r="BK132"/>
  <c r="BK130"/>
  <c r="BK127"/>
  <c i="5" r="BK141"/>
  <c r="J139"/>
  <c r="J136"/>
  <c r="J132"/>
  <c r="BK130"/>
  <c r="BK140"/>
  <c r="BK136"/>
  <c r="J131"/>
  <c r="BK129"/>
  <c r="J137"/>
  <c r="J129"/>
  <c i="6" r="BK150"/>
  <c r="BK143"/>
  <c r="J141"/>
  <c r="BK136"/>
  <c r="BK133"/>
  <c r="J130"/>
  <c r="BK148"/>
  <c r="BK144"/>
  <c r="J142"/>
  <c r="J138"/>
  <c r="BK135"/>
  <c r="BK132"/>
  <c r="BK130"/>
  <c r="J151"/>
  <c r="BK140"/>
  <c r="J133"/>
  <c r="BK129"/>
  <c r="J154"/>
  <c r="BK151"/>
  <c r="J150"/>
  <c r="J148"/>
  <c r="BK141"/>
  <c r="J140"/>
  <c r="J136"/>
  <c r="J129"/>
  <c i="7" r="BK146"/>
  <c r="J139"/>
  <c r="J137"/>
  <c r="J132"/>
  <c r="BK126"/>
  <c r="BK147"/>
  <c r="J144"/>
  <c r="BK139"/>
  <c r="BK137"/>
  <c r="J135"/>
  <c r="J131"/>
  <c r="J126"/>
  <c r="J151"/>
  <c r="J150"/>
  <c r="BK148"/>
  <c r="BK144"/>
  <c r="BK141"/>
  <c r="BK135"/>
  <c r="BK131"/>
  <c r="J129"/>
  <c r="BK127"/>
  <c r="BK150"/>
  <c r="J147"/>
  <c r="J143"/>
  <c r="J141"/>
  <c r="BK132"/>
  <c r="BK129"/>
  <c i="2" r="J154"/>
  <c r="J150"/>
  <c r="J146"/>
  <c r="J144"/>
  <c r="J142"/>
  <c r="J139"/>
  <c r="BK137"/>
  <c r="BK161"/>
  <c r="J158"/>
  <c r="BK154"/>
  <c r="J149"/>
  <c r="BK142"/>
  <c r="J137"/>
  <c r="J160"/>
  <c r="BK152"/>
  <c r="J148"/>
  <c r="J140"/>
  <c r="J134"/>
  <c r="BK160"/>
  <c r="BK157"/>
  <c r="J152"/>
  <c r="BK149"/>
  <c r="BK147"/>
  <c r="BK144"/>
  <c r="BK132"/>
  <c i="1" r="AS95"/>
  <c i="3" r="J162"/>
  <c r="J156"/>
  <c r="J152"/>
  <c r="J148"/>
  <c r="J145"/>
  <c r="BK140"/>
  <c r="BK135"/>
  <c r="J165"/>
  <c r="J160"/>
  <c r="BK152"/>
  <c r="J143"/>
  <c r="J141"/>
  <c r="BK139"/>
  <c r="BK134"/>
  <c r="J169"/>
  <c r="BK165"/>
  <c r="BK161"/>
  <c r="BK159"/>
  <c r="BK156"/>
  <c r="BK148"/>
  <c r="BK144"/>
  <c r="J138"/>
  <c r="J135"/>
  <c r="BK133"/>
  <c r="J172"/>
  <c r="BK166"/>
  <c r="BK162"/>
  <c r="J150"/>
  <c r="J144"/>
  <c r="J142"/>
  <c r="J139"/>
  <c r="J133"/>
  <c i="4" r="BK137"/>
  <c r="J133"/>
  <c r="J130"/>
  <c r="J128"/>
  <c r="J137"/>
  <c r="BK133"/>
  <c r="BK128"/>
  <c r="J139"/>
  <c r="J134"/>
  <c r="BK131"/>
  <c r="BK129"/>
  <c i="5" r="J143"/>
  <c r="J140"/>
  <c r="BK134"/>
  <c r="BK131"/>
  <c r="BK143"/>
  <c r="J141"/>
  <c r="BK137"/>
  <c r="J134"/>
  <c r="J130"/>
  <c r="BK139"/>
  <c r="BK132"/>
  <c i="6" r="BK154"/>
  <c r="J144"/>
  <c r="BK142"/>
  <c r="BK139"/>
  <c r="J135"/>
  <c r="J131"/>
  <c r="J152"/>
  <c r="BK147"/>
  <c r="J143"/>
  <c r="J139"/>
  <c r="J137"/>
  <c r="BK134"/>
  <c r="BK131"/>
  <c r="BK152"/>
  <c r="J147"/>
  <c r="BK137"/>
  <c r="J132"/>
  <c r="BK138"/>
  <c r="J134"/>
  <c i="7" r="J148"/>
  <c r="J140"/>
  <c r="BK138"/>
  <c r="J136"/>
  <c r="J127"/>
  <c r="BK145"/>
  <c r="BK143"/>
  <c r="J138"/>
  <c r="BK136"/>
  <c r="BK134"/>
  <c r="J133"/>
  <c r="J145"/>
  <c r="J142"/>
  <c r="BK140"/>
  <c r="J134"/>
  <c r="J130"/>
  <c r="BK128"/>
  <c r="BK151"/>
  <c r="J146"/>
  <c r="BK142"/>
  <c r="BK133"/>
  <c r="BK130"/>
  <c r="J128"/>
  <c i="2" l="1" r="BK130"/>
  <c r="J130"/>
  <c r="J100"/>
  <c r="R130"/>
  <c r="R129"/>
  <c r="BK136"/>
  <c r="J136"/>
  <c r="J103"/>
  <c r="R136"/>
  <c r="P141"/>
  <c r="T141"/>
  <c r="P153"/>
  <c r="R153"/>
  <c r="P156"/>
  <c r="T156"/>
  <c i="3" r="P132"/>
  <c r="T132"/>
  <c r="P136"/>
  <c r="T136"/>
  <c r="P146"/>
  <c r="T146"/>
  <c r="P154"/>
  <c r="T154"/>
  <c r="P157"/>
  <c r="T157"/>
  <c r="P167"/>
  <c r="T167"/>
  <c r="P171"/>
  <c r="R171"/>
  <c i="4" r="T126"/>
  <c r="P135"/>
  <c r="P125"/>
  <c r="P124"/>
  <c i="1" r="AU98"/>
  <c i="4" r="R135"/>
  <c r="R125"/>
  <c r="R124"/>
  <c i="5" r="P128"/>
  <c r="T128"/>
  <c r="P135"/>
  <c r="T135"/>
  <c r="P138"/>
  <c r="R138"/>
  <c i="6" r="BK128"/>
  <c r="J128"/>
  <c r="J100"/>
  <c r="R128"/>
  <c r="R127"/>
  <c r="P146"/>
  <c r="BK149"/>
  <c r="J149"/>
  <c r="J103"/>
  <c r="T149"/>
  <c i="7" r="P125"/>
  <c i="6" r="T128"/>
  <c r="T127"/>
  <c r="R146"/>
  <c r="P149"/>
  <c i="7" r="T125"/>
  <c i="2" r="P130"/>
  <c r="P129"/>
  <c r="T130"/>
  <c r="T129"/>
  <c r="P136"/>
  <c r="P135"/>
  <c r="P128"/>
  <c i="1" r="AU96"/>
  <c i="2" r="T136"/>
  <c r="BK141"/>
  <c r="J141"/>
  <c r="J104"/>
  <c r="R141"/>
  <c r="BK153"/>
  <c r="J153"/>
  <c r="J105"/>
  <c r="T153"/>
  <c r="BK156"/>
  <c r="J156"/>
  <c r="J106"/>
  <c r="R156"/>
  <c i="3" r="BK132"/>
  <c r="J132"/>
  <c r="J100"/>
  <c r="R132"/>
  <c r="BK136"/>
  <c r="J136"/>
  <c r="J101"/>
  <c r="R136"/>
  <c r="BK146"/>
  <c r="J146"/>
  <c r="J102"/>
  <c r="R146"/>
  <c r="BK154"/>
  <c r="J154"/>
  <c r="J105"/>
  <c r="R154"/>
  <c r="BK157"/>
  <c r="J157"/>
  <c r="J106"/>
  <c r="R157"/>
  <c r="BK167"/>
  <c r="J167"/>
  <c r="J107"/>
  <c r="R167"/>
  <c r="BK171"/>
  <c r="J171"/>
  <c r="J108"/>
  <c r="T171"/>
  <c i="4" r="BK126"/>
  <c r="J126"/>
  <c r="J100"/>
  <c r="BK135"/>
  <c r="J135"/>
  <c r="J101"/>
  <c r="T135"/>
  <c i="5" r="BK128"/>
  <c r="J128"/>
  <c r="J100"/>
  <c r="R128"/>
  <c r="BK135"/>
  <c r="J135"/>
  <c r="J102"/>
  <c r="R135"/>
  <c r="BK138"/>
  <c r="J138"/>
  <c r="J103"/>
  <c r="T138"/>
  <c i="6" r="P128"/>
  <c r="P127"/>
  <c r="BK146"/>
  <c r="J146"/>
  <c r="J102"/>
  <c r="T146"/>
  <c r="T145"/>
  <c r="R149"/>
  <c i="7" r="BK125"/>
  <c r="J125"/>
  <c r="J100"/>
  <c r="R125"/>
  <c r="BK149"/>
  <c r="J149"/>
  <c r="J101"/>
  <c r="P149"/>
  <c r="R149"/>
  <c r="T149"/>
  <c i="2" r="BK133"/>
  <c r="J133"/>
  <c r="J101"/>
  <c i="4" r="BK138"/>
  <c r="J138"/>
  <c r="J102"/>
  <c i="5" r="BK142"/>
  <c r="J142"/>
  <c r="J104"/>
  <c i="3" r="BK151"/>
  <c r="J151"/>
  <c r="J103"/>
  <c i="5" r="BK133"/>
  <c r="J133"/>
  <c r="J101"/>
  <c i="6" r="BK153"/>
  <c r="J153"/>
  <c r="J104"/>
  <c r="BK145"/>
  <c r="J145"/>
  <c r="J101"/>
  <c i="7" r="J91"/>
  <c r="F94"/>
  <c r="BF126"/>
  <c r="BF132"/>
  <c r="BF140"/>
  <c r="BF142"/>
  <c r="BF144"/>
  <c r="BF147"/>
  <c r="E85"/>
  <c r="BF128"/>
  <c r="BF131"/>
  <c r="BF133"/>
  <c r="BF134"/>
  <c r="BF145"/>
  <c r="BF148"/>
  <c r="BF150"/>
  <c r="BF136"/>
  <c r="BF137"/>
  <c r="BF141"/>
  <c r="BF143"/>
  <c r="BF146"/>
  <c r="BF151"/>
  <c r="BF127"/>
  <c r="BF129"/>
  <c r="BF130"/>
  <c r="BF135"/>
  <c r="BF138"/>
  <c r="BF139"/>
  <c i="6" r="J120"/>
  <c r="BF135"/>
  <c r="BF140"/>
  <c r="BF141"/>
  <c r="BF142"/>
  <c r="BF147"/>
  <c r="BF148"/>
  <c r="BF152"/>
  <c r="F123"/>
  <c r="BF130"/>
  <c r="BF132"/>
  <c r="BF150"/>
  <c r="E85"/>
  <c r="BF131"/>
  <c r="BF133"/>
  <c r="BF134"/>
  <c r="BF136"/>
  <c r="BF137"/>
  <c r="BF138"/>
  <c r="BF139"/>
  <c r="BF144"/>
  <c r="BF154"/>
  <c r="BF129"/>
  <c r="BF143"/>
  <c r="BF151"/>
  <c i="5" r="E85"/>
  <c r="BF129"/>
  <c r="BF132"/>
  <c r="BF134"/>
  <c r="F94"/>
  <c r="BF131"/>
  <c r="BF137"/>
  <c r="BF141"/>
  <c r="J91"/>
  <c r="BF130"/>
  <c r="BF136"/>
  <c r="BF139"/>
  <c r="BF140"/>
  <c r="BF143"/>
  <c i="4" r="E85"/>
  <c r="J91"/>
  <c r="F121"/>
  <c r="BF133"/>
  <c r="BF136"/>
  <c r="BF128"/>
  <c r="BF129"/>
  <c r="BF131"/>
  <c r="BF134"/>
  <c r="BF127"/>
  <c r="BF130"/>
  <c r="BF132"/>
  <c r="BF137"/>
  <c r="BF139"/>
  <c i="3" r="J91"/>
  <c r="F94"/>
  <c r="BF138"/>
  <c r="BF143"/>
  <c r="BF145"/>
  <c r="BF148"/>
  <c r="BF162"/>
  <c r="BF166"/>
  <c r="E118"/>
  <c r="BF133"/>
  <c r="BF134"/>
  <c r="BF135"/>
  <c r="BF137"/>
  <c r="BF141"/>
  <c r="BF144"/>
  <c r="BF152"/>
  <c r="BF169"/>
  <c r="BF170"/>
  <c r="BF172"/>
  <c r="BF173"/>
  <c r="BF139"/>
  <c r="BF140"/>
  <c r="BF142"/>
  <c r="BF149"/>
  <c r="BF150"/>
  <c r="BF156"/>
  <c r="BF159"/>
  <c r="BF163"/>
  <c r="BF164"/>
  <c r="BF165"/>
  <c r="BF168"/>
  <c r="BF147"/>
  <c r="BF155"/>
  <c r="BF158"/>
  <c r="BF160"/>
  <c r="BF161"/>
  <c i="2" r="E116"/>
  <c r="J122"/>
  <c r="BF142"/>
  <c r="BF146"/>
  <c r="BF148"/>
  <c r="BF151"/>
  <c r="BF154"/>
  <c r="F125"/>
  <c r="BF132"/>
  <c r="BF138"/>
  <c r="BF139"/>
  <c r="BF144"/>
  <c r="BF147"/>
  <c r="BF149"/>
  <c r="BF150"/>
  <c r="BF158"/>
  <c r="BF160"/>
  <c r="BF131"/>
  <c r="BF134"/>
  <c r="BF137"/>
  <c r="BF143"/>
  <c r="BF152"/>
  <c r="BF155"/>
  <c r="BF159"/>
  <c r="BF161"/>
  <c r="BF140"/>
  <c r="BF145"/>
  <c r="BF157"/>
  <c r="F35"/>
  <c i="1" r="AZ96"/>
  <c i="2" r="F37"/>
  <c i="1" r="BB96"/>
  <c i="3" r="F35"/>
  <c i="1" r="AZ97"/>
  <c i="4" r="F35"/>
  <c i="1" r="AZ98"/>
  <c i="4" r="F39"/>
  <c i="1" r="BD98"/>
  <c i="5" r="F35"/>
  <c i="1" r="AZ99"/>
  <c i="5" r="F38"/>
  <c i="1" r="BC99"/>
  <c i="6" r="F38"/>
  <c i="1" r="BC100"/>
  <c i="6" r="F39"/>
  <c i="1" r="BD100"/>
  <c i="7" r="F35"/>
  <c i="1" r="AZ101"/>
  <c i="7" r="F38"/>
  <c i="1" r="BC101"/>
  <c i="2" r="F39"/>
  <c i="1" r="BD96"/>
  <c i="2" r="F38"/>
  <c i="1" r="BC96"/>
  <c i="3" r="F37"/>
  <c i="1" r="BB97"/>
  <c i="3" r="F38"/>
  <c i="1" r="BC97"/>
  <c i="4" r="J35"/>
  <c i="1" r="AV98"/>
  <c i="5" r="J35"/>
  <c i="1" r="AV99"/>
  <c i="5" r="F37"/>
  <c i="1" r="BB99"/>
  <c i="6" r="J35"/>
  <c i="1" r="AV100"/>
  <c i="6" r="F37"/>
  <c i="1" r="BB100"/>
  <c i="6" r="F35"/>
  <c i="1" r="AZ100"/>
  <c i="7" r="J35"/>
  <c i="1" r="AV101"/>
  <c i="7" r="F39"/>
  <c i="1" r="BD101"/>
  <c i="2" r="J35"/>
  <c i="1" r="AV96"/>
  <c r="AS94"/>
  <c i="3" r="F39"/>
  <c i="1" r="BD97"/>
  <c i="3" r="J35"/>
  <c i="1" r="AV97"/>
  <c i="4" r="F38"/>
  <c i="1" r="BC98"/>
  <c i="4" r="F37"/>
  <c i="1" r="BB98"/>
  <c i="5" r="F39"/>
  <c i="1" r="BD99"/>
  <c i="7" r="F37"/>
  <c i="1" r="BB101"/>
  <c i="5" l="1" r="R127"/>
  <c r="R126"/>
  <c i="3" r="R153"/>
  <c r="R131"/>
  <c r="R130"/>
  <c i="2" r="T135"/>
  <c r="T128"/>
  <c i="7" r="T124"/>
  <c r="T123"/>
  <c r="P124"/>
  <c r="P123"/>
  <c i="1" r="AU101"/>
  <c i="5" r="P127"/>
  <c r="P126"/>
  <c i="1" r="AU99"/>
  <c i="3" r="P153"/>
  <c r="P131"/>
  <c r="P130"/>
  <c i="1" r="AU97"/>
  <c i="7" r="R124"/>
  <c r="R123"/>
  <c i="6" r="R145"/>
  <c r="R126"/>
  <c r="T126"/>
  <c r="P145"/>
  <c r="P126"/>
  <c i="1" r="AU100"/>
  <c i="5" r="T127"/>
  <c r="T126"/>
  <c i="4" r="T125"/>
  <c r="T124"/>
  <c i="3" r="T153"/>
  <c r="T131"/>
  <c r="T130"/>
  <c i="2" r="R135"/>
  <c r="R128"/>
  <c r="BK129"/>
  <c r="J129"/>
  <c r="J99"/>
  <c i="4" r="BK125"/>
  <c r="J125"/>
  <c r="J99"/>
  <c i="7" r="BK124"/>
  <c r="J124"/>
  <c r="J99"/>
  <c i="2" r="BK135"/>
  <c r="J135"/>
  <c r="J102"/>
  <c i="3" r="BK131"/>
  <c r="J131"/>
  <c r="J99"/>
  <c r="BK153"/>
  <c r="J153"/>
  <c r="J104"/>
  <c i="5" r="BK127"/>
  <c r="J127"/>
  <c r="J99"/>
  <c i="6" r="BK127"/>
  <c r="J127"/>
  <c r="J99"/>
  <c r="BK126"/>
  <c r="J126"/>
  <c r="J98"/>
  <c i="2" r="F36"/>
  <c i="1" r="BA96"/>
  <c i="4" r="F36"/>
  <c i="1" r="BA98"/>
  <c i="6" r="F36"/>
  <c i="1" r="BA100"/>
  <c r="BC95"/>
  <c r="AY95"/>
  <c i="7" r="J36"/>
  <c i="1" r="AW101"/>
  <c r="AT101"/>
  <c i="3" r="J36"/>
  <c i="1" r="AW97"/>
  <c r="AT97"/>
  <c i="5" r="F36"/>
  <c i="1" r="BA99"/>
  <c i="7" r="F36"/>
  <c i="1" r="BA101"/>
  <c r="BD95"/>
  <c r="BD94"/>
  <c r="W33"/>
  <c i="2" r="J36"/>
  <c i="1" r="AW96"/>
  <c r="AT96"/>
  <c i="4" r="J36"/>
  <c i="1" r="AW98"/>
  <c r="AT98"/>
  <c i="3" r="F36"/>
  <c i="1" r="BA97"/>
  <c i="5" r="J36"/>
  <c i="1" r="AW99"/>
  <c r="AT99"/>
  <c i="6" r="J36"/>
  <c i="1" r="AW100"/>
  <c r="AT100"/>
  <c r="AZ95"/>
  <c r="AV95"/>
  <c r="BB95"/>
  <c r="AX95"/>
  <c i="2" l="1" r="BK128"/>
  <c r="J128"/>
  <c i="4" r="BK124"/>
  <c r="J124"/>
  <c r="J98"/>
  <c i="7" r="BK123"/>
  <c r="J123"/>
  <c r="J98"/>
  <c i="3" r="BK130"/>
  <c r="J130"/>
  <c r="J98"/>
  <c i="5" r="BK126"/>
  <c r="J126"/>
  <c r="J98"/>
  <c i="1" r="AU95"/>
  <c r="AU94"/>
  <c r="BA95"/>
  <c r="BA94"/>
  <c r="W30"/>
  <c i="2" r="J32"/>
  <c i="1" r="AG96"/>
  <c r="BB94"/>
  <c r="W31"/>
  <c i="6" r="J32"/>
  <c i="1" r="AG100"/>
  <c r="BC94"/>
  <c r="AY94"/>
  <c r="AZ94"/>
  <c r="W29"/>
  <c i="2" l="1" r="J41"/>
  <c r="J98"/>
  <c i="6" r="J41"/>
  <c i="1" r="AN100"/>
  <c r="AN96"/>
  <c i="3" r="J32"/>
  <c i="1" r="AG97"/>
  <c r="AW94"/>
  <c r="AK30"/>
  <c r="AX94"/>
  <c i="7" r="J32"/>
  <c i="1" r="AG101"/>
  <c i="4" r="J32"/>
  <c i="1" r="AG98"/>
  <c i="5" r="J32"/>
  <c i="1" r="AG99"/>
  <c r="AV94"/>
  <c r="AK29"/>
  <c r="AW95"/>
  <c r="AT95"/>
  <c r="W32"/>
  <c i="7" l="1" r="J41"/>
  <c i="4" r="J41"/>
  <c i="5" r="J41"/>
  <c i="3" r="J41"/>
  <c i="1" r="AN101"/>
  <c r="AN97"/>
  <c r="AN98"/>
  <c r="AN99"/>
  <c r="AG95"/>
  <c r="AG94"/>
  <c r="AK26"/>
  <c r="AK35"/>
  <c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<sst xmlns="http://schemas.openxmlformats.org/spreadsheetml/2006/main">
  <si>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</si>
  <si>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</si>
  <si>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</si>
  <si>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</si>
  <si>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{b681050d-c375-4f19-b298-2ccd9ba10e82}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</si>
  <si>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</si>
  <si>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</si>
  <si>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</si>
  <si>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</si>
  <si>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</si>
  <si>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</si>
  <si>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</si>
  <si>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</si>
  <si>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202303032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</si>
  <si>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</si>
  <si>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</si>
  <si>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MAŠTALE PRE HOVÄDZÍ DOBYTOK</t>
  </si>
  <si>
    <t>JKSO:</t>
  </si>
  <si>
    <t>KS:</t>
  </si>
  <si>
    <t>Miesto:</t>
  </si>
  <si>
    <t>k.ú. Osadné, parc.č. C KN 1631/2</t>
  </si>
  <si>
    <t>Dátum:</t>
  </si>
  <si>
    <t>23. 1. 2025</t>
  </si>
  <si>
    <t>Objednávateľ:</t>
  </si>
  <si>
    <t>IČO:</t>
  </si>
  <si>
    <t xml:space="preserve">Filip Cichý, Hrabovec nad Laborcom s.č. 2, 067 01 </t>
  </si>
  <si>
    <t>IČ DPH:</t>
  </si>
  <si>
    <t>Zhotoviteľ:</t>
  </si>
  <si>
    <t>Vyplň údaj</t>
  </si>
  <si>
    <t>Projektant:</t>
  </si>
  <si>
    <t>Ing.Róbert Šmajda, Palárikova 1603/2, 069 01 Snina</t>
  </si>
  <si>
    <t>True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</si>
  <si>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</si>
  <si>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</si>
  <si>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</si>
  <si>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</si>
  <si>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</si>
  <si>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</si>
  <si>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</si>
  <si>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</si>
  <si>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</si>
  <si>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</si>
  <si>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</si>
  <si>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</si>
  <si>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</si>
  <si>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</si>
  <si>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</si>
  <si>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</si>
  <si>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</si>
  <si>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</si>
  <si>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</si>
  <si>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</si>
  <si>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</si>
  <si>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</si>
  <si>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</si>
  <si>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</si>
  <si>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</si>
  <si>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</si>
  <si>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</si>
  <si>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</si>
  <si>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</si>
  <si>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</si>
  <si>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</si>
  <si>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</si>
  <si>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</si>
  <si>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</si>
  <si>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</si>
  <si>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</si>
  <si>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</si>
  <si>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</si>
  <si>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</si>
  <si>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</si>
  <si>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</si>
  <si>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</si>
  <si>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</si>
  <si>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</si>
  <si>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</si>
  <si>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</si>
  <si>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</si>
  <si>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</si>
  <si>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01 - OBNOVA MAŠTALE PRE HOVÄDZÍ DOBYTOK</t>
  </si>
  <si>
    <t>STA</t>
  </si>
  <si>
    <t>1</t>
  </si>
  <si>
    <t>{f9ac500f-74c3-4bae-809f-035dfdc1a3e6}</t>
  </si>
  <si>
    <t>/</t>
  </si>
  <si>
    <t>01.01</t>
  </si>
  <si>
    <t>Strecha</t>
  </si>
  <si>
    <t>Časť</t>
  </si>
  <si>
    <t>2</t>
  </si>
  <si>
    <t>{0996b56c-126f-473e-8a8a-c1702019c948}</t>
  </si>
  <si>
    <t>01.02</t>
  </si>
  <si>
    <t>Okná, omietky</t>
  </si>
  <si>
    <t>{0c58d079-fb8a-4a44-be7f-c0020117dd57}</t>
  </si>
  <si>
    <t>01.03</t>
  </si>
  <si>
    <t>Podlaha</t>
  </si>
  <si>
    <t>{68ac5981-974e-4057-95e1-7782b748b6b4}</t>
  </si>
  <si>
    <t>01.04</t>
  </si>
  <si>
    <t>Okapový chodník</t>
  </si>
  <si>
    <t>{5fcbc5d6-30ae-47ed-a05a-629a997603df}</t>
  </si>
  <si>
    <t>01.05</t>
  </si>
  <si>
    <t>Búracie práce</t>
  </si>
  <si>
    <t>{6bf553b5-67da-4cde-9b22-7a182b19c452}</t>
  </si>
  <si>
    <t>01.06</t>
  </si>
  <si>
    <t>Bleskozvod</t>
  </si>
  <si>
    <t>{921721c0-7564-4f00-9436-faacd4283666}</t>
  </si>
  <si>
    <t>KRYCÍ LIST ROZPOČTU</t>
  </si>
  <si>
    <t>Objekt:</t>
  </si>
  <si>
    <t>01 - SO 01 - OBNOVA MAŠTALE PRE HOVÄDZÍ DOBYTOK</t>
  </si>
  <si>
    <t>Časť:</t>
  </si>
  <si>
    <t>01.01 - Strecha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</si>
  <si>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</si>
  <si>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</si>
  <si>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</si>
  <si>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</si>
  <si>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</si>
  <si>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</si>
  <si>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</si>
  <si>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</si>
  <si>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</si>
  <si>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</si>
  <si>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</si>
  <si>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</si>
  <si>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</si>
  <si>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</si>
  <si>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</si>
  <si>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</si>
  <si>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</si>
  <si>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</si>
  <si>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</si>
  <si>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</si>
  <si>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</si>
  <si>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</si>
  <si>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</si>
  <si>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</si>
  <si>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</si>
  <si>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</si>
  <si>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</si>
  <si>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</si>
  <si>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</si>
  <si>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</si>
  <si>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</si>
  <si>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941955001.S</t>
  </si>
  <si>
    <t>Lešenie ľahké pracovné pomocné, s výškou lešeňovej podlahy do 1,20 m</t>
  </si>
  <si>
    <t>m2</t>
  </si>
  <si>
    <t>4</t>
  </si>
  <si>
    <t>-2000117347</t>
  </si>
  <si>
    <t>952901311.S</t>
  </si>
  <si>
    <t>Vyčistenie budov poľnohospodárskych objektov akejkoľvek výšky</t>
  </si>
  <si>
    <t>1006301665</t>
  </si>
  <si>
    <t>99</t>
  </si>
  <si>
    <t>Presun hmôt HSV</t>
  </si>
  <si>
    <t>3</t>
  </si>
  <si>
    <t>999281111.S</t>
  </si>
  <si>
    <t>Presun hmôt pre opravy a údržbu objektov vrátane vonkajších plášťov výšky do 25 m</t>
  </si>
  <si>
    <t>t</t>
  </si>
  <si>
    <t>588664786</t>
  </si>
  <si>
    <t>PSV</t>
  </si>
  <si>
    <t>Práce a dodávky PSV</t>
  </si>
  <si>
    <t>762</t>
  </si>
  <si>
    <t>Konštrukcie tesárske</t>
  </si>
  <si>
    <t>762335110.S</t>
  </si>
  <si>
    <t>Montáž viazaných konštrukcií krovov krokví vlašských z hraneného reziva plochy do 120 cm2</t>
  </si>
  <si>
    <t>m</t>
  </si>
  <si>
    <t>16</t>
  </si>
  <si>
    <t>540100028</t>
  </si>
  <si>
    <t>5</t>
  </si>
  <si>
    <t>M</t>
  </si>
  <si>
    <t>605420000100</t>
  </si>
  <si>
    <t>Rezivo stavebné - hranoly hranené</t>
  </si>
  <si>
    <t>m3</t>
  </si>
  <si>
    <t>32</t>
  </si>
  <si>
    <t>1296065077</t>
  </si>
  <si>
    <t>6</t>
  </si>
  <si>
    <t>762395000.S</t>
  </si>
  <si>
    <t>Spojovacie prostriedky pre viazané konštrukcie krovov, debnenie a laťovanie, nadstrešné konštr., spádové kliny - svorky, dosky, klince, pásová oceľ, vruty</t>
  </si>
  <si>
    <t>704648710</t>
  </si>
  <si>
    <t>7</t>
  </si>
  <si>
    <t>998762102.S</t>
  </si>
  <si>
    <t>Presun hmôt pre konštrukcie tesárske v objektoch výšky do 12 m</t>
  </si>
  <si>
    <t>739548658</t>
  </si>
  <si>
    <t>764</t>
  </si>
  <si>
    <t>Konštrukcie klampiarske</t>
  </si>
  <si>
    <t>8</t>
  </si>
  <si>
    <t>764171231.S</t>
  </si>
  <si>
    <t>Záveterná lišta z poplastovaného plechu, r.š. do 370 mm, sklon strechy do 30°</t>
  </si>
  <si>
    <t>-760949623</t>
  </si>
  <si>
    <t>764171263.S</t>
  </si>
  <si>
    <t>Odkvapové lemovanie z poplastovaného plechu, r.š. do 250 mm, sklon strechy do 30°</t>
  </si>
  <si>
    <t>-1681959850</t>
  </si>
  <si>
    <t>10</t>
  </si>
  <si>
    <t>764171452.S</t>
  </si>
  <si>
    <t>Hrebeň z poplastovaného plechu, r.š. 330 mm</t>
  </si>
  <si>
    <t>-1916467798</t>
  </si>
  <si>
    <t>11</t>
  </si>
  <si>
    <t>764171712.R</t>
  </si>
  <si>
    <t>Krytina trapézová z poplastovaného plechu T-50, sklon strechy do 30°</t>
  </si>
  <si>
    <t>1377554070</t>
  </si>
  <si>
    <t>12</t>
  </si>
  <si>
    <t>764751112.S</t>
  </si>
  <si>
    <t>Zvodová rúra kruhová poplastovaný plech vrátane príslušenstva, priemer 100 mm</t>
  </si>
  <si>
    <t>-124244255</t>
  </si>
  <si>
    <t>13</t>
  </si>
  <si>
    <t>764751132.S</t>
  </si>
  <si>
    <t>Koleno zvodovej rúry poplastovaný plech, priemer 100 mm</t>
  </si>
  <si>
    <t>ks</t>
  </si>
  <si>
    <t>1431834392</t>
  </si>
  <si>
    <t>14</t>
  </si>
  <si>
    <t>764751166.S</t>
  </si>
  <si>
    <t>Medzikus zvodovej rúry poplastovaný plech, priemer 100 mm</t>
  </si>
  <si>
    <t>-48119070</t>
  </si>
  <si>
    <t>15</t>
  </si>
  <si>
    <t>764751171.S</t>
  </si>
  <si>
    <t>Zachytávač nečistôt plastový vo farbe, priemer do 100 mm</t>
  </si>
  <si>
    <t>279806826</t>
  </si>
  <si>
    <t>764761121.S</t>
  </si>
  <si>
    <t>Žľab pododkvapový polkruhový poplastovaný plech vrátane čela, hákov, rohov, kútov, r.š. 250 mm</t>
  </si>
  <si>
    <t>-361507219</t>
  </si>
  <si>
    <t>17</t>
  </si>
  <si>
    <t>764761231.S</t>
  </si>
  <si>
    <t>Kotlík žľabový oválny poplastovaný plech, rozmer (r.š./D) 250/100 mm</t>
  </si>
  <si>
    <t>1590591640</t>
  </si>
  <si>
    <t>18</t>
  </si>
  <si>
    <t>998764101.S</t>
  </si>
  <si>
    <t>Presun hmôt pre konštrukcie klampiarske v objektoch výšky do 6 m</t>
  </si>
  <si>
    <t>1683160238</t>
  </si>
  <si>
    <t>767</t>
  </si>
  <si>
    <t>Konštrukcie doplnkové kovové</t>
  </si>
  <si>
    <t>19</t>
  </si>
  <si>
    <t>767131159.R</t>
  </si>
  <si>
    <t>Oprava oceľových väzníkov stropných priehradových z oceľových profilov</t>
  </si>
  <si>
    <t>1122067216</t>
  </si>
  <si>
    <t>20</t>
  </si>
  <si>
    <t>998767101.S</t>
  </si>
  <si>
    <t>Presun hmôt pre kovové stavebné doplnkové konštrukcie v objektoch výšky do 6 m</t>
  </si>
  <si>
    <t>-1560452009</t>
  </si>
  <si>
    <t>783</t>
  </si>
  <si>
    <t>Nátery</t>
  </si>
  <si>
    <t>21</t>
  </si>
  <si>
    <t>783101812.R</t>
  </si>
  <si>
    <t>Očistenie oceľových konštrukcií oceľovou kefou</t>
  </si>
  <si>
    <t>-1837396909</t>
  </si>
  <si>
    <t>22</t>
  </si>
  <si>
    <t>783174530.R</t>
  </si>
  <si>
    <t>Nátery oceľ.konštr. polyuretánové dvojnásobné</t>
  </si>
  <si>
    <t>-2027520407</t>
  </si>
  <si>
    <t>783174537.S</t>
  </si>
  <si>
    <t>Nátery oceľ.konštr. polyuretánové základné</t>
  </si>
  <si>
    <t>1079589269</t>
  </si>
  <si>
    <t>24</t>
  </si>
  <si>
    <t>783782404.S</t>
  </si>
  <si>
    <t>Nátery tesárskych konštrukcií, povrchová impregnácia proti drevokaznému hmyzu, hubám a plesniam, jednonásobná</t>
  </si>
  <si>
    <t>2063398678</t>
  </si>
  <si>
    <t>25</t>
  </si>
  <si>
    <t>783904811.S</t>
  </si>
  <si>
    <t>Ostatné práce odmastenie chemickými odhrdzavenie kovových konštrukcií</t>
  </si>
  <si>
    <t>-41150230</t>
  </si>
  <si>
    <t>01.02 - Okná, omietky</t>
  </si>
  <si>
    <t xml:space="preserve">    3 - Zvislé a kompletné konštrukcie</t>
  </si>
  <si>
    <t xml:space="preserve">    6 - Úpravy povrchov, podlahy, osadenie</t>
  </si>
  <si>
    <t xml:space="preserve">    766 - Konštrukcie stolárske</t>
  </si>
  <si>
    <t xml:space="preserve">    784 - Maľby</t>
  </si>
  <si>
    <t>Zvislé a kompletné konštrukcie</t>
  </si>
  <si>
    <t>319202321.S</t>
  </si>
  <si>
    <t>Vyrovnanie doplnenie nerovného povrchu primurovaním hr.30-80 mm</t>
  </si>
  <si>
    <t>756856217</t>
  </si>
  <si>
    <t>319202331.S</t>
  </si>
  <si>
    <t>Vyrovnanie doplnenie nerovného povrchu primurovaním hr.80-150mm</t>
  </si>
  <si>
    <t>1910295340</t>
  </si>
  <si>
    <t>340239268.S</t>
  </si>
  <si>
    <t>Zamurovanie otvorov plochy nad 1 do 4 m2 z pórobetónových tvárnic hladkých hrúbky 350 mm</t>
  </si>
  <si>
    <t>1501486608</t>
  </si>
  <si>
    <t>Úpravy povrchov, podlahy, osadenie</t>
  </si>
  <si>
    <t>612460151.S</t>
  </si>
  <si>
    <t>Príprava vnútorného podkladu stien cementovým prednástrekom, hr. 3 mm</t>
  </si>
  <si>
    <t>-1577139743</t>
  </si>
  <si>
    <t>612460243.S</t>
  </si>
  <si>
    <t>Vnútorná omietka stien vápennocementová jadrová (hrubá), hr. 20 mm</t>
  </si>
  <si>
    <t>142181609</t>
  </si>
  <si>
    <t>612460383.S</t>
  </si>
  <si>
    <t>Vnútorná omietka stien vápennocementová štuková (jemná), hr. 3 mm</t>
  </si>
  <si>
    <t>2042754816</t>
  </si>
  <si>
    <t>622460124.S</t>
  </si>
  <si>
    <t>Príprava vonkajšieho podkladu stien penetráciou pod omietky a nátery</t>
  </si>
  <si>
    <t>-372873387</t>
  </si>
  <si>
    <t>622460151.S</t>
  </si>
  <si>
    <t>Príprava vonkajšieho podkladu stien cementovým prednástrekom, hr. 3 mm</t>
  </si>
  <si>
    <t>840529340</t>
  </si>
  <si>
    <t>622460243.S</t>
  </si>
  <si>
    <t>Vonkajšia omietka stien vápennocementová jadrová (hrubá), hr. 20 mm</t>
  </si>
  <si>
    <t>1045798271</t>
  </si>
  <si>
    <t>622461033.S</t>
  </si>
  <si>
    <t>Vonkajšia omietka stien pastovitá silikátová roztieraná, hr. 2 mm</t>
  </si>
  <si>
    <t>-73527897</t>
  </si>
  <si>
    <t>622461281.S</t>
  </si>
  <si>
    <t>Vonkajšia omietka stien pastovitá dekoratívna mozaiková</t>
  </si>
  <si>
    <t>509214295</t>
  </si>
  <si>
    <t>622481119.S</t>
  </si>
  <si>
    <t>Potiahnutie vonkajších stien sklotextilnou mriežkou s celoplošným prilepením</t>
  </si>
  <si>
    <t>1236236004</t>
  </si>
  <si>
    <t>941955003.S</t>
  </si>
  <si>
    <t>Lešenie ľahké pracovné pomocné s výškou lešeňovej podlahy nad 1,90 do 2,50 m</t>
  </si>
  <si>
    <t>306480530</t>
  </si>
  <si>
    <t>952903011.R</t>
  </si>
  <si>
    <t>Čistenie zvislých plôch murovaných konštrukcií tlakovou vodou od prachu, usadenín a pod. z úrovne terénu</t>
  </si>
  <si>
    <t>-548527520</t>
  </si>
  <si>
    <t>513190229</t>
  </si>
  <si>
    <t>764410450.S</t>
  </si>
  <si>
    <t>Oplechovanie parapetov z poplastovaného plechu, vrátane rohov r.š. do 330 mm</t>
  </si>
  <si>
    <t>-928412796</t>
  </si>
  <si>
    <t>766</t>
  </si>
  <si>
    <t>Konštrukcie stolárske</t>
  </si>
  <si>
    <t>766621081.S</t>
  </si>
  <si>
    <t>Montáž okna plastového na PUR penu</t>
  </si>
  <si>
    <t>1585835980</t>
  </si>
  <si>
    <t>611410006200.R</t>
  </si>
  <si>
    <t>Plastové okno jednokrídlové, vxš 800x800 mm</t>
  </si>
  <si>
    <t>-487174249</t>
  </si>
  <si>
    <t>611410005500.R</t>
  </si>
  <si>
    <t>Plastové okno jednokrídlové, vxš 900x600 mm</t>
  </si>
  <si>
    <t>303079960</t>
  </si>
  <si>
    <t>766641161.S</t>
  </si>
  <si>
    <t>Montáž dverí plastových, vchodových, 1 m obvodu dverí</t>
  </si>
  <si>
    <t>778331975</t>
  </si>
  <si>
    <t>553410032100.1</t>
  </si>
  <si>
    <t>Dvere plastové jednokrídlové vchodové 900x2100 mm</t>
  </si>
  <si>
    <t>-1096264039</t>
  </si>
  <si>
    <t>766694141.S</t>
  </si>
  <si>
    <t>Montáž parapetnej dosky plastovej šírky do 300 mm, dĺžky do 1000 mm</t>
  </si>
  <si>
    <t>958310955</t>
  </si>
  <si>
    <t>26</t>
  </si>
  <si>
    <t>611560000100.S</t>
  </si>
  <si>
    <t>Parapetná doska plastová, šírka 150 mm, komôrková vnútorná</t>
  </si>
  <si>
    <t>-1120833618</t>
  </si>
  <si>
    <t>27</t>
  </si>
  <si>
    <t>611560000800.S</t>
  </si>
  <si>
    <t>Plastové krytky k vnútorným parapetom plastovým, pár</t>
  </si>
  <si>
    <t>37534761</t>
  </si>
  <si>
    <t>28</t>
  </si>
  <si>
    <t>998766101.S</t>
  </si>
  <si>
    <t>Presun hmot pre konštrukcie stolárske v objektoch výšky do 6 m</t>
  </si>
  <si>
    <t>-345977177</t>
  </si>
  <si>
    <t>29</t>
  </si>
  <si>
    <t>767652220.S</t>
  </si>
  <si>
    <t>Montáž vrát otočných, osadených do oceľovej konštrukcie, s plochou nad 6 do 9 m2</t>
  </si>
  <si>
    <t>1547175008</t>
  </si>
  <si>
    <t>30</t>
  </si>
  <si>
    <t>553410058800.S</t>
  </si>
  <si>
    <t>Vráta oceľové dvojkrídlové s rámom 3000x2750 mm, vč. povrchovej úpravy</t>
  </si>
  <si>
    <t>-543160926</t>
  </si>
  <si>
    <t>31</t>
  </si>
  <si>
    <t>1619335286</t>
  </si>
  <si>
    <t>784</t>
  </si>
  <si>
    <t>Maľby</t>
  </si>
  <si>
    <t>784411301.S</t>
  </si>
  <si>
    <t>Pačokovanie vápenným mliekom jednonásobné jemnozrnných podkladov výšky do 3,80 m</t>
  </si>
  <si>
    <t>-702071654</t>
  </si>
  <si>
    <t>33</t>
  </si>
  <si>
    <t>784422271.S</t>
  </si>
  <si>
    <t>Maľby vápenné základné dvojnásobné, ručne nanášané na jemnozrnný podklad výšky do 3,80 m</t>
  </si>
  <si>
    <t>-435327424</t>
  </si>
  <si>
    <t>01.03 - Podlaha</t>
  </si>
  <si>
    <t>631315611.R</t>
  </si>
  <si>
    <t>Mazanina z betónu (m3) tr. C 30/37 XC4, XA3 hr.nad 120 do 240 mm</t>
  </si>
  <si>
    <t>-166154647</t>
  </si>
  <si>
    <t>631316192.S</t>
  </si>
  <si>
    <t>Povrchová úprava vsypovou zmesou betónových (pancierových) podláh, veľmi vysoké zaťaženie, hr. vsypu 3 mm</t>
  </si>
  <si>
    <t>-1266692405</t>
  </si>
  <si>
    <t>631319155.S</t>
  </si>
  <si>
    <t>Príplatok za prehlad. povrchu betónovej mazaniny min. tr.C 8/10 oceľ. hlad. hr. 120-240 mm</t>
  </si>
  <si>
    <t>850988520</t>
  </si>
  <si>
    <t>631319175.S</t>
  </si>
  <si>
    <t>Príplatok za strhnutie povrchu mazaniny latou pre hr. obidvoch vrstiev mazaniny nad 120 do 240 mm</t>
  </si>
  <si>
    <t>1292459358</t>
  </si>
  <si>
    <t>631351101.S</t>
  </si>
  <si>
    <t>Debnenie stien, rýh a otvorov v podlahách zhotovenie</t>
  </si>
  <si>
    <t>-1388517608</t>
  </si>
  <si>
    <t>631351102.S</t>
  </si>
  <si>
    <t>Debnenie stien, rýh a otvorov v podlahách odstránenie</t>
  </si>
  <si>
    <t>805793313</t>
  </si>
  <si>
    <t>631362442.S</t>
  </si>
  <si>
    <t>Výstuž mazanín z betónov (z kameniva) a z ľahkých betónov zo sietí KARI, priemer drôtu 8/8 mm, veľkosť oka 150x150 mm</t>
  </si>
  <si>
    <t>1232888573</t>
  </si>
  <si>
    <t>632001051.R</t>
  </si>
  <si>
    <t>Vyčistenie bet.podlahy a penetračný hĺbkový náter betónových podkladov podláh</t>
  </si>
  <si>
    <t>-273247194</t>
  </si>
  <si>
    <t>919732111.S</t>
  </si>
  <si>
    <t>Úprava povrchu cementobetónového krytu brúsením, hr. do 2 mm</t>
  </si>
  <si>
    <t>-1411665995</t>
  </si>
  <si>
    <t>957311423.S</t>
  </si>
  <si>
    <t>Loptová termonapájačka pre napájanie hovädzieho dobytka vč. napojenia</t>
  </si>
  <si>
    <t>-703181760</t>
  </si>
  <si>
    <t>-1963838640</t>
  </si>
  <si>
    <t>01.04 - Okapový chodník</t>
  </si>
  <si>
    <t xml:space="preserve">    1 - Zemné práce</t>
  </si>
  <si>
    <t xml:space="preserve">    2 - Zakladanie</t>
  </si>
  <si>
    <t xml:space="preserve">    5 - Komunikácie</t>
  </si>
  <si>
    <t>Zemné práce</t>
  </si>
  <si>
    <t>130201001.S</t>
  </si>
  <si>
    <t>Výkop jamy a ryhy v obmedzenom priestore horn. tr.3 ručne</t>
  </si>
  <si>
    <t>-1400473815</t>
  </si>
  <si>
    <t>162201102.S</t>
  </si>
  <si>
    <t>Vodorovné premiestnenie výkopku z horniny 1-4 nad 20-50m</t>
  </si>
  <si>
    <t>1129607398</t>
  </si>
  <si>
    <t>167101100.S</t>
  </si>
  <si>
    <t>Nakladanie výkopku tr.1-4 ručne</t>
  </si>
  <si>
    <t>-262508457</t>
  </si>
  <si>
    <t>171201101.S</t>
  </si>
  <si>
    <t>Uloženie sypaniny do násypov s rozprestretím sypaniny vo vrstvách a s hrubým urovnaním nezhutnených</t>
  </si>
  <si>
    <t>259621700</t>
  </si>
  <si>
    <t>Zakladanie</t>
  </si>
  <si>
    <t>215901101.S</t>
  </si>
  <si>
    <t>Zhutnenie podložia z rastlej horniny 1 až 4 pod násypy, z hornina súdržných do 92 % PS a nesúdržných</t>
  </si>
  <si>
    <t>-1824312456</t>
  </si>
  <si>
    <t>Komunikácie</t>
  </si>
  <si>
    <t>564750311.S</t>
  </si>
  <si>
    <t>Podklad pre okapový chodník z kameniva hrubého drveného fr. 16-32 mm s rozprestretím a zhutnením hr. 150 mm, plochy do 200 m2</t>
  </si>
  <si>
    <t>-2051555924</t>
  </si>
  <si>
    <t>581114113.R</t>
  </si>
  <si>
    <t>Kryt z betónu prostého C 20/25 komunikácií pre peších hr. 150 mm vč. dilátacií</t>
  </si>
  <si>
    <t>-564161099</t>
  </si>
  <si>
    <t>916531112.S</t>
  </si>
  <si>
    <t>Osadenie záhonového alebo parkového obrubníka betón., do lôžka z bet. pros. tr. C 16/20 bez bočnej opory</t>
  </si>
  <si>
    <t>995822976</t>
  </si>
  <si>
    <t>592170001800.S</t>
  </si>
  <si>
    <t>Obrubník parkový, šxv 50x200 mm</t>
  </si>
  <si>
    <t>2096763868</t>
  </si>
  <si>
    <t>918101112.S</t>
  </si>
  <si>
    <t>Lôžko pod obrubníky, krajníky alebo obruby z dlažobných kociek z betónu prostého tr. C 16/20</t>
  </si>
  <si>
    <t>1353377997</t>
  </si>
  <si>
    <t>878611663</t>
  </si>
  <si>
    <t>01.05 - Búracie práce</t>
  </si>
  <si>
    <t>962032231.S</t>
  </si>
  <si>
    <t xml:space="preserve">Búranie muriva alebo vybúranie otvorov plochy nad 4 m2 nadzákladového z tehál pálených, vápenopieskových, cementových na maltu,  -1,90500t</t>
  </si>
  <si>
    <t>1903951299</t>
  </si>
  <si>
    <t>962032631.S</t>
  </si>
  <si>
    <t xml:space="preserve">Búranie komínov. muriva z tehál nad strechou na akúkoľvek maltu,  -1,63300t</t>
  </si>
  <si>
    <t>2021581280</t>
  </si>
  <si>
    <t>968061115.S</t>
  </si>
  <si>
    <t>Demontáž okien drevených, 1 bm obvodu - 0,008t</t>
  </si>
  <si>
    <t>-1487991804</t>
  </si>
  <si>
    <t>968061125.S</t>
  </si>
  <si>
    <t>Vyvesenie dreveného dverného krídla do suti plochy do 2 m2, -0,02400t</t>
  </si>
  <si>
    <t>682007653</t>
  </si>
  <si>
    <t>968071116.S</t>
  </si>
  <si>
    <t>Demontáž dverí kovových vchodových, 1 bm obvodu - 0,005t</t>
  </si>
  <si>
    <t>-1200129727</t>
  </si>
  <si>
    <t>968072455.S</t>
  </si>
  <si>
    <t xml:space="preserve">Vybúranie kovových dverových zárubní plochy do 2 m2,  -0,07600t</t>
  </si>
  <si>
    <t>1009793337</t>
  </si>
  <si>
    <t>978013191.S</t>
  </si>
  <si>
    <t xml:space="preserve">Otlčenie omietok stien vnútorných vápenných alebo vápennocementových v rozsahu do 100 %,  -0,04600t</t>
  </si>
  <si>
    <t>-460297617</t>
  </si>
  <si>
    <t>978021191.S</t>
  </si>
  <si>
    <t xml:space="preserve">Otlčenie omietok stien vnútorných cementových v rozsahu do 100 %,  -0,06100t</t>
  </si>
  <si>
    <t>983536983</t>
  </si>
  <si>
    <t>978036191.S</t>
  </si>
  <si>
    <t xml:space="preserve">Otlčenie omietok šľachtených a pod., vonkajších brizolitových, v rozsahu do 100 %,  -0,05000t</t>
  </si>
  <si>
    <t>-1512164282</t>
  </si>
  <si>
    <t>979081111.S</t>
  </si>
  <si>
    <t>Odvoz sutiny a vybúraných hmôt na skládku do 1 km</t>
  </si>
  <si>
    <t>547511368</t>
  </si>
  <si>
    <t>979081121.S</t>
  </si>
  <si>
    <t>Odvoz sutiny a vybúraných hmôt na skládku za každý ďalší 1 km</t>
  </si>
  <si>
    <t>733972457</t>
  </si>
  <si>
    <t>979082111.S</t>
  </si>
  <si>
    <t>Vnútrostavenisková doprava sutiny a vybúraných hmôt do 10 m</t>
  </si>
  <si>
    <t>-1682263466</t>
  </si>
  <si>
    <t>979082121.S</t>
  </si>
  <si>
    <t>Vnútrostavenisková doprava sutiny a vybúraných hmôt za každých ďalších 5 m</t>
  </si>
  <si>
    <t>1467301911</t>
  </si>
  <si>
    <t>979089012.S</t>
  </si>
  <si>
    <t>Poplatok za skládku - betón, tehly, dlaždice (17 01) ostatné</t>
  </si>
  <si>
    <t>-729889002</t>
  </si>
  <si>
    <t>979089112.S</t>
  </si>
  <si>
    <t>Poplatok za skládku - drevo, sklo, plasty (17 02 ), ostatné</t>
  </si>
  <si>
    <t>-1317741426</t>
  </si>
  <si>
    <t>979089312.S</t>
  </si>
  <si>
    <t>Poplatok za skládku - kovy (meď, bronz, mosadz atď.) (17 04 ), ostatné</t>
  </si>
  <si>
    <t>-2097875255</t>
  </si>
  <si>
    <t>762822820.S</t>
  </si>
  <si>
    <t>Demontáž stropníc z reziva prierezovej plochy 144 - 288 cm2, -0,01700 t</t>
  </si>
  <si>
    <t>-1434380709</t>
  </si>
  <si>
    <t>762841812.S</t>
  </si>
  <si>
    <t>Demontáž podbíjania obkladov stropov a striech sklonu do 60° z dosiek hr. do 35 mm s omietkou, -0,04000 t</t>
  </si>
  <si>
    <t>990398040</t>
  </si>
  <si>
    <t>764339810.S</t>
  </si>
  <si>
    <t xml:space="preserve">Demontáž lemovania komínov na vlnitej alebo hladkej krytine v ploche, so sklonom do 30°  -0,00720t</t>
  </si>
  <si>
    <t>-1284455304</t>
  </si>
  <si>
    <t>764391820.S</t>
  </si>
  <si>
    <t xml:space="preserve">Demontáž ostatných strešných prvkov, záveterné lišty, so sklonom do 30° rš 250 a 330 mm,  -0,00192t</t>
  </si>
  <si>
    <t>-1974293711</t>
  </si>
  <si>
    <t>764393830.S</t>
  </si>
  <si>
    <t xml:space="preserve">Demontáž hrebeňa so sklonom do 30st. rš 250 a 400 mm,  -0,00197t</t>
  </si>
  <si>
    <t>239993416</t>
  </si>
  <si>
    <t>767392803.1</t>
  </si>
  <si>
    <t xml:space="preserve">Demontáž krytín striech z plechov privarených,  -0,00700t</t>
  </si>
  <si>
    <t>-341659869</t>
  </si>
  <si>
    <t>01.06 - Bleskozvod</t>
  </si>
  <si>
    <t>D3 - Montážne práce</t>
  </si>
  <si>
    <t xml:space="preserve">    D4 - M-21 ELEKTROMONTÁŽE</t>
  </si>
  <si>
    <t xml:space="preserve">    D5 - M-46 MONTÁŽE ZEMNÝCH PRÁC</t>
  </si>
  <si>
    <t>D3</t>
  </si>
  <si>
    <t>Montážne práce</t>
  </si>
  <si>
    <t>D4</t>
  </si>
  <si>
    <t>M-21 ELEKTROMONTÁŽE</t>
  </si>
  <si>
    <t>210220101</t>
  </si>
  <si>
    <t>Zvodový vodič včítane podpery FeZn do D 10 mm, A1 D 10 mm Cu D 8 mm</t>
  </si>
  <si>
    <t>64</t>
  </si>
  <si>
    <t>210220301</t>
  </si>
  <si>
    <t>Bleskozvodová svorka do 2 skrutiek (SS, SR 03)</t>
  </si>
  <si>
    <t>KUS</t>
  </si>
  <si>
    <t>210220302</t>
  </si>
  <si>
    <t>Bleskozvodová svorka nad 2 skrutky (ST, SJ, SK, SZ, SR 01, 02)</t>
  </si>
  <si>
    <t>210220372</t>
  </si>
  <si>
    <t>Ochranný uholník alebo rúrka s držiak. do steny</t>
  </si>
  <si>
    <t>210220401</t>
  </si>
  <si>
    <t>Označenie zvodov štítkami smaltované, z umelej hmot</t>
  </si>
  <si>
    <t>VODIC AlMgSi 8</t>
  </si>
  <si>
    <t>KG</t>
  </si>
  <si>
    <t>256</t>
  </si>
  <si>
    <t>1.1</t>
  </si>
  <si>
    <t>SVORKA SZ</t>
  </si>
  <si>
    <t>KS</t>
  </si>
  <si>
    <t>1.2</t>
  </si>
  <si>
    <t>SVORKA SK</t>
  </si>
  <si>
    <t>1.3</t>
  </si>
  <si>
    <t>SVORKA SO</t>
  </si>
  <si>
    <t>1.4</t>
  </si>
  <si>
    <t>SVORKA SP1</t>
  </si>
  <si>
    <t>1.5</t>
  </si>
  <si>
    <t>SVORKA SS</t>
  </si>
  <si>
    <t>1.6</t>
  </si>
  <si>
    <t>PODPERA PV 01</t>
  </si>
  <si>
    <t>1.7</t>
  </si>
  <si>
    <t>SVORKA SR 02</t>
  </si>
  <si>
    <t>1.9</t>
  </si>
  <si>
    <t>OCHRANNY UHOLNIK OU</t>
  </si>
  <si>
    <t>36</t>
  </si>
  <si>
    <t>1.10</t>
  </si>
  <si>
    <t>DRZIAK OU DOU</t>
  </si>
  <si>
    <t>38</t>
  </si>
  <si>
    <t>1.11</t>
  </si>
  <si>
    <t>PODPERA PV 23</t>
  </si>
  <si>
    <t>40</t>
  </si>
  <si>
    <t>1.12</t>
  </si>
  <si>
    <t>PODPERA PV 15</t>
  </si>
  <si>
    <t>42</t>
  </si>
  <si>
    <t>1.13</t>
  </si>
  <si>
    <t>ZEMNIACA TYC ZT1+Montaz</t>
  </si>
  <si>
    <t>44</t>
  </si>
  <si>
    <t>1.14</t>
  </si>
  <si>
    <t>FeZn pr. 10 mm</t>
  </si>
  <si>
    <t>46</t>
  </si>
  <si>
    <t>1.15</t>
  </si>
  <si>
    <t>FeZn 30x4 mm</t>
  </si>
  <si>
    <t>48</t>
  </si>
  <si>
    <t>1.16</t>
  </si>
  <si>
    <t>SVORKA SR 03</t>
  </si>
  <si>
    <t>50</t>
  </si>
  <si>
    <t>1.8</t>
  </si>
  <si>
    <t>PODRUZNY MATERIAL</t>
  </si>
  <si>
    <t>ODBORNA PREHLIADKA A SKUSKA</t>
  </si>
  <si>
    <t>HOD</t>
  </si>
  <si>
    <t>34</t>
  </si>
  <si>
    <t>D5</t>
  </si>
  <si>
    <t>M-46 MONTÁŽE ZEMNÝCH PRÁC</t>
  </si>
  <si>
    <t>460200153</t>
  </si>
  <si>
    <t>Hĺbenie káblovej ryhy 35 cm širokej a 70 cm hlbokej, v zemine triedy 3</t>
  </si>
  <si>
    <t>460560154</t>
  </si>
  <si>
    <t>Ručný zásyp nezap. káblovej ryhy bez zhutn. zeminy, 35 cm širokej, 70 cm hlbokej v zemine tr. 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</si>
</sst>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202303032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MAŠTALE PRE HOVÄDZÍ DOBYTOK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k.ú. Osadné, parc.č. C KN 1631/2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23. 1. 2025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40.0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Filip Cichý, Hrabovec nad Laborcom s.č. 2, 067 01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Ing.Róbert Šmajda, Palárikova 1603/2, 069 01 Snina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Martin Kofira - KM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ROUND(SUM(AG96:AG101),2)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ROUND(SUM(AS96:AS101),2)</f>
        <v>0</v>
      </c>
      <c r="AT95" s="113">
        <f>ROUND(SUM(AV95:AW95),2)</f>
        <v>0</v>
      </c>
      <c r="AU95" s="114">
        <f>ROUND(SUM(AU96:AU101),5)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ROUND(SUM(AZ96:AZ101),2)</f>
        <v>0</v>
      </c>
      <c r="BA95" s="113">
        <f>ROUND(SUM(BA96:BA101),2)</f>
        <v>0</v>
      </c>
      <c r="BB95" s="113">
        <f>ROUND(SUM(BB96:BB101),2)</f>
        <v>0</v>
      </c>
      <c r="BC95" s="113">
        <f>ROUND(SUM(BC96:BC101),2)</f>
        <v>0</v>
      </c>
      <c r="BD95" s="115">
        <f>ROUND(SUM(BD96:BD101),2)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16.5" customHeight="1">
      <c r="A96" s="117" t="s">
        <v>84</v>
      </c>
      <c r="B96" s="65"/>
      <c r="C96" s="10"/>
      <c r="D96" s="10"/>
      <c r="E96" s="118" t="s">
        <v>85</v>
      </c>
      <c r="F96" s="118"/>
      <c r="G96" s="118"/>
      <c r="H96" s="118"/>
      <c r="I96" s="118"/>
      <c r="J96" s="10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'01.01 - Strecha'!J32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87</v>
      </c>
      <c r="AR96" s="65"/>
      <c r="AS96" s="121">
        <v>0</v>
      </c>
      <c r="AT96" s="122">
        <f>ROUND(SUM(AV96:AW96),2)</f>
        <v>0</v>
      </c>
      <c r="AU96" s="123">
        <f>'01.01 - Strecha'!P128</f>
        <v>0</v>
      </c>
      <c r="AV96" s="122">
        <f>'01.01 - Strecha'!J35</f>
        <v>0</v>
      </c>
      <c r="AW96" s="122">
        <f>'01.01 - Strecha'!J36</f>
        <v>0</v>
      </c>
      <c r="AX96" s="122">
        <f>'01.01 - Strecha'!J37</f>
        <v>0</v>
      </c>
      <c r="AY96" s="122">
        <f>'01.01 - Strecha'!J38</f>
        <v>0</v>
      </c>
      <c r="AZ96" s="122">
        <f>'01.01 - Strecha'!F35</f>
        <v>0</v>
      </c>
      <c r="BA96" s="122">
        <f>'01.01 - Strecha'!F36</f>
        <v>0</v>
      </c>
      <c r="BB96" s="122">
        <f>'01.01 - Strecha'!F37</f>
        <v>0</v>
      </c>
      <c r="BC96" s="122">
        <f>'01.01 - Strecha'!F38</f>
        <v>0</v>
      </c>
      <c r="BD96" s="124">
        <f>'01.01 - Strecha'!F39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6.5" customHeight="1">
      <c r="A97" s="117" t="s">
        <v>84</v>
      </c>
      <c r="B97" s="65"/>
      <c r="C97" s="10"/>
      <c r="D97" s="10"/>
      <c r="E97" s="118" t="s">
        <v>90</v>
      </c>
      <c r="F97" s="118"/>
      <c r="G97" s="118"/>
      <c r="H97" s="118"/>
      <c r="I97" s="118"/>
      <c r="J97" s="10"/>
      <c r="K97" s="118" t="s">
        <v>91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'01.02 - Okná, omietky'!J32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87</v>
      </c>
      <c r="AR97" s="65"/>
      <c r="AS97" s="121">
        <v>0</v>
      </c>
      <c r="AT97" s="122">
        <f>ROUND(SUM(AV97:AW97),2)</f>
        <v>0</v>
      </c>
      <c r="AU97" s="123">
        <f>'01.02 - Okná, omietky'!P130</f>
        <v>0</v>
      </c>
      <c r="AV97" s="122">
        <f>'01.02 - Okná, omietky'!J35</f>
        <v>0</v>
      </c>
      <c r="AW97" s="122">
        <f>'01.02 - Okná, omietky'!J36</f>
        <v>0</v>
      </c>
      <c r="AX97" s="122">
        <f>'01.02 - Okná, omietky'!J37</f>
        <v>0</v>
      </c>
      <c r="AY97" s="122">
        <f>'01.02 - Okná, omietky'!J38</f>
        <v>0</v>
      </c>
      <c r="AZ97" s="122">
        <f>'01.02 - Okná, omietky'!F35</f>
        <v>0</v>
      </c>
      <c r="BA97" s="122">
        <f>'01.02 - Okná, omietky'!F36</f>
        <v>0</v>
      </c>
      <c r="BB97" s="122">
        <f>'01.02 - Okná, omietky'!F37</f>
        <v>0</v>
      </c>
      <c r="BC97" s="122">
        <f>'01.02 - Okná, omietky'!F38</f>
        <v>0</v>
      </c>
      <c r="BD97" s="124">
        <f>'01.02 - Okná, omietky'!F39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16.5" customHeight="1">
      <c r="A98" s="117" t="s">
        <v>84</v>
      </c>
      <c r="B98" s="65"/>
      <c r="C98" s="10"/>
      <c r="D98" s="10"/>
      <c r="E98" s="118" t="s">
        <v>93</v>
      </c>
      <c r="F98" s="118"/>
      <c r="G98" s="118"/>
      <c r="H98" s="118"/>
      <c r="I98" s="118"/>
      <c r="J98" s="10"/>
      <c r="K98" s="118" t="s">
        <v>94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'01.03 - Podlaha'!J32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87</v>
      </c>
      <c r="AR98" s="65"/>
      <c r="AS98" s="121">
        <v>0</v>
      </c>
      <c r="AT98" s="122">
        <f>ROUND(SUM(AV98:AW98),2)</f>
        <v>0</v>
      </c>
      <c r="AU98" s="123">
        <f>'01.03 - Podlaha'!P124</f>
        <v>0</v>
      </c>
      <c r="AV98" s="122">
        <f>'01.03 - Podlaha'!J35</f>
        <v>0</v>
      </c>
      <c r="AW98" s="122">
        <f>'01.03 - Podlaha'!J36</f>
        <v>0</v>
      </c>
      <c r="AX98" s="122">
        <f>'01.03 - Podlaha'!J37</f>
        <v>0</v>
      </c>
      <c r="AY98" s="122">
        <f>'01.03 - Podlaha'!J38</f>
        <v>0</v>
      </c>
      <c r="AZ98" s="122">
        <f>'01.03 - Podlaha'!F35</f>
        <v>0</v>
      </c>
      <c r="BA98" s="122">
        <f>'01.03 - Podlaha'!F36</f>
        <v>0</v>
      </c>
      <c r="BB98" s="122">
        <f>'01.03 - Podlaha'!F37</f>
        <v>0</v>
      </c>
      <c r="BC98" s="122">
        <f>'01.03 - Podlaha'!F38</f>
        <v>0</v>
      </c>
      <c r="BD98" s="124">
        <f>'01.03 - Podlaha'!F39</f>
        <v>0</v>
      </c>
      <c r="BE98" s="4"/>
      <c r="BT98" s="23" t="s">
        <v>88</v>
      </c>
      <c r="BV98" s="23" t="s">
        <v>77</v>
      </c>
      <c r="BW98" s="23" t="s">
        <v>95</v>
      </c>
      <c r="BX98" s="23" t="s">
        <v>83</v>
      </c>
      <c r="CL98" s="23" t="s">
        <v>1</v>
      </c>
    </row>
    <row r="99" s="4" customFormat="1" ht="16.5" customHeight="1">
      <c r="A99" s="117" t="s">
        <v>84</v>
      </c>
      <c r="B99" s="65"/>
      <c r="C99" s="10"/>
      <c r="D99" s="10"/>
      <c r="E99" s="118" t="s">
        <v>96</v>
      </c>
      <c r="F99" s="118"/>
      <c r="G99" s="118"/>
      <c r="H99" s="118"/>
      <c r="I99" s="118"/>
      <c r="J99" s="10"/>
      <c r="K99" s="118" t="s">
        <v>97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'01.04 - Okapový chodník'!J32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87</v>
      </c>
      <c r="AR99" s="65"/>
      <c r="AS99" s="121">
        <v>0</v>
      </c>
      <c r="AT99" s="122">
        <f>ROUND(SUM(AV99:AW99),2)</f>
        <v>0</v>
      </c>
      <c r="AU99" s="123">
        <f>'01.04 - Okapový chodník'!P126</f>
        <v>0</v>
      </c>
      <c r="AV99" s="122">
        <f>'01.04 - Okapový chodník'!J35</f>
        <v>0</v>
      </c>
      <c r="AW99" s="122">
        <f>'01.04 - Okapový chodník'!J36</f>
        <v>0</v>
      </c>
      <c r="AX99" s="122">
        <f>'01.04 - Okapový chodník'!J37</f>
        <v>0</v>
      </c>
      <c r="AY99" s="122">
        <f>'01.04 - Okapový chodník'!J38</f>
        <v>0</v>
      </c>
      <c r="AZ99" s="122">
        <f>'01.04 - Okapový chodník'!F35</f>
        <v>0</v>
      </c>
      <c r="BA99" s="122">
        <f>'01.04 - Okapový chodník'!F36</f>
        <v>0</v>
      </c>
      <c r="BB99" s="122">
        <f>'01.04 - Okapový chodník'!F37</f>
        <v>0</v>
      </c>
      <c r="BC99" s="122">
        <f>'01.04 - Okapový chodník'!F38</f>
        <v>0</v>
      </c>
      <c r="BD99" s="124">
        <f>'01.04 - Okapový chodník'!F39</f>
        <v>0</v>
      </c>
      <c r="BE99" s="4"/>
      <c r="BT99" s="23" t="s">
        <v>88</v>
      </c>
      <c r="BV99" s="23" t="s">
        <v>77</v>
      </c>
      <c r="BW99" s="23" t="s">
        <v>98</v>
      </c>
      <c r="BX99" s="23" t="s">
        <v>83</v>
      </c>
      <c r="CL99" s="23" t="s">
        <v>1</v>
      </c>
    </row>
    <row r="100" s="4" customFormat="1" ht="16.5" customHeight="1">
      <c r="A100" s="117" t="s">
        <v>84</v>
      </c>
      <c r="B100" s="65"/>
      <c r="C100" s="10"/>
      <c r="D100" s="10"/>
      <c r="E100" s="118" t="s">
        <v>99</v>
      </c>
      <c r="F100" s="118"/>
      <c r="G100" s="118"/>
      <c r="H100" s="118"/>
      <c r="I100" s="118"/>
      <c r="J100" s="10"/>
      <c r="K100" s="118" t="s">
        <v>100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'01.05 - Búracie práce'!J32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87</v>
      </c>
      <c r="AR100" s="65"/>
      <c r="AS100" s="121">
        <v>0</v>
      </c>
      <c r="AT100" s="122">
        <f>ROUND(SUM(AV100:AW100),2)</f>
        <v>0</v>
      </c>
      <c r="AU100" s="123">
        <f>'01.05 - Búracie práce'!P126</f>
        <v>0</v>
      </c>
      <c r="AV100" s="122">
        <f>'01.05 - Búracie práce'!J35</f>
        <v>0</v>
      </c>
      <c r="AW100" s="122">
        <f>'01.05 - Búracie práce'!J36</f>
        <v>0</v>
      </c>
      <c r="AX100" s="122">
        <f>'01.05 - Búracie práce'!J37</f>
        <v>0</v>
      </c>
      <c r="AY100" s="122">
        <f>'01.05 - Búracie práce'!J38</f>
        <v>0</v>
      </c>
      <c r="AZ100" s="122">
        <f>'01.05 - Búracie práce'!F35</f>
        <v>0</v>
      </c>
      <c r="BA100" s="122">
        <f>'01.05 - Búracie práce'!F36</f>
        <v>0</v>
      </c>
      <c r="BB100" s="122">
        <f>'01.05 - Búracie práce'!F37</f>
        <v>0</v>
      </c>
      <c r="BC100" s="122">
        <f>'01.05 - Búracie práce'!F38</f>
        <v>0</v>
      </c>
      <c r="BD100" s="124">
        <f>'01.05 - Búracie práce'!F39</f>
        <v>0</v>
      </c>
      <c r="BE100" s="4"/>
      <c r="BT100" s="23" t="s">
        <v>88</v>
      </c>
      <c r="BV100" s="23" t="s">
        <v>77</v>
      </c>
      <c r="BW100" s="23" t="s">
        <v>101</v>
      </c>
      <c r="BX100" s="23" t="s">
        <v>83</v>
      </c>
      <c r="CL100" s="23" t="s">
        <v>1</v>
      </c>
    </row>
    <row r="101" s="4" customFormat="1" ht="16.5" customHeight="1">
      <c r="A101" s="117" t="s">
        <v>84</v>
      </c>
      <c r="B101" s="65"/>
      <c r="C101" s="10"/>
      <c r="D101" s="10"/>
      <c r="E101" s="118" t="s">
        <v>102</v>
      </c>
      <c r="F101" s="118"/>
      <c r="G101" s="118"/>
      <c r="H101" s="118"/>
      <c r="I101" s="118"/>
      <c r="J101" s="10"/>
      <c r="K101" s="118" t="s">
        <v>103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'01.06 - Bleskozvod'!J32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87</v>
      </c>
      <c r="AR101" s="65"/>
      <c r="AS101" s="125">
        <v>0</v>
      </c>
      <c r="AT101" s="126">
        <f>ROUND(SUM(AV101:AW101),2)</f>
        <v>0</v>
      </c>
      <c r="AU101" s="127">
        <f>'01.06 - Bleskozvod'!P123</f>
        <v>0</v>
      </c>
      <c r="AV101" s="126">
        <f>'01.06 - Bleskozvod'!J35</f>
        <v>0</v>
      </c>
      <c r="AW101" s="126">
        <f>'01.06 - Bleskozvod'!J36</f>
        <v>0</v>
      </c>
      <c r="AX101" s="126">
        <f>'01.06 - Bleskozvod'!J37</f>
        <v>0</v>
      </c>
      <c r="AY101" s="126">
        <f>'01.06 - Bleskozvod'!J38</f>
        <v>0</v>
      </c>
      <c r="AZ101" s="126">
        <f>'01.06 - Bleskozvod'!F35</f>
        <v>0</v>
      </c>
      <c r="BA101" s="126">
        <f>'01.06 - Bleskozvod'!F36</f>
        <v>0</v>
      </c>
      <c r="BB101" s="126">
        <f>'01.06 - Bleskozvod'!F37</f>
        <v>0</v>
      </c>
      <c r="BC101" s="126">
        <f>'01.06 - Bleskozvod'!F38</f>
        <v>0</v>
      </c>
      <c r="BD101" s="128">
        <f>'01.06 - Bleskozvod'!F39</f>
        <v>0</v>
      </c>
      <c r="BE101" s="4"/>
      <c r="BT101" s="23" t="s">
        <v>88</v>
      </c>
      <c r="BV101" s="23" t="s">
        <v>77</v>
      </c>
      <c r="BW101" s="23" t="s">
        <v>104</v>
      </c>
      <c r="BX101" s="23" t="s">
        <v>83</v>
      </c>
      <c r="CL101" s="23" t="s">
        <v>1</v>
      </c>
    </row>
    <row r="102" s="2" customFormat="1" ht="30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35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</sheetData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.01 - Strecha'!C2" display="/"/>
    <hyperlink ref="A97" location="'01.02 - Okná, omietky'!C2" display="/"/>
    <hyperlink ref="A98" location="'01.03 - Podlaha'!C2" display="/"/>
    <hyperlink ref="A99" location="'01.04 - Okapový chodník'!C2" display="/"/>
    <hyperlink ref="A100" location="'01.05 - Búracie práce'!C2" display="/"/>
    <hyperlink ref="A101" location="'01.06 - Bleskoz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109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ROUND((SUM(BE128:BE161)),  2)</f>
        <v>0</v>
      </c>
      <c r="G35" s="137"/>
      <c r="H35" s="137"/>
      <c r="I35" s="138">
        <v>0.23000000000000001</v>
      </c>
      <c r="J35" s="136">
        <f>ROUND(((SUM(BE128:BE161))*I35),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ROUND((SUM(BF128:BF161)),  2)</f>
        <v>0</v>
      </c>
      <c r="G36" s="137"/>
      <c r="H36" s="137"/>
      <c r="I36" s="138">
        <v>0.23000000000000001</v>
      </c>
      <c r="J36" s="136">
        <f>ROUND(((SUM(BF128:BF161))*I36),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ROUND((SUM(BG128:BG161)),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ROUND((SUM(BH128:BH161)),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ROUND((SUM(BI128:BI161)),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01.01 - Strecha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115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116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117</v>
      </c>
      <c r="E101" s="158"/>
      <c r="F101" s="158"/>
      <c r="G101" s="158"/>
      <c r="H101" s="158"/>
      <c r="I101" s="158"/>
      <c r="J101" s="159">
        <f>J133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118</v>
      </c>
      <c r="E102" s="154"/>
      <c r="F102" s="154"/>
      <c r="G102" s="154"/>
      <c r="H102" s="154"/>
      <c r="I102" s="154"/>
      <c r="J102" s="155">
        <f>J135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119</v>
      </c>
      <c r="E103" s="158"/>
      <c r="F103" s="158"/>
      <c r="G103" s="158"/>
      <c r="H103" s="158"/>
      <c r="I103" s="158"/>
      <c r="J103" s="159">
        <f>J136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120</v>
      </c>
      <c r="E104" s="158"/>
      <c r="F104" s="158"/>
      <c r="G104" s="158"/>
      <c r="H104" s="158"/>
      <c r="I104" s="158"/>
      <c r="J104" s="159">
        <f>J141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121</v>
      </c>
      <c r="E105" s="158"/>
      <c r="F105" s="158"/>
      <c r="G105" s="158"/>
      <c r="H105" s="158"/>
      <c r="I105" s="158"/>
      <c r="J105" s="159">
        <f>J153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122</v>
      </c>
      <c r="E106" s="158"/>
      <c r="F106" s="158"/>
      <c r="G106" s="158"/>
      <c r="H106" s="158"/>
      <c r="I106" s="158"/>
      <c r="J106" s="159">
        <f>J156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123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OBNOVA MAŠTALE PRE HOVÄDZÍ DOBYTOK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106</v>
      </c>
      <c r="L117" s="18"/>
    </row>
    <row r="118" s="2" customFormat="1" ht="16.5" customHeight="1">
      <c r="A118" s="34"/>
      <c r="B118" s="35"/>
      <c r="C118" s="34"/>
      <c r="D118" s="34"/>
      <c r="E118" s="130" t="s">
        <v>107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108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01.01 - Strecha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k.ú. Osadné, parc.č. C KN 1631/2</v>
      </c>
      <c r="G122" s="34"/>
      <c r="H122" s="34"/>
      <c r="I122" s="28" t="s">
        <v>21</v>
      </c>
      <c r="J122" s="70" t="str">
        <f>IF(J14="","",J14)</f>
        <v>23. 1. 2025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40.05" customHeight="1">
      <c r="A124" s="34"/>
      <c r="B124" s="35"/>
      <c r="C124" s="28" t="s">
        <v>23</v>
      </c>
      <c r="D124" s="34"/>
      <c r="E124" s="34"/>
      <c r="F124" s="23" t="str">
        <f>E17</f>
        <v xml:space="preserve">Filip Cichý, Hrabovec nad Laborcom s.č. 2, 067 01 </v>
      </c>
      <c r="G124" s="34"/>
      <c r="H124" s="34"/>
      <c r="I124" s="28" t="s">
        <v>29</v>
      </c>
      <c r="J124" s="32" t="str">
        <f>E23</f>
        <v>Ing.Róbert Šmajda, Palárikova 1603/2, 069 01 Snina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Martin Kofira - KM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124</v>
      </c>
      <c r="D127" s="163" t="s">
        <v>60</v>
      </c>
      <c r="E127" s="163" t="s">
        <v>56</v>
      </c>
      <c r="F127" s="163" t="s">
        <v>57</v>
      </c>
      <c r="G127" s="163" t="s">
        <v>125</v>
      </c>
      <c r="H127" s="163" t="s">
        <v>126</v>
      </c>
      <c r="I127" s="163" t="s">
        <v>127</v>
      </c>
      <c r="J127" s="164" t="s">
        <v>112</v>
      </c>
      <c r="K127" s="165" t="s">
        <v>128</v>
      </c>
      <c r="L127" s="166"/>
      <c r="M127" s="87" t="s">
        <v>1</v>
      </c>
      <c r="N127" s="88" t="s">
        <v>39</v>
      </c>
      <c r="O127" s="88" t="s">
        <v>129</v>
      </c>
      <c r="P127" s="88" t="s">
        <v>130</v>
      </c>
      <c r="Q127" s="88" t="s">
        <v>131</v>
      </c>
      <c r="R127" s="88" t="s">
        <v>132</v>
      </c>
      <c r="S127" s="88" t="s">
        <v>133</v>
      </c>
      <c r="T127" s="89" t="s">
        <v>134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113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P129+P135</f>
        <v>0</v>
      </c>
      <c r="Q128" s="91"/>
      <c r="R128" s="168">
        <f>R129+R135</f>
        <v>6.760418239999999</v>
      </c>
      <c r="S128" s="91"/>
      <c r="T128" s="169">
        <f>T129+T135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114</v>
      </c>
      <c r="BK128" s="170">
        <f>BK129+BK135</f>
        <v>0</v>
      </c>
    </row>
    <row r="129" s="12" customFormat="1" ht="25.92" customHeight="1">
      <c r="A129" s="12"/>
      <c r="B129" s="171"/>
      <c r="C129" s="12"/>
      <c r="D129" s="172" t="s">
        <v>74</v>
      </c>
      <c r="E129" s="173" t="s">
        <v>135</v>
      </c>
      <c r="F129" s="173" t="s">
        <v>136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P130+P133</f>
        <v>0</v>
      </c>
      <c r="Q129" s="177"/>
      <c r="R129" s="178">
        <f>R130+R133</f>
        <v>0.36235020000000001</v>
      </c>
      <c r="S129" s="177"/>
      <c r="T129" s="179">
        <f>T130+T133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82</v>
      </c>
      <c r="AT129" s="180" t="s">
        <v>74</v>
      </c>
      <c r="AU129" s="180" t="s">
        <v>75</v>
      </c>
      <c r="AY129" s="172" t="s">
        <v>137</v>
      </c>
      <c r="BK129" s="181">
        <f>BK130+BK133</f>
        <v>0</v>
      </c>
    </row>
    <row r="130" s="12" customFormat="1" ht="22.8" customHeight="1">
      <c r="A130" s="12"/>
      <c r="B130" s="171"/>
      <c r="C130" s="12"/>
      <c r="D130" s="172" t="s">
        <v>74</v>
      </c>
      <c r="E130" s="182" t="s">
        <v>138</v>
      </c>
      <c r="F130" s="182" t="s">
        <v>139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SUM(P131:P132)</f>
        <v>0</v>
      </c>
      <c r="Q130" s="177"/>
      <c r="R130" s="178">
        <f>SUM(R131:R132)</f>
        <v>0.36235020000000001</v>
      </c>
      <c r="S130" s="177"/>
      <c r="T130" s="179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82</v>
      </c>
      <c r="AT130" s="180" t="s">
        <v>74</v>
      </c>
      <c r="AU130" s="180" t="s">
        <v>82</v>
      </c>
      <c r="AY130" s="172" t="s">
        <v>137</v>
      </c>
      <c r="BK130" s="181">
        <f>SUM(BK131:BK132)</f>
        <v>0</v>
      </c>
    </row>
    <row r="131" s="2" customFormat="1" ht="24.15" customHeight="1">
      <c r="A131" s="34"/>
      <c r="B131" s="184"/>
      <c r="C131" s="185" t="s">
        <v>82</v>
      </c>
      <c r="D131" s="185" t="s">
        <v>140</v>
      </c>
      <c r="E131" s="186" t="s">
        <v>141</v>
      </c>
      <c r="F131" s="187" t="s">
        <v>142</v>
      </c>
      <c r="G131" s="188" t="s">
        <v>143</v>
      </c>
      <c r="H131" s="189">
        <v>233.34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0.0015299999999999999</v>
      </c>
      <c r="R131" s="195">
        <f>Q131*H131</f>
        <v>0.3570102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144</v>
      </c>
      <c r="AT131" s="197" t="s">
        <v>140</v>
      </c>
      <c r="AU131" s="197" t="s">
        <v>88</v>
      </c>
      <c r="AY131" s="15" t="s">
        <v>137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144</v>
      </c>
      <c r="BM131" s="197" t="s">
        <v>145</v>
      </c>
    </row>
    <row r="132" s="2" customFormat="1" ht="24.15" customHeight="1">
      <c r="A132" s="34"/>
      <c r="B132" s="184"/>
      <c r="C132" s="185" t="s">
        <v>88</v>
      </c>
      <c r="D132" s="185" t="s">
        <v>140</v>
      </c>
      <c r="E132" s="186" t="s">
        <v>146</v>
      </c>
      <c r="F132" s="187" t="s">
        <v>147</v>
      </c>
      <c r="G132" s="188" t="s">
        <v>143</v>
      </c>
      <c r="H132" s="189">
        <v>133.5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4.0000000000000003E-05</v>
      </c>
      <c r="R132" s="195">
        <f>Q132*H132</f>
        <v>0.0053400000000000001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144</v>
      </c>
      <c r="AT132" s="197" t="s">
        <v>140</v>
      </c>
      <c r="AU132" s="197" t="s">
        <v>88</v>
      </c>
      <c r="AY132" s="15" t="s">
        <v>137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144</v>
      </c>
      <c r="BM132" s="197" t="s">
        <v>148</v>
      </c>
    </row>
    <row r="133" s="12" customFormat="1" ht="22.8" customHeight="1">
      <c r="A133" s="12"/>
      <c r="B133" s="171"/>
      <c r="C133" s="12"/>
      <c r="D133" s="172" t="s">
        <v>74</v>
      </c>
      <c r="E133" s="182" t="s">
        <v>149</v>
      </c>
      <c r="F133" s="182" t="s">
        <v>150</v>
      </c>
      <c r="G133" s="12"/>
      <c r="H133" s="12"/>
      <c r="I133" s="174"/>
      <c r="J133" s="183">
        <f>BK133</f>
        <v>0</v>
      </c>
      <c r="K133" s="12"/>
      <c r="L133" s="171"/>
      <c r="M133" s="176"/>
      <c r="N133" s="177"/>
      <c r="O133" s="177"/>
      <c r="P133" s="178">
        <f>P134</f>
        <v>0</v>
      </c>
      <c r="Q133" s="177"/>
      <c r="R133" s="178">
        <f>R134</f>
        <v>0</v>
      </c>
      <c r="S133" s="177"/>
      <c r="T133" s="179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82</v>
      </c>
      <c r="AT133" s="180" t="s">
        <v>74</v>
      </c>
      <c r="AU133" s="180" t="s">
        <v>82</v>
      </c>
      <c r="AY133" s="172" t="s">
        <v>137</v>
      </c>
      <c r="BK133" s="181">
        <f>BK134</f>
        <v>0</v>
      </c>
    </row>
    <row r="134" s="2" customFormat="1" ht="24.15" customHeight="1">
      <c r="A134" s="34"/>
      <c r="B134" s="184"/>
      <c r="C134" s="185" t="s">
        <v>151</v>
      </c>
      <c r="D134" s="185" t="s">
        <v>140</v>
      </c>
      <c r="E134" s="186" t="s">
        <v>152</v>
      </c>
      <c r="F134" s="187" t="s">
        <v>153</v>
      </c>
      <c r="G134" s="188" t="s">
        <v>154</v>
      </c>
      <c r="H134" s="189">
        <v>0.36199999999999999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144</v>
      </c>
      <c r="AT134" s="197" t="s">
        <v>140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144</v>
      </c>
      <c r="BM134" s="197" t="s">
        <v>155</v>
      </c>
    </row>
    <row r="135" s="12" customFormat="1" ht="25.92" customHeight="1">
      <c r="A135" s="12"/>
      <c r="B135" s="171"/>
      <c r="C135" s="12"/>
      <c r="D135" s="172" t="s">
        <v>74</v>
      </c>
      <c r="E135" s="173" t="s">
        <v>156</v>
      </c>
      <c r="F135" s="173" t="s">
        <v>157</v>
      </c>
      <c r="G135" s="12"/>
      <c r="H135" s="12"/>
      <c r="I135" s="174"/>
      <c r="J135" s="175">
        <f>BK135</f>
        <v>0</v>
      </c>
      <c r="K135" s="12"/>
      <c r="L135" s="171"/>
      <c r="M135" s="176"/>
      <c r="N135" s="177"/>
      <c r="O135" s="177"/>
      <c r="P135" s="178">
        <f>P136+P141+P153+P156</f>
        <v>0</v>
      </c>
      <c r="Q135" s="177"/>
      <c r="R135" s="178">
        <f>R136+R141+R153+R156</f>
        <v>6.3980680399999992</v>
      </c>
      <c r="S135" s="177"/>
      <c r="T135" s="179">
        <f>T136+T141+T153+T156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88</v>
      </c>
      <c r="AT135" s="180" t="s">
        <v>74</v>
      </c>
      <c r="AU135" s="180" t="s">
        <v>75</v>
      </c>
      <c r="AY135" s="172" t="s">
        <v>137</v>
      </c>
      <c r="BK135" s="181">
        <f>BK136+BK141+BK153+BK156</f>
        <v>0</v>
      </c>
    </row>
    <row r="136" s="12" customFormat="1" ht="22.8" customHeight="1">
      <c r="A136" s="12"/>
      <c r="B136" s="171"/>
      <c r="C136" s="12"/>
      <c r="D136" s="172" t="s">
        <v>74</v>
      </c>
      <c r="E136" s="182" t="s">
        <v>158</v>
      </c>
      <c r="F136" s="182" t="s">
        <v>159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SUM(P137:P140)</f>
        <v>0</v>
      </c>
      <c r="Q136" s="177"/>
      <c r="R136" s="178">
        <f>SUM(R137:R140)</f>
        <v>2.28568602</v>
      </c>
      <c r="S136" s="177"/>
      <c r="T136" s="179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88</v>
      </c>
      <c r="AT136" s="180" t="s">
        <v>74</v>
      </c>
      <c r="AU136" s="180" t="s">
        <v>82</v>
      </c>
      <c r="AY136" s="172" t="s">
        <v>137</v>
      </c>
      <c r="BK136" s="181">
        <f>SUM(BK137:BK140)</f>
        <v>0</v>
      </c>
    </row>
    <row r="137" s="2" customFormat="1" ht="33" customHeight="1">
      <c r="A137" s="34"/>
      <c r="B137" s="184"/>
      <c r="C137" s="185" t="s">
        <v>144</v>
      </c>
      <c r="D137" s="185" t="s">
        <v>140</v>
      </c>
      <c r="E137" s="186" t="s">
        <v>160</v>
      </c>
      <c r="F137" s="187" t="s">
        <v>161</v>
      </c>
      <c r="G137" s="188" t="s">
        <v>162</v>
      </c>
      <c r="H137" s="189">
        <v>416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163</v>
      </c>
      <c r="AT137" s="197" t="s">
        <v>140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163</v>
      </c>
      <c r="BM137" s="197" t="s">
        <v>164</v>
      </c>
    </row>
    <row r="138" s="2" customFormat="1" ht="16.5" customHeight="1">
      <c r="A138" s="34"/>
      <c r="B138" s="184"/>
      <c r="C138" s="199" t="s">
        <v>165</v>
      </c>
      <c r="D138" s="199" t="s">
        <v>166</v>
      </c>
      <c r="E138" s="200" t="s">
        <v>167</v>
      </c>
      <c r="F138" s="201" t="s">
        <v>168</v>
      </c>
      <c r="G138" s="202" t="s">
        <v>169</v>
      </c>
      <c r="H138" s="203">
        <v>4.3929999999999998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41</v>
      </c>
      <c r="O138" s="78"/>
      <c r="P138" s="195">
        <f>O138*H138</f>
        <v>0</v>
      </c>
      <c r="Q138" s="195">
        <v>0.5</v>
      </c>
      <c r="R138" s="195">
        <f>Q138*H138</f>
        <v>2.1964999999999999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170</v>
      </c>
      <c r="AT138" s="197" t="s">
        <v>166</v>
      </c>
      <c r="AU138" s="197" t="s">
        <v>88</v>
      </c>
      <c r="AY138" s="15" t="s">
        <v>137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163</v>
      </c>
      <c r="BM138" s="197" t="s">
        <v>171</v>
      </c>
    </row>
    <row r="139" s="2" customFormat="1" ht="44.25" customHeight="1">
      <c r="A139" s="34"/>
      <c r="B139" s="184"/>
      <c r="C139" s="185" t="s">
        <v>172</v>
      </c>
      <c r="D139" s="185" t="s">
        <v>140</v>
      </c>
      <c r="E139" s="186" t="s">
        <v>173</v>
      </c>
      <c r="F139" s="187" t="s">
        <v>174</v>
      </c>
      <c r="G139" s="188" t="s">
        <v>169</v>
      </c>
      <c r="H139" s="189">
        <v>3.9940000000000002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0.022329999999999999</v>
      </c>
      <c r="R139" s="195">
        <f>Q139*H139</f>
        <v>0.089186020000000005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163</v>
      </c>
      <c r="AT139" s="197" t="s">
        <v>140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163</v>
      </c>
      <c r="BM139" s="197" t="s">
        <v>175</v>
      </c>
    </row>
    <row r="140" s="2" customFormat="1" ht="24.15" customHeight="1">
      <c r="A140" s="34"/>
      <c r="B140" s="184"/>
      <c r="C140" s="185" t="s">
        <v>176</v>
      </c>
      <c r="D140" s="185" t="s">
        <v>140</v>
      </c>
      <c r="E140" s="186" t="s">
        <v>177</v>
      </c>
      <c r="F140" s="187" t="s">
        <v>178</v>
      </c>
      <c r="G140" s="188" t="s">
        <v>154</v>
      </c>
      <c r="H140" s="189">
        <v>2.286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163</v>
      </c>
      <c r="AT140" s="197" t="s">
        <v>140</v>
      </c>
      <c r="AU140" s="197" t="s">
        <v>88</v>
      </c>
      <c r="AY140" s="15" t="s">
        <v>137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163</v>
      </c>
      <c r="BM140" s="197" t="s">
        <v>179</v>
      </c>
    </row>
    <row r="141" s="12" customFormat="1" ht="22.8" customHeight="1">
      <c r="A141" s="12"/>
      <c r="B141" s="171"/>
      <c r="C141" s="12"/>
      <c r="D141" s="172" t="s">
        <v>74</v>
      </c>
      <c r="E141" s="182" t="s">
        <v>180</v>
      </c>
      <c r="F141" s="182" t="s">
        <v>181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SUM(P142:P152)</f>
        <v>0</v>
      </c>
      <c r="Q141" s="177"/>
      <c r="R141" s="178">
        <f>SUM(R142:R152)</f>
        <v>3.4246231999999992</v>
      </c>
      <c r="S141" s="177"/>
      <c r="T141" s="179">
        <f>SUM(T142:T152)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88</v>
      </c>
      <c r="AT141" s="180" t="s">
        <v>74</v>
      </c>
      <c r="AU141" s="180" t="s">
        <v>82</v>
      </c>
      <c r="AY141" s="172" t="s">
        <v>137</v>
      </c>
      <c r="BK141" s="181">
        <f>SUM(BK142:BK152)</f>
        <v>0</v>
      </c>
    </row>
    <row r="142" s="2" customFormat="1" ht="24.15" customHeight="1">
      <c r="A142" s="34"/>
      <c r="B142" s="184"/>
      <c r="C142" s="185" t="s">
        <v>182</v>
      </c>
      <c r="D142" s="185" t="s">
        <v>140</v>
      </c>
      <c r="E142" s="186" t="s">
        <v>183</v>
      </c>
      <c r="F142" s="187" t="s">
        <v>184</v>
      </c>
      <c r="G142" s="188" t="s">
        <v>162</v>
      </c>
      <c r="H142" s="189">
        <v>23.32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0.00032000000000000003</v>
      </c>
      <c r="R142" s="195">
        <f>Q142*H142</f>
        <v>0.007462400000000001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163</v>
      </c>
      <c r="AT142" s="197" t="s">
        <v>140</v>
      </c>
      <c r="AU142" s="197" t="s">
        <v>88</v>
      </c>
      <c r="AY142" s="15" t="s">
        <v>137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163</v>
      </c>
      <c r="BM142" s="197" t="s">
        <v>185</v>
      </c>
    </row>
    <row r="143" s="2" customFormat="1" ht="24.15" customHeight="1">
      <c r="A143" s="34"/>
      <c r="B143" s="184"/>
      <c r="C143" s="185" t="s">
        <v>138</v>
      </c>
      <c r="D143" s="185" t="s">
        <v>140</v>
      </c>
      <c r="E143" s="186" t="s">
        <v>186</v>
      </c>
      <c r="F143" s="187" t="s">
        <v>187</v>
      </c>
      <c r="G143" s="188" t="s">
        <v>162</v>
      </c>
      <c r="H143" s="189">
        <v>83.200000000000003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0.00032000000000000003</v>
      </c>
      <c r="R143" s="195">
        <f>Q143*H143</f>
        <v>0.026624000000000002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163</v>
      </c>
      <c r="AT143" s="197" t="s">
        <v>140</v>
      </c>
      <c r="AU143" s="197" t="s">
        <v>88</v>
      </c>
      <c r="AY143" s="15" t="s">
        <v>137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163</v>
      </c>
      <c r="BM143" s="197" t="s">
        <v>188</v>
      </c>
    </row>
    <row r="144" s="2" customFormat="1" ht="16.5" customHeight="1">
      <c r="A144" s="34"/>
      <c r="B144" s="184"/>
      <c r="C144" s="185" t="s">
        <v>189</v>
      </c>
      <c r="D144" s="185" t="s">
        <v>140</v>
      </c>
      <c r="E144" s="186" t="s">
        <v>190</v>
      </c>
      <c r="F144" s="187" t="s">
        <v>191</v>
      </c>
      <c r="G144" s="188" t="s">
        <v>162</v>
      </c>
      <c r="H144" s="189">
        <v>41.600000000000001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0.0040200000000000001</v>
      </c>
      <c r="R144" s="195">
        <f>Q144*H144</f>
        <v>0.16723200000000002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163</v>
      </c>
      <c r="AT144" s="197" t="s">
        <v>140</v>
      </c>
      <c r="AU144" s="197" t="s">
        <v>88</v>
      </c>
      <c r="AY144" s="15" t="s">
        <v>137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163</v>
      </c>
      <c r="BM144" s="197" t="s">
        <v>192</v>
      </c>
    </row>
    <row r="145" s="2" customFormat="1" ht="24.15" customHeight="1">
      <c r="A145" s="34"/>
      <c r="B145" s="184"/>
      <c r="C145" s="185" t="s">
        <v>193</v>
      </c>
      <c r="D145" s="185" t="s">
        <v>140</v>
      </c>
      <c r="E145" s="186" t="s">
        <v>194</v>
      </c>
      <c r="F145" s="187" t="s">
        <v>195</v>
      </c>
      <c r="G145" s="188" t="s">
        <v>143</v>
      </c>
      <c r="H145" s="189">
        <v>485.05599999999998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0.0063</v>
      </c>
      <c r="R145" s="195">
        <f>Q145*H145</f>
        <v>3.0558527999999998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163</v>
      </c>
      <c r="AT145" s="197" t="s">
        <v>140</v>
      </c>
      <c r="AU145" s="197" t="s">
        <v>88</v>
      </c>
      <c r="AY145" s="15" t="s">
        <v>137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163</v>
      </c>
      <c r="BM145" s="197" t="s">
        <v>196</v>
      </c>
    </row>
    <row r="146" s="2" customFormat="1" ht="24.15" customHeight="1">
      <c r="A146" s="34"/>
      <c r="B146" s="184"/>
      <c r="C146" s="185" t="s">
        <v>197</v>
      </c>
      <c r="D146" s="185" t="s">
        <v>140</v>
      </c>
      <c r="E146" s="186" t="s">
        <v>198</v>
      </c>
      <c r="F146" s="187" t="s">
        <v>199</v>
      </c>
      <c r="G146" s="188" t="s">
        <v>162</v>
      </c>
      <c r="H146" s="189">
        <v>10.800000000000001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0.0021099999999999999</v>
      </c>
      <c r="R146" s="195">
        <f>Q146*H146</f>
        <v>0.022787999999999999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163</v>
      </c>
      <c r="AT146" s="197" t="s">
        <v>140</v>
      </c>
      <c r="AU146" s="197" t="s">
        <v>88</v>
      </c>
      <c r="AY146" s="15" t="s">
        <v>137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163</v>
      </c>
      <c r="BM146" s="197" t="s">
        <v>200</v>
      </c>
    </row>
    <row r="147" s="2" customFormat="1" ht="24.15" customHeight="1">
      <c r="A147" s="34"/>
      <c r="B147" s="184"/>
      <c r="C147" s="185" t="s">
        <v>201</v>
      </c>
      <c r="D147" s="185" t="s">
        <v>140</v>
      </c>
      <c r="E147" s="186" t="s">
        <v>202</v>
      </c>
      <c r="F147" s="187" t="s">
        <v>203</v>
      </c>
      <c r="G147" s="188" t="s">
        <v>204</v>
      </c>
      <c r="H147" s="189">
        <v>8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0.00042000000000000002</v>
      </c>
      <c r="R147" s="195">
        <f>Q147*H147</f>
        <v>0.0033600000000000001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163</v>
      </c>
      <c r="AT147" s="197" t="s">
        <v>140</v>
      </c>
      <c r="AU147" s="197" t="s">
        <v>88</v>
      </c>
      <c r="AY147" s="15" t="s">
        <v>137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163</v>
      </c>
      <c r="BM147" s="197" t="s">
        <v>205</v>
      </c>
    </row>
    <row r="148" s="2" customFormat="1" ht="24.15" customHeight="1">
      <c r="A148" s="34"/>
      <c r="B148" s="184"/>
      <c r="C148" s="185" t="s">
        <v>206</v>
      </c>
      <c r="D148" s="185" t="s">
        <v>140</v>
      </c>
      <c r="E148" s="186" t="s">
        <v>207</v>
      </c>
      <c r="F148" s="187" t="s">
        <v>208</v>
      </c>
      <c r="G148" s="188" t="s">
        <v>204</v>
      </c>
      <c r="H148" s="189">
        <v>4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0.00027</v>
      </c>
      <c r="R148" s="195">
        <f>Q148*H148</f>
        <v>0.00108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163</v>
      </c>
      <c r="AT148" s="197" t="s">
        <v>140</v>
      </c>
      <c r="AU148" s="197" t="s">
        <v>88</v>
      </c>
      <c r="AY148" s="15" t="s">
        <v>137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163</v>
      </c>
      <c r="BM148" s="197" t="s">
        <v>209</v>
      </c>
    </row>
    <row r="149" s="2" customFormat="1" ht="24.15" customHeight="1">
      <c r="A149" s="34"/>
      <c r="B149" s="184"/>
      <c r="C149" s="185" t="s">
        <v>210</v>
      </c>
      <c r="D149" s="185" t="s">
        <v>140</v>
      </c>
      <c r="E149" s="186" t="s">
        <v>211</v>
      </c>
      <c r="F149" s="187" t="s">
        <v>212</v>
      </c>
      <c r="G149" s="188" t="s">
        <v>204</v>
      </c>
      <c r="H149" s="189">
        <v>4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0.00032000000000000003</v>
      </c>
      <c r="R149" s="195">
        <f>Q149*H149</f>
        <v>0.0012800000000000001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163</v>
      </c>
      <c r="AT149" s="197" t="s">
        <v>140</v>
      </c>
      <c r="AU149" s="197" t="s">
        <v>88</v>
      </c>
      <c r="AY149" s="15" t="s">
        <v>137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163</v>
      </c>
      <c r="BM149" s="197" t="s">
        <v>213</v>
      </c>
    </row>
    <row r="150" s="2" customFormat="1" ht="24.15" customHeight="1">
      <c r="A150" s="34"/>
      <c r="B150" s="184"/>
      <c r="C150" s="185" t="s">
        <v>163</v>
      </c>
      <c r="D150" s="185" t="s">
        <v>140</v>
      </c>
      <c r="E150" s="186" t="s">
        <v>214</v>
      </c>
      <c r="F150" s="187" t="s">
        <v>215</v>
      </c>
      <c r="G150" s="188" t="s">
        <v>162</v>
      </c>
      <c r="H150" s="189">
        <v>83.200000000000003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0.0013600000000000001</v>
      </c>
      <c r="R150" s="195">
        <f>Q150*H150</f>
        <v>0.11315200000000002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163</v>
      </c>
      <c r="AT150" s="197" t="s">
        <v>140</v>
      </c>
      <c r="AU150" s="197" t="s">
        <v>88</v>
      </c>
      <c r="AY150" s="15" t="s">
        <v>137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163</v>
      </c>
      <c r="BM150" s="197" t="s">
        <v>216</v>
      </c>
    </row>
    <row r="151" s="2" customFormat="1" ht="24.15" customHeight="1">
      <c r="A151" s="34"/>
      <c r="B151" s="184"/>
      <c r="C151" s="185" t="s">
        <v>217</v>
      </c>
      <c r="D151" s="185" t="s">
        <v>140</v>
      </c>
      <c r="E151" s="186" t="s">
        <v>218</v>
      </c>
      <c r="F151" s="187" t="s">
        <v>219</v>
      </c>
      <c r="G151" s="188" t="s">
        <v>204</v>
      </c>
      <c r="H151" s="189">
        <v>83.200000000000003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0.00031</v>
      </c>
      <c r="R151" s="195">
        <f>Q151*H151</f>
        <v>0.025792000000000002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163</v>
      </c>
      <c r="AT151" s="197" t="s">
        <v>140</v>
      </c>
      <c r="AU151" s="197" t="s">
        <v>88</v>
      </c>
      <c r="AY151" s="15" t="s">
        <v>137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163</v>
      </c>
      <c r="BM151" s="197" t="s">
        <v>220</v>
      </c>
    </row>
    <row r="152" s="2" customFormat="1" ht="24.15" customHeight="1">
      <c r="A152" s="34"/>
      <c r="B152" s="184"/>
      <c r="C152" s="185" t="s">
        <v>221</v>
      </c>
      <c r="D152" s="185" t="s">
        <v>140</v>
      </c>
      <c r="E152" s="186" t="s">
        <v>222</v>
      </c>
      <c r="F152" s="187" t="s">
        <v>223</v>
      </c>
      <c r="G152" s="188" t="s">
        <v>154</v>
      </c>
      <c r="H152" s="189">
        <v>3.4249999999999998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163</v>
      </c>
      <c r="AT152" s="197" t="s">
        <v>140</v>
      </c>
      <c r="AU152" s="197" t="s">
        <v>88</v>
      </c>
      <c r="AY152" s="15" t="s">
        <v>137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163</v>
      </c>
      <c r="BM152" s="197" t="s">
        <v>224</v>
      </c>
    </row>
    <row r="153" s="12" customFormat="1" ht="22.8" customHeight="1">
      <c r="A153" s="12"/>
      <c r="B153" s="171"/>
      <c r="C153" s="12"/>
      <c r="D153" s="172" t="s">
        <v>74</v>
      </c>
      <c r="E153" s="182" t="s">
        <v>225</v>
      </c>
      <c r="F153" s="182" t="s">
        <v>226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SUM(P154:P155)</f>
        <v>0</v>
      </c>
      <c r="Q153" s="177"/>
      <c r="R153" s="178">
        <f>SUM(R154:R155)</f>
        <v>0.31220000000000003</v>
      </c>
      <c r="S153" s="177"/>
      <c r="T153" s="179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88</v>
      </c>
      <c r="AT153" s="180" t="s">
        <v>74</v>
      </c>
      <c r="AU153" s="180" t="s">
        <v>82</v>
      </c>
      <c r="AY153" s="172" t="s">
        <v>137</v>
      </c>
      <c r="BK153" s="181">
        <f>SUM(BK154:BK155)</f>
        <v>0</v>
      </c>
    </row>
    <row r="154" s="2" customFormat="1" ht="24.15" customHeight="1">
      <c r="A154" s="34"/>
      <c r="B154" s="184"/>
      <c r="C154" s="185" t="s">
        <v>227</v>
      </c>
      <c r="D154" s="185" t="s">
        <v>140</v>
      </c>
      <c r="E154" s="186" t="s">
        <v>228</v>
      </c>
      <c r="F154" s="187" t="s">
        <v>229</v>
      </c>
      <c r="G154" s="188" t="s">
        <v>204</v>
      </c>
      <c r="H154" s="189">
        <v>10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0.031220000000000001</v>
      </c>
      <c r="R154" s="195">
        <f>Q154*H154</f>
        <v>0.31220000000000003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163</v>
      </c>
      <c r="AT154" s="197" t="s">
        <v>140</v>
      </c>
      <c r="AU154" s="197" t="s">
        <v>88</v>
      </c>
      <c r="AY154" s="15" t="s">
        <v>137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163</v>
      </c>
      <c r="BM154" s="197" t="s">
        <v>230</v>
      </c>
    </row>
    <row r="155" s="2" customFormat="1" ht="24.15" customHeight="1">
      <c r="A155" s="34"/>
      <c r="B155" s="184"/>
      <c r="C155" s="185" t="s">
        <v>231</v>
      </c>
      <c r="D155" s="185" t="s">
        <v>140</v>
      </c>
      <c r="E155" s="186" t="s">
        <v>232</v>
      </c>
      <c r="F155" s="187" t="s">
        <v>233</v>
      </c>
      <c r="G155" s="188" t="s">
        <v>154</v>
      </c>
      <c r="H155" s="189">
        <v>0.312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163</v>
      </c>
      <c r="AT155" s="197" t="s">
        <v>140</v>
      </c>
      <c r="AU155" s="197" t="s">
        <v>88</v>
      </c>
      <c r="AY155" s="15" t="s">
        <v>137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163</v>
      </c>
      <c r="BM155" s="197" t="s">
        <v>234</v>
      </c>
    </row>
    <row r="156" s="12" customFormat="1" ht="22.8" customHeight="1">
      <c r="A156" s="12"/>
      <c r="B156" s="171"/>
      <c r="C156" s="12"/>
      <c r="D156" s="172" t="s">
        <v>74</v>
      </c>
      <c r="E156" s="182" t="s">
        <v>235</v>
      </c>
      <c r="F156" s="182" t="s">
        <v>236</v>
      </c>
      <c r="G156" s="12"/>
      <c r="H156" s="12"/>
      <c r="I156" s="174"/>
      <c r="J156" s="183">
        <f>BK156</f>
        <v>0</v>
      </c>
      <c r="K156" s="12"/>
      <c r="L156" s="171"/>
      <c r="M156" s="176"/>
      <c r="N156" s="177"/>
      <c r="O156" s="177"/>
      <c r="P156" s="178">
        <f>SUM(P157:P161)</f>
        <v>0</v>
      </c>
      <c r="Q156" s="177"/>
      <c r="R156" s="178">
        <f>SUM(R157:R161)</f>
        <v>0.37555882000000002</v>
      </c>
      <c r="S156" s="177"/>
      <c r="T156" s="179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2" t="s">
        <v>88</v>
      </c>
      <c r="AT156" s="180" t="s">
        <v>74</v>
      </c>
      <c r="AU156" s="180" t="s">
        <v>82</v>
      </c>
      <c r="AY156" s="172" t="s">
        <v>137</v>
      </c>
      <c r="BK156" s="181">
        <f>SUM(BK157:BK161)</f>
        <v>0</v>
      </c>
    </row>
    <row r="157" s="2" customFormat="1" ht="16.5" customHeight="1">
      <c r="A157" s="34"/>
      <c r="B157" s="184"/>
      <c r="C157" s="185" t="s">
        <v>237</v>
      </c>
      <c r="D157" s="185" t="s">
        <v>140</v>
      </c>
      <c r="E157" s="186" t="s">
        <v>238</v>
      </c>
      <c r="F157" s="187" t="s">
        <v>239</v>
      </c>
      <c r="G157" s="188" t="s">
        <v>143</v>
      </c>
      <c r="H157" s="189">
        <v>318.14600000000002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163</v>
      </c>
      <c r="AT157" s="197" t="s">
        <v>140</v>
      </c>
      <c r="AU157" s="197" t="s">
        <v>88</v>
      </c>
      <c r="AY157" s="15" t="s">
        <v>137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163</v>
      </c>
      <c r="BM157" s="197" t="s">
        <v>240</v>
      </c>
    </row>
    <row r="158" s="2" customFormat="1" ht="16.5" customHeight="1">
      <c r="A158" s="34"/>
      <c r="B158" s="184"/>
      <c r="C158" s="185" t="s">
        <v>241</v>
      </c>
      <c r="D158" s="185" t="s">
        <v>140</v>
      </c>
      <c r="E158" s="186" t="s">
        <v>242</v>
      </c>
      <c r="F158" s="187" t="s">
        <v>243</v>
      </c>
      <c r="G158" s="188" t="s">
        <v>143</v>
      </c>
      <c r="H158" s="189">
        <v>318.14600000000002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0.00085999999999999998</v>
      </c>
      <c r="R158" s="195">
        <f>Q158*H158</f>
        <v>0.27360556000000003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163</v>
      </c>
      <c r="AT158" s="197" t="s">
        <v>140</v>
      </c>
      <c r="AU158" s="197" t="s">
        <v>88</v>
      </c>
      <c r="AY158" s="15" t="s">
        <v>137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163</v>
      </c>
      <c r="BM158" s="197" t="s">
        <v>244</v>
      </c>
    </row>
    <row r="159" s="2" customFormat="1" ht="16.5" customHeight="1">
      <c r="A159" s="34"/>
      <c r="B159" s="184"/>
      <c r="C159" s="185" t="s">
        <v>7</v>
      </c>
      <c r="D159" s="185" t="s">
        <v>140</v>
      </c>
      <c r="E159" s="186" t="s">
        <v>245</v>
      </c>
      <c r="F159" s="187" t="s">
        <v>246</v>
      </c>
      <c r="G159" s="188" t="s">
        <v>143</v>
      </c>
      <c r="H159" s="189">
        <v>318.14600000000002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0.00031</v>
      </c>
      <c r="R159" s="195">
        <f>Q159*H159</f>
        <v>0.098625260000000006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163</v>
      </c>
      <c r="AT159" s="197" t="s">
        <v>140</v>
      </c>
      <c r="AU159" s="197" t="s">
        <v>88</v>
      </c>
      <c r="AY159" s="15" t="s">
        <v>137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163</v>
      </c>
      <c r="BM159" s="197" t="s">
        <v>247</v>
      </c>
    </row>
    <row r="160" s="2" customFormat="1" ht="37.8" customHeight="1">
      <c r="A160" s="34"/>
      <c r="B160" s="184"/>
      <c r="C160" s="185" t="s">
        <v>248</v>
      </c>
      <c r="D160" s="185" t="s">
        <v>140</v>
      </c>
      <c r="E160" s="186" t="s">
        <v>249</v>
      </c>
      <c r="F160" s="187" t="s">
        <v>250</v>
      </c>
      <c r="G160" s="188" t="s">
        <v>143</v>
      </c>
      <c r="H160" s="189">
        <v>166.40000000000001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2.0000000000000002E-05</v>
      </c>
      <c r="R160" s="195">
        <f>Q160*H160</f>
        <v>0.0033280000000000002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163</v>
      </c>
      <c r="AT160" s="197" t="s">
        <v>140</v>
      </c>
      <c r="AU160" s="197" t="s">
        <v>88</v>
      </c>
      <c r="AY160" s="15" t="s">
        <v>137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163</v>
      </c>
      <c r="BM160" s="197" t="s">
        <v>251</v>
      </c>
    </row>
    <row r="161" s="2" customFormat="1" ht="24.15" customHeight="1">
      <c r="A161" s="34"/>
      <c r="B161" s="184"/>
      <c r="C161" s="185" t="s">
        <v>252</v>
      </c>
      <c r="D161" s="185" t="s">
        <v>140</v>
      </c>
      <c r="E161" s="186" t="s">
        <v>253</v>
      </c>
      <c r="F161" s="187" t="s">
        <v>254</v>
      </c>
      <c r="G161" s="188" t="s">
        <v>143</v>
      </c>
      <c r="H161" s="189">
        <v>318.14600000000002</v>
      </c>
      <c r="I161" s="190"/>
      <c r="J161" s="191">
        <f>ROUND(I161*H161,2)</f>
        <v>0</v>
      </c>
      <c r="K161" s="192"/>
      <c r="L161" s="35"/>
      <c r="M161" s="210" t="s">
        <v>1</v>
      </c>
      <c r="N161" s="211" t="s">
        <v>41</v>
      </c>
      <c r="O161" s="212"/>
      <c r="P161" s="213">
        <f>O161*H161</f>
        <v>0</v>
      </c>
      <c r="Q161" s="213">
        <v>0</v>
      </c>
      <c r="R161" s="213">
        <f>Q161*H161</f>
        <v>0</v>
      </c>
      <c r="S161" s="213">
        <v>0</v>
      </c>
      <c r="T161" s="21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163</v>
      </c>
      <c r="AT161" s="197" t="s">
        <v>140</v>
      </c>
      <c r="AU161" s="197" t="s">
        <v>88</v>
      </c>
      <c r="AY161" s="15" t="s">
        <v>137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163</v>
      </c>
      <c r="BM161" s="197" t="s">
        <v>255</v>
      </c>
    </row>
    <row r="162" s="2" customFormat="1" ht="6.96" customHeight="1">
      <c r="A162" s="34"/>
      <c r="B162" s="61"/>
      <c r="C162" s="62"/>
      <c r="D162" s="62"/>
      <c r="E162" s="62"/>
      <c r="F162" s="62"/>
      <c r="G162" s="62"/>
      <c r="H162" s="62"/>
      <c r="I162" s="62"/>
      <c r="J162" s="62"/>
      <c r="K162" s="62"/>
      <c r="L162" s="35"/>
      <c r="M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</sheetData>
  <autoFilter ref="C127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256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ROUND(J130,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ROUND((SUM(BE130:BE173)),  2)</f>
        <v>0</v>
      </c>
      <c r="G35" s="137"/>
      <c r="H35" s="137"/>
      <c r="I35" s="138">
        <v>0.23000000000000001</v>
      </c>
      <c r="J35" s="136">
        <f>ROUND(((SUM(BE130:BE173))*I35),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ROUND((SUM(BF130:BF173)),  2)</f>
        <v>0</v>
      </c>
      <c r="G36" s="137"/>
      <c r="H36" s="137"/>
      <c r="I36" s="138">
        <v>0.23000000000000001</v>
      </c>
      <c r="J36" s="136">
        <f>ROUND(((SUM(BF130:BF173))*I36),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ROUND((SUM(BG130:BG173)),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ROUND((SUM(BH130:BH173)),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ROUND((SUM(BI130:BI173)),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01.02 - Okná, omietky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J130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115</v>
      </c>
      <c r="E99" s="154"/>
      <c r="F99" s="154"/>
      <c r="G99" s="154"/>
      <c r="H99" s="154"/>
      <c r="I99" s="154"/>
      <c r="J99" s="155">
        <f>J131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257</v>
      </c>
      <c r="E100" s="158"/>
      <c r="F100" s="158"/>
      <c r="G100" s="158"/>
      <c r="H100" s="158"/>
      <c r="I100" s="158"/>
      <c r="J100" s="159">
        <f>J132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258</v>
      </c>
      <c r="E101" s="158"/>
      <c r="F101" s="158"/>
      <c r="G101" s="158"/>
      <c r="H101" s="158"/>
      <c r="I101" s="158"/>
      <c r="J101" s="159">
        <f>J136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116</v>
      </c>
      <c r="E102" s="158"/>
      <c r="F102" s="158"/>
      <c r="G102" s="158"/>
      <c r="H102" s="158"/>
      <c r="I102" s="158"/>
      <c r="J102" s="159">
        <f>J146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117</v>
      </c>
      <c r="E103" s="158"/>
      <c r="F103" s="158"/>
      <c r="G103" s="158"/>
      <c r="H103" s="158"/>
      <c r="I103" s="158"/>
      <c r="J103" s="159">
        <f>J151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118</v>
      </c>
      <c r="E104" s="154"/>
      <c r="F104" s="154"/>
      <c r="G104" s="154"/>
      <c r="H104" s="154"/>
      <c r="I104" s="154"/>
      <c r="J104" s="155">
        <f>J153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120</v>
      </c>
      <c r="E105" s="158"/>
      <c r="F105" s="158"/>
      <c r="G105" s="158"/>
      <c r="H105" s="158"/>
      <c r="I105" s="158"/>
      <c r="J105" s="159">
        <f>J154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259</v>
      </c>
      <c r="E106" s="158"/>
      <c r="F106" s="158"/>
      <c r="G106" s="158"/>
      <c r="H106" s="158"/>
      <c r="I106" s="158"/>
      <c r="J106" s="159">
        <f>J157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121</v>
      </c>
      <c r="E107" s="158"/>
      <c r="F107" s="158"/>
      <c r="G107" s="158"/>
      <c r="H107" s="158"/>
      <c r="I107" s="158"/>
      <c r="J107" s="159">
        <f>J167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260</v>
      </c>
      <c r="E108" s="158"/>
      <c r="F108" s="158"/>
      <c r="G108" s="158"/>
      <c r="H108" s="158"/>
      <c r="I108" s="158"/>
      <c r="J108" s="159">
        <f>J171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123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30" t="str">
        <f>E7</f>
        <v>OBNOVA MAŠTALE PRE HOVÄDZÍ DOBYTOK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106</v>
      </c>
      <c r="L119" s="18"/>
    </row>
    <row r="120" s="2" customFormat="1" ht="16.5" customHeight="1">
      <c r="A120" s="34"/>
      <c r="B120" s="35"/>
      <c r="C120" s="34"/>
      <c r="D120" s="34"/>
      <c r="E120" s="130" t="s">
        <v>107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108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E11</f>
        <v>01.02 - Okná, omietky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F14</f>
        <v>k.ú. Osadné, parc.č. C KN 1631/2</v>
      </c>
      <c r="G124" s="34"/>
      <c r="H124" s="34"/>
      <c r="I124" s="28" t="s">
        <v>21</v>
      </c>
      <c r="J124" s="70" t="str">
        <f>IF(J14="","",J14)</f>
        <v>23. 1. 2025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40.05" customHeight="1">
      <c r="A126" s="34"/>
      <c r="B126" s="35"/>
      <c r="C126" s="28" t="s">
        <v>23</v>
      </c>
      <c r="D126" s="34"/>
      <c r="E126" s="34"/>
      <c r="F126" s="23" t="str">
        <f>E17</f>
        <v xml:space="preserve">Filip Cichý, Hrabovec nad Laborcom s.č. 2, 067 01 </v>
      </c>
      <c r="G126" s="34"/>
      <c r="H126" s="34"/>
      <c r="I126" s="28" t="s">
        <v>29</v>
      </c>
      <c r="J126" s="32" t="str">
        <f>E23</f>
        <v>Ing.Róbert Šmajda, Palárikova 1603/2, 069 01 Snina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27</v>
      </c>
      <c r="D127" s="34"/>
      <c r="E127" s="34"/>
      <c r="F127" s="23" t="str">
        <f>IF(E20="","",E20)</f>
        <v>Vyplň údaj</v>
      </c>
      <c r="G127" s="34"/>
      <c r="H127" s="34"/>
      <c r="I127" s="28" t="s">
        <v>32</v>
      </c>
      <c r="J127" s="32" t="str">
        <f>E26</f>
        <v>Martin Kofira - KM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0"/>
      <c r="B129" s="161"/>
      <c r="C129" s="162" t="s">
        <v>124</v>
      </c>
      <c r="D129" s="163" t="s">
        <v>60</v>
      </c>
      <c r="E129" s="163" t="s">
        <v>56</v>
      </c>
      <c r="F129" s="163" t="s">
        <v>57</v>
      </c>
      <c r="G129" s="163" t="s">
        <v>125</v>
      </c>
      <c r="H129" s="163" t="s">
        <v>126</v>
      </c>
      <c r="I129" s="163" t="s">
        <v>127</v>
      </c>
      <c r="J129" s="164" t="s">
        <v>112</v>
      </c>
      <c r="K129" s="165" t="s">
        <v>128</v>
      </c>
      <c r="L129" s="166"/>
      <c r="M129" s="87" t="s">
        <v>1</v>
      </c>
      <c r="N129" s="88" t="s">
        <v>39</v>
      </c>
      <c r="O129" s="88" t="s">
        <v>129</v>
      </c>
      <c r="P129" s="88" t="s">
        <v>130</v>
      </c>
      <c r="Q129" s="88" t="s">
        <v>131</v>
      </c>
      <c r="R129" s="88" t="s">
        <v>132</v>
      </c>
      <c r="S129" s="88" t="s">
        <v>133</v>
      </c>
      <c r="T129" s="89" t="s">
        <v>134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="2" customFormat="1" ht="22.8" customHeight="1">
      <c r="A130" s="34"/>
      <c r="B130" s="35"/>
      <c r="C130" s="94" t="s">
        <v>113</v>
      </c>
      <c r="D130" s="34"/>
      <c r="E130" s="34"/>
      <c r="F130" s="34"/>
      <c r="G130" s="34"/>
      <c r="H130" s="34"/>
      <c r="I130" s="34"/>
      <c r="J130" s="167">
        <f>BK130</f>
        <v>0</v>
      </c>
      <c r="K130" s="34"/>
      <c r="L130" s="35"/>
      <c r="M130" s="90"/>
      <c r="N130" s="74"/>
      <c r="O130" s="91"/>
      <c r="P130" s="168">
        <f>P131+P153</f>
        <v>0</v>
      </c>
      <c r="Q130" s="91"/>
      <c r="R130" s="168">
        <f>R131+R153</f>
        <v>37.86829831</v>
      </c>
      <c r="S130" s="91"/>
      <c r="T130" s="169">
        <f>T131+T153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74</v>
      </c>
      <c r="AU130" s="15" t="s">
        <v>114</v>
      </c>
      <c r="BK130" s="170">
        <f>BK131+BK153</f>
        <v>0</v>
      </c>
    </row>
    <row r="131" s="12" customFormat="1" ht="25.92" customHeight="1">
      <c r="A131" s="12"/>
      <c r="B131" s="171"/>
      <c r="C131" s="12"/>
      <c r="D131" s="172" t="s">
        <v>74</v>
      </c>
      <c r="E131" s="173" t="s">
        <v>135</v>
      </c>
      <c r="F131" s="173" t="s">
        <v>136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P132+P136+P146+P151</f>
        <v>0</v>
      </c>
      <c r="Q131" s="177"/>
      <c r="R131" s="178">
        <f>R132+R136+R146+R151</f>
        <v>35.701586030000001</v>
      </c>
      <c r="S131" s="177"/>
      <c r="T131" s="179">
        <f>T132+T136+T146+T151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74</v>
      </c>
      <c r="AU131" s="180" t="s">
        <v>75</v>
      </c>
      <c r="AY131" s="172" t="s">
        <v>137</v>
      </c>
      <c r="BK131" s="181">
        <f>BK132+BK136+BK146+BK151</f>
        <v>0</v>
      </c>
    </row>
    <row r="132" s="12" customFormat="1" ht="22.8" customHeight="1">
      <c r="A132" s="12"/>
      <c r="B132" s="171"/>
      <c r="C132" s="12"/>
      <c r="D132" s="172" t="s">
        <v>74</v>
      </c>
      <c r="E132" s="182" t="s">
        <v>151</v>
      </c>
      <c r="F132" s="182" t="s">
        <v>261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SUM(P133:P135)</f>
        <v>0</v>
      </c>
      <c r="Q132" s="177"/>
      <c r="R132" s="178">
        <f>SUM(R133:R135)</f>
        <v>4.2039001000000003</v>
      </c>
      <c r="S132" s="177"/>
      <c r="T132" s="179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82</v>
      </c>
      <c r="AT132" s="180" t="s">
        <v>74</v>
      </c>
      <c r="AU132" s="180" t="s">
        <v>82</v>
      </c>
      <c r="AY132" s="172" t="s">
        <v>137</v>
      </c>
      <c r="BK132" s="181">
        <f>SUM(BK133:BK135)</f>
        <v>0</v>
      </c>
    </row>
    <row r="133" s="2" customFormat="1" ht="24.15" customHeight="1">
      <c r="A133" s="34"/>
      <c r="B133" s="184"/>
      <c r="C133" s="185" t="s">
        <v>82</v>
      </c>
      <c r="D133" s="185" t="s">
        <v>140</v>
      </c>
      <c r="E133" s="186" t="s">
        <v>262</v>
      </c>
      <c r="F133" s="187" t="s">
        <v>263</v>
      </c>
      <c r="G133" s="188" t="s">
        <v>143</v>
      </c>
      <c r="H133" s="189">
        <v>25.649999999999999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0.054690000000000002</v>
      </c>
      <c r="R133" s="195">
        <f>Q133*H133</f>
        <v>1.4027985000000001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144</v>
      </c>
      <c r="AT133" s="197" t="s">
        <v>140</v>
      </c>
      <c r="AU133" s="197" t="s">
        <v>88</v>
      </c>
      <c r="AY133" s="15" t="s">
        <v>137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144</v>
      </c>
      <c r="BM133" s="197" t="s">
        <v>264</v>
      </c>
    </row>
    <row r="134" s="2" customFormat="1" ht="24.15" customHeight="1">
      <c r="A134" s="34"/>
      <c r="B134" s="184"/>
      <c r="C134" s="185" t="s">
        <v>88</v>
      </c>
      <c r="D134" s="185" t="s">
        <v>140</v>
      </c>
      <c r="E134" s="186" t="s">
        <v>265</v>
      </c>
      <c r="F134" s="187" t="s">
        <v>266</v>
      </c>
      <c r="G134" s="188" t="s">
        <v>143</v>
      </c>
      <c r="H134" s="189">
        <v>16.379999999999999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0.13661999999999999</v>
      </c>
      <c r="R134" s="195">
        <f>Q134*H134</f>
        <v>2.2378355999999999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144</v>
      </c>
      <c r="AT134" s="197" t="s">
        <v>140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144</v>
      </c>
      <c r="BM134" s="197" t="s">
        <v>267</v>
      </c>
    </row>
    <row r="135" s="2" customFormat="1" ht="24.15" customHeight="1">
      <c r="A135" s="34"/>
      <c r="B135" s="184"/>
      <c r="C135" s="185" t="s">
        <v>151</v>
      </c>
      <c r="D135" s="185" t="s">
        <v>140</v>
      </c>
      <c r="E135" s="186" t="s">
        <v>268</v>
      </c>
      <c r="F135" s="187" t="s">
        <v>269</v>
      </c>
      <c r="G135" s="188" t="s">
        <v>143</v>
      </c>
      <c r="H135" s="189">
        <v>2.2000000000000002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0.25602999999999998</v>
      </c>
      <c r="R135" s="195">
        <f>Q135*H135</f>
        <v>0.56326600000000004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144</v>
      </c>
      <c r="AT135" s="197" t="s">
        <v>140</v>
      </c>
      <c r="AU135" s="197" t="s">
        <v>88</v>
      </c>
      <c r="AY135" s="15" t="s">
        <v>137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144</v>
      </c>
      <c r="BM135" s="197" t="s">
        <v>270</v>
      </c>
    </row>
    <row r="136" s="12" customFormat="1" ht="22.8" customHeight="1">
      <c r="A136" s="12"/>
      <c r="B136" s="171"/>
      <c r="C136" s="12"/>
      <c r="D136" s="172" t="s">
        <v>74</v>
      </c>
      <c r="E136" s="182" t="s">
        <v>172</v>
      </c>
      <c r="F136" s="182" t="s">
        <v>271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SUM(P137:P145)</f>
        <v>0</v>
      </c>
      <c r="Q136" s="177"/>
      <c r="R136" s="178">
        <f>SUM(R137:R145)</f>
        <v>31.011923530000001</v>
      </c>
      <c r="S136" s="177"/>
      <c r="T136" s="179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82</v>
      </c>
      <c r="AT136" s="180" t="s">
        <v>74</v>
      </c>
      <c r="AU136" s="180" t="s">
        <v>82</v>
      </c>
      <c r="AY136" s="172" t="s">
        <v>137</v>
      </c>
      <c r="BK136" s="181">
        <f>SUM(BK137:BK145)</f>
        <v>0</v>
      </c>
    </row>
    <row r="137" s="2" customFormat="1" ht="24.15" customHeight="1">
      <c r="A137" s="34"/>
      <c r="B137" s="184"/>
      <c r="C137" s="185" t="s">
        <v>144</v>
      </c>
      <c r="D137" s="185" t="s">
        <v>140</v>
      </c>
      <c r="E137" s="186" t="s">
        <v>272</v>
      </c>
      <c r="F137" s="187" t="s">
        <v>273</v>
      </c>
      <c r="G137" s="188" t="s">
        <v>143</v>
      </c>
      <c r="H137" s="189">
        <v>360.53899999999999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0.0049300000000000004</v>
      </c>
      <c r="R137" s="195">
        <f>Q137*H137</f>
        <v>1.77745727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144</v>
      </c>
      <c r="AT137" s="197" t="s">
        <v>140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144</v>
      </c>
      <c r="BM137" s="197" t="s">
        <v>274</v>
      </c>
    </row>
    <row r="138" s="2" customFormat="1" ht="24.15" customHeight="1">
      <c r="A138" s="34"/>
      <c r="B138" s="184"/>
      <c r="C138" s="185" t="s">
        <v>165</v>
      </c>
      <c r="D138" s="185" t="s">
        <v>140</v>
      </c>
      <c r="E138" s="186" t="s">
        <v>275</v>
      </c>
      <c r="F138" s="187" t="s">
        <v>276</v>
      </c>
      <c r="G138" s="188" t="s">
        <v>143</v>
      </c>
      <c r="H138" s="189">
        <v>360.53899999999999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0.0315</v>
      </c>
      <c r="R138" s="195">
        <f>Q138*H138</f>
        <v>11.3569785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144</v>
      </c>
      <c r="AT138" s="197" t="s">
        <v>140</v>
      </c>
      <c r="AU138" s="197" t="s">
        <v>88</v>
      </c>
      <c r="AY138" s="15" t="s">
        <v>137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144</v>
      </c>
      <c r="BM138" s="197" t="s">
        <v>277</v>
      </c>
    </row>
    <row r="139" s="2" customFormat="1" ht="24.15" customHeight="1">
      <c r="A139" s="34"/>
      <c r="B139" s="184"/>
      <c r="C139" s="185" t="s">
        <v>172</v>
      </c>
      <c r="D139" s="185" t="s">
        <v>140</v>
      </c>
      <c r="E139" s="186" t="s">
        <v>278</v>
      </c>
      <c r="F139" s="187" t="s">
        <v>279</v>
      </c>
      <c r="G139" s="188" t="s">
        <v>143</v>
      </c>
      <c r="H139" s="189">
        <v>360.53899999999999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0.0047200000000000002</v>
      </c>
      <c r="R139" s="195">
        <f>Q139*H139</f>
        <v>1.7017440800000001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144</v>
      </c>
      <c r="AT139" s="197" t="s">
        <v>140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144</v>
      </c>
      <c r="BM139" s="197" t="s">
        <v>280</v>
      </c>
    </row>
    <row r="140" s="2" customFormat="1" ht="24.15" customHeight="1">
      <c r="A140" s="34"/>
      <c r="B140" s="184"/>
      <c r="C140" s="185" t="s">
        <v>176</v>
      </c>
      <c r="D140" s="185" t="s">
        <v>140</v>
      </c>
      <c r="E140" s="186" t="s">
        <v>281</v>
      </c>
      <c r="F140" s="187" t="s">
        <v>282</v>
      </c>
      <c r="G140" s="188" t="s">
        <v>143</v>
      </c>
      <c r="H140" s="189">
        <v>353.58600000000001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0.00040000000000000002</v>
      </c>
      <c r="R140" s="195">
        <f>Q140*H140</f>
        <v>0.14143440000000002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144</v>
      </c>
      <c r="AT140" s="197" t="s">
        <v>140</v>
      </c>
      <c r="AU140" s="197" t="s">
        <v>88</v>
      </c>
      <c r="AY140" s="15" t="s">
        <v>137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144</v>
      </c>
      <c r="BM140" s="197" t="s">
        <v>283</v>
      </c>
    </row>
    <row r="141" s="2" customFormat="1" ht="24.15" customHeight="1">
      <c r="A141" s="34"/>
      <c r="B141" s="184"/>
      <c r="C141" s="185" t="s">
        <v>182</v>
      </c>
      <c r="D141" s="185" t="s">
        <v>140</v>
      </c>
      <c r="E141" s="186" t="s">
        <v>284</v>
      </c>
      <c r="F141" s="187" t="s">
        <v>285</v>
      </c>
      <c r="G141" s="188" t="s">
        <v>143</v>
      </c>
      <c r="H141" s="189">
        <v>353.58600000000001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0.0049300000000000004</v>
      </c>
      <c r="R141" s="195">
        <f>Q141*H141</f>
        <v>1.7431789800000002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144</v>
      </c>
      <c r="AT141" s="197" t="s">
        <v>140</v>
      </c>
      <c r="AU141" s="197" t="s">
        <v>88</v>
      </c>
      <c r="AY141" s="15" t="s">
        <v>137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144</v>
      </c>
      <c r="BM141" s="197" t="s">
        <v>286</v>
      </c>
    </row>
    <row r="142" s="2" customFormat="1" ht="24.15" customHeight="1">
      <c r="A142" s="34"/>
      <c r="B142" s="184"/>
      <c r="C142" s="185" t="s">
        <v>138</v>
      </c>
      <c r="D142" s="185" t="s">
        <v>140</v>
      </c>
      <c r="E142" s="186" t="s">
        <v>287</v>
      </c>
      <c r="F142" s="187" t="s">
        <v>288</v>
      </c>
      <c r="G142" s="188" t="s">
        <v>143</v>
      </c>
      <c r="H142" s="189">
        <v>353.58600000000001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0.0315</v>
      </c>
      <c r="R142" s="195">
        <f>Q142*H142</f>
        <v>11.137959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144</v>
      </c>
      <c r="AT142" s="197" t="s">
        <v>140</v>
      </c>
      <c r="AU142" s="197" t="s">
        <v>88</v>
      </c>
      <c r="AY142" s="15" t="s">
        <v>137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144</v>
      </c>
      <c r="BM142" s="197" t="s">
        <v>289</v>
      </c>
    </row>
    <row r="143" s="2" customFormat="1" ht="24.15" customHeight="1">
      <c r="A143" s="34"/>
      <c r="B143" s="184"/>
      <c r="C143" s="185" t="s">
        <v>189</v>
      </c>
      <c r="D143" s="185" t="s">
        <v>140</v>
      </c>
      <c r="E143" s="186" t="s">
        <v>290</v>
      </c>
      <c r="F143" s="187" t="s">
        <v>291</v>
      </c>
      <c r="G143" s="188" t="s">
        <v>143</v>
      </c>
      <c r="H143" s="189">
        <v>296.166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0.0033</v>
      </c>
      <c r="R143" s="195">
        <f>Q143*H143</f>
        <v>0.97734779999999999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144</v>
      </c>
      <c r="AT143" s="197" t="s">
        <v>140</v>
      </c>
      <c r="AU143" s="197" t="s">
        <v>88</v>
      </c>
      <c r="AY143" s="15" t="s">
        <v>137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144</v>
      </c>
      <c r="BM143" s="197" t="s">
        <v>292</v>
      </c>
    </row>
    <row r="144" s="2" customFormat="1" ht="24.15" customHeight="1">
      <c r="A144" s="34"/>
      <c r="B144" s="184"/>
      <c r="C144" s="185" t="s">
        <v>193</v>
      </c>
      <c r="D144" s="185" t="s">
        <v>140</v>
      </c>
      <c r="E144" s="186" t="s">
        <v>293</v>
      </c>
      <c r="F144" s="187" t="s">
        <v>294</v>
      </c>
      <c r="G144" s="188" t="s">
        <v>143</v>
      </c>
      <c r="H144" s="189">
        <v>57.420000000000002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0.0061799999999999997</v>
      </c>
      <c r="R144" s="195">
        <f>Q144*H144</f>
        <v>0.35485559999999999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144</v>
      </c>
      <c r="AT144" s="197" t="s">
        <v>140</v>
      </c>
      <c r="AU144" s="197" t="s">
        <v>88</v>
      </c>
      <c r="AY144" s="15" t="s">
        <v>137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144</v>
      </c>
      <c r="BM144" s="197" t="s">
        <v>295</v>
      </c>
    </row>
    <row r="145" s="2" customFormat="1" ht="24.15" customHeight="1">
      <c r="A145" s="34"/>
      <c r="B145" s="184"/>
      <c r="C145" s="185" t="s">
        <v>197</v>
      </c>
      <c r="D145" s="185" t="s">
        <v>140</v>
      </c>
      <c r="E145" s="186" t="s">
        <v>296</v>
      </c>
      <c r="F145" s="187" t="s">
        <v>297</v>
      </c>
      <c r="G145" s="188" t="s">
        <v>143</v>
      </c>
      <c r="H145" s="189">
        <v>353.58600000000001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0.0051500000000000001</v>
      </c>
      <c r="R145" s="195">
        <f>Q145*H145</f>
        <v>1.8209679000000001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144</v>
      </c>
      <c r="AT145" s="197" t="s">
        <v>140</v>
      </c>
      <c r="AU145" s="197" t="s">
        <v>88</v>
      </c>
      <c r="AY145" s="15" t="s">
        <v>137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144</v>
      </c>
      <c r="BM145" s="197" t="s">
        <v>298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138</v>
      </c>
      <c r="F146" s="182" t="s">
        <v>139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SUM(P147:P150)</f>
        <v>0</v>
      </c>
      <c r="Q146" s="177"/>
      <c r="R146" s="178">
        <f>SUM(R147:R150)</f>
        <v>0.48576239999999993</v>
      </c>
      <c r="S146" s="177"/>
      <c r="T146" s="179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82</v>
      </c>
      <c r="AT146" s="180" t="s">
        <v>74</v>
      </c>
      <c r="AU146" s="180" t="s">
        <v>82</v>
      </c>
      <c r="AY146" s="172" t="s">
        <v>137</v>
      </c>
      <c r="BK146" s="181">
        <f>SUM(BK147:BK150)</f>
        <v>0</v>
      </c>
    </row>
    <row r="147" s="2" customFormat="1" ht="24.15" customHeight="1">
      <c r="A147" s="34"/>
      <c r="B147" s="184"/>
      <c r="C147" s="185" t="s">
        <v>201</v>
      </c>
      <c r="D147" s="185" t="s">
        <v>140</v>
      </c>
      <c r="E147" s="186" t="s">
        <v>141</v>
      </c>
      <c r="F147" s="187" t="s">
        <v>142</v>
      </c>
      <c r="G147" s="188" t="s">
        <v>143</v>
      </c>
      <c r="H147" s="189">
        <v>229.12000000000001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0.0015299999999999999</v>
      </c>
      <c r="R147" s="195">
        <f>Q147*H147</f>
        <v>0.35055359999999997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144</v>
      </c>
      <c r="AT147" s="197" t="s">
        <v>140</v>
      </c>
      <c r="AU147" s="197" t="s">
        <v>88</v>
      </c>
      <c r="AY147" s="15" t="s">
        <v>137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144</v>
      </c>
      <c r="BM147" s="197" t="s">
        <v>145</v>
      </c>
    </row>
    <row r="148" s="2" customFormat="1" ht="24.15" customHeight="1">
      <c r="A148" s="34"/>
      <c r="B148" s="184"/>
      <c r="C148" s="185" t="s">
        <v>206</v>
      </c>
      <c r="D148" s="185" t="s">
        <v>140</v>
      </c>
      <c r="E148" s="186" t="s">
        <v>299</v>
      </c>
      <c r="F148" s="187" t="s">
        <v>300</v>
      </c>
      <c r="G148" s="188" t="s">
        <v>143</v>
      </c>
      <c r="H148" s="189">
        <v>21.359999999999999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0.0061799999999999997</v>
      </c>
      <c r="R148" s="195">
        <f>Q148*H148</f>
        <v>0.13200479999999998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144</v>
      </c>
      <c r="AT148" s="197" t="s">
        <v>140</v>
      </c>
      <c r="AU148" s="197" t="s">
        <v>88</v>
      </c>
      <c r="AY148" s="15" t="s">
        <v>137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144</v>
      </c>
      <c r="BM148" s="197" t="s">
        <v>301</v>
      </c>
    </row>
    <row r="149" s="2" customFormat="1" ht="24.15" customHeight="1">
      <c r="A149" s="34"/>
      <c r="B149" s="184"/>
      <c r="C149" s="185" t="s">
        <v>210</v>
      </c>
      <c r="D149" s="185" t="s">
        <v>140</v>
      </c>
      <c r="E149" s="186" t="s">
        <v>146</v>
      </c>
      <c r="F149" s="187" t="s">
        <v>147</v>
      </c>
      <c r="G149" s="188" t="s">
        <v>143</v>
      </c>
      <c r="H149" s="189">
        <v>80.099999999999994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4.0000000000000003E-05</v>
      </c>
      <c r="R149" s="195">
        <f>Q149*H149</f>
        <v>0.0032040000000000003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144</v>
      </c>
      <c r="AT149" s="197" t="s">
        <v>140</v>
      </c>
      <c r="AU149" s="197" t="s">
        <v>88</v>
      </c>
      <c r="AY149" s="15" t="s">
        <v>137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144</v>
      </c>
      <c r="BM149" s="197" t="s">
        <v>148</v>
      </c>
    </row>
    <row r="150" s="2" customFormat="1" ht="33" customHeight="1">
      <c r="A150" s="34"/>
      <c r="B150" s="184"/>
      <c r="C150" s="185" t="s">
        <v>163</v>
      </c>
      <c r="D150" s="185" t="s">
        <v>140</v>
      </c>
      <c r="E150" s="186" t="s">
        <v>302</v>
      </c>
      <c r="F150" s="187" t="s">
        <v>303</v>
      </c>
      <c r="G150" s="188" t="s">
        <v>143</v>
      </c>
      <c r="H150" s="189">
        <v>714.125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144</v>
      </c>
      <c r="AT150" s="197" t="s">
        <v>140</v>
      </c>
      <c r="AU150" s="197" t="s">
        <v>88</v>
      </c>
      <c r="AY150" s="15" t="s">
        <v>137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144</v>
      </c>
      <c r="BM150" s="197" t="s">
        <v>304</v>
      </c>
    </row>
    <row r="151" s="12" customFormat="1" ht="22.8" customHeight="1">
      <c r="A151" s="12"/>
      <c r="B151" s="171"/>
      <c r="C151" s="12"/>
      <c r="D151" s="172" t="s">
        <v>74</v>
      </c>
      <c r="E151" s="182" t="s">
        <v>149</v>
      </c>
      <c r="F151" s="182" t="s">
        <v>150</v>
      </c>
      <c r="G151" s="12"/>
      <c r="H151" s="12"/>
      <c r="I151" s="174"/>
      <c r="J151" s="183">
        <f>BK151</f>
        <v>0</v>
      </c>
      <c r="K151" s="12"/>
      <c r="L151" s="171"/>
      <c r="M151" s="176"/>
      <c r="N151" s="177"/>
      <c r="O151" s="177"/>
      <c r="P151" s="178">
        <f>P152</f>
        <v>0</v>
      </c>
      <c r="Q151" s="177"/>
      <c r="R151" s="178">
        <f>R152</f>
        <v>0</v>
      </c>
      <c r="S151" s="177"/>
      <c r="T151" s="179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2" t="s">
        <v>82</v>
      </c>
      <c r="AT151" s="180" t="s">
        <v>74</v>
      </c>
      <c r="AU151" s="180" t="s">
        <v>82</v>
      </c>
      <c r="AY151" s="172" t="s">
        <v>137</v>
      </c>
      <c r="BK151" s="181">
        <f>BK152</f>
        <v>0</v>
      </c>
    </row>
    <row r="152" s="2" customFormat="1" ht="24.15" customHeight="1">
      <c r="A152" s="34"/>
      <c r="B152" s="184"/>
      <c r="C152" s="185" t="s">
        <v>217</v>
      </c>
      <c r="D152" s="185" t="s">
        <v>140</v>
      </c>
      <c r="E152" s="186" t="s">
        <v>152</v>
      </c>
      <c r="F152" s="187" t="s">
        <v>153</v>
      </c>
      <c r="G152" s="188" t="s">
        <v>154</v>
      </c>
      <c r="H152" s="189">
        <v>35.701999999999998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144</v>
      </c>
      <c r="AT152" s="197" t="s">
        <v>140</v>
      </c>
      <c r="AU152" s="197" t="s">
        <v>88</v>
      </c>
      <c r="AY152" s="15" t="s">
        <v>137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144</v>
      </c>
      <c r="BM152" s="197" t="s">
        <v>305</v>
      </c>
    </row>
    <row r="153" s="12" customFormat="1" ht="25.92" customHeight="1">
      <c r="A153" s="12"/>
      <c r="B153" s="171"/>
      <c r="C153" s="12"/>
      <c r="D153" s="172" t="s">
        <v>74</v>
      </c>
      <c r="E153" s="173" t="s">
        <v>156</v>
      </c>
      <c r="F153" s="173" t="s">
        <v>157</v>
      </c>
      <c r="G153" s="12"/>
      <c r="H153" s="12"/>
      <c r="I153" s="174"/>
      <c r="J153" s="175">
        <f>BK153</f>
        <v>0</v>
      </c>
      <c r="K153" s="12"/>
      <c r="L153" s="171"/>
      <c r="M153" s="176"/>
      <c r="N153" s="177"/>
      <c r="O153" s="177"/>
      <c r="P153" s="178">
        <f>P154+P157+P167+P171</f>
        <v>0</v>
      </c>
      <c r="Q153" s="177"/>
      <c r="R153" s="178">
        <f>R154+R157+R167+R171</f>
        <v>2.16671228</v>
      </c>
      <c r="S153" s="177"/>
      <c r="T153" s="179">
        <f>T154+T157+T167+T171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88</v>
      </c>
      <c r="AT153" s="180" t="s">
        <v>74</v>
      </c>
      <c r="AU153" s="180" t="s">
        <v>75</v>
      </c>
      <c r="AY153" s="172" t="s">
        <v>137</v>
      </c>
      <c r="BK153" s="181">
        <f>BK154+BK157+BK167+BK171</f>
        <v>0</v>
      </c>
    </row>
    <row r="154" s="12" customFormat="1" ht="22.8" customHeight="1">
      <c r="A154" s="12"/>
      <c r="B154" s="171"/>
      <c r="C154" s="12"/>
      <c r="D154" s="172" t="s">
        <v>74</v>
      </c>
      <c r="E154" s="182" t="s">
        <v>180</v>
      </c>
      <c r="F154" s="182" t="s">
        <v>181</v>
      </c>
      <c r="G154" s="12"/>
      <c r="H154" s="12"/>
      <c r="I154" s="174"/>
      <c r="J154" s="183">
        <f>BK154</f>
        <v>0</v>
      </c>
      <c r="K154" s="12"/>
      <c r="L154" s="171"/>
      <c r="M154" s="176"/>
      <c r="N154" s="177"/>
      <c r="O154" s="177"/>
      <c r="P154" s="178">
        <f>SUM(P155:P156)</f>
        <v>0</v>
      </c>
      <c r="Q154" s="177"/>
      <c r="R154" s="178">
        <f>SUM(R155:R156)</f>
        <v>0.062487999999999995</v>
      </c>
      <c r="S154" s="177"/>
      <c r="T154" s="179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2" t="s">
        <v>88</v>
      </c>
      <c r="AT154" s="180" t="s">
        <v>74</v>
      </c>
      <c r="AU154" s="180" t="s">
        <v>82</v>
      </c>
      <c r="AY154" s="172" t="s">
        <v>137</v>
      </c>
      <c r="BK154" s="181">
        <f>SUM(BK155:BK156)</f>
        <v>0</v>
      </c>
    </row>
    <row r="155" s="2" customFormat="1" ht="24.15" customHeight="1">
      <c r="A155" s="34"/>
      <c r="B155" s="184"/>
      <c r="C155" s="185" t="s">
        <v>221</v>
      </c>
      <c r="D155" s="185" t="s">
        <v>140</v>
      </c>
      <c r="E155" s="186" t="s">
        <v>306</v>
      </c>
      <c r="F155" s="187" t="s">
        <v>307</v>
      </c>
      <c r="G155" s="188" t="s">
        <v>162</v>
      </c>
      <c r="H155" s="189">
        <v>21.399999999999999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0.0029199999999999999</v>
      </c>
      <c r="R155" s="195">
        <f>Q155*H155</f>
        <v>0.062487999999999995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163</v>
      </c>
      <c r="AT155" s="197" t="s">
        <v>140</v>
      </c>
      <c r="AU155" s="197" t="s">
        <v>88</v>
      </c>
      <c r="AY155" s="15" t="s">
        <v>137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163</v>
      </c>
      <c r="BM155" s="197" t="s">
        <v>308</v>
      </c>
    </row>
    <row r="156" s="2" customFormat="1" ht="24.15" customHeight="1">
      <c r="A156" s="34"/>
      <c r="B156" s="184"/>
      <c r="C156" s="185" t="s">
        <v>227</v>
      </c>
      <c r="D156" s="185" t="s">
        <v>140</v>
      </c>
      <c r="E156" s="186" t="s">
        <v>222</v>
      </c>
      <c r="F156" s="187" t="s">
        <v>223</v>
      </c>
      <c r="G156" s="188" t="s">
        <v>154</v>
      </c>
      <c r="H156" s="189">
        <v>0.062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163</v>
      </c>
      <c r="AT156" s="197" t="s">
        <v>140</v>
      </c>
      <c r="AU156" s="197" t="s">
        <v>88</v>
      </c>
      <c r="AY156" s="15" t="s">
        <v>137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163</v>
      </c>
      <c r="BM156" s="197" t="s">
        <v>224</v>
      </c>
    </row>
    <row r="157" s="12" customFormat="1" ht="22.8" customHeight="1">
      <c r="A157" s="12"/>
      <c r="B157" s="171"/>
      <c r="C157" s="12"/>
      <c r="D157" s="172" t="s">
        <v>74</v>
      </c>
      <c r="E157" s="182" t="s">
        <v>309</v>
      </c>
      <c r="F157" s="182" t="s">
        <v>310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SUM(P158:P166)</f>
        <v>0</v>
      </c>
      <c r="Q157" s="177"/>
      <c r="R157" s="178">
        <f>SUM(R158:R166)</f>
        <v>1.1594839999999997</v>
      </c>
      <c r="S157" s="177"/>
      <c r="T157" s="179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88</v>
      </c>
      <c r="AT157" s="180" t="s">
        <v>74</v>
      </c>
      <c r="AU157" s="180" t="s">
        <v>82</v>
      </c>
      <c r="AY157" s="172" t="s">
        <v>137</v>
      </c>
      <c r="BK157" s="181">
        <f>SUM(BK158:BK166)</f>
        <v>0</v>
      </c>
    </row>
    <row r="158" s="2" customFormat="1" ht="16.5" customHeight="1">
      <c r="A158" s="34"/>
      <c r="B158" s="184"/>
      <c r="C158" s="185" t="s">
        <v>231</v>
      </c>
      <c r="D158" s="185" t="s">
        <v>140</v>
      </c>
      <c r="E158" s="186" t="s">
        <v>311</v>
      </c>
      <c r="F158" s="187" t="s">
        <v>312</v>
      </c>
      <c r="G158" s="188" t="s">
        <v>162</v>
      </c>
      <c r="H158" s="189">
        <v>88.599999999999994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0.00018000000000000001</v>
      </c>
      <c r="R158" s="195">
        <f>Q158*H158</f>
        <v>0.015948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163</v>
      </c>
      <c r="AT158" s="197" t="s">
        <v>140</v>
      </c>
      <c r="AU158" s="197" t="s">
        <v>88</v>
      </c>
      <c r="AY158" s="15" t="s">
        <v>137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163</v>
      </c>
      <c r="BM158" s="197" t="s">
        <v>313</v>
      </c>
    </row>
    <row r="159" s="2" customFormat="1" ht="16.5" customHeight="1">
      <c r="A159" s="34"/>
      <c r="B159" s="184"/>
      <c r="C159" s="199" t="s">
        <v>237</v>
      </c>
      <c r="D159" s="199" t="s">
        <v>166</v>
      </c>
      <c r="E159" s="200" t="s">
        <v>314</v>
      </c>
      <c r="F159" s="201" t="s">
        <v>315</v>
      </c>
      <c r="G159" s="202" t="s">
        <v>204</v>
      </c>
      <c r="H159" s="203">
        <v>23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41</v>
      </c>
      <c r="O159" s="78"/>
      <c r="P159" s="195">
        <f>O159*H159</f>
        <v>0</v>
      </c>
      <c r="Q159" s="195">
        <v>0.036999999999999998</v>
      </c>
      <c r="R159" s="195">
        <f>Q159*H159</f>
        <v>0.85099999999999998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170</v>
      </c>
      <c r="AT159" s="197" t="s">
        <v>166</v>
      </c>
      <c r="AU159" s="197" t="s">
        <v>88</v>
      </c>
      <c r="AY159" s="15" t="s">
        <v>137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163</v>
      </c>
      <c r="BM159" s="197" t="s">
        <v>316</v>
      </c>
    </row>
    <row r="160" s="2" customFormat="1" ht="16.5" customHeight="1">
      <c r="A160" s="34"/>
      <c r="B160" s="184"/>
      <c r="C160" s="199" t="s">
        <v>241</v>
      </c>
      <c r="D160" s="199" t="s">
        <v>166</v>
      </c>
      <c r="E160" s="200" t="s">
        <v>317</v>
      </c>
      <c r="F160" s="201" t="s">
        <v>318</v>
      </c>
      <c r="G160" s="202" t="s">
        <v>204</v>
      </c>
      <c r="H160" s="203">
        <v>5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41</v>
      </c>
      <c r="O160" s="78"/>
      <c r="P160" s="195">
        <f>O160*H160</f>
        <v>0</v>
      </c>
      <c r="Q160" s="195">
        <v>0.035999999999999997</v>
      </c>
      <c r="R160" s="195">
        <f>Q160*H160</f>
        <v>0.17999999999999999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170</v>
      </c>
      <c r="AT160" s="197" t="s">
        <v>166</v>
      </c>
      <c r="AU160" s="197" t="s">
        <v>88</v>
      </c>
      <c r="AY160" s="15" t="s">
        <v>137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163</v>
      </c>
      <c r="BM160" s="197" t="s">
        <v>319</v>
      </c>
    </row>
    <row r="161" s="2" customFormat="1" ht="21.75" customHeight="1">
      <c r="A161" s="34"/>
      <c r="B161" s="184"/>
      <c r="C161" s="185" t="s">
        <v>7</v>
      </c>
      <c r="D161" s="185" t="s">
        <v>140</v>
      </c>
      <c r="E161" s="186" t="s">
        <v>320</v>
      </c>
      <c r="F161" s="187" t="s">
        <v>321</v>
      </c>
      <c r="G161" s="188" t="s">
        <v>162</v>
      </c>
      <c r="H161" s="189">
        <v>6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0.00042000000000000002</v>
      </c>
      <c r="R161" s="195">
        <f>Q161*H161</f>
        <v>0.0025200000000000001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163</v>
      </c>
      <c r="AT161" s="197" t="s">
        <v>140</v>
      </c>
      <c r="AU161" s="197" t="s">
        <v>88</v>
      </c>
      <c r="AY161" s="15" t="s">
        <v>137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163</v>
      </c>
      <c r="BM161" s="197" t="s">
        <v>322</v>
      </c>
    </row>
    <row r="162" s="2" customFormat="1" ht="21.75" customHeight="1">
      <c r="A162" s="34"/>
      <c r="B162" s="184"/>
      <c r="C162" s="199" t="s">
        <v>248</v>
      </c>
      <c r="D162" s="199" t="s">
        <v>166</v>
      </c>
      <c r="E162" s="200" t="s">
        <v>323</v>
      </c>
      <c r="F162" s="201" t="s">
        <v>324</v>
      </c>
      <c r="G162" s="202" t="s">
        <v>204</v>
      </c>
      <c r="H162" s="203">
        <v>1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41</v>
      </c>
      <c r="O162" s="78"/>
      <c r="P162" s="195">
        <f>O162*H162</f>
        <v>0</v>
      </c>
      <c r="Q162" s="195">
        <v>0.084379999999999997</v>
      </c>
      <c r="R162" s="195">
        <f>Q162*H162</f>
        <v>0.084379999999999997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170</v>
      </c>
      <c r="AT162" s="197" t="s">
        <v>166</v>
      </c>
      <c r="AU162" s="197" t="s">
        <v>88</v>
      </c>
      <c r="AY162" s="15" t="s">
        <v>137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163</v>
      </c>
      <c r="BM162" s="197" t="s">
        <v>325</v>
      </c>
    </row>
    <row r="163" s="2" customFormat="1" ht="24.15" customHeight="1">
      <c r="A163" s="34"/>
      <c r="B163" s="184"/>
      <c r="C163" s="185" t="s">
        <v>252</v>
      </c>
      <c r="D163" s="185" t="s">
        <v>140</v>
      </c>
      <c r="E163" s="186" t="s">
        <v>326</v>
      </c>
      <c r="F163" s="187" t="s">
        <v>327</v>
      </c>
      <c r="G163" s="188" t="s">
        <v>204</v>
      </c>
      <c r="H163" s="189">
        <v>28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0.00025000000000000001</v>
      </c>
      <c r="R163" s="195">
        <f>Q163*H163</f>
        <v>0.0070000000000000001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163</v>
      </c>
      <c r="AT163" s="197" t="s">
        <v>140</v>
      </c>
      <c r="AU163" s="197" t="s">
        <v>88</v>
      </c>
      <c r="AY163" s="15" t="s">
        <v>137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163</v>
      </c>
      <c r="BM163" s="197" t="s">
        <v>328</v>
      </c>
    </row>
    <row r="164" s="2" customFormat="1" ht="24.15" customHeight="1">
      <c r="A164" s="34"/>
      <c r="B164" s="184"/>
      <c r="C164" s="199" t="s">
        <v>329</v>
      </c>
      <c r="D164" s="199" t="s">
        <v>166</v>
      </c>
      <c r="E164" s="200" t="s">
        <v>330</v>
      </c>
      <c r="F164" s="201" t="s">
        <v>331</v>
      </c>
      <c r="G164" s="202" t="s">
        <v>162</v>
      </c>
      <c r="H164" s="203">
        <v>21.399999999999999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41</v>
      </c>
      <c r="O164" s="78"/>
      <c r="P164" s="195">
        <f>O164*H164</f>
        <v>0</v>
      </c>
      <c r="Q164" s="195">
        <v>0.00073999999999999999</v>
      </c>
      <c r="R164" s="195">
        <f>Q164*H164</f>
        <v>0.015835999999999999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170</v>
      </c>
      <c r="AT164" s="197" t="s">
        <v>166</v>
      </c>
      <c r="AU164" s="197" t="s">
        <v>88</v>
      </c>
      <c r="AY164" s="15" t="s">
        <v>137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163</v>
      </c>
      <c r="BM164" s="197" t="s">
        <v>332</v>
      </c>
    </row>
    <row r="165" s="2" customFormat="1" ht="21.75" customHeight="1">
      <c r="A165" s="34"/>
      <c r="B165" s="184"/>
      <c r="C165" s="199" t="s">
        <v>333</v>
      </c>
      <c r="D165" s="199" t="s">
        <v>166</v>
      </c>
      <c r="E165" s="200" t="s">
        <v>334</v>
      </c>
      <c r="F165" s="201" t="s">
        <v>335</v>
      </c>
      <c r="G165" s="202" t="s">
        <v>204</v>
      </c>
      <c r="H165" s="203">
        <v>28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41</v>
      </c>
      <c r="O165" s="78"/>
      <c r="P165" s="195">
        <f>O165*H165</f>
        <v>0</v>
      </c>
      <c r="Q165" s="195">
        <v>0.00010000000000000001</v>
      </c>
      <c r="R165" s="195">
        <f>Q165*H165</f>
        <v>0.0028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170</v>
      </c>
      <c r="AT165" s="197" t="s">
        <v>166</v>
      </c>
      <c r="AU165" s="197" t="s">
        <v>88</v>
      </c>
      <c r="AY165" s="15" t="s">
        <v>137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163</v>
      </c>
      <c r="BM165" s="197" t="s">
        <v>336</v>
      </c>
    </row>
    <row r="166" s="2" customFormat="1" ht="24.15" customHeight="1">
      <c r="A166" s="34"/>
      <c r="B166" s="184"/>
      <c r="C166" s="185" t="s">
        <v>337</v>
      </c>
      <c r="D166" s="185" t="s">
        <v>140</v>
      </c>
      <c r="E166" s="186" t="s">
        <v>338</v>
      </c>
      <c r="F166" s="187" t="s">
        <v>339</v>
      </c>
      <c r="G166" s="188" t="s">
        <v>154</v>
      </c>
      <c r="H166" s="189">
        <v>1.159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163</v>
      </c>
      <c r="AT166" s="197" t="s">
        <v>140</v>
      </c>
      <c r="AU166" s="197" t="s">
        <v>88</v>
      </c>
      <c r="AY166" s="15" t="s">
        <v>137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163</v>
      </c>
      <c r="BM166" s="197" t="s">
        <v>340</v>
      </c>
    </row>
    <row r="167" s="12" customFormat="1" ht="22.8" customHeight="1">
      <c r="A167" s="12"/>
      <c r="B167" s="171"/>
      <c r="C167" s="12"/>
      <c r="D167" s="172" t="s">
        <v>74</v>
      </c>
      <c r="E167" s="182" t="s">
        <v>225</v>
      </c>
      <c r="F167" s="182" t="s">
        <v>226</v>
      </c>
      <c r="G167" s="12"/>
      <c r="H167" s="12"/>
      <c r="I167" s="174"/>
      <c r="J167" s="183">
        <f>BK167</f>
        <v>0</v>
      </c>
      <c r="K167" s="12"/>
      <c r="L167" s="171"/>
      <c r="M167" s="176"/>
      <c r="N167" s="177"/>
      <c r="O167" s="177"/>
      <c r="P167" s="178">
        <f>SUM(P168:P170)</f>
        <v>0</v>
      </c>
      <c r="Q167" s="177"/>
      <c r="R167" s="178">
        <f>SUM(R168:R170)</f>
        <v>0.75726000000000004</v>
      </c>
      <c r="S167" s="177"/>
      <c r="T167" s="179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88</v>
      </c>
      <c r="AT167" s="180" t="s">
        <v>74</v>
      </c>
      <c r="AU167" s="180" t="s">
        <v>82</v>
      </c>
      <c r="AY167" s="172" t="s">
        <v>137</v>
      </c>
      <c r="BK167" s="181">
        <f>SUM(BK168:BK170)</f>
        <v>0</v>
      </c>
    </row>
    <row r="168" s="2" customFormat="1" ht="24.15" customHeight="1">
      <c r="A168" s="34"/>
      <c r="B168" s="184"/>
      <c r="C168" s="185" t="s">
        <v>341</v>
      </c>
      <c r="D168" s="185" t="s">
        <v>140</v>
      </c>
      <c r="E168" s="186" t="s">
        <v>342</v>
      </c>
      <c r="F168" s="187" t="s">
        <v>343</v>
      </c>
      <c r="G168" s="188" t="s">
        <v>204</v>
      </c>
      <c r="H168" s="189">
        <v>2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0.00083000000000000001</v>
      </c>
      <c r="R168" s="195">
        <f>Q168*H168</f>
        <v>0.00166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163</v>
      </c>
      <c r="AT168" s="197" t="s">
        <v>140</v>
      </c>
      <c r="AU168" s="197" t="s">
        <v>88</v>
      </c>
      <c r="AY168" s="15" t="s">
        <v>137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163</v>
      </c>
      <c r="BM168" s="197" t="s">
        <v>344</v>
      </c>
    </row>
    <row r="169" s="2" customFormat="1" ht="24.15" customHeight="1">
      <c r="A169" s="34"/>
      <c r="B169" s="184"/>
      <c r="C169" s="199" t="s">
        <v>345</v>
      </c>
      <c r="D169" s="199" t="s">
        <v>166</v>
      </c>
      <c r="E169" s="200" t="s">
        <v>346</v>
      </c>
      <c r="F169" s="201" t="s">
        <v>347</v>
      </c>
      <c r="G169" s="202" t="s">
        <v>204</v>
      </c>
      <c r="H169" s="203">
        <v>2</v>
      </c>
      <c r="I169" s="204"/>
      <c r="J169" s="205">
        <f>ROUND(I169*H169,2)</f>
        <v>0</v>
      </c>
      <c r="K169" s="206"/>
      <c r="L169" s="207"/>
      <c r="M169" s="208" t="s">
        <v>1</v>
      </c>
      <c r="N169" s="209" t="s">
        <v>41</v>
      </c>
      <c r="O169" s="78"/>
      <c r="P169" s="195">
        <f>O169*H169</f>
        <v>0</v>
      </c>
      <c r="Q169" s="195">
        <v>0.37780000000000002</v>
      </c>
      <c r="R169" s="195">
        <f>Q169*H169</f>
        <v>0.75560000000000005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170</v>
      </c>
      <c r="AT169" s="197" t="s">
        <v>166</v>
      </c>
      <c r="AU169" s="197" t="s">
        <v>88</v>
      </c>
      <c r="AY169" s="15" t="s">
        <v>137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163</v>
      </c>
      <c r="BM169" s="197" t="s">
        <v>348</v>
      </c>
    </row>
    <row r="170" s="2" customFormat="1" ht="24.15" customHeight="1">
      <c r="A170" s="34"/>
      <c r="B170" s="184"/>
      <c r="C170" s="185" t="s">
        <v>349</v>
      </c>
      <c r="D170" s="185" t="s">
        <v>140</v>
      </c>
      <c r="E170" s="186" t="s">
        <v>232</v>
      </c>
      <c r="F170" s="187" t="s">
        <v>233</v>
      </c>
      <c r="G170" s="188" t="s">
        <v>154</v>
      </c>
      <c r="H170" s="189">
        <v>0.75700000000000001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163</v>
      </c>
      <c r="AT170" s="197" t="s">
        <v>140</v>
      </c>
      <c r="AU170" s="197" t="s">
        <v>88</v>
      </c>
      <c r="AY170" s="15" t="s">
        <v>137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163</v>
      </c>
      <c r="BM170" s="197" t="s">
        <v>350</v>
      </c>
    </row>
    <row r="171" s="12" customFormat="1" ht="22.8" customHeight="1">
      <c r="A171" s="12"/>
      <c r="B171" s="171"/>
      <c r="C171" s="12"/>
      <c r="D171" s="172" t="s">
        <v>74</v>
      </c>
      <c r="E171" s="182" t="s">
        <v>351</v>
      </c>
      <c r="F171" s="182" t="s">
        <v>352</v>
      </c>
      <c r="G171" s="12"/>
      <c r="H171" s="12"/>
      <c r="I171" s="174"/>
      <c r="J171" s="183">
        <f>BK171</f>
        <v>0</v>
      </c>
      <c r="K171" s="12"/>
      <c r="L171" s="171"/>
      <c r="M171" s="176"/>
      <c r="N171" s="177"/>
      <c r="O171" s="177"/>
      <c r="P171" s="178">
        <f>SUM(P172:P173)</f>
        <v>0</v>
      </c>
      <c r="Q171" s="177"/>
      <c r="R171" s="178">
        <f>SUM(R172:R173)</f>
        <v>0.18748028</v>
      </c>
      <c r="S171" s="177"/>
      <c r="T171" s="179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2" t="s">
        <v>88</v>
      </c>
      <c r="AT171" s="180" t="s">
        <v>74</v>
      </c>
      <c r="AU171" s="180" t="s">
        <v>82</v>
      </c>
      <c r="AY171" s="172" t="s">
        <v>137</v>
      </c>
      <c r="BK171" s="181">
        <f>SUM(BK172:BK173)</f>
        <v>0</v>
      </c>
    </row>
    <row r="172" s="2" customFormat="1" ht="24.15" customHeight="1">
      <c r="A172" s="34"/>
      <c r="B172" s="184"/>
      <c r="C172" s="185" t="s">
        <v>170</v>
      </c>
      <c r="D172" s="185" t="s">
        <v>140</v>
      </c>
      <c r="E172" s="186" t="s">
        <v>353</v>
      </c>
      <c r="F172" s="187" t="s">
        <v>354</v>
      </c>
      <c r="G172" s="188" t="s">
        <v>143</v>
      </c>
      <c r="H172" s="189">
        <v>360.53899999999999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0.00012</v>
      </c>
      <c r="R172" s="195">
        <f>Q172*H172</f>
        <v>0.04326468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163</v>
      </c>
      <c r="AT172" s="197" t="s">
        <v>140</v>
      </c>
      <c r="AU172" s="197" t="s">
        <v>88</v>
      </c>
      <c r="AY172" s="15" t="s">
        <v>137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163</v>
      </c>
      <c r="BM172" s="197" t="s">
        <v>355</v>
      </c>
    </row>
    <row r="173" s="2" customFormat="1" ht="33" customHeight="1">
      <c r="A173" s="34"/>
      <c r="B173" s="184"/>
      <c r="C173" s="185" t="s">
        <v>356</v>
      </c>
      <c r="D173" s="185" t="s">
        <v>140</v>
      </c>
      <c r="E173" s="186" t="s">
        <v>357</v>
      </c>
      <c r="F173" s="187" t="s">
        <v>358</v>
      </c>
      <c r="G173" s="188" t="s">
        <v>143</v>
      </c>
      <c r="H173" s="189">
        <v>360.53899999999999</v>
      </c>
      <c r="I173" s="190"/>
      <c r="J173" s="191">
        <f>ROUND(I173*H173,2)</f>
        <v>0</v>
      </c>
      <c r="K173" s="192"/>
      <c r="L173" s="35"/>
      <c r="M173" s="210" t="s">
        <v>1</v>
      </c>
      <c r="N173" s="211" t="s">
        <v>41</v>
      </c>
      <c r="O173" s="212"/>
      <c r="P173" s="213">
        <f>O173*H173</f>
        <v>0</v>
      </c>
      <c r="Q173" s="213">
        <v>0.00040000000000000002</v>
      </c>
      <c r="R173" s="213">
        <f>Q173*H173</f>
        <v>0.1442156</v>
      </c>
      <c r="S173" s="213">
        <v>0</v>
      </c>
      <c r="T173" s="21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163</v>
      </c>
      <c r="AT173" s="197" t="s">
        <v>140</v>
      </c>
      <c r="AU173" s="197" t="s">
        <v>88</v>
      </c>
      <c r="AY173" s="15" t="s">
        <v>137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163</v>
      </c>
      <c r="BM173" s="197" t="s">
        <v>359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9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360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ROUND((SUM(BE124:BE139)),  2)</f>
        <v>0</v>
      </c>
      <c r="G35" s="137"/>
      <c r="H35" s="137"/>
      <c r="I35" s="138">
        <v>0.23000000000000001</v>
      </c>
      <c r="J35" s="136">
        <f>ROUND(((SUM(BE124:BE139))*I35),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ROUND((SUM(BF124:BF139)),  2)</f>
        <v>0</v>
      </c>
      <c r="G36" s="137"/>
      <c r="H36" s="137"/>
      <c r="I36" s="138">
        <v>0.23000000000000001</v>
      </c>
      <c r="J36" s="136">
        <f>ROUND(((SUM(BF124:BF139))*I36),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ROUND((SUM(BG124:BG139)),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ROUND((SUM(BH124:BH139)),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ROUND((SUM(BI124:BI139)),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01.03 - Podlaha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115</v>
      </c>
      <c r="E99" s="154"/>
      <c r="F99" s="154"/>
      <c r="G99" s="154"/>
      <c r="H99" s="154"/>
      <c r="I99" s="154"/>
      <c r="J99" s="155">
        <f>J125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258</v>
      </c>
      <c r="E100" s="158"/>
      <c r="F100" s="158"/>
      <c r="G100" s="158"/>
      <c r="H100" s="158"/>
      <c r="I100" s="158"/>
      <c r="J100" s="159">
        <f>J126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116</v>
      </c>
      <c r="E101" s="158"/>
      <c r="F101" s="158"/>
      <c r="G101" s="158"/>
      <c r="H101" s="158"/>
      <c r="I101" s="158"/>
      <c r="J101" s="159">
        <f>J135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117</v>
      </c>
      <c r="E102" s="158"/>
      <c r="F102" s="158"/>
      <c r="G102" s="158"/>
      <c r="H102" s="158"/>
      <c r="I102" s="158"/>
      <c r="J102" s="159">
        <f>J138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123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30" t="str">
        <f>E7</f>
        <v>OBNOVA MAŠTALE PRE HOVÄDZÍ DOBYTOK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106</v>
      </c>
      <c r="L113" s="18"/>
    </row>
    <row r="114" s="2" customFormat="1" ht="16.5" customHeight="1">
      <c r="A114" s="34"/>
      <c r="B114" s="35"/>
      <c r="C114" s="34"/>
      <c r="D114" s="34"/>
      <c r="E114" s="130" t="s">
        <v>107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108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01.03 - Podlaha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k.ú. Osadné, parc.č. C KN 1631/2</v>
      </c>
      <c r="G118" s="34"/>
      <c r="H118" s="34"/>
      <c r="I118" s="28" t="s">
        <v>21</v>
      </c>
      <c r="J118" s="70" t="str">
        <f>IF(J14="","",J14)</f>
        <v>23. 1. 2025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40.05" customHeight="1">
      <c r="A120" s="34"/>
      <c r="B120" s="35"/>
      <c r="C120" s="28" t="s">
        <v>23</v>
      </c>
      <c r="D120" s="34"/>
      <c r="E120" s="34"/>
      <c r="F120" s="23" t="str">
        <f>E17</f>
        <v xml:space="preserve">Filip Cichý, Hrabovec nad Laborcom s.č. 2, 067 01 </v>
      </c>
      <c r="G120" s="34"/>
      <c r="H120" s="34"/>
      <c r="I120" s="28" t="s">
        <v>29</v>
      </c>
      <c r="J120" s="32" t="str">
        <f>E23</f>
        <v>Ing.Róbert Šmajda, Palárikova 1603/2, 069 01 Snina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>Martin Kofira - KM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124</v>
      </c>
      <c r="D123" s="163" t="s">
        <v>60</v>
      </c>
      <c r="E123" s="163" t="s">
        <v>56</v>
      </c>
      <c r="F123" s="163" t="s">
        <v>57</v>
      </c>
      <c r="G123" s="163" t="s">
        <v>125</v>
      </c>
      <c r="H123" s="163" t="s">
        <v>126</v>
      </c>
      <c r="I123" s="163" t="s">
        <v>127</v>
      </c>
      <c r="J123" s="164" t="s">
        <v>112</v>
      </c>
      <c r="K123" s="165" t="s">
        <v>128</v>
      </c>
      <c r="L123" s="166"/>
      <c r="M123" s="87" t="s">
        <v>1</v>
      </c>
      <c r="N123" s="88" t="s">
        <v>39</v>
      </c>
      <c r="O123" s="88" t="s">
        <v>129</v>
      </c>
      <c r="P123" s="88" t="s">
        <v>130</v>
      </c>
      <c r="Q123" s="88" t="s">
        <v>131</v>
      </c>
      <c r="R123" s="88" t="s">
        <v>132</v>
      </c>
      <c r="S123" s="88" t="s">
        <v>133</v>
      </c>
      <c r="T123" s="89" t="s">
        <v>134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113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</f>
        <v>0</v>
      </c>
      <c r="Q124" s="91"/>
      <c r="R124" s="168">
        <f>R125</f>
        <v>122.86484506999999</v>
      </c>
      <c r="S124" s="91"/>
      <c r="T124" s="169">
        <f>T125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114</v>
      </c>
      <c r="BK124" s="170">
        <f>BK125</f>
        <v>0</v>
      </c>
    </row>
    <row r="125" s="12" customFormat="1" ht="25.92" customHeight="1">
      <c r="A125" s="12"/>
      <c r="B125" s="171"/>
      <c r="C125" s="12"/>
      <c r="D125" s="172" t="s">
        <v>74</v>
      </c>
      <c r="E125" s="173" t="s">
        <v>135</v>
      </c>
      <c r="F125" s="173" t="s">
        <v>136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P126+P135+P138</f>
        <v>0</v>
      </c>
      <c r="Q125" s="177"/>
      <c r="R125" s="178">
        <f>R126+R135+R138</f>
        <v>122.86484506999999</v>
      </c>
      <c r="S125" s="177"/>
      <c r="T125" s="179">
        <f>T126+T135+T138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82</v>
      </c>
      <c r="AT125" s="180" t="s">
        <v>74</v>
      </c>
      <c r="AU125" s="180" t="s">
        <v>75</v>
      </c>
      <c r="AY125" s="172" t="s">
        <v>137</v>
      </c>
      <c r="BK125" s="181">
        <f>BK126+BK135+BK138</f>
        <v>0</v>
      </c>
    </row>
    <row r="126" s="12" customFormat="1" ht="22.8" customHeight="1">
      <c r="A126" s="12"/>
      <c r="B126" s="171"/>
      <c r="C126" s="12"/>
      <c r="D126" s="172" t="s">
        <v>74</v>
      </c>
      <c r="E126" s="182" t="s">
        <v>172</v>
      </c>
      <c r="F126" s="182" t="s">
        <v>271</v>
      </c>
      <c r="G126" s="12"/>
      <c r="H126" s="12"/>
      <c r="I126" s="174"/>
      <c r="J126" s="183">
        <f>BK126</f>
        <v>0</v>
      </c>
      <c r="K126" s="12"/>
      <c r="L126" s="171"/>
      <c r="M126" s="176"/>
      <c r="N126" s="177"/>
      <c r="O126" s="177"/>
      <c r="P126" s="178">
        <f>SUM(P127:P134)</f>
        <v>0</v>
      </c>
      <c r="Q126" s="177"/>
      <c r="R126" s="178">
        <f>SUM(R127:R134)</f>
        <v>122.70979566999999</v>
      </c>
      <c r="S126" s="177"/>
      <c r="T126" s="179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82</v>
      </c>
      <c r="AT126" s="180" t="s">
        <v>74</v>
      </c>
      <c r="AU126" s="180" t="s">
        <v>82</v>
      </c>
      <c r="AY126" s="172" t="s">
        <v>137</v>
      </c>
      <c r="BK126" s="181">
        <f>SUM(BK127:BK134)</f>
        <v>0</v>
      </c>
    </row>
    <row r="127" s="2" customFormat="1" ht="24.15" customHeight="1">
      <c r="A127" s="34"/>
      <c r="B127" s="184"/>
      <c r="C127" s="185" t="s">
        <v>82</v>
      </c>
      <c r="D127" s="185" t="s">
        <v>140</v>
      </c>
      <c r="E127" s="186" t="s">
        <v>361</v>
      </c>
      <c r="F127" s="187" t="s">
        <v>362</v>
      </c>
      <c r="G127" s="188" t="s">
        <v>169</v>
      </c>
      <c r="H127" s="189">
        <v>54.070999999999998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41</v>
      </c>
      <c r="O127" s="78"/>
      <c r="P127" s="195">
        <f>O127*H127</f>
        <v>0</v>
      </c>
      <c r="Q127" s="195">
        <v>2.19407</v>
      </c>
      <c r="R127" s="195">
        <f>Q127*H127</f>
        <v>118.63555896999999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144</v>
      </c>
      <c r="AT127" s="197" t="s">
        <v>140</v>
      </c>
      <c r="AU127" s="197" t="s">
        <v>88</v>
      </c>
      <c r="AY127" s="15" t="s">
        <v>137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88</v>
      </c>
      <c r="BK127" s="198">
        <f>ROUND(I127*H127,2)</f>
        <v>0</v>
      </c>
      <c r="BL127" s="15" t="s">
        <v>144</v>
      </c>
      <c r="BM127" s="197" t="s">
        <v>363</v>
      </c>
    </row>
    <row r="128" s="2" customFormat="1" ht="37.8" customHeight="1">
      <c r="A128" s="34"/>
      <c r="B128" s="184"/>
      <c r="C128" s="185" t="s">
        <v>88</v>
      </c>
      <c r="D128" s="185" t="s">
        <v>140</v>
      </c>
      <c r="E128" s="186" t="s">
        <v>364</v>
      </c>
      <c r="F128" s="187" t="s">
        <v>365</v>
      </c>
      <c r="G128" s="188" t="s">
        <v>143</v>
      </c>
      <c r="H128" s="189">
        <v>360.47000000000003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41</v>
      </c>
      <c r="O128" s="78"/>
      <c r="P128" s="195">
        <f>O128*H128</f>
        <v>0</v>
      </c>
      <c r="Q128" s="195">
        <v>0.0050099999999999997</v>
      </c>
      <c r="R128" s="195">
        <f>Q128*H128</f>
        <v>1.8059547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144</v>
      </c>
      <c r="AT128" s="197" t="s">
        <v>140</v>
      </c>
      <c r="AU128" s="197" t="s">
        <v>88</v>
      </c>
      <c r="AY128" s="15" t="s">
        <v>137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88</v>
      </c>
      <c r="BK128" s="198">
        <f>ROUND(I128*H128,2)</f>
        <v>0</v>
      </c>
      <c r="BL128" s="15" t="s">
        <v>144</v>
      </c>
      <c r="BM128" s="197" t="s">
        <v>366</v>
      </c>
    </row>
    <row r="129" s="2" customFormat="1" ht="24.15" customHeight="1">
      <c r="A129" s="34"/>
      <c r="B129" s="184"/>
      <c r="C129" s="185" t="s">
        <v>151</v>
      </c>
      <c r="D129" s="185" t="s">
        <v>140</v>
      </c>
      <c r="E129" s="186" t="s">
        <v>367</v>
      </c>
      <c r="F129" s="187" t="s">
        <v>368</v>
      </c>
      <c r="G129" s="188" t="s">
        <v>169</v>
      </c>
      <c r="H129" s="189">
        <v>54.070999999999998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144</v>
      </c>
      <c r="AT129" s="197" t="s">
        <v>140</v>
      </c>
      <c r="AU129" s="197" t="s">
        <v>88</v>
      </c>
      <c r="AY129" s="15" t="s">
        <v>137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144</v>
      </c>
      <c r="BM129" s="197" t="s">
        <v>369</v>
      </c>
    </row>
    <row r="130" s="2" customFormat="1" ht="33" customHeight="1">
      <c r="A130" s="34"/>
      <c r="B130" s="184"/>
      <c r="C130" s="185" t="s">
        <v>144</v>
      </c>
      <c r="D130" s="185" t="s">
        <v>140</v>
      </c>
      <c r="E130" s="186" t="s">
        <v>370</v>
      </c>
      <c r="F130" s="187" t="s">
        <v>371</v>
      </c>
      <c r="G130" s="188" t="s">
        <v>169</v>
      </c>
      <c r="H130" s="189">
        <v>54.070999999999998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144</v>
      </c>
      <c r="AT130" s="197" t="s">
        <v>140</v>
      </c>
      <c r="AU130" s="197" t="s">
        <v>88</v>
      </c>
      <c r="AY130" s="15" t="s">
        <v>137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144</v>
      </c>
      <c r="BM130" s="197" t="s">
        <v>372</v>
      </c>
    </row>
    <row r="131" s="2" customFormat="1" ht="21.75" customHeight="1">
      <c r="A131" s="34"/>
      <c r="B131" s="184"/>
      <c r="C131" s="185" t="s">
        <v>165</v>
      </c>
      <c r="D131" s="185" t="s">
        <v>140</v>
      </c>
      <c r="E131" s="186" t="s">
        <v>373</v>
      </c>
      <c r="F131" s="187" t="s">
        <v>374</v>
      </c>
      <c r="G131" s="188" t="s">
        <v>143</v>
      </c>
      <c r="H131" s="189">
        <v>1.0349999999999999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0.0078600000000000007</v>
      </c>
      <c r="R131" s="195">
        <f>Q131*H131</f>
        <v>0.0081350999999999993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144</v>
      </c>
      <c r="AT131" s="197" t="s">
        <v>140</v>
      </c>
      <c r="AU131" s="197" t="s">
        <v>88</v>
      </c>
      <c r="AY131" s="15" t="s">
        <v>137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144</v>
      </c>
      <c r="BM131" s="197" t="s">
        <v>375</v>
      </c>
    </row>
    <row r="132" s="2" customFormat="1" ht="21.75" customHeight="1">
      <c r="A132" s="34"/>
      <c r="B132" s="184"/>
      <c r="C132" s="185" t="s">
        <v>172</v>
      </c>
      <c r="D132" s="185" t="s">
        <v>140</v>
      </c>
      <c r="E132" s="186" t="s">
        <v>376</v>
      </c>
      <c r="F132" s="187" t="s">
        <v>377</v>
      </c>
      <c r="G132" s="188" t="s">
        <v>143</v>
      </c>
      <c r="H132" s="189">
        <v>1.0349999999999999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144</v>
      </c>
      <c r="AT132" s="197" t="s">
        <v>140</v>
      </c>
      <c r="AU132" s="197" t="s">
        <v>88</v>
      </c>
      <c r="AY132" s="15" t="s">
        <v>137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144</v>
      </c>
      <c r="BM132" s="197" t="s">
        <v>378</v>
      </c>
    </row>
    <row r="133" s="2" customFormat="1" ht="37.8" customHeight="1">
      <c r="A133" s="34"/>
      <c r="B133" s="184"/>
      <c r="C133" s="185" t="s">
        <v>176</v>
      </c>
      <c r="D133" s="185" t="s">
        <v>140</v>
      </c>
      <c r="E133" s="186" t="s">
        <v>379</v>
      </c>
      <c r="F133" s="187" t="s">
        <v>380</v>
      </c>
      <c r="G133" s="188" t="s">
        <v>143</v>
      </c>
      <c r="H133" s="189">
        <v>360.47000000000003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0.0062700000000000004</v>
      </c>
      <c r="R133" s="195">
        <f>Q133*H133</f>
        <v>2.2601469000000005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144</v>
      </c>
      <c r="AT133" s="197" t="s">
        <v>140</v>
      </c>
      <c r="AU133" s="197" t="s">
        <v>88</v>
      </c>
      <c r="AY133" s="15" t="s">
        <v>137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144</v>
      </c>
      <c r="BM133" s="197" t="s">
        <v>381</v>
      </c>
    </row>
    <row r="134" s="2" customFormat="1" ht="24.15" customHeight="1">
      <c r="A134" s="34"/>
      <c r="B134" s="184"/>
      <c r="C134" s="185" t="s">
        <v>182</v>
      </c>
      <c r="D134" s="185" t="s">
        <v>140</v>
      </c>
      <c r="E134" s="186" t="s">
        <v>382</v>
      </c>
      <c r="F134" s="187" t="s">
        <v>383</v>
      </c>
      <c r="G134" s="188" t="s">
        <v>143</v>
      </c>
      <c r="H134" s="189">
        <v>360.47000000000003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144</v>
      </c>
      <c r="AT134" s="197" t="s">
        <v>140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144</v>
      </c>
      <c r="BM134" s="197" t="s">
        <v>384</v>
      </c>
    </row>
    <row r="135" s="12" customFormat="1" ht="22.8" customHeight="1">
      <c r="A135" s="12"/>
      <c r="B135" s="171"/>
      <c r="C135" s="12"/>
      <c r="D135" s="172" t="s">
        <v>74</v>
      </c>
      <c r="E135" s="182" t="s">
        <v>138</v>
      </c>
      <c r="F135" s="182" t="s">
        <v>139</v>
      </c>
      <c r="G135" s="12"/>
      <c r="H135" s="12"/>
      <c r="I135" s="174"/>
      <c r="J135" s="183">
        <f>BK135</f>
        <v>0</v>
      </c>
      <c r="K135" s="12"/>
      <c r="L135" s="171"/>
      <c r="M135" s="176"/>
      <c r="N135" s="177"/>
      <c r="O135" s="177"/>
      <c r="P135" s="178">
        <f>SUM(P136:P137)</f>
        <v>0</v>
      </c>
      <c r="Q135" s="177"/>
      <c r="R135" s="178">
        <f>SUM(R136:R137)</f>
        <v>0.1550494</v>
      </c>
      <c r="S135" s="177"/>
      <c r="T135" s="179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82</v>
      </c>
      <c r="AT135" s="180" t="s">
        <v>74</v>
      </c>
      <c r="AU135" s="180" t="s">
        <v>82</v>
      </c>
      <c r="AY135" s="172" t="s">
        <v>137</v>
      </c>
      <c r="BK135" s="181">
        <f>SUM(BK136:BK137)</f>
        <v>0</v>
      </c>
    </row>
    <row r="136" s="2" customFormat="1" ht="24.15" customHeight="1">
      <c r="A136" s="34"/>
      <c r="B136" s="184"/>
      <c r="C136" s="185" t="s">
        <v>138</v>
      </c>
      <c r="D136" s="185" t="s">
        <v>140</v>
      </c>
      <c r="E136" s="186" t="s">
        <v>385</v>
      </c>
      <c r="F136" s="187" t="s">
        <v>386</v>
      </c>
      <c r="G136" s="188" t="s">
        <v>143</v>
      </c>
      <c r="H136" s="189">
        <v>360.47000000000003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2.0000000000000002E-05</v>
      </c>
      <c r="R136" s="195">
        <f>Q136*H136</f>
        <v>0.0072094000000000012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144</v>
      </c>
      <c r="AT136" s="197" t="s">
        <v>140</v>
      </c>
      <c r="AU136" s="197" t="s">
        <v>88</v>
      </c>
      <c r="AY136" s="15" t="s">
        <v>137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144</v>
      </c>
      <c r="BM136" s="197" t="s">
        <v>387</v>
      </c>
    </row>
    <row r="137" s="2" customFormat="1" ht="24.15" customHeight="1">
      <c r="A137" s="34"/>
      <c r="B137" s="184"/>
      <c r="C137" s="185" t="s">
        <v>189</v>
      </c>
      <c r="D137" s="185" t="s">
        <v>140</v>
      </c>
      <c r="E137" s="186" t="s">
        <v>388</v>
      </c>
      <c r="F137" s="187" t="s">
        <v>389</v>
      </c>
      <c r="G137" s="188" t="s">
        <v>204</v>
      </c>
      <c r="H137" s="189">
        <v>2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0.07392</v>
      </c>
      <c r="R137" s="195">
        <f>Q137*H137</f>
        <v>0.14784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144</v>
      </c>
      <c r="AT137" s="197" t="s">
        <v>140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144</v>
      </c>
      <c r="BM137" s="197" t="s">
        <v>390</v>
      </c>
    </row>
    <row r="138" s="12" customFormat="1" ht="22.8" customHeight="1">
      <c r="A138" s="12"/>
      <c r="B138" s="171"/>
      <c r="C138" s="12"/>
      <c r="D138" s="172" t="s">
        <v>74</v>
      </c>
      <c r="E138" s="182" t="s">
        <v>149</v>
      </c>
      <c r="F138" s="182" t="s">
        <v>150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P139</f>
        <v>0</v>
      </c>
      <c r="Q138" s="177"/>
      <c r="R138" s="178">
        <f>R139</f>
        <v>0</v>
      </c>
      <c r="S138" s="177"/>
      <c r="T138" s="17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82</v>
      </c>
      <c r="AT138" s="180" t="s">
        <v>74</v>
      </c>
      <c r="AU138" s="180" t="s">
        <v>82</v>
      </c>
      <c r="AY138" s="172" t="s">
        <v>137</v>
      </c>
      <c r="BK138" s="181">
        <f>BK139</f>
        <v>0</v>
      </c>
    </row>
    <row r="139" s="2" customFormat="1" ht="24.15" customHeight="1">
      <c r="A139" s="34"/>
      <c r="B139" s="184"/>
      <c r="C139" s="185" t="s">
        <v>193</v>
      </c>
      <c r="D139" s="185" t="s">
        <v>140</v>
      </c>
      <c r="E139" s="186" t="s">
        <v>152</v>
      </c>
      <c r="F139" s="187" t="s">
        <v>153</v>
      </c>
      <c r="G139" s="188" t="s">
        <v>154</v>
      </c>
      <c r="H139" s="189">
        <v>122.865</v>
      </c>
      <c r="I139" s="190"/>
      <c r="J139" s="191">
        <f>ROUND(I139*H139,2)</f>
        <v>0</v>
      </c>
      <c r="K139" s="192"/>
      <c r="L139" s="35"/>
      <c r="M139" s="210" t="s">
        <v>1</v>
      </c>
      <c r="N139" s="211" t="s">
        <v>41</v>
      </c>
      <c r="O139" s="212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144</v>
      </c>
      <c r="AT139" s="197" t="s">
        <v>140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144</v>
      </c>
      <c r="BM139" s="197" t="s">
        <v>391</v>
      </c>
    </row>
    <row r="140" s="2" customFormat="1" ht="6.96" customHeight="1">
      <c r="A140" s="34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35"/>
      <c r="M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</sheetData>
  <autoFilter ref="C123:K13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392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ROUND((SUM(BE126:BE143)),  2)</f>
        <v>0</v>
      </c>
      <c r="G35" s="137"/>
      <c r="H35" s="137"/>
      <c r="I35" s="138">
        <v>0.23000000000000001</v>
      </c>
      <c r="J35" s="136">
        <f>ROUND(((SUM(BE126:BE143))*I35),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ROUND((SUM(BF126:BF143)),  2)</f>
        <v>0</v>
      </c>
      <c r="G36" s="137"/>
      <c r="H36" s="137"/>
      <c r="I36" s="138">
        <v>0.23000000000000001</v>
      </c>
      <c r="J36" s="136">
        <f>ROUND(((SUM(BF126:BF143))*I36),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ROUND((SUM(BG126:BG143)),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ROUND((SUM(BH126:BH143)),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ROUND((SUM(BI126:BI143)),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01.04 - Okapový chodník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115</v>
      </c>
      <c r="E99" s="154"/>
      <c r="F99" s="154"/>
      <c r="G99" s="154"/>
      <c r="H99" s="154"/>
      <c r="I99" s="154"/>
      <c r="J99" s="155">
        <f>J127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393</v>
      </c>
      <c r="E100" s="158"/>
      <c r="F100" s="158"/>
      <c r="G100" s="158"/>
      <c r="H100" s="158"/>
      <c r="I100" s="158"/>
      <c r="J100" s="159">
        <f>J128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394</v>
      </c>
      <c r="E101" s="158"/>
      <c r="F101" s="158"/>
      <c r="G101" s="158"/>
      <c r="H101" s="158"/>
      <c r="I101" s="158"/>
      <c r="J101" s="159">
        <f>J133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395</v>
      </c>
      <c r="E102" s="158"/>
      <c r="F102" s="158"/>
      <c r="G102" s="158"/>
      <c r="H102" s="158"/>
      <c r="I102" s="158"/>
      <c r="J102" s="159">
        <f>J135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116</v>
      </c>
      <c r="E103" s="158"/>
      <c r="F103" s="158"/>
      <c r="G103" s="158"/>
      <c r="H103" s="158"/>
      <c r="I103" s="158"/>
      <c r="J103" s="159">
        <f>J138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117</v>
      </c>
      <c r="E104" s="158"/>
      <c r="F104" s="158"/>
      <c r="G104" s="158"/>
      <c r="H104" s="158"/>
      <c r="I104" s="158"/>
      <c r="J104" s="159">
        <f>J142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123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0" t="str">
        <f>E7</f>
        <v>OBNOVA MAŠTALE PRE HOVÄDZÍ DOBYTOK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106</v>
      </c>
      <c r="L115" s="18"/>
    </row>
    <row r="116" s="2" customFormat="1" ht="16.5" customHeight="1">
      <c r="A116" s="34"/>
      <c r="B116" s="35"/>
      <c r="C116" s="34"/>
      <c r="D116" s="34"/>
      <c r="E116" s="130" t="s">
        <v>107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108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01.04 - Okapový chodník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k.ú. Osadné, parc.č. C KN 1631/2</v>
      </c>
      <c r="G120" s="34"/>
      <c r="H120" s="34"/>
      <c r="I120" s="28" t="s">
        <v>21</v>
      </c>
      <c r="J120" s="70" t="str">
        <f>IF(J14="","",J14)</f>
        <v>23. 1. 2025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40.05" customHeight="1">
      <c r="A122" s="34"/>
      <c r="B122" s="35"/>
      <c r="C122" s="28" t="s">
        <v>23</v>
      </c>
      <c r="D122" s="34"/>
      <c r="E122" s="34"/>
      <c r="F122" s="23" t="str">
        <f>E17</f>
        <v xml:space="preserve">Filip Cichý, Hrabovec nad Laborcom s.č. 2, 067 01 </v>
      </c>
      <c r="G122" s="34"/>
      <c r="H122" s="34"/>
      <c r="I122" s="28" t="s">
        <v>29</v>
      </c>
      <c r="J122" s="32" t="str">
        <f>E23</f>
        <v>Ing.Róbert Šmajda, Palárikova 1603/2, 069 01 Snina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Martin Kofira - KM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124</v>
      </c>
      <c r="D125" s="163" t="s">
        <v>60</v>
      </c>
      <c r="E125" s="163" t="s">
        <v>56</v>
      </c>
      <c r="F125" s="163" t="s">
        <v>57</v>
      </c>
      <c r="G125" s="163" t="s">
        <v>125</v>
      </c>
      <c r="H125" s="163" t="s">
        <v>126</v>
      </c>
      <c r="I125" s="163" t="s">
        <v>127</v>
      </c>
      <c r="J125" s="164" t="s">
        <v>112</v>
      </c>
      <c r="K125" s="165" t="s">
        <v>128</v>
      </c>
      <c r="L125" s="166"/>
      <c r="M125" s="87" t="s">
        <v>1</v>
      </c>
      <c r="N125" s="88" t="s">
        <v>39</v>
      </c>
      <c r="O125" s="88" t="s">
        <v>129</v>
      </c>
      <c r="P125" s="88" t="s">
        <v>130</v>
      </c>
      <c r="Q125" s="88" t="s">
        <v>131</v>
      </c>
      <c r="R125" s="88" t="s">
        <v>132</v>
      </c>
      <c r="S125" s="88" t="s">
        <v>133</v>
      </c>
      <c r="T125" s="89" t="s">
        <v>134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113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</f>
        <v>0</v>
      </c>
      <c r="Q126" s="91"/>
      <c r="R126" s="168">
        <f>R127</f>
        <v>49.356456960000003</v>
      </c>
      <c r="S126" s="91"/>
      <c r="T126" s="169">
        <f>T127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114</v>
      </c>
      <c r="BK126" s="170">
        <f>BK127</f>
        <v>0</v>
      </c>
    </row>
    <row r="127" s="12" customFormat="1" ht="25.92" customHeight="1">
      <c r="A127" s="12"/>
      <c r="B127" s="171"/>
      <c r="C127" s="12"/>
      <c r="D127" s="172" t="s">
        <v>74</v>
      </c>
      <c r="E127" s="173" t="s">
        <v>135</v>
      </c>
      <c r="F127" s="173" t="s">
        <v>136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P128+P133+P135+P138+P142</f>
        <v>0</v>
      </c>
      <c r="Q127" s="177"/>
      <c r="R127" s="178">
        <f>R128+R133+R135+R138+R142</f>
        <v>49.356456960000003</v>
      </c>
      <c r="S127" s="177"/>
      <c r="T127" s="179">
        <f>T128+T133+T135+T138+T142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82</v>
      </c>
      <c r="AT127" s="180" t="s">
        <v>74</v>
      </c>
      <c r="AU127" s="180" t="s">
        <v>75</v>
      </c>
      <c r="AY127" s="172" t="s">
        <v>137</v>
      </c>
      <c r="BK127" s="181">
        <f>BK128+BK133+BK135+BK138+BK142</f>
        <v>0</v>
      </c>
    </row>
    <row r="128" s="12" customFormat="1" ht="22.8" customHeight="1">
      <c r="A128" s="12"/>
      <c r="B128" s="171"/>
      <c r="C128" s="12"/>
      <c r="D128" s="172" t="s">
        <v>74</v>
      </c>
      <c r="E128" s="182" t="s">
        <v>82</v>
      </c>
      <c r="F128" s="182" t="s">
        <v>396</v>
      </c>
      <c r="G128" s="12"/>
      <c r="H128" s="12"/>
      <c r="I128" s="174"/>
      <c r="J128" s="183">
        <f>BK128</f>
        <v>0</v>
      </c>
      <c r="K128" s="12"/>
      <c r="L128" s="171"/>
      <c r="M128" s="176"/>
      <c r="N128" s="177"/>
      <c r="O128" s="177"/>
      <c r="P128" s="178">
        <f>SUM(P129:P132)</f>
        <v>0</v>
      </c>
      <c r="Q128" s="177"/>
      <c r="R128" s="178">
        <f>SUM(R129:R132)</f>
        <v>0</v>
      </c>
      <c r="S128" s="177"/>
      <c r="T128" s="179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82</v>
      </c>
      <c r="AY128" s="172" t="s">
        <v>137</v>
      </c>
      <c r="BK128" s="181">
        <f>SUM(BK129:BK132)</f>
        <v>0</v>
      </c>
    </row>
    <row r="129" s="2" customFormat="1" ht="24.15" customHeight="1">
      <c r="A129" s="34"/>
      <c r="B129" s="184"/>
      <c r="C129" s="185" t="s">
        <v>82</v>
      </c>
      <c r="D129" s="185" t="s">
        <v>140</v>
      </c>
      <c r="E129" s="186" t="s">
        <v>397</v>
      </c>
      <c r="F129" s="187" t="s">
        <v>398</v>
      </c>
      <c r="G129" s="188" t="s">
        <v>169</v>
      </c>
      <c r="H129" s="189">
        <v>14.640000000000001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144</v>
      </c>
      <c r="AT129" s="197" t="s">
        <v>140</v>
      </c>
      <c r="AU129" s="197" t="s">
        <v>88</v>
      </c>
      <c r="AY129" s="15" t="s">
        <v>137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144</v>
      </c>
      <c r="BM129" s="197" t="s">
        <v>399</v>
      </c>
    </row>
    <row r="130" s="2" customFormat="1" ht="24.15" customHeight="1">
      <c r="A130" s="34"/>
      <c r="B130" s="184"/>
      <c r="C130" s="185" t="s">
        <v>88</v>
      </c>
      <c r="D130" s="185" t="s">
        <v>140</v>
      </c>
      <c r="E130" s="186" t="s">
        <v>400</v>
      </c>
      <c r="F130" s="187" t="s">
        <v>401</v>
      </c>
      <c r="G130" s="188" t="s">
        <v>169</v>
      </c>
      <c r="H130" s="189">
        <v>14.640000000000001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144</v>
      </c>
      <c r="AT130" s="197" t="s">
        <v>140</v>
      </c>
      <c r="AU130" s="197" t="s">
        <v>88</v>
      </c>
      <c r="AY130" s="15" t="s">
        <v>137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144</v>
      </c>
      <c r="BM130" s="197" t="s">
        <v>402</v>
      </c>
    </row>
    <row r="131" s="2" customFormat="1" ht="16.5" customHeight="1">
      <c r="A131" s="34"/>
      <c r="B131" s="184"/>
      <c r="C131" s="185" t="s">
        <v>151</v>
      </c>
      <c r="D131" s="185" t="s">
        <v>140</v>
      </c>
      <c r="E131" s="186" t="s">
        <v>403</v>
      </c>
      <c r="F131" s="187" t="s">
        <v>404</v>
      </c>
      <c r="G131" s="188" t="s">
        <v>169</v>
      </c>
      <c r="H131" s="189">
        <v>14.640000000000001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144</v>
      </c>
      <c r="AT131" s="197" t="s">
        <v>140</v>
      </c>
      <c r="AU131" s="197" t="s">
        <v>88</v>
      </c>
      <c r="AY131" s="15" t="s">
        <v>137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144</v>
      </c>
      <c r="BM131" s="197" t="s">
        <v>405</v>
      </c>
    </row>
    <row r="132" s="2" customFormat="1" ht="33" customHeight="1">
      <c r="A132" s="34"/>
      <c r="B132" s="184"/>
      <c r="C132" s="185" t="s">
        <v>144</v>
      </c>
      <c r="D132" s="185" t="s">
        <v>140</v>
      </c>
      <c r="E132" s="186" t="s">
        <v>406</v>
      </c>
      <c r="F132" s="187" t="s">
        <v>407</v>
      </c>
      <c r="G132" s="188" t="s">
        <v>169</v>
      </c>
      <c r="H132" s="189">
        <v>14.640000000000001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144</v>
      </c>
      <c r="AT132" s="197" t="s">
        <v>140</v>
      </c>
      <c r="AU132" s="197" t="s">
        <v>88</v>
      </c>
      <c r="AY132" s="15" t="s">
        <v>137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144</v>
      </c>
      <c r="BM132" s="197" t="s">
        <v>408</v>
      </c>
    </row>
    <row r="133" s="12" customFormat="1" ht="22.8" customHeight="1">
      <c r="A133" s="12"/>
      <c r="B133" s="171"/>
      <c r="C133" s="12"/>
      <c r="D133" s="172" t="s">
        <v>74</v>
      </c>
      <c r="E133" s="182" t="s">
        <v>88</v>
      </c>
      <c r="F133" s="182" t="s">
        <v>409</v>
      </c>
      <c r="G133" s="12"/>
      <c r="H133" s="12"/>
      <c r="I133" s="174"/>
      <c r="J133" s="183">
        <f>BK133</f>
        <v>0</v>
      </c>
      <c r="K133" s="12"/>
      <c r="L133" s="171"/>
      <c r="M133" s="176"/>
      <c r="N133" s="177"/>
      <c r="O133" s="177"/>
      <c r="P133" s="178">
        <f>P134</f>
        <v>0</v>
      </c>
      <c r="Q133" s="177"/>
      <c r="R133" s="178">
        <f>R134</f>
        <v>0</v>
      </c>
      <c r="S133" s="177"/>
      <c r="T133" s="179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82</v>
      </c>
      <c r="AT133" s="180" t="s">
        <v>74</v>
      </c>
      <c r="AU133" s="180" t="s">
        <v>82</v>
      </c>
      <c r="AY133" s="172" t="s">
        <v>137</v>
      </c>
      <c r="BK133" s="181">
        <f>BK134</f>
        <v>0</v>
      </c>
    </row>
    <row r="134" s="2" customFormat="1" ht="33" customHeight="1">
      <c r="A134" s="34"/>
      <c r="B134" s="184"/>
      <c r="C134" s="185" t="s">
        <v>165</v>
      </c>
      <c r="D134" s="185" t="s">
        <v>140</v>
      </c>
      <c r="E134" s="186" t="s">
        <v>410</v>
      </c>
      <c r="F134" s="187" t="s">
        <v>411</v>
      </c>
      <c r="G134" s="188" t="s">
        <v>143</v>
      </c>
      <c r="H134" s="189">
        <v>58.560000000000002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144</v>
      </c>
      <c r="AT134" s="197" t="s">
        <v>140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144</v>
      </c>
      <c r="BM134" s="197" t="s">
        <v>412</v>
      </c>
    </row>
    <row r="135" s="12" customFormat="1" ht="22.8" customHeight="1">
      <c r="A135" s="12"/>
      <c r="B135" s="171"/>
      <c r="C135" s="12"/>
      <c r="D135" s="172" t="s">
        <v>74</v>
      </c>
      <c r="E135" s="182" t="s">
        <v>165</v>
      </c>
      <c r="F135" s="182" t="s">
        <v>413</v>
      </c>
      <c r="G135" s="12"/>
      <c r="H135" s="12"/>
      <c r="I135" s="174"/>
      <c r="J135" s="183">
        <f>BK135</f>
        <v>0</v>
      </c>
      <c r="K135" s="12"/>
      <c r="L135" s="171"/>
      <c r="M135" s="176"/>
      <c r="N135" s="177"/>
      <c r="O135" s="177"/>
      <c r="P135" s="178">
        <f>SUM(P136:P137)</f>
        <v>0</v>
      </c>
      <c r="Q135" s="177"/>
      <c r="R135" s="178">
        <f>SUM(R136:R137)</f>
        <v>31.655193600000004</v>
      </c>
      <c r="S135" s="177"/>
      <c r="T135" s="179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82</v>
      </c>
      <c r="AT135" s="180" t="s">
        <v>74</v>
      </c>
      <c r="AU135" s="180" t="s">
        <v>82</v>
      </c>
      <c r="AY135" s="172" t="s">
        <v>137</v>
      </c>
      <c r="BK135" s="181">
        <f>SUM(BK136:BK137)</f>
        <v>0</v>
      </c>
    </row>
    <row r="136" s="2" customFormat="1" ht="37.8" customHeight="1">
      <c r="A136" s="34"/>
      <c r="B136" s="184"/>
      <c r="C136" s="185" t="s">
        <v>172</v>
      </c>
      <c r="D136" s="185" t="s">
        <v>140</v>
      </c>
      <c r="E136" s="186" t="s">
        <v>414</v>
      </c>
      <c r="F136" s="187" t="s">
        <v>415</v>
      </c>
      <c r="G136" s="188" t="s">
        <v>143</v>
      </c>
      <c r="H136" s="189">
        <v>58.560000000000002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0.29899999999999999</v>
      </c>
      <c r="R136" s="195">
        <f>Q136*H136</f>
        <v>17.509440000000001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144</v>
      </c>
      <c r="AT136" s="197" t="s">
        <v>140</v>
      </c>
      <c r="AU136" s="197" t="s">
        <v>88</v>
      </c>
      <c r="AY136" s="15" t="s">
        <v>137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144</v>
      </c>
      <c r="BM136" s="197" t="s">
        <v>416</v>
      </c>
    </row>
    <row r="137" s="2" customFormat="1" ht="24.15" customHeight="1">
      <c r="A137" s="34"/>
      <c r="B137" s="184"/>
      <c r="C137" s="185" t="s">
        <v>176</v>
      </c>
      <c r="D137" s="185" t="s">
        <v>140</v>
      </c>
      <c r="E137" s="186" t="s">
        <v>417</v>
      </c>
      <c r="F137" s="187" t="s">
        <v>418</v>
      </c>
      <c r="G137" s="188" t="s">
        <v>143</v>
      </c>
      <c r="H137" s="189">
        <v>58.560000000000002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0.24156</v>
      </c>
      <c r="R137" s="195">
        <f>Q137*H137</f>
        <v>14.145753600000001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144</v>
      </c>
      <c r="AT137" s="197" t="s">
        <v>140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144</v>
      </c>
      <c r="BM137" s="197" t="s">
        <v>419</v>
      </c>
    </row>
    <row r="138" s="12" customFormat="1" ht="22.8" customHeight="1">
      <c r="A138" s="12"/>
      <c r="B138" s="171"/>
      <c r="C138" s="12"/>
      <c r="D138" s="172" t="s">
        <v>74</v>
      </c>
      <c r="E138" s="182" t="s">
        <v>138</v>
      </c>
      <c r="F138" s="182" t="s">
        <v>139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SUM(P139:P141)</f>
        <v>0</v>
      </c>
      <c r="Q138" s="177"/>
      <c r="R138" s="178">
        <f>SUM(R139:R141)</f>
        <v>17.701263359999999</v>
      </c>
      <c r="S138" s="177"/>
      <c r="T138" s="179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82</v>
      </c>
      <c r="AT138" s="180" t="s">
        <v>74</v>
      </c>
      <c r="AU138" s="180" t="s">
        <v>82</v>
      </c>
      <c r="AY138" s="172" t="s">
        <v>137</v>
      </c>
      <c r="BK138" s="181">
        <f>SUM(BK139:BK141)</f>
        <v>0</v>
      </c>
    </row>
    <row r="139" s="2" customFormat="1" ht="37.8" customHeight="1">
      <c r="A139" s="34"/>
      <c r="B139" s="184"/>
      <c r="C139" s="185" t="s">
        <v>182</v>
      </c>
      <c r="D139" s="185" t="s">
        <v>140</v>
      </c>
      <c r="E139" s="186" t="s">
        <v>420</v>
      </c>
      <c r="F139" s="187" t="s">
        <v>421</v>
      </c>
      <c r="G139" s="188" t="s">
        <v>162</v>
      </c>
      <c r="H139" s="189">
        <v>102.40000000000001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0.083180000000000004</v>
      </c>
      <c r="R139" s="195">
        <f>Q139*H139</f>
        <v>8.5176320000000008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144</v>
      </c>
      <c r="AT139" s="197" t="s">
        <v>140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144</v>
      </c>
      <c r="BM139" s="197" t="s">
        <v>422</v>
      </c>
    </row>
    <row r="140" s="2" customFormat="1" ht="16.5" customHeight="1">
      <c r="A140" s="34"/>
      <c r="B140" s="184"/>
      <c r="C140" s="199" t="s">
        <v>138</v>
      </c>
      <c r="D140" s="199" t="s">
        <v>166</v>
      </c>
      <c r="E140" s="200" t="s">
        <v>423</v>
      </c>
      <c r="F140" s="201" t="s">
        <v>424</v>
      </c>
      <c r="G140" s="202" t="s">
        <v>162</v>
      </c>
      <c r="H140" s="203">
        <v>103.42400000000001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0.023</v>
      </c>
      <c r="R140" s="195">
        <f>Q140*H140</f>
        <v>2.378752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182</v>
      </c>
      <c r="AT140" s="197" t="s">
        <v>166</v>
      </c>
      <c r="AU140" s="197" t="s">
        <v>88</v>
      </c>
      <c r="AY140" s="15" t="s">
        <v>137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144</v>
      </c>
      <c r="BM140" s="197" t="s">
        <v>425</v>
      </c>
    </row>
    <row r="141" s="2" customFormat="1" ht="33" customHeight="1">
      <c r="A141" s="34"/>
      <c r="B141" s="184"/>
      <c r="C141" s="185" t="s">
        <v>189</v>
      </c>
      <c r="D141" s="185" t="s">
        <v>140</v>
      </c>
      <c r="E141" s="186" t="s">
        <v>426</v>
      </c>
      <c r="F141" s="187" t="s">
        <v>427</v>
      </c>
      <c r="G141" s="188" t="s">
        <v>169</v>
      </c>
      <c r="H141" s="189">
        <v>3.0720000000000001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2.2151299999999998</v>
      </c>
      <c r="R141" s="195">
        <f>Q141*H141</f>
        <v>6.8048793599999993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144</v>
      </c>
      <c r="AT141" s="197" t="s">
        <v>140</v>
      </c>
      <c r="AU141" s="197" t="s">
        <v>88</v>
      </c>
      <c r="AY141" s="15" t="s">
        <v>137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144</v>
      </c>
      <c r="BM141" s="197" t="s">
        <v>428</v>
      </c>
    </row>
    <row r="142" s="12" customFormat="1" ht="22.8" customHeight="1">
      <c r="A142" s="12"/>
      <c r="B142" s="171"/>
      <c r="C142" s="12"/>
      <c r="D142" s="172" t="s">
        <v>74</v>
      </c>
      <c r="E142" s="182" t="s">
        <v>149</v>
      </c>
      <c r="F142" s="182" t="s">
        <v>150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f>P143</f>
        <v>0</v>
      </c>
      <c r="Q142" s="177"/>
      <c r="R142" s="178">
        <f>R143</f>
        <v>0</v>
      </c>
      <c r="S142" s="177"/>
      <c r="T142" s="17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82</v>
      </c>
      <c r="AT142" s="180" t="s">
        <v>74</v>
      </c>
      <c r="AU142" s="180" t="s">
        <v>82</v>
      </c>
      <c r="AY142" s="172" t="s">
        <v>137</v>
      </c>
      <c r="BK142" s="181">
        <f>BK143</f>
        <v>0</v>
      </c>
    </row>
    <row r="143" s="2" customFormat="1" ht="24.15" customHeight="1">
      <c r="A143" s="34"/>
      <c r="B143" s="184"/>
      <c r="C143" s="185" t="s">
        <v>193</v>
      </c>
      <c r="D143" s="185" t="s">
        <v>140</v>
      </c>
      <c r="E143" s="186" t="s">
        <v>152</v>
      </c>
      <c r="F143" s="187" t="s">
        <v>153</v>
      </c>
      <c r="G143" s="188" t="s">
        <v>154</v>
      </c>
      <c r="H143" s="189">
        <v>49.356000000000002</v>
      </c>
      <c r="I143" s="190"/>
      <c r="J143" s="191">
        <f>ROUND(I143*H143,2)</f>
        <v>0</v>
      </c>
      <c r="K143" s="192"/>
      <c r="L143" s="35"/>
      <c r="M143" s="210" t="s">
        <v>1</v>
      </c>
      <c r="N143" s="211" t="s">
        <v>41</v>
      </c>
      <c r="O143" s="212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144</v>
      </c>
      <c r="AT143" s="197" t="s">
        <v>140</v>
      </c>
      <c r="AU143" s="197" t="s">
        <v>88</v>
      </c>
      <c r="AY143" s="15" t="s">
        <v>137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144</v>
      </c>
      <c r="BM143" s="197" t="s">
        <v>429</v>
      </c>
    </row>
    <row r="144" s="2" customFormat="1" ht="6.96" customHeight="1">
      <c r="A144" s="34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35"/>
      <c r="M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</sheetData>
  <autoFilter ref="C125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430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ROUND((SUM(BE126:BE154)),  2)</f>
        <v>0</v>
      </c>
      <c r="G35" s="137"/>
      <c r="H35" s="137"/>
      <c r="I35" s="138">
        <v>0.23000000000000001</v>
      </c>
      <c r="J35" s="136">
        <f>ROUND(((SUM(BE126:BE154))*I35),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ROUND((SUM(BF126:BF154)),  2)</f>
        <v>0</v>
      </c>
      <c r="G36" s="137"/>
      <c r="H36" s="137"/>
      <c r="I36" s="138">
        <v>0.23000000000000001</v>
      </c>
      <c r="J36" s="136">
        <f>ROUND(((SUM(BF126:BF154))*I36),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ROUND((SUM(BG126:BG154)),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ROUND((SUM(BH126:BH154)),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ROUND((SUM(BI126:BI154)),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01.05 - Búracie práce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115</v>
      </c>
      <c r="E99" s="154"/>
      <c r="F99" s="154"/>
      <c r="G99" s="154"/>
      <c r="H99" s="154"/>
      <c r="I99" s="154"/>
      <c r="J99" s="155">
        <f>J127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116</v>
      </c>
      <c r="E100" s="158"/>
      <c r="F100" s="158"/>
      <c r="G100" s="158"/>
      <c r="H100" s="158"/>
      <c r="I100" s="158"/>
      <c r="J100" s="159">
        <f>J128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118</v>
      </c>
      <c r="E101" s="154"/>
      <c r="F101" s="154"/>
      <c r="G101" s="154"/>
      <c r="H101" s="154"/>
      <c r="I101" s="154"/>
      <c r="J101" s="155">
        <f>J145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6"/>
      <c r="C102" s="10"/>
      <c r="D102" s="157" t="s">
        <v>119</v>
      </c>
      <c r="E102" s="158"/>
      <c r="F102" s="158"/>
      <c r="G102" s="158"/>
      <c r="H102" s="158"/>
      <c r="I102" s="158"/>
      <c r="J102" s="159">
        <f>J146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120</v>
      </c>
      <c r="E103" s="158"/>
      <c r="F103" s="158"/>
      <c r="G103" s="158"/>
      <c r="H103" s="158"/>
      <c r="I103" s="158"/>
      <c r="J103" s="159">
        <f>J149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121</v>
      </c>
      <c r="E104" s="158"/>
      <c r="F104" s="158"/>
      <c r="G104" s="158"/>
      <c r="H104" s="158"/>
      <c r="I104" s="158"/>
      <c r="J104" s="159">
        <f>J153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123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0" t="str">
        <f>E7</f>
        <v>OBNOVA MAŠTALE PRE HOVÄDZÍ DOBYTOK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106</v>
      </c>
      <c r="L115" s="18"/>
    </row>
    <row r="116" s="2" customFormat="1" ht="16.5" customHeight="1">
      <c r="A116" s="34"/>
      <c r="B116" s="35"/>
      <c r="C116" s="34"/>
      <c r="D116" s="34"/>
      <c r="E116" s="130" t="s">
        <v>107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108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01.05 - Búracie práce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k.ú. Osadné, parc.č. C KN 1631/2</v>
      </c>
      <c r="G120" s="34"/>
      <c r="H120" s="34"/>
      <c r="I120" s="28" t="s">
        <v>21</v>
      </c>
      <c r="J120" s="70" t="str">
        <f>IF(J14="","",J14)</f>
        <v>23. 1. 2025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40.05" customHeight="1">
      <c r="A122" s="34"/>
      <c r="B122" s="35"/>
      <c r="C122" s="28" t="s">
        <v>23</v>
      </c>
      <c r="D122" s="34"/>
      <c r="E122" s="34"/>
      <c r="F122" s="23" t="str">
        <f>E17</f>
        <v xml:space="preserve">Filip Cichý, Hrabovec nad Laborcom s.č. 2, 067 01 </v>
      </c>
      <c r="G122" s="34"/>
      <c r="H122" s="34"/>
      <c r="I122" s="28" t="s">
        <v>29</v>
      </c>
      <c r="J122" s="32" t="str">
        <f>E23</f>
        <v>Ing.Róbert Šmajda, Palárikova 1603/2, 069 01 Snina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Martin Kofira - KM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124</v>
      </c>
      <c r="D125" s="163" t="s">
        <v>60</v>
      </c>
      <c r="E125" s="163" t="s">
        <v>56</v>
      </c>
      <c r="F125" s="163" t="s">
        <v>57</v>
      </c>
      <c r="G125" s="163" t="s">
        <v>125</v>
      </c>
      <c r="H125" s="163" t="s">
        <v>126</v>
      </c>
      <c r="I125" s="163" t="s">
        <v>127</v>
      </c>
      <c r="J125" s="164" t="s">
        <v>112</v>
      </c>
      <c r="K125" s="165" t="s">
        <v>128</v>
      </c>
      <c r="L125" s="166"/>
      <c r="M125" s="87" t="s">
        <v>1</v>
      </c>
      <c r="N125" s="88" t="s">
        <v>39</v>
      </c>
      <c r="O125" s="88" t="s">
        <v>129</v>
      </c>
      <c r="P125" s="88" t="s">
        <v>130</v>
      </c>
      <c r="Q125" s="88" t="s">
        <v>131</v>
      </c>
      <c r="R125" s="88" t="s">
        <v>132</v>
      </c>
      <c r="S125" s="88" t="s">
        <v>133</v>
      </c>
      <c r="T125" s="89" t="s">
        <v>134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113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P127+P145</f>
        <v>0</v>
      </c>
      <c r="Q126" s="91"/>
      <c r="R126" s="168">
        <f>R127+R145</f>
        <v>0</v>
      </c>
      <c r="S126" s="91"/>
      <c r="T126" s="169">
        <f>T127+T145</f>
        <v>85.355928399999996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114</v>
      </c>
      <c r="BK126" s="170">
        <f>BK127+BK145</f>
        <v>0</v>
      </c>
    </row>
    <row r="127" s="12" customFormat="1" ht="25.92" customHeight="1">
      <c r="A127" s="12"/>
      <c r="B127" s="171"/>
      <c r="C127" s="12"/>
      <c r="D127" s="172" t="s">
        <v>74</v>
      </c>
      <c r="E127" s="173" t="s">
        <v>135</v>
      </c>
      <c r="F127" s="173" t="s">
        <v>136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P128</f>
        <v>0</v>
      </c>
      <c r="Q127" s="177"/>
      <c r="R127" s="178">
        <f>R128</f>
        <v>0</v>
      </c>
      <c r="S127" s="177"/>
      <c r="T127" s="179">
        <f>T128</f>
        <v>77.627713999999997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82</v>
      </c>
      <c r="AT127" s="180" t="s">
        <v>74</v>
      </c>
      <c r="AU127" s="180" t="s">
        <v>75</v>
      </c>
      <c r="AY127" s="172" t="s">
        <v>137</v>
      </c>
      <c r="BK127" s="181">
        <f>BK128</f>
        <v>0</v>
      </c>
    </row>
    <row r="128" s="12" customFormat="1" ht="22.8" customHeight="1">
      <c r="A128" s="12"/>
      <c r="B128" s="171"/>
      <c r="C128" s="12"/>
      <c r="D128" s="172" t="s">
        <v>74</v>
      </c>
      <c r="E128" s="182" t="s">
        <v>138</v>
      </c>
      <c r="F128" s="182" t="s">
        <v>139</v>
      </c>
      <c r="G128" s="12"/>
      <c r="H128" s="12"/>
      <c r="I128" s="174"/>
      <c r="J128" s="183">
        <f>BK128</f>
        <v>0</v>
      </c>
      <c r="K128" s="12"/>
      <c r="L128" s="171"/>
      <c r="M128" s="176"/>
      <c r="N128" s="177"/>
      <c r="O128" s="177"/>
      <c r="P128" s="178">
        <f>SUM(P129:P144)</f>
        <v>0</v>
      </c>
      <c r="Q128" s="177"/>
      <c r="R128" s="178">
        <f>SUM(R129:R144)</f>
        <v>0</v>
      </c>
      <c r="S128" s="177"/>
      <c r="T128" s="179">
        <f>SUM(T129:T144)</f>
        <v>77.627713999999997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82</v>
      </c>
      <c r="AY128" s="172" t="s">
        <v>137</v>
      </c>
      <c r="BK128" s="181">
        <f>SUM(BK129:BK144)</f>
        <v>0</v>
      </c>
    </row>
    <row r="129" s="2" customFormat="1" ht="44.25" customHeight="1">
      <c r="A129" s="34"/>
      <c r="B129" s="184"/>
      <c r="C129" s="185" t="s">
        <v>82</v>
      </c>
      <c r="D129" s="185" t="s">
        <v>140</v>
      </c>
      <c r="E129" s="186" t="s">
        <v>431</v>
      </c>
      <c r="F129" s="187" t="s">
        <v>432</v>
      </c>
      <c r="G129" s="188" t="s">
        <v>169</v>
      </c>
      <c r="H129" s="189">
        <v>20.824999999999999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1.905</v>
      </c>
      <c r="T129" s="196">
        <f>S129*H129</f>
        <v>39.671624999999999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144</v>
      </c>
      <c r="AT129" s="197" t="s">
        <v>140</v>
      </c>
      <c r="AU129" s="197" t="s">
        <v>88</v>
      </c>
      <c r="AY129" s="15" t="s">
        <v>137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144</v>
      </c>
      <c r="BM129" s="197" t="s">
        <v>433</v>
      </c>
    </row>
    <row r="130" s="2" customFormat="1" ht="24.15" customHeight="1">
      <c r="A130" s="34"/>
      <c r="B130" s="184"/>
      <c r="C130" s="185" t="s">
        <v>88</v>
      </c>
      <c r="D130" s="185" t="s">
        <v>140</v>
      </c>
      <c r="E130" s="186" t="s">
        <v>434</v>
      </c>
      <c r="F130" s="187" t="s">
        <v>435</v>
      </c>
      <c r="G130" s="188" t="s">
        <v>169</v>
      </c>
      <c r="H130" s="189">
        <v>0.96299999999999997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1.633</v>
      </c>
      <c r="T130" s="196">
        <f>S130*H130</f>
        <v>1.572579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144</v>
      </c>
      <c r="AT130" s="197" t="s">
        <v>140</v>
      </c>
      <c r="AU130" s="197" t="s">
        <v>88</v>
      </c>
      <c r="AY130" s="15" t="s">
        <v>137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144</v>
      </c>
      <c r="BM130" s="197" t="s">
        <v>436</v>
      </c>
    </row>
    <row r="131" s="2" customFormat="1" ht="21.75" customHeight="1">
      <c r="A131" s="34"/>
      <c r="B131" s="184"/>
      <c r="C131" s="185" t="s">
        <v>151</v>
      </c>
      <c r="D131" s="185" t="s">
        <v>140</v>
      </c>
      <c r="E131" s="186" t="s">
        <v>437</v>
      </c>
      <c r="F131" s="187" t="s">
        <v>438</v>
      </c>
      <c r="G131" s="188" t="s">
        <v>162</v>
      </c>
      <c r="H131" s="189">
        <v>96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0.0080000000000000002</v>
      </c>
      <c r="T131" s="196">
        <f>S131*H131</f>
        <v>0.76800000000000002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144</v>
      </c>
      <c r="AT131" s="197" t="s">
        <v>140</v>
      </c>
      <c r="AU131" s="197" t="s">
        <v>88</v>
      </c>
      <c r="AY131" s="15" t="s">
        <v>137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144</v>
      </c>
      <c r="BM131" s="197" t="s">
        <v>439</v>
      </c>
    </row>
    <row r="132" s="2" customFormat="1" ht="24.15" customHeight="1">
      <c r="A132" s="34"/>
      <c r="B132" s="184"/>
      <c r="C132" s="185" t="s">
        <v>144</v>
      </c>
      <c r="D132" s="185" t="s">
        <v>140</v>
      </c>
      <c r="E132" s="186" t="s">
        <v>440</v>
      </c>
      <c r="F132" s="187" t="s">
        <v>441</v>
      </c>
      <c r="G132" s="188" t="s">
        <v>204</v>
      </c>
      <c r="H132" s="189">
        <v>8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0.024</v>
      </c>
      <c r="T132" s="196">
        <f>S132*H132</f>
        <v>0.192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144</v>
      </c>
      <c r="AT132" s="197" t="s">
        <v>140</v>
      </c>
      <c r="AU132" s="197" t="s">
        <v>88</v>
      </c>
      <c r="AY132" s="15" t="s">
        <v>137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144</v>
      </c>
      <c r="BM132" s="197" t="s">
        <v>442</v>
      </c>
    </row>
    <row r="133" s="2" customFormat="1" ht="24.15" customHeight="1">
      <c r="A133" s="34"/>
      <c r="B133" s="184"/>
      <c r="C133" s="185" t="s">
        <v>165</v>
      </c>
      <c r="D133" s="185" t="s">
        <v>140</v>
      </c>
      <c r="E133" s="186" t="s">
        <v>443</v>
      </c>
      <c r="F133" s="187" t="s">
        <v>444</v>
      </c>
      <c r="G133" s="188" t="s">
        <v>162</v>
      </c>
      <c r="H133" s="189">
        <v>6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0.0050000000000000001</v>
      </c>
      <c r="T133" s="196">
        <f>S133*H133</f>
        <v>0.029999999999999999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144</v>
      </c>
      <c r="AT133" s="197" t="s">
        <v>140</v>
      </c>
      <c r="AU133" s="197" t="s">
        <v>88</v>
      </c>
      <c r="AY133" s="15" t="s">
        <v>137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144</v>
      </c>
      <c r="BM133" s="197" t="s">
        <v>445</v>
      </c>
    </row>
    <row r="134" s="2" customFormat="1" ht="24.15" customHeight="1">
      <c r="A134" s="34"/>
      <c r="B134" s="184"/>
      <c r="C134" s="185" t="s">
        <v>172</v>
      </c>
      <c r="D134" s="185" t="s">
        <v>140</v>
      </c>
      <c r="E134" s="186" t="s">
        <v>446</v>
      </c>
      <c r="F134" s="187" t="s">
        <v>447</v>
      </c>
      <c r="G134" s="188" t="s">
        <v>143</v>
      </c>
      <c r="H134" s="189">
        <v>13.396000000000001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0.075999999999999998</v>
      </c>
      <c r="T134" s="196">
        <f>S134*H134</f>
        <v>1.0180960000000001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144</v>
      </c>
      <c r="AT134" s="197" t="s">
        <v>140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144</v>
      </c>
      <c r="BM134" s="197" t="s">
        <v>448</v>
      </c>
    </row>
    <row r="135" s="2" customFormat="1" ht="33" customHeight="1">
      <c r="A135" s="34"/>
      <c r="B135" s="184"/>
      <c r="C135" s="185" t="s">
        <v>176</v>
      </c>
      <c r="D135" s="185" t="s">
        <v>140</v>
      </c>
      <c r="E135" s="186" t="s">
        <v>449</v>
      </c>
      <c r="F135" s="187" t="s">
        <v>450</v>
      </c>
      <c r="G135" s="188" t="s">
        <v>143</v>
      </c>
      <c r="H135" s="189">
        <v>360.53899999999999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0.045999999999999999</v>
      </c>
      <c r="T135" s="196">
        <f>S135*H135</f>
        <v>16.584793999999999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144</v>
      </c>
      <c r="AT135" s="197" t="s">
        <v>140</v>
      </c>
      <c r="AU135" s="197" t="s">
        <v>88</v>
      </c>
      <c r="AY135" s="15" t="s">
        <v>137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144</v>
      </c>
      <c r="BM135" s="197" t="s">
        <v>451</v>
      </c>
    </row>
    <row r="136" s="2" customFormat="1" ht="24.15" customHeight="1">
      <c r="A136" s="34"/>
      <c r="B136" s="184"/>
      <c r="C136" s="185" t="s">
        <v>182</v>
      </c>
      <c r="D136" s="185" t="s">
        <v>140</v>
      </c>
      <c r="E136" s="186" t="s">
        <v>452</v>
      </c>
      <c r="F136" s="187" t="s">
        <v>453</v>
      </c>
      <c r="G136" s="188" t="s">
        <v>143</v>
      </c>
      <c r="H136" s="189">
        <v>10.119999999999999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0.060999999999999999</v>
      </c>
      <c r="T136" s="196">
        <f>S136*H136</f>
        <v>0.61731999999999998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144</v>
      </c>
      <c r="AT136" s="197" t="s">
        <v>140</v>
      </c>
      <c r="AU136" s="197" t="s">
        <v>88</v>
      </c>
      <c r="AY136" s="15" t="s">
        <v>137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144</v>
      </c>
      <c r="BM136" s="197" t="s">
        <v>454</v>
      </c>
    </row>
    <row r="137" s="2" customFormat="1" ht="24.15" customHeight="1">
      <c r="A137" s="34"/>
      <c r="B137" s="184"/>
      <c r="C137" s="185" t="s">
        <v>138</v>
      </c>
      <c r="D137" s="185" t="s">
        <v>140</v>
      </c>
      <c r="E137" s="186" t="s">
        <v>455</v>
      </c>
      <c r="F137" s="187" t="s">
        <v>456</v>
      </c>
      <c r="G137" s="188" t="s">
        <v>143</v>
      </c>
      <c r="H137" s="189">
        <v>343.46600000000001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0.050000000000000003</v>
      </c>
      <c r="T137" s="196">
        <f>S137*H137</f>
        <v>17.173300000000001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144</v>
      </c>
      <c r="AT137" s="197" t="s">
        <v>140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144</v>
      </c>
      <c r="BM137" s="197" t="s">
        <v>457</v>
      </c>
    </row>
    <row r="138" s="2" customFormat="1" ht="21.75" customHeight="1">
      <c r="A138" s="34"/>
      <c r="B138" s="184"/>
      <c r="C138" s="185" t="s">
        <v>189</v>
      </c>
      <c r="D138" s="185" t="s">
        <v>140</v>
      </c>
      <c r="E138" s="186" t="s">
        <v>458</v>
      </c>
      <c r="F138" s="187" t="s">
        <v>459</v>
      </c>
      <c r="G138" s="188" t="s">
        <v>154</v>
      </c>
      <c r="H138" s="189">
        <v>85.355999999999995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144</v>
      </c>
      <c r="AT138" s="197" t="s">
        <v>140</v>
      </c>
      <c r="AU138" s="197" t="s">
        <v>88</v>
      </c>
      <c r="AY138" s="15" t="s">
        <v>137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144</v>
      </c>
      <c r="BM138" s="197" t="s">
        <v>460</v>
      </c>
    </row>
    <row r="139" s="2" customFormat="1" ht="24.15" customHeight="1">
      <c r="A139" s="34"/>
      <c r="B139" s="184"/>
      <c r="C139" s="185" t="s">
        <v>193</v>
      </c>
      <c r="D139" s="185" t="s">
        <v>140</v>
      </c>
      <c r="E139" s="186" t="s">
        <v>461</v>
      </c>
      <c r="F139" s="187" t="s">
        <v>462</v>
      </c>
      <c r="G139" s="188" t="s">
        <v>154</v>
      </c>
      <c r="H139" s="189">
        <v>2475.3240000000001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144</v>
      </c>
      <c r="AT139" s="197" t="s">
        <v>140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144</v>
      </c>
      <c r="BM139" s="197" t="s">
        <v>463</v>
      </c>
    </row>
    <row r="140" s="2" customFormat="1" ht="24.15" customHeight="1">
      <c r="A140" s="34"/>
      <c r="B140" s="184"/>
      <c r="C140" s="185" t="s">
        <v>197</v>
      </c>
      <c r="D140" s="185" t="s">
        <v>140</v>
      </c>
      <c r="E140" s="186" t="s">
        <v>464</v>
      </c>
      <c r="F140" s="187" t="s">
        <v>465</v>
      </c>
      <c r="G140" s="188" t="s">
        <v>154</v>
      </c>
      <c r="H140" s="189">
        <v>85.355999999999995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144</v>
      </c>
      <c r="AT140" s="197" t="s">
        <v>140</v>
      </c>
      <c r="AU140" s="197" t="s">
        <v>88</v>
      </c>
      <c r="AY140" s="15" t="s">
        <v>137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144</v>
      </c>
      <c r="BM140" s="197" t="s">
        <v>466</v>
      </c>
    </row>
    <row r="141" s="2" customFormat="1" ht="24.15" customHeight="1">
      <c r="A141" s="34"/>
      <c r="B141" s="184"/>
      <c r="C141" s="185" t="s">
        <v>201</v>
      </c>
      <c r="D141" s="185" t="s">
        <v>140</v>
      </c>
      <c r="E141" s="186" t="s">
        <v>467</v>
      </c>
      <c r="F141" s="187" t="s">
        <v>468</v>
      </c>
      <c r="G141" s="188" t="s">
        <v>154</v>
      </c>
      <c r="H141" s="189">
        <v>170.71199999999999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144</v>
      </c>
      <c r="AT141" s="197" t="s">
        <v>140</v>
      </c>
      <c r="AU141" s="197" t="s">
        <v>88</v>
      </c>
      <c r="AY141" s="15" t="s">
        <v>137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144</v>
      </c>
      <c r="BM141" s="197" t="s">
        <v>469</v>
      </c>
    </row>
    <row r="142" s="2" customFormat="1" ht="24.15" customHeight="1">
      <c r="A142" s="34"/>
      <c r="B142" s="184"/>
      <c r="C142" s="185" t="s">
        <v>206</v>
      </c>
      <c r="D142" s="185" t="s">
        <v>140</v>
      </c>
      <c r="E142" s="186" t="s">
        <v>470</v>
      </c>
      <c r="F142" s="187" t="s">
        <v>471</v>
      </c>
      <c r="G142" s="188" t="s">
        <v>154</v>
      </c>
      <c r="H142" s="189">
        <v>75.745000000000005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144</v>
      </c>
      <c r="AT142" s="197" t="s">
        <v>140</v>
      </c>
      <c r="AU142" s="197" t="s">
        <v>88</v>
      </c>
      <c r="AY142" s="15" t="s">
        <v>137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144</v>
      </c>
      <c r="BM142" s="197" t="s">
        <v>472</v>
      </c>
    </row>
    <row r="143" s="2" customFormat="1" ht="24.15" customHeight="1">
      <c r="A143" s="34"/>
      <c r="B143" s="184"/>
      <c r="C143" s="185" t="s">
        <v>210</v>
      </c>
      <c r="D143" s="185" t="s">
        <v>140</v>
      </c>
      <c r="E143" s="186" t="s">
        <v>473</v>
      </c>
      <c r="F143" s="187" t="s">
        <v>474</v>
      </c>
      <c r="G143" s="188" t="s">
        <v>154</v>
      </c>
      <c r="H143" s="189">
        <v>5.202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144</v>
      </c>
      <c r="AT143" s="197" t="s">
        <v>140</v>
      </c>
      <c r="AU143" s="197" t="s">
        <v>88</v>
      </c>
      <c r="AY143" s="15" t="s">
        <v>137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144</v>
      </c>
      <c r="BM143" s="197" t="s">
        <v>475</v>
      </c>
    </row>
    <row r="144" s="2" customFormat="1" ht="24.15" customHeight="1">
      <c r="A144" s="34"/>
      <c r="B144" s="184"/>
      <c r="C144" s="185" t="s">
        <v>163</v>
      </c>
      <c r="D144" s="185" t="s">
        <v>140</v>
      </c>
      <c r="E144" s="186" t="s">
        <v>476</v>
      </c>
      <c r="F144" s="187" t="s">
        <v>477</v>
      </c>
      <c r="G144" s="188" t="s">
        <v>154</v>
      </c>
      <c r="H144" s="189">
        <v>4.4089999999999998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144</v>
      </c>
      <c r="AT144" s="197" t="s">
        <v>140</v>
      </c>
      <c r="AU144" s="197" t="s">
        <v>88</v>
      </c>
      <c r="AY144" s="15" t="s">
        <v>137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144</v>
      </c>
      <c r="BM144" s="197" t="s">
        <v>478</v>
      </c>
    </row>
    <row r="145" s="12" customFormat="1" ht="25.92" customHeight="1">
      <c r="A145" s="12"/>
      <c r="B145" s="171"/>
      <c r="C145" s="12"/>
      <c r="D145" s="172" t="s">
        <v>74</v>
      </c>
      <c r="E145" s="173" t="s">
        <v>156</v>
      </c>
      <c r="F145" s="173" t="s">
        <v>157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P146+P149+P153</f>
        <v>0</v>
      </c>
      <c r="Q145" s="177"/>
      <c r="R145" s="178">
        <f>R146+R149+R153</f>
        <v>0</v>
      </c>
      <c r="S145" s="177"/>
      <c r="T145" s="179">
        <f>T146+T149+T153</f>
        <v>7.7282144000000006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88</v>
      </c>
      <c r="AT145" s="180" t="s">
        <v>74</v>
      </c>
      <c r="AU145" s="180" t="s">
        <v>75</v>
      </c>
      <c r="AY145" s="172" t="s">
        <v>137</v>
      </c>
      <c r="BK145" s="181">
        <f>BK146+BK149+BK153</f>
        <v>0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158</v>
      </c>
      <c r="F146" s="182" t="s">
        <v>159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SUM(P147:P148)</f>
        <v>0</v>
      </c>
      <c r="Q146" s="177"/>
      <c r="R146" s="178">
        <f>SUM(R147:R148)</f>
        <v>0</v>
      </c>
      <c r="S146" s="177"/>
      <c r="T146" s="179">
        <f>SUM(T147:T148)</f>
        <v>4.2644000000000002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88</v>
      </c>
      <c r="AT146" s="180" t="s">
        <v>74</v>
      </c>
      <c r="AU146" s="180" t="s">
        <v>82</v>
      </c>
      <c r="AY146" s="172" t="s">
        <v>137</v>
      </c>
      <c r="BK146" s="181">
        <f>SUM(BK147:BK148)</f>
        <v>0</v>
      </c>
    </row>
    <row r="147" s="2" customFormat="1" ht="24.15" customHeight="1">
      <c r="A147" s="34"/>
      <c r="B147" s="184"/>
      <c r="C147" s="185" t="s">
        <v>217</v>
      </c>
      <c r="D147" s="185" t="s">
        <v>140</v>
      </c>
      <c r="E147" s="186" t="s">
        <v>479</v>
      </c>
      <c r="F147" s="187" t="s">
        <v>480</v>
      </c>
      <c r="G147" s="188" t="s">
        <v>162</v>
      </c>
      <c r="H147" s="189">
        <v>100.8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0.017000000000000001</v>
      </c>
      <c r="T147" s="196">
        <f>S147*H147</f>
        <v>1.7136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163</v>
      </c>
      <c r="AT147" s="197" t="s">
        <v>140</v>
      </c>
      <c r="AU147" s="197" t="s">
        <v>88</v>
      </c>
      <c r="AY147" s="15" t="s">
        <v>137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163</v>
      </c>
      <c r="BM147" s="197" t="s">
        <v>481</v>
      </c>
    </row>
    <row r="148" s="2" customFormat="1" ht="33" customHeight="1">
      <c r="A148" s="34"/>
      <c r="B148" s="184"/>
      <c r="C148" s="185" t="s">
        <v>221</v>
      </c>
      <c r="D148" s="185" t="s">
        <v>140</v>
      </c>
      <c r="E148" s="186" t="s">
        <v>482</v>
      </c>
      <c r="F148" s="187" t="s">
        <v>483</v>
      </c>
      <c r="G148" s="188" t="s">
        <v>143</v>
      </c>
      <c r="H148" s="189">
        <v>63.770000000000003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0.040000000000000001</v>
      </c>
      <c r="T148" s="196">
        <f>S148*H148</f>
        <v>2.5508000000000002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163</v>
      </c>
      <c r="AT148" s="197" t="s">
        <v>140</v>
      </c>
      <c r="AU148" s="197" t="s">
        <v>88</v>
      </c>
      <c r="AY148" s="15" t="s">
        <v>137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163</v>
      </c>
      <c r="BM148" s="197" t="s">
        <v>484</v>
      </c>
    </row>
    <row r="149" s="12" customFormat="1" ht="22.8" customHeight="1">
      <c r="A149" s="12"/>
      <c r="B149" s="171"/>
      <c r="C149" s="12"/>
      <c r="D149" s="172" t="s">
        <v>74</v>
      </c>
      <c r="E149" s="182" t="s">
        <v>180</v>
      </c>
      <c r="F149" s="182" t="s">
        <v>181</v>
      </c>
      <c r="G149" s="12"/>
      <c r="H149" s="12"/>
      <c r="I149" s="174"/>
      <c r="J149" s="183">
        <f>BK149</f>
        <v>0</v>
      </c>
      <c r="K149" s="12"/>
      <c r="L149" s="171"/>
      <c r="M149" s="176"/>
      <c r="N149" s="177"/>
      <c r="O149" s="177"/>
      <c r="P149" s="178">
        <f>SUM(P150:P152)</f>
        <v>0</v>
      </c>
      <c r="Q149" s="177"/>
      <c r="R149" s="178">
        <f>SUM(R150:R152)</f>
        <v>0</v>
      </c>
      <c r="S149" s="177"/>
      <c r="T149" s="179">
        <f>SUM(T150:T152)</f>
        <v>0.1324864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2" t="s">
        <v>88</v>
      </c>
      <c r="AT149" s="180" t="s">
        <v>74</v>
      </c>
      <c r="AU149" s="180" t="s">
        <v>82</v>
      </c>
      <c r="AY149" s="172" t="s">
        <v>137</v>
      </c>
      <c r="BK149" s="181">
        <f>SUM(BK150:BK152)</f>
        <v>0</v>
      </c>
    </row>
    <row r="150" s="2" customFormat="1" ht="33" customHeight="1">
      <c r="A150" s="34"/>
      <c r="B150" s="184"/>
      <c r="C150" s="185" t="s">
        <v>227</v>
      </c>
      <c r="D150" s="185" t="s">
        <v>140</v>
      </c>
      <c r="E150" s="186" t="s">
        <v>485</v>
      </c>
      <c r="F150" s="187" t="s">
        <v>486</v>
      </c>
      <c r="G150" s="188" t="s">
        <v>143</v>
      </c>
      <c r="H150" s="189">
        <v>0.80000000000000004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0.0071999999999999998</v>
      </c>
      <c r="T150" s="196">
        <f>S150*H150</f>
        <v>0.0057600000000000004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163</v>
      </c>
      <c r="AT150" s="197" t="s">
        <v>140</v>
      </c>
      <c r="AU150" s="197" t="s">
        <v>88</v>
      </c>
      <c r="AY150" s="15" t="s">
        <v>137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163</v>
      </c>
      <c r="BM150" s="197" t="s">
        <v>487</v>
      </c>
    </row>
    <row r="151" s="2" customFormat="1" ht="33" customHeight="1">
      <c r="A151" s="34"/>
      <c r="B151" s="184"/>
      <c r="C151" s="185" t="s">
        <v>231</v>
      </c>
      <c r="D151" s="185" t="s">
        <v>140</v>
      </c>
      <c r="E151" s="186" t="s">
        <v>488</v>
      </c>
      <c r="F151" s="187" t="s">
        <v>489</v>
      </c>
      <c r="G151" s="188" t="s">
        <v>162</v>
      </c>
      <c r="H151" s="189">
        <v>23.32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0.0019200000000000001</v>
      </c>
      <c r="T151" s="196">
        <f>S151*H151</f>
        <v>0.044774399999999999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163</v>
      </c>
      <c r="AT151" s="197" t="s">
        <v>140</v>
      </c>
      <c r="AU151" s="197" t="s">
        <v>88</v>
      </c>
      <c r="AY151" s="15" t="s">
        <v>137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163</v>
      </c>
      <c r="BM151" s="197" t="s">
        <v>490</v>
      </c>
    </row>
    <row r="152" s="2" customFormat="1" ht="24.15" customHeight="1">
      <c r="A152" s="34"/>
      <c r="B152" s="184"/>
      <c r="C152" s="185" t="s">
        <v>237</v>
      </c>
      <c r="D152" s="185" t="s">
        <v>140</v>
      </c>
      <c r="E152" s="186" t="s">
        <v>491</v>
      </c>
      <c r="F152" s="187" t="s">
        <v>492</v>
      </c>
      <c r="G152" s="188" t="s">
        <v>162</v>
      </c>
      <c r="H152" s="189">
        <v>41.600000000000001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0.00197</v>
      </c>
      <c r="T152" s="196">
        <f>S152*H152</f>
        <v>0.081951999999999997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163</v>
      </c>
      <c r="AT152" s="197" t="s">
        <v>140</v>
      </c>
      <c r="AU152" s="197" t="s">
        <v>88</v>
      </c>
      <c r="AY152" s="15" t="s">
        <v>137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163</v>
      </c>
      <c r="BM152" s="197" t="s">
        <v>493</v>
      </c>
    </row>
    <row r="153" s="12" customFormat="1" ht="22.8" customHeight="1">
      <c r="A153" s="12"/>
      <c r="B153" s="171"/>
      <c r="C153" s="12"/>
      <c r="D153" s="172" t="s">
        <v>74</v>
      </c>
      <c r="E153" s="182" t="s">
        <v>225</v>
      </c>
      <c r="F153" s="182" t="s">
        <v>226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P154</f>
        <v>0</v>
      </c>
      <c r="Q153" s="177"/>
      <c r="R153" s="178">
        <f>R154</f>
        <v>0</v>
      </c>
      <c r="S153" s="177"/>
      <c r="T153" s="179">
        <f>T154</f>
        <v>3.3313280000000001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88</v>
      </c>
      <c r="AT153" s="180" t="s">
        <v>74</v>
      </c>
      <c r="AU153" s="180" t="s">
        <v>82</v>
      </c>
      <c r="AY153" s="172" t="s">
        <v>137</v>
      </c>
      <c r="BK153" s="181">
        <f>BK154</f>
        <v>0</v>
      </c>
    </row>
    <row r="154" s="2" customFormat="1" ht="24.15" customHeight="1">
      <c r="A154" s="34"/>
      <c r="B154" s="184"/>
      <c r="C154" s="185" t="s">
        <v>241</v>
      </c>
      <c r="D154" s="185" t="s">
        <v>140</v>
      </c>
      <c r="E154" s="186" t="s">
        <v>494</v>
      </c>
      <c r="F154" s="187" t="s">
        <v>495</v>
      </c>
      <c r="G154" s="188" t="s">
        <v>143</v>
      </c>
      <c r="H154" s="189">
        <v>475.904</v>
      </c>
      <c r="I154" s="190"/>
      <c r="J154" s="191">
        <f>ROUND(I154*H154,2)</f>
        <v>0</v>
      </c>
      <c r="K154" s="192"/>
      <c r="L154" s="35"/>
      <c r="M154" s="210" t="s">
        <v>1</v>
      </c>
      <c r="N154" s="211" t="s">
        <v>41</v>
      </c>
      <c r="O154" s="212"/>
      <c r="P154" s="213">
        <f>O154*H154</f>
        <v>0</v>
      </c>
      <c r="Q154" s="213">
        <v>0</v>
      </c>
      <c r="R154" s="213">
        <f>Q154*H154</f>
        <v>0</v>
      </c>
      <c r="S154" s="213">
        <v>0.0070000000000000001</v>
      </c>
      <c r="T154" s="214">
        <f>S154*H154</f>
        <v>3.3313280000000001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163</v>
      </c>
      <c r="AT154" s="197" t="s">
        <v>140</v>
      </c>
      <c r="AU154" s="197" t="s">
        <v>88</v>
      </c>
      <c r="AY154" s="15" t="s">
        <v>137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163</v>
      </c>
      <c r="BM154" s="197" t="s">
        <v>496</v>
      </c>
    </row>
    <row r="155" s="2" customFormat="1" ht="6.96" customHeight="1">
      <c r="A155" s="34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35"/>
      <c r="M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</sheetData>
  <autoFilter ref="C125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105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OBNOVA MAŠTALE PRE HOVÄDZÍ DOBYTOK</v>
      </c>
      <c r="F7" s="28"/>
      <c r="G7" s="28"/>
      <c r="H7" s="28"/>
      <c r="L7" s="18"/>
    </row>
    <row r="8" s="1" customFormat="1" ht="12" customHeight="1">
      <c r="B8" s="18"/>
      <c r="D8" s="28" t="s">
        <v>106</v>
      </c>
      <c r="L8" s="18"/>
    </row>
    <row r="9" s="2" customFormat="1" ht="16.5" customHeight="1">
      <c r="A9" s="34"/>
      <c r="B9" s="35"/>
      <c r="C9" s="34"/>
      <c r="D9" s="34"/>
      <c r="E9" s="130" t="s">
        <v>107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108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497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23. 1. 2025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ROUND(J123,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ROUND((SUM(BE123:BE151)),  2)</f>
        <v>0</v>
      </c>
      <c r="G35" s="137"/>
      <c r="H35" s="137"/>
      <c r="I35" s="138">
        <v>0.23000000000000001</v>
      </c>
      <c r="J35" s="136">
        <f>ROUND(((SUM(BE123:BE151))*I35),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ROUND((SUM(BF123:BF151)),  2)</f>
        <v>0</v>
      </c>
      <c r="G36" s="137"/>
      <c r="H36" s="137"/>
      <c r="I36" s="138">
        <v>0.23000000000000001</v>
      </c>
      <c r="J36" s="136">
        <f>ROUND(((SUM(BF123:BF151))*I36),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ROUND((SUM(BG123:BG151)),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ROUND((SUM(BH123:BH151)),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ROUND((SUM(BI123:BI151)),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OBNOVA MAŠTALE PRE HOVÄDZÍ DOBYTOK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106</v>
      </c>
      <c r="L86" s="18"/>
    </row>
    <row r="87" s="2" customFormat="1" ht="16.5" customHeight="1">
      <c r="A87" s="34"/>
      <c r="B87" s="35"/>
      <c r="C87" s="34"/>
      <c r="D87" s="34"/>
      <c r="E87" s="130" t="s">
        <v>107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108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01.06 - Bleskozvod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 Osadné, parc.č. C KN 1631/2</v>
      </c>
      <c r="G91" s="34"/>
      <c r="H91" s="34"/>
      <c r="I91" s="28" t="s">
        <v>21</v>
      </c>
      <c r="J91" s="70" t="str">
        <f>IF(J14="","",J14)</f>
        <v>23. 1. 2025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05" customHeight="1">
      <c r="A93" s="34"/>
      <c r="B93" s="35"/>
      <c r="C93" s="28" t="s">
        <v>23</v>
      </c>
      <c r="D93" s="34"/>
      <c r="E93" s="34"/>
      <c r="F93" s="23" t="str">
        <f>E17</f>
        <v xml:space="preserve">Filip Cichý, Hrabovec nad Laborcom s.č. 2, 067 01 </v>
      </c>
      <c r="G93" s="34"/>
      <c r="H93" s="34"/>
      <c r="I93" s="28" t="s">
        <v>29</v>
      </c>
      <c r="J93" s="32" t="str">
        <f>E23</f>
        <v>Ing.Róbert Šmajda, Palárikova 1603/2, 069 01 Snina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111</v>
      </c>
      <c r="D96" s="141"/>
      <c r="E96" s="141"/>
      <c r="F96" s="141"/>
      <c r="G96" s="141"/>
      <c r="H96" s="141"/>
      <c r="I96" s="141"/>
      <c r="J96" s="150" t="s">
        <v>112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113</v>
      </c>
      <c r="D98" s="34"/>
      <c r="E98" s="34"/>
      <c r="F98" s="34"/>
      <c r="G98" s="34"/>
      <c r="H98" s="34"/>
      <c r="I98" s="34"/>
      <c r="J98" s="97">
        <f>J123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114</v>
      </c>
    </row>
    <row r="99" s="9" customFormat="1" ht="24.96" customHeight="1">
      <c r="A99" s="9"/>
      <c r="B99" s="152"/>
      <c r="C99" s="9"/>
      <c r="D99" s="153" t="s">
        <v>498</v>
      </c>
      <c r="E99" s="154"/>
      <c r="F99" s="154"/>
      <c r="G99" s="154"/>
      <c r="H99" s="154"/>
      <c r="I99" s="154"/>
      <c r="J99" s="155">
        <f>J124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499</v>
      </c>
      <c r="E100" s="158"/>
      <c r="F100" s="158"/>
      <c r="G100" s="158"/>
      <c r="H100" s="158"/>
      <c r="I100" s="158"/>
      <c r="J100" s="159">
        <f>J125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500</v>
      </c>
      <c r="E101" s="158"/>
      <c r="F101" s="158"/>
      <c r="G101" s="158"/>
      <c r="H101" s="158"/>
      <c r="I101" s="158"/>
      <c r="J101" s="159">
        <f>J149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123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30" t="str">
        <f>E7</f>
        <v>OBNOVA MAŠTALE PRE HOVÄDZÍ DOBYTOK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106</v>
      </c>
      <c r="L112" s="18"/>
    </row>
    <row r="113" s="2" customFormat="1" ht="16.5" customHeight="1">
      <c r="A113" s="34"/>
      <c r="B113" s="35"/>
      <c r="C113" s="34"/>
      <c r="D113" s="34"/>
      <c r="E113" s="130" t="s">
        <v>107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108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E11</f>
        <v>01.06 - Bleskozvod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F14</f>
        <v>k.ú. Osadné, parc.č. C KN 1631/2</v>
      </c>
      <c r="G117" s="34"/>
      <c r="H117" s="34"/>
      <c r="I117" s="28" t="s">
        <v>21</v>
      </c>
      <c r="J117" s="70" t="str">
        <f>IF(J14="","",J14)</f>
        <v>23. 1. 2025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40.05" customHeight="1">
      <c r="A119" s="34"/>
      <c r="B119" s="35"/>
      <c r="C119" s="28" t="s">
        <v>23</v>
      </c>
      <c r="D119" s="34"/>
      <c r="E119" s="34"/>
      <c r="F119" s="23" t="str">
        <f>E17</f>
        <v xml:space="preserve">Filip Cichý, Hrabovec nad Laborcom s.č. 2, 067 01 </v>
      </c>
      <c r="G119" s="34"/>
      <c r="H119" s="34"/>
      <c r="I119" s="28" t="s">
        <v>29</v>
      </c>
      <c r="J119" s="32" t="str">
        <f>E23</f>
        <v>Ing.Róbert Šmajda, Palárikova 1603/2, 069 01 Snina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124</v>
      </c>
      <c r="D122" s="163" t="s">
        <v>60</v>
      </c>
      <c r="E122" s="163" t="s">
        <v>56</v>
      </c>
      <c r="F122" s="163" t="s">
        <v>57</v>
      </c>
      <c r="G122" s="163" t="s">
        <v>125</v>
      </c>
      <c r="H122" s="163" t="s">
        <v>126</v>
      </c>
      <c r="I122" s="163" t="s">
        <v>127</v>
      </c>
      <c r="J122" s="164" t="s">
        <v>112</v>
      </c>
      <c r="K122" s="165" t="s">
        <v>128</v>
      </c>
      <c r="L122" s="166"/>
      <c r="M122" s="87" t="s">
        <v>1</v>
      </c>
      <c r="N122" s="88" t="s">
        <v>39</v>
      </c>
      <c r="O122" s="88" t="s">
        <v>129</v>
      </c>
      <c r="P122" s="88" t="s">
        <v>130</v>
      </c>
      <c r="Q122" s="88" t="s">
        <v>131</v>
      </c>
      <c r="R122" s="88" t="s">
        <v>132</v>
      </c>
      <c r="S122" s="88" t="s">
        <v>133</v>
      </c>
      <c r="T122" s="89" t="s">
        <v>134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113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</f>
        <v>0</v>
      </c>
      <c r="Q123" s="91"/>
      <c r="R123" s="168">
        <f>R124</f>
        <v>0</v>
      </c>
      <c r="S123" s="91"/>
      <c r="T123" s="169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114</v>
      </c>
      <c r="BK123" s="170">
        <f>BK124</f>
        <v>0</v>
      </c>
    </row>
    <row r="124" s="12" customFormat="1" ht="25.92" customHeight="1">
      <c r="A124" s="12"/>
      <c r="B124" s="171"/>
      <c r="C124" s="12"/>
      <c r="D124" s="172" t="s">
        <v>74</v>
      </c>
      <c r="E124" s="173" t="s">
        <v>501</v>
      </c>
      <c r="F124" s="173" t="s">
        <v>502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P125+P149</f>
        <v>0</v>
      </c>
      <c r="Q124" s="177"/>
      <c r="R124" s="178">
        <f>R125+R149</f>
        <v>0</v>
      </c>
      <c r="S124" s="177"/>
      <c r="T124" s="179">
        <f>T125+T149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82</v>
      </c>
      <c r="AT124" s="180" t="s">
        <v>74</v>
      </c>
      <c r="AU124" s="180" t="s">
        <v>75</v>
      </c>
      <c r="AY124" s="172" t="s">
        <v>137</v>
      </c>
      <c r="BK124" s="181">
        <f>BK125+BK149</f>
        <v>0</v>
      </c>
    </row>
    <row r="125" s="12" customFormat="1" ht="22.8" customHeight="1">
      <c r="A125" s="12"/>
      <c r="B125" s="171"/>
      <c r="C125" s="12"/>
      <c r="D125" s="172" t="s">
        <v>74</v>
      </c>
      <c r="E125" s="182" t="s">
        <v>503</v>
      </c>
      <c r="F125" s="182" t="s">
        <v>504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SUM(P126:P148)</f>
        <v>0</v>
      </c>
      <c r="Q125" s="177"/>
      <c r="R125" s="178">
        <f>SUM(R126:R148)</f>
        <v>0</v>
      </c>
      <c r="S125" s="177"/>
      <c r="T125" s="179">
        <f>SUM(T126:T148)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82</v>
      </c>
      <c r="AT125" s="180" t="s">
        <v>74</v>
      </c>
      <c r="AU125" s="180" t="s">
        <v>82</v>
      </c>
      <c r="AY125" s="172" t="s">
        <v>137</v>
      </c>
      <c r="BK125" s="181">
        <f>SUM(BK126:BK148)</f>
        <v>0</v>
      </c>
    </row>
    <row r="126" s="2" customFormat="1" ht="24.15" customHeight="1">
      <c r="A126" s="34"/>
      <c r="B126" s="184"/>
      <c r="C126" s="185" t="s">
        <v>82</v>
      </c>
      <c r="D126" s="185" t="s">
        <v>140</v>
      </c>
      <c r="E126" s="186" t="s">
        <v>505</v>
      </c>
      <c r="F126" s="187" t="s">
        <v>506</v>
      </c>
      <c r="G126" s="188" t="s">
        <v>166</v>
      </c>
      <c r="H126" s="189">
        <v>150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41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507</v>
      </c>
      <c r="AT126" s="197" t="s">
        <v>140</v>
      </c>
      <c r="AU126" s="197" t="s">
        <v>88</v>
      </c>
      <c r="AY126" s="15" t="s">
        <v>137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88</v>
      </c>
      <c r="BK126" s="198">
        <f>ROUND(I126*H126,2)</f>
        <v>0</v>
      </c>
      <c r="BL126" s="15" t="s">
        <v>507</v>
      </c>
      <c r="BM126" s="197" t="s">
        <v>163</v>
      </c>
    </row>
    <row r="127" s="2" customFormat="1" ht="16.5" customHeight="1">
      <c r="A127" s="34"/>
      <c r="B127" s="184"/>
      <c r="C127" s="185" t="s">
        <v>88</v>
      </c>
      <c r="D127" s="185" t="s">
        <v>140</v>
      </c>
      <c r="E127" s="186" t="s">
        <v>508</v>
      </c>
      <c r="F127" s="187" t="s">
        <v>509</v>
      </c>
      <c r="G127" s="188" t="s">
        <v>510</v>
      </c>
      <c r="H127" s="189">
        <v>12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41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507</v>
      </c>
      <c r="AT127" s="197" t="s">
        <v>140</v>
      </c>
      <c r="AU127" s="197" t="s">
        <v>88</v>
      </c>
      <c r="AY127" s="15" t="s">
        <v>137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88</v>
      </c>
      <c r="BK127" s="198">
        <f>ROUND(I127*H127,2)</f>
        <v>0</v>
      </c>
      <c r="BL127" s="15" t="s">
        <v>507</v>
      </c>
      <c r="BM127" s="197" t="s">
        <v>221</v>
      </c>
    </row>
    <row r="128" s="2" customFormat="1" ht="24.15" customHeight="1">
      <c r="A128" s="34"/>
      <c r="B128" s="184"/>
      <c r="C128" s="185" t="s">
        <v>151</v>
      </c>
      <c r="D128" s="185" t="s">
        <v>140</v>
      </c>
      <c r="E128" s="186" t="s">
        <v>511</v>
      </c>
      <c r="F128" s="187" t="s">
        <v>512</v>
      </c>
      <c r="G128" s="188" t="s">
        <v>510</v>
      </c>
      <c r="H128" s="189">
        <v>40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41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507</v>
      </c>
      <c r="AT128" s="197" t="s">
        <v>140</v>
      </c>
      <c r="AU128" s="197" t="s">
        <v>88</v>
      </c>
      <c r="AY128" s="15" t="s">
        <v>137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88</v>
      </c>
      <c r="BK128" s="198">
        <f>ROUND(I128*H128,2)</f>
        <v>0</v>
      </c>
      <c r="BL128" s="15" t="s">
        <v>507</v>
      </c>
      <c r="BM128" s="197" t="s">
        <v>231</v>
      </c>
    </row>
    <row r="129" s="2" customFormat="1" ht="16.5" customHeight="1">
      <c r="A129" s="34"/>
      <c r="B129" s="184"/>
      <c r="C129" s="185" t="s">
        <v>144</v>
      </c>
      <c r="D129" s="185" t="s">
        <v>140</v>
      </c>
      <c r="E129" s="186" t="s">
        <v>513</v>
      </c>
      <c r="F129" s="187" t="s">
        <v>514</v>
      </c>
      <c r="G129" s="188" t="s">
        <v>510</v>
      </c>
      <c r="H129" s="189">
        <v>10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507</v>
      </c>
      <c r="AT129" s="197" t="s">
        <v>140</v>
      </c>
      <c r="AU129" s="197" t="s">
        <v>88</v>
      </c>
      <c r="AY129" s="15" t="s">
        <v>137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507</v>
      </c>
      <c r="BM129" s="197" t="s">
        <v>241</v>
      </c>
    </row>
    <row r="130" s="2" customFormat="1" ht="21.75" customHeight="1">
      <c r="A130" s="34"/>
      <c r="B130" s="184"/>
      <c r="C130" s="185" t="s">
        <v>165</v>
      </c>
      <c r="D130" s="185" t="s">
        <v>140</v>
      </c>
      <c r="E130" s="186" t="s">
        <v>515</v>
      </c>
      <c r="F130" s="187" t="s">
        <v>516</v>
      </c>
      <c r="G130" s="188" t="s">
        <v>510</v>
      </c>
      <c r="H130" s="189">
        <v>10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507</v>
      </c>
      <c r="AT130" s="197" t="s">
        <v>140</v>
      </c>
      <c r="AU130" s="197" t="s">
        <v>88</v>
      </c>
      <c r="AY130" s="15" t="s">
        <v>137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507</v>
      </c>
      <c r="BM130" s="197" t="s">
        <v>248</v>
      </c>
    </row>
    <row r="131" s="2" customFormat="1" ht="16.5" customHeight="1">
      <c r="A131" s="34"/>
      <c r="B131" s="184"/>
      <c r="C131" s="199" t="s">
        <v>172</v>
      </c>
      <c r="D131" s="199" t="s">
        <v>166</v>
      </c>
      <c r="E131" s="200" t="s">
        <v>82</v>
      </c>
      <c r="F131" s="201" t="s">
        <v>517</v>
      </c>
      <c r="G131" s="202" t="s">
        <v>518</v>
      </c>
      <c r="H131" s="203">
        <v>25</v>
      </c>
      <c r="I131" s="204"/>
      <c r="J131" s="205">
        <f>ROUND(I131*H131,2)</f>
        <v>0</v>
      </c>
      <c r="K131" s="206"/>
      <c r="L131" s="207"/>
      <c r="M131" s="208" t="s">
        <v>1</v>
      </c>
      <c r="N131" s="209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519</v>
      </c>
      <c r="AT131" s="197" t="s">
        <v>166</v>
      </c>
      <c r="AU131" s="197" t="s">
        <v>88</v>
      </c>
      <c r="AY131" s="15" t="s">
        <v>137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507</v>
      </c>
      <c r="BM131" s="197" t="s">
        <v>88</v>
      </c>
    </row>
    <row r="132" s="2" customFormat="1" ht="16.5" customHeight="1">
      <c r="A132" s="34"/>
      <c r="B132" s="184"/>
      <c r="C132" s="199" t="s">
        <v>176</v>
      </c>
      <c r="D132" s="199" t="s">
        <v>166</v>
      </c>
      <c r="E132" s="200" t="s">
        <v>520</v>
      </c>
      <c r="F132" s="201" t="s">
        <v>521</v>
      </c>
      <c r="G132" s="202" t="s">
        <v>522</v>
      </c>
      <c r="H132" s="203">
        <v>10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519</v>
      </c>
      <c r="AT132" s="197" t="s">
        <v>166</v>
      </c>
      <c r="AU132" s="197" t="s">
        <v>88</v>
      </c>
      <c r="AY132" s="15" t="s">
        <v>137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507</v>
      </c>
      <c r="BM132" s="197" t="s">
        <v>144</v>
      </c>
    </row>
    <row r="133" s="2" customFormat="1" ht="16.5" customHeight="1">
      <c r="A133" s="34"/>
      <c r="B133" s="184"/>
      <c r="C133" s="199" t="s">
        <v>182</v>
      </c>
      <c r="D133" s="199" t="s">
        <v>166</v>
      </c>
      <c r="E133" s="200" t="s">
        <v>523</v>
      </c>
      <c r="F133" s="201" t="s">
        <v>524</v>
      </c>
      <c r="G133" s="202" t="s">
        <v>522</v>
      </c>
      <c r="H133" s="203">
        <v>5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519</v>
      </c>
      <c r="AT133" s="197" t="s">
        <v>166</v>
      </c>
      <c r="AU133" s="197" t="s">
        <v>88</v>
      </c>
      <c r="AY133" s="15" t="s">
        <v>137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507</v>
      </c>
      <c r="BM133" s="197" t="s">
        <v>172</v>
      </c>
    </row>
    <row r="134" s="2" customFormat="1" ht="16.5" customHeight="1">
      <c r="A134" s="34"/>
      <c r="B134" s="184"/>
      <c r="C134" s="199" t="s">
        <v>138</v>
      </c>
      <c r="D134" s="199" t="s">
        <v>166</v>
      </c>
      <c r="E134" s="200" t="s">
        <v>525</v>
      </c>
      <c r="F134" s="201" t="s">
        <v>526</v>
      </c>
      <c r="G134" s="202" t="s">
        <v>522</v>
      </c>
      <c r="H134" s="203">
        <v>10</v>
      </c>
      <c r="I134" s="204"/>
      <c r="J134" s="205">
        <f>ROUND(I134*H134,2)</f>
        <v>0</v>
      </c>
      <c r="K134" s="206"/>
      <c r="L134" s="207"/>
      <c r="M134" s="208" t="s">
        <v>1</v>
      </c>
      <c r="N134" s="209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519</v>
      </c>
      <c r="AT134" s="197" t="s">
        <v>166</v>
      </c>
      <c r="AU134" s="197" t="s">
        <v>88</v>
      </c>
      <c r="AY134" s="15" t="s">
        <v>137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507</v>
      </c>
      <c r="BM134" s="197" t="s">
        <v>182</v>
      </c>
    </row>
    <row r="135" s="2" customFormat="1" ht="16.5" customHeight="1">
      <c r="A135" s="34"/>
      <c r="B135" s="184"/>
      <c r="C135" s="199" t="s">
        <v>189</v>
      </c>
      <c r="D135" s="199" t="s">
        <v>166</v>
      </c>
      <c r="E135" s="200" t="s">
        <v>527</v>
      </c>
      <c r="F135" s="201" t="s">
        <v>528</v>
      </c>
      <c r="G135" s="202" t="s">
        <v>522</v>
      </c>
      <c r="H135" s="203">
        <v>2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519</v>
      </c>
      <c r="AT135" s="197" t="s">
        <v>166</v>
      </c>
      <c r="AU135" s="197" t="s">
        <v>88</v>
      </c>
      <c r="AY135" s="15" t="s">
        <v>137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507</v>
      </c>
      <c r="BM135" s="197" t="s">
        <v>189</v>
      </c>
    </row>
    <row r="136" s="2" customFormat="1" ht="16.5" customHeight="1">
      <c r="A136" s="34"/>
      <c r="B136" s="184"/>
      <c r="C136" s="199" t="s">
        <v>193</v>
      </c>
      <c r="D136" s="199" t="s">
        <v>166</v>
      </c>
      <c r="E136" s="200" t="s">
        <v>529</v>
      </c>
      <c r="F136" s="201" t="s">
        <v>530</v>
      </c>
      <c r="G136" s="202" t="s">
        <v>522</v>
      </c>
      <c r="H136" s="203">
        <v>2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519</v>
      </c>
      <c r="AT136" s="197" t="s">
        <v>166</v>
      </c>
      <c r="AU136" s="197" t="s">
        <v>88</v>
      </c>
      <c r="AY136" s="15" t="s">
        <v>137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507</v>
      </c>
      <c r="BM136" s="197" t="s">
        <v>197</v>
      </c>
    </row>
    <row r="137" s="2" customFormat="1" ht="16.5" customHeight="1">
      <c r="A137" s="34"/>
      <c r="B137" s="184"/>
      <c r="C137" s="199" t="s">
        <v>197</v>
      </c>
      <c r="D137" s="199" t="s">
        <v>166</v>
      </c>
      <c r="E137" s="200" t="s">
        <v>531</v>
      </c>
      <c r="F137" s="201" t="s">
        <v>532</v>
      </c>
      <c r="G137" s="202" t="s">
        <v>522</v>
      </c>
      <c r="H137" s="203">
        <v>20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519</v>
      </c>
      <c r="AT137" s="197" t="s">
        <v>166</v>
      </c>
      <c r="AU137" s="197" t="s">
        <v>88</v>
      </c>
      <c r="AY137" s="15" t="s">
        <v>137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507</v>
      </c>
      <c r="BM137" s="197" t="s">
        <v>206</v>
      </c>
    </row>
    <row r="138" s="2" customFormat="1" ht="16.5" customHeight="1">
      <c r="A138" s="34"/>
      <c r="B138" s="184"/>
      <c r="C138" s="199" t="s">
        <v>201</v>
      </c>
      <c r="D138" s="199" t="s">
        <v>166</v>
      </c>
      <c r="E138" s="200" t="s">
        <v>533</v>
      </c>
      <c r="F138" s="201" t="s">
        <v>534</v>
      </c>
      <c r="G138" s="202" t="s">
        <v>522</v>
      </c>
      <c r="H138" s="203">
        <v>32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519</v>
      </c>
      <c r="AT138" s="197" t="s">
        <v>166</v>
      </c>
      <c r="AU138" s="197" t="s">
        <v>88</v>
      </c>
      <c r="AY138" s="15" t="s">
        <v>137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507</v>
      </c>
      <c r="BM138" s="197" t="s">
        <v>345</v>
      </c>
    </row>
    <row r="139" s="2" customFormat="1" ht="16.5" customHeight="1">
      <c r="A139" s="34"/>
      <c r="B139" s="184"/>
      <c r="C139" s="199" t="s">
        <v>206</v>
      </c>
      <c r="D139" s="199" t="s">
        <v>166</v>
      </c>
      <c r="E139" s="200" t="s">
        <v>535</v>
      </c>
      <c r="F139" s="201" t="s">
        <v>536</v>
      </c>
      <c r="G139" s="202" t="s">
        <v>522</v>
      </c>
      <c r="H139" s="203">
        <v>10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519</v>
      </c>
      <c r="AT139" s="197" t="s">
        <v>166</v>
      </c>
      <c r="AU139" s="197" t="s">
        <v>88</v>
      </c>
      <c r="AY139" s="15" t="s">
        <v>137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507</v>
      </c>
      <c r="BM139" s="197" t="s">
        <v>537</v>
      </c>
    </row>
    <row r="140" s="2" customFormat="1" ht="16.5" customHeight="1">
      <c r="A140" s="34"/>
      <c r="B140" s="184"/>
      <c r="C140" s="199" t="s">
        <v>210</v>
      </c>
      <c r="D140" s="199" t="s">
        <v>166</v>
      </c>
      <c r="E140" s="200" t="s">
        <v>538</v>
      </c>
      <c r="F140" s="201" t="s">
        <v>539</v>
      </c>
      <c r="G140" s="202" t="s">
        <v>522</v>
      </c>
      <c r="H140" s="203">
        <v>10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519</v>
      </c>
      <c r="AT140" s="197" t="s">
        <v>166</v>
      </c>
      <c r="AU140" s="197" t="s">
        <v>88</v>
      </c>
      <c r="AY140" s="15" t="s">
        <v>137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507</v>
      </c>
      <c r="BM140" s="197" t="s">
        <v>540</v>
      </c>
    </row>
    <row r="141" s="2" customFormat="1" ht="16.5" customHeight="1">
      <c r="A141" s="34"/>
      <c r="B141" s="184"/>
      <c r="C141" s="199" t="s">
        <v>163</v>
      </c>
      <c r="D141" s="199" t="s">
        <v>166</v>
      </c>
      <c r="E141" s="200" t="s">
        <v>541</v>
      </c>
      <c r="F141" s="201" t="s">
        <v>542</v>
      </c>
      <c r="G141" s="202" t="s">
        <v>522</v>
      </c>
      <c r="H141" s="203">
        <v>57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519</v>
      </c>
      <c r="AT141" s="197" t="s">
        <v>166</v>
      </c>
      <c r="AU141" s="197" t="s">
        <v>88</v>
      </c>
      <c r="AY141" s="15" t="s">
        <v>137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507</v>
      </c>
      <c r="BM141" s="197" t="s">
        <v>543</v>
      </c>
    </row>
    <row r="142" s="2" customFormat="1" ht="16.5" customHeight="1">
      <c r="A142" s="34"/>
      <c r="B142" s="184"/>
      <c r="C142" s="199" t="s">
        <v>217</v>
      </c>
      <c r="D142" s="199" t="s">
        <v>166</v>
      </c>
      <c r="E142" s="200" t="s">
        <v>544</v>
      </c>
      <c r="F142" s="201" t="s">
        <v>545</v>
      </c>
      <c r="G142" s="202" t="s">
        <v>522</v>
      </c>
      <c r="H142" s="203">
        <v>40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519</v>
      </c>
      <c r="AT142" s="197" t="s">
        <v>166</v>
      </c>
      <c r="AU142" s="197" t="s">
        <v>88</v>
      </c>
      <c r="AY142" s="15" t="s">
        <v>137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507</v>
      </c>
      <c r="BM142" s="197" t="s">
        <v>546</v>
      </c>
    </row>
    <row r="143" s="2" customFormat="1" ht="16.5" customHeight="1">
      <c r="A143" s="34"/>
      <c r="B143" s="184"/>
      <c r="C143" s="199" t="s">
        <v>221</v>
      </c>
      <c r="D143" s="199" t="s">
        <v>166</v>
      </c>
      <c r="E143" s="200" t="s">
        <v>547</v>
      </c>
      <c r="F143" s="201" t="s">
        <v>548</v>
      </c>
      <c r="G143" s="202" t="s">
        <v>522</v>
      </c>
      <c r="H143" s="203">
        <v>8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519</v>
      </c>
      <c r="AT143" s="197" t="s">
        <v>166</v>
      </c>
      <c r="AU143" s="197" t="s">
        <v>88</v>
      </c>
      <c r="AY143" s="15" t="s">
        <v>137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507</v>
      </c>
      <c r="BM143" s="197" t="s">
        <v>549</v>
      </c>
    </row>
    <row r="144" s="2" customFormat="1" ht="16.5" customHeight="1">
      <c r="A144" s="34"/>
      <c r="B144" s="184"/>
      <c r="C144" s="199" t="s">
        <v>227</v>
      </c>
      <c r="D144" s="199" t="s">
        <v>166</v>
      </c>
      <c r="E144" s="200" t="s">
        <v>550</v>
      </c>
      <c r="F144" s="201" t="s">
        <v>551</v>
      </c>
      <c r="G144" s="202" t="s">
        <v>518</v>
      </c>
      <c r="H144" s="203">
        <v>10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519</v>
      </c>
      <c r="AT144" s="197" t="s">
        <v>166</v>
      </c>
      <c r="AU144" s="197" t="s">
        <v>88</v>
      </c>
      <c r="AY144" s="15" t="s">
        <v>137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507</v>
      </c>
      <c r="BM144" s="197" t="s">
        <v>552</v>
      </c>
    </row>
    <row r="145" s="2" customFormat="1" ht="16.5" customHeight="1">
      <c r="A145" s="34"/>
      <c r="B145" s="184"/>
      <c r="C145" s="199" t="s">
        <v>231</v>
      </c>
      <c r="D145" s="199" t="s">
        <v>166</v>
      </c>
      <c r="E145" s="200" t="s">
        <v>553</v>
      </c>
      <c r="F145" s="201" t="s">
        <v>554</v>
      </c>
      <c r="G145" s="202" t="s">
        <v>518</v>
      </c>
      <c r="H145" s="203">
        <v>10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519</v>
      </c>
      <c r="AT145" s="197" t="s">
        <v>166</v>
      </c>
      <c r="AU145" s="197" t="s">
        <v>88</v>
      </c>
      <c r="AY145" s="15" t="s">
        <v>137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507</v>
      </c>
      <c r="BM145" s="197" t="s">
        <v>555</v>
      </c>
    </row>
    <row r="146" s="2" customFormat="1" ht="16.5" customHeight="1">
      <c r="A146" s="34"/>
      <c r="B146" s="184"/>
      <c r="C146" s="199" t="s">
        <v>237</v>
      </c>
      <c r="D146" s="199" t="s">
        <v>166</v>
      </c>
      <c r="E146" s="200" t="s">
        <v>556</v>
      </c>
      <c r="F146" s="201" t="s">
        <v>557</v>
      </c>
      <c r="G146" s="202" t="s">
        <v>522</v>
      </c>
      <c r="H146" s="203">
        <v>8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519</v>
      </c>
      <c r="AT146" s="197" t="s">
        <v>166</v>
      </c>
      <c r="AU146" s="197" t="s">
        <v>88</v>
      </c>
      <c r="AY146" s="15" t="s">
        <v>137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507</v>
      </c>
      <c r="BM146" s="197" t="s">
        <v>558</v>
      </c>
    </row>
    <row r="147" s="2" customFormat="1" ht="16.5" customHeight="1">
      <c r="A147" s="34"/>
      <c r="B147" s="184"/>
      <c r="C147" s="199" t="s">
        <v>241</v>
      </c>
      <c r="D147" s="199" t="s">
        <v>166</v>
      </c>
      <c r="E147" s="200" t="s">
        <v>559</v>
      </c>
      <c r="F147" s="201" t="s">
        <v>560</v>
      </c>
      <c r="G147" s="202" t="s">
        <v>522</v>
      </c>
      <c r="H147" s="203">
        <v>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519</v>
      </c>
      <c r="AT147" s="197" t="s">
        <v>166</v>
      </c>
      <c r="AU147" s="197" t="s">
        <v>88</v>
      </c>
      <c r="AY147" s="15" t="s">
        <v>137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507</v>
      </c>
      <c r="BM147" s="197" t="s">
        <v>170</v>
      </c>
    </row>
    <row r="148" s="2" customFormat="1" ht="16.5" customHeight="1">
      <c r="A148" s="34"/>
      <c r="B148" s="184"/>
      <c r="C148" s="185" t="s">
        <v>7</v>
      </c>
      <c r="D148" s="185" t="s">
        <v>140</v>
      </c>
      <c r="E148" s="186" t="s">
        <v>82</v>
      </c>
      <c r="F148" s="187" t="s">
        <v>561</v>
      </c>
      <c r="G148" s="188" t="s">
        <v>562</v>
      </c>
      <c r="H148" s="189">
        <v>12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507</v>
      </c>
      <c r="AT148" s="197" t="s">
        <v>140</v>
      </c>
      <c r="AU148" s="197" t="s">
        <v>88</v>
      </c>
      <c r="AY148" s="15" t="s">
        <v>137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507</v>
      </c>
      <c r="BM148" s="197" t="s">
        <v>563</v>
      </c>
    </row>
    <row r="149" s="12" customFormat="1" ht="22.8" customHeight="1">
      <c r="A149" s="12"/>
      <c r="B149" s="171"/>
      <c r="C149" s="12"/>
      <c r="D149" s="172" t="s">
        <v>74</v>
      </c>
      <c r="E149" s="182" t="s">
        <v>564</v>
      </c>
      <c r="F149" s="182" t="s">
        <v>565</v>
      </c>
      <c r="G149" s="12"/>
      <c r="H149" s="12"/>
      <c r="I149" s="174"/>
      <c r="J149" s="183">
        <f>BK149</f>
        <v>0</v>
      </c>
      <c r="K149" s="12"/>
      <c r="L149" s="171"/>
      <c r="M149" s="176"/>
      <c r="N149" s="177"/>
      <c r="O149" s="177"/>
      <c r="P149" s="178">
        <f>SUM(P150:P151)</f>
        <v>0</v>
      </c>
      <c r="Q149" s="177"/>
      <c r="R149" s="178">
        <f>SUM(R150:R151)</f>
        <v>0</v>
      </c>
      <c r="S149" s="177"/>
      <c r="T149" s="179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2" t="s">
        <v>82</v>
      </c>
      <c r="AT149" s="180" t="s">
        <v>74</v>
      </c>
      <c r="AU149" s="180" t="s">
        <v>82</v>
      </c>
      <c r="AY149" s="172" t="s">
        <v>137</v>
      </c>
      <c r="BK149" s="181">
        <f>SUM(BK150:BK151)</f>
        <v>0</v>
      </c>
    </row>
    <row r="150" s="2" customFormat="1" ht="24.15" customHeight="1">
      <c r="A150" s="34"/>
      <c r="B150" s="184"/>
      <c r="C150" s="185" t="s">
        <v>248</v>
      </c>
      <c r="D150" s="185" t="s">
        <v>140</v>
      </c>
      <c r="E150" s="186" t="s">
        <v>566</v>
      </c>
      <c r="F150" s="187" t="s">
        <v>567</v>
      </c>
      <c r="G150" s="188" t="s">
        <v>166</v>
      </c>
      <c r="H150" s="189">
        <v>60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507</v>
      </c>
      <c r="AT150" s="197" t="s">
        <v>140</v>
      </c>
      <c r="AU150" s="197" t="s">
        <v>88</v>
      </c>
      <c r="AY150" s="15" t="s">
        <v>137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507</v>
      </c>
      <c r="BM150" s="197" t="s">
        <v>329</v>
      </c>
    </row>
    <row r="151" s="2" customFormat="1" ht="33" customHeight="1">
      <c r="A151" s="34"/>
      <c r="B151" s="184"/>
      <c r="C151" s="185" t="s">
        <v>252</v>
      </c>
      <c r="D151" s="185" t="s">
        <v>140</v>
      </c>
      <c r="E151" s="186" t="s">
        <v>568</v>
      </c>
      <c r="F151" s="187" t="s">
        <v>569</v>
      </c>
      <c r="G151" s="188" t="s">
        <v>166</v>
      </c>
      <c r="H151" s="189">
        <v>60</v>
      </c>
      <c r="I151" s="190"/>
      <c r="J151" s="191">
        <f>ROUND(I151*H151,2)</f>
        <v>0</v>
      </c>
      <c r="K151" s="192"/>
      <c r="L151" s="35"/>
      <c r="M151" s="210" t="s">
        <v>1</v>
      </c>
      <c r="N151" s="211" t="s">
        <v>41</v>
      </c>
      <c r="O151" s="212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507</v>
      </c>
      <c r="AT151" s="197" t="s">
        <v>140</v>
      </c>
      <c r="AU151" s="197" t="s">
        <v>88</v>
      </c>
      <c r="AY151" s="15" t="s">
        <v>137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507</v>
      </c>
      <c r="BM151" s="197" t="s">
        <v>337</v>
      </c>
    </row>
    <row r="152" s="2" customFormat="1" ht="6.96" customHeight="1">
      <c r="A152" s="34"/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35"/>
      <c r="M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</sheetData>
  <autoFilter ref="C122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LAPTOP-JVJKK6JQ\Martin</dc:creator>
  <cp:lastModifiedBy>LAPTOP-JVJKK6JQ\Martin</cp:lastModifiedBy>
  <dcterms:created xsi:type="dcterms:W3CDTF">2025-01-24T07:07:54Z</dcterms:created>
  <dcterms:modified xsi:type="dcterms:W3CDTF">2025-01-24T07:07:59Z</dcterms:modified>
</cp:coreProperties>
</file>