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809063BA-DF04-48C9-8B3D-228D7DDA47C3}" xr6:coauthVersionLast="36" xr6:coauthVersionMax="36" xr10:uidLastSave="{00000000-0000-0000-0000-000000000000}"/>
  <bookViews>
    <workbookView xWindow="-120" yWindow="-120" windowWidth="29040" windowHeight="17520" tabRatio="929" activeTab="1" xr2:uid="{00000000-000D-0000-FFFF-FFFF00000000}"/>
  </bookViews>
  <sheets>
    <sheet name="krycí list" sheetId="14" r:id="rId1"/>
    <sheet name="SO-02 ČMS" sheetId="16" r:id="rId2"/>
  </sheets>
  <definedNames>
    <definedName name="_xlnm.Print_Area" localSheetId="0">'krycí list'!$A$1:$G$10</definedName>
    <definedName name="_xlnm.Print_Area" localSheetId="1">'SO-02 ČMS'!$A$1:$G$154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6" l="1"/>
  <c r="G152" i="16"/>
  <c r="G7" i="14" l="1"/>
  <c r="G118" i="16"/>
  <c r="G119" i="16" s="1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68" i="16"/>
  <c r="G149" i="16"/>
  <c r="G150" i="16" s="1"/>
  <c r="G137" i="16"/>
  <c r="G138" i="16"/>
  <c r="G139" i="16"/>
  <c r="G140" i="16"/>
  <c r="G141" i="16"/>
  <c r="G142" i="16"/>
  <c r="G143" i="16"/>
  <c r="G144" i="16"/>
  <c r="G136" i="16"/>
  <c r="G124" i="16"/>
  <c r="G125" i="16"/>
  <c r="G126" i="16"/>
  <c r="G127" i="16"/>
  <c r="G128" i="16"/>
  <c r="G129" i="16"/>
  <c r="G130" i="16"/>
  <c r="G131" i="16"/>
  <c r="G123" i="16"/>
  <c r="G132" i="16" s="1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94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4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2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5" i="16"/>
  <c r="G64" i="16" l="1"/>
  <c r="G21" i="16"/>
  <c r="G114" i="16"/>
  <c r="G90" i="16"/>
  <c r="G145" i="16"/>
  <c r="G41" i="16"/>
  <c r="G6" i="14" l="1"/>
  <c r="G8" i="14" s="1"/>
  <c r="G10" i="14" s="1"/>
  <c r="G154" i="16" l="1"/>
</calcChain>
</file>

<file path=xl/sharedStrings.xml><?xml version="1.0" encoding="utf-8"?>
<sst xmlns="http://schemas.openxmlformats.org/spreadsheetml/2006/main" count="321" uniqueCount="87">
  <si>
    <t>Investor:</t>
  </si>
  <si>
    <t>Materiál</t>
  </si>
  <si>
    <t>Označení</t>
  </si>
  <si>
    <t>Počet jednotek</t>
  </si>
  <si>
    <t>Jed.</t>
  </si>
  <si>
    <t>ks</t>
  </si>
  <si>
    <t>dodávka:</t>
  </si>
  <si>
    <t>montáž:</t>
  </si>
  <si>
    <t>Dodávka celkem:</t>
  </si>
  <si>
    <t>Montáž celkem:</t>
  </si>
  <si>
    <t>Cena celkem za technologii:</t>
  </si>
  <si>
    <t xml:space="preserve">Dodávka:  </t>
  </si>
  <si>
    <t>Montáž:</t>
  </si>
  <si>
    <t>Celkem:</t>
  </si>
  <si>
    <t>zajišťuje stavba</t>
  </si>
  <si>
    <t>PD Dolná Krupá</t>
  </si>
  <si>
    <t>Cena EUR</t>
  </si>
  <si>
    <t>Cena celkem EUR</t>
  </si>
  <si>
    <t>kpl</t>
  </si>
  <si>
    <t>SO-02 ČMS</t>
  </si>
  <si>
    <t>SO-02  ČMS</t>
  </si>
  <si>
    <t>mb</t>
  </si>
  <si>
    <t>01 VYBAVENÍ PŘEČERPÁVACÍ JÍMKY 1</t>
  </si>
  <si>
    <r>
      <rPr>
        <b/>
        <sz val="9"/>
        <rFont val="Calibri"/>
        <family val="2"/>
        <charset val="238"/>
        <scheme val="minor"/>
      </rPr>
      <t>Ponorné čerpadlo 13,5 kW</t>
    </r>
    <r>
      <rPr>
        <sz val="9"/>
        <rFont val="Calibri"/>
        <family val="2"/>
        <charset val="238"/>
        <scheme val="minor"/>
      </rPr>
      <t xml:space="preserve"> - ponorné čerpadlo s elektromotorem 13,5 kW, max průtor 74 l/s, max výtlačná výška 23 m, průměr výstupního potrubí DN 100,  indikace průsaku, rozběh Y/D</t>
    </r>
  </si>
  <si>
    <r>
      <rPr>
        <b/>
        <sz val="9"/>
        <rFont val="Calibri"/>
        <family val="2"/>
        <charset val="238"/>
        <scheme val="minor"/>
      </rPr>
      <t>Ponorné čerpadlo 19 kW</t>
    </r>
    <r>
      <rPr>
        <sz val="9"/>
        <rFont val="Calibri"/>
        <family val="2"/>
        <charset val="238"/>
        <scheme val="minor"/>
      </rPr>
      <t xml:space="preserve"> - ponorné čerpadlo s elektromotorem 19 kW, max průtor 85 l/s, max výtlačná výška 27 m, průměr výstupního potrubí DN 100,  indikace průsaku, rozběh Y/D</t>
    </r>
  </si>
  <si>
    <r>
      <rPr>
        <b/>
        <sz val="9"/>
        <rFont val="Calibri"/>
        <family val="2"/>
        <charset val="238"/>
        <scheme val="minor"/>
      </rPr>
      <t>Koleno samoup.100/6,5 m - NEREZ vedení čerpadla</t>
    </r>
    <r>
      <rPr>
        <sz val="9"/>
        <rFont val="Calibri"/>
        <family val="2"/>
        <charset val="238"/>
        <scheme val="minor"/>
      </rPr>
      <t xml:space="preserve"> - koleno se samoupínacím vedením pro čerpadlo s přírubou DN100 umožňující jednoduchou manipulaci s čerpadlem -   délka  6,5 m</t>
    </r>
  </si>
  <si>
    <r>
      <rPr>
        <b/>
        <sz val="9"/>
        <rFont val="Calibri"/>
        <family val="2"/>
        <charset val="238"/>
        <scheme val="minor"/>
      </rPr>
      <t>Jeřábek pro čerpadlo s navijákem</t>
    </r>
    <r>
      <rPr>
        <sz val="9"/>
        <rFont val="Calibri"/>
        <family val="2"/>
        <charset val="238"/>
        <scheme val="minor"/>
      </rPr>
      <t xml:space="preserve"> - otočný naviják pro manipulaci (spouštění a vytahování ) s čerpadlem v jímce. Žárově zinkované provedení, otočný sloup a naviják  NEREZ, rameno 1000 mm</t>
    </r>
  </si>
  <si>
    <r>
      <rPr>
        <b/>
        <sz val="9"/>
        <rFont val="Calibri"/>
        <family val="2"/>
        <charset val="238"/>
        <scheme val="minor"/>
      </rPr>
      <t>Potrubí od samoup. kolena ø108/5000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5000 mm </t>
    </r>
  </si>
  <si>
    <r>
      <rPr>
        <b/>
        <sz val="9"/>
        <rFont val="Calibri"/>
        <family val="2"/>
        <charset val="238"/>
        <scheme val="minor"/>
      </rPr>
      <t>Trojcestný ventil DN 150 s pákou</t>
    </r>
    <r>
      <rPr>
        <sz val="9"/>
        <rFont val="Calibri"/>
        <family val="2"/>
        <charset val="238"/>
        <scheme val="minor"/>
      </rPr>
      <t xml:space="preserve"> - trojcestný litinový ventil s otočnou prodlouženou pákou (1500 mm) žárově zinkovanou </t>
    </r>
  </si>
  <si>
    <r>
      <rPr>
        <b/>
        <sz val="9"/>
        <rFont val="Calibri"/>
        <family val="2"/>
        <charset val="238"/>
        <scheme val="minor"/>
      </rPr>
      <t xml:space="preserve">Nerezové propojovací potrubí </t>
    </r>
    <r>
      <rPr>
        <sz val="9"/>
        <rFont val="Calibri"/>
        <family val="2"/>
        <charset val="238"/>
        <scheme val="minor"/>
      </rPr>
      <t>- nerezové potrubí pr. 154 mm tl. 2 mm - 2 mb, nerezové potrubí pr. 108 mm tl. 2 mm - 1 mb, 2x redukce DN100/150 NEREZ,  1x koleno DN150 NEREZ, 1x koleno DN100 NEREZ,  3x příruba ventilu DN 150 NEREZ, 3x příruba DN150 NEREZ</t>
    </r>
  </si>
  <si>
    <r>
      <rPr>
        <b/>
        <sz val="9"/>
        <rFont val="Calibri"/>
        <family val="2"/>
        <charset val="238"/>
        <scheme val="minor"/>
      </rPr>
      <t>Vrtulové míchadlo 7,5 kW  vrtule NEREZ</t>
    </r>
    <r>
      <rPr>
        <sz val="9"/>
        <rFont val="Calibri"/>
        <family val="2"/>
        <charset val="238"/>
        <scheme val="minor"/>
      </rPr>
      <t xml:space="preserve"> - ponorné vrtulové míchadlo s elektomotorem 7,5 kW, průměr nerezové vrtule 670 mm, 310 ot/min, indikace průsaku,  rozběh Y/D</t>
    </r>
  </si>
  <si>
    <r>
      <rPr>
        <b/>
        <sz val="9"/>
        <rFont val="Calibri"/>
        <family val="2"/>
        <charset val="238"/>
        <scheme val="minor"/>
      </rPr>
      <t>Konzola míchadla NEREZ</t>
    </r>
    <r>
      <rPr>
        <sz val="9"/>
        <rFont val="Calibri"/>
        <family val="2"/>
        <charset val="238"/>
        <scheme val="minor"/>
      </rPr>
      <t xml:space="preserve"> - nerezová konzola pro uchcení míchadla na závěsné zařízení</t>
    </r>
  </si>
  <si>
    <r>
      <rPr>
        <b/>
        <sz val="9"/>
        <rFont val="Calibri"/>
        <family val="2"/>
        <charset val="238"/>
        <scheme val="minor"/>
      </rPr>
      <t>Zařízení závěsné pro míchadlo - 8 m - NEREZ</t>
    </r>
    <r>
      <rPr>
        <sz val="9"/>
        <rFont val="Calibri"/>
        <family val="2"/>
        <charset val="238"/>
        <scheme val="minor"/>
      </rPr>
      <t xml:space="preserve"> - závěsné zařízení pro míchadlo s nerezovým navijákem, nerezovým lankem umožňující vertikální posun a horizontální natáčení míchadla. Sloup 100x100x4 mm v nerezovém provedení - délka 8 m</t>
    </r>
  </si>
  <si>
    <r>
      <rPr>
        <b/>
        <sz val="9"/>
        <rFont val="Calibri"/>
        <family val="2"/>
        <charset val="238"/>
        <scheme val="minor"/>
      </rPr>
      <t>Ultrazvukové čidlo</t>
    </r>
    <r>
      <rPr>
        <sz val="9"/>
        <rFont val="Calibri"/>
        <family val="2"/>
        <charset val="238"/>
        <scheme val="minor"/>
      </rPr>
      <t xml:space="preserve"> - ultrazvukové čidlo s dosahem 10 m, včetně vyhodnocovací jednotky</t>
    </r>
  </si>
  <si>
    <r>
      <rPr>
        <b/>
        <sz val="9"/>
        <rFont val="Calibri"/>
        <family val="2"/>
        <charset val="238"/>
        <scheme val="minor"/>
      </rPr>
      <t>Držák čidla</t>
    </r>
    <r>
      <rPr>
        <sz val="9"/>
        <rFont val="Calibri"/>
        <family val="2"/>
        <charset val="238"/>
        <scheme val="minor"/>
      </rPr>
      <t xml:space="preserve"> - držák pro ultrazvukové čidlo 1000 x 600 mm nerezový, včetně 3 ks ocelových kotev 15/10 G</t>
    </r>
  </si>
  <si>
    <r>
      <rPr>
        <b/>
        <sz val="9"/>
        <rFont val="Calibri"/>
        <family val="2"/>
        <charset val="238"/>
        <scheme val="minor"/>
      </rPr>
      <t>Elektrorozvaděč</t>
    </r>
    <r>
      <rPr>
        <sz val="9"/>
        <rFont val="Calibri"/>
        <family val="2"/>
        <charset val="238"/>
        <scheme val="minor"/>
      </rPr>
      <t xml:space="preserve"> - elektrorozvaděč pro ovládaní čerpadel odčerpávání a proplachu a míchadla v komoře na fugát, ruční a automatický provoz, zpracování signálu ultrazvukových čidel, signalizace mezních stavů a poruchy,  blokání spuštění strojů minimální hladinou v jímce, blokování čerpadla maximální hladinou ve skladovacích jímkách</t>
    </r>
  </si>
  <si>
    <r>
      <rPr>
        <b/>
        <sz val="9"/>
        <rFont val="Calibri"/>
        <family val="2"/>
        <charset val="238"/>
        <scheme val="minor"/>
      </rPr>
      <t>Držák rozvaděče</t>
    </r>
    <r>
      <rPr>
        <sz val="9"/>
        <rFont val="Calibri"/>
        <family val="2"/>
        <charset val="238"/>
        <scheme val="minor"/>
      </rPr>
      <t xml:space="preserve"> - držák se stříškou 1170 x 2170 v žárově zinkovaném provedení s NEREZOVOU stříškou pro ovládací elektorozvaděč čerpání, včetně montážního materiálu a 4 ks ocelových kotev 15/10 G</t>
    </r>
  </si>
  <si>
    <t>Držák rozvaděče - držák se stříškou 1170 x 2170 v žárově zinkovaném provedení s NEREZOVOU stříškou pro ovládací elektorozvaděč čerpání, včetně montážního materiálu a 4 ks ocelových kotev 15/10 G</t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</si>
  <si>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kotvy, svorky, barva</t>
    </r>
  </si>
  <si>
    <t>02 VYBAVENÍ PŘEČERPÁVACÍ JÍMKY 2</t>
  </si>
  <si>
    <r>
      <rPr>
        <b/>
        <sz val="9"/>
        <rFont val="Calibri"/>
        <family val="2"/>
        <charset val="238"/>
        <scheme val="minor"/>
      </rPr>
      <t>Elektrorozvaděč</t>
    </r>
    <r>
      <rPr>
        <sz val="9"/>
        <rFont val="Calibri"/>
        <family val="2"/>
        <charset val="238"/>
        <scheme val="minor"/>
      </rPr>
      <t xml:space="preserve"> - elektrorozvaděč pro ovládaní čerpadel odčerpávání a proplachu a míchadla, ruční a automatický provoz, zpracování signálu ultrazvukového čidla, signalizace mezních stavů a poruchy,  blokání spuštění strojů minimální hladinou v jímce, blokování čerpadla maximální hladinou v přečerpávací jímce 1</t>
    </r>
  </si>
  <si>
    <r>
      <rPr>
        <b/>
        <sz val="9"/>
        <color theme="1"/>
        <rFont val="Calibri"/>
        <family val="2"/>
        <charset val="238"/>
        <scheme val="minor"/>
      </rPr>
      <t>Montážní materiál</t>
    </r>
    <r>
      <rPr>
        <sz val="9"/>
        <color theme="1"/>
        <rFont val="Calibri"/>
        <family val="2"/>
        <charset val="238"/>
        <scheme val="minor"/>
      </rPr>
      <t xml:space="preserve"> - těsnění, šrouby, matice, kotvy, svorky, barva</t>
    </r>
  </si>
  <si>
    <t>03 VYBAVENÍ SKLADOVACÍ JÍMKY 1</t>
  </si>
  <si>
    <r>
      <rPr>
        <b/>
        <sz val="9"/>
        <rFont val="Calibri"/>
        <family val="2"/>
        <charset val="238"/>
        <scheme val="minor"/>
      </rPr>
      <t>Ponorné čerpadlo 13,5 kW</t>
    </r>
    <r>
      <rPr>
        <sz val="9"/>
        <rFont val="Calibri"/>
        <family val="2"/>
        <charset val="238"/>
        <scheme val="minor"/>
      </rPr>
      <t xml:space="preserve"> - ponorné čerpadlo s elektromotorem 13,5 kW, max průtor 74 l/s, max výtlačná výška 23 m, průměr výstupního potrubí DN 100,  indikace průsaku, rozběh Y/D, </t>
    </r>
    <r>
      <rPr>
        <sz val="9"/>
        <color rgb="FFFF0000"/>
        <rFont val="Calibri"/>
        <family val="2"/>
        <charset val="238"/>
        <scheme val="minor"/>
      </rPr>
      <t>provedení do výbušného prostředí, certifikace ATEX</t>
    </r>
  </si>
  <si>
    <r>
      <rPr>
        <b/>
        <sz val="9"/>
        <rFont val="Calibri"/>
        <family val="2"/>
        <charset val="238"/>
        <scheme val="minor"/>
      </rPr>
      <t>Koleno samoup.100/10 m - NEREZ vedení čerpadla</t>
    </r>
    <r>
      <rPr>
        <sz val="9"/>
        <rFont val="Calibri"/>
        <family val="2"/>
        <charset val="238"/>
        <scheme val="minor"/>
      </rPr>
      <t xml:space="preserve"> - koleno se samoupínacím vedením pro čerpadlo s přírubou DN100 umožňující jednoduchou manipulaci s čerpadlem - délka 10 m</t>
    </r>
  </si>
  <si>
    <r>
      <rPr>
        <b/>
        <sz val="9"/>
        <rFont val="Calibri"/>
        <family val="2"/>
        <charset val="238"/>
        <scheme val="minor"/>
      </rPr>
      <t>Potrubí od samoup. kolena ø108/10000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10000 mm </t>
    </r>
  </si>
  <si>
    <r>
      <rPr>
        <b/>
        <sz val="9"/>
        <rFont val="Calibri"/>
        <family val="2"/>
        <charset val="238"/>
        <scheme val="minor"/>
      </rPr>
      <t>Potrubí pro plnění nádrže</t>
    </r>
    <r>
      <rPr>
        <sz val="9"/>
        <rFont val="Calibri"/>
        <family val="2"/>
        <charset val="238"/>
        <scheme val="minor"/>
      </rPr>
      <t xml:space="preserve"> - nerezové potrubí pr. 154 mm tl. 2 mm - 11 mb, 2x koleno DN 150 NEREZ, 3x držák potrubí NEREZ, 1x příruba DN150 NEREZ</t>
    </r>
  </si>
  <si>
    <r>
      <rPr>
        <b/>
        <sz val="9"/>
        <rFont val="Calibri"/>
        <family val="2"/>
        <charset val="238"/>
        <scheme val="minor"/>
      </rPr>
      <t>Tepelná izolace potrubí</t>
    </r>
    <r>
      <rPr>
        <sz val="9"/>
        <rFont val="Calibri"/>
        <family val="2"/>
        <charset val="238"/>
        <scheme val="minor"/>
      </rPr>
      <t xml:space="preserve"> - tepelná izolace potrubí DN 150 tl. 80 mm, oplechování pozinkovaným plechem tl. 0,5 mm</t>
    </r>
  </si>
  <si>
    <r>
      <rPr>
        <b/>
        <sz val="9"/>
        <rFont val="Calibri"/>
        <family val="2"/>
        <charset val="238"/>
        <scheme val="minor"/>
      </rPr>
      <t>Potrubí pro vyprazdňování nádrže</t>
    </r>
    <r>
      <rPr>
        <sz val="9"/>
        <rFont val="Calibri"/>
        <family val="2"/>
        <charset val="238"/>
        <scheme val="minor"/>
      </rPr>
      <t xml:space="preserve"> -  nerezové potrubí pr. 154 mm tl. 2 mm - 25 mb, 4x koleno DN 150 NEREZ, 1x redukce 154/108, 6x držák potrubí NEREZ, 1x trubka přisávání NEREZ</t>
    </r>
  </si>
  <si>
    <r>
      <rPr>
        <b/>
        <sz val="9"/>
        <rFont val="Calibri"/>
        <family val="2"/>
        <charset val="238"/>
        <scheme val="minor"/>
      </rPr>
      <t>Vrtulové míchadlo 11 kW vrtule NEREZ</t>
    </r>
    <r>
      <rPr>
        <sz val="9"/>
        <rFont val="Calibri"/>
        <family val="2"/>
        <charset val="238"/>
        <scheme val="minor"/>
      </rPr>
      <t xml:space="preserve"> - ponorné vrtulové míchadlo s elektomotorem 11 kW, průměr nerezové vrtule 720 mm, rozběh Y/D, 340 ot/min, indikace průsaku, </t>
    </r>
    <r>
      <rPr>
        <sz val="9"/>
        <color rgb="FFFF0000"/>
        <rFont val="Calibri"/>
        <family val="2"/>
        <charset val="238"/>
        <scheme val="minor"/>
      </rPr>
      <t>provedení do výbušného prostředí, certifikace ATEX</t>
    </r>
  </si>
  <si>
    <r>
      <rPr>
        <b/>
        <sz val="9"/>
        <rFont val="Calibri"/>
        <family val="2"/>
        <charset val="238"/>
        <scheme val="minor"/>
      </rPr>
      <t>Zařízení závěsné pro míchadlo - 11,5 m - NEREZ</t>
    </r>
    <r>
      <rPr>
        <sz val="9"/>
        <rFont val="Calibri"/>
        <family val="2"/>
        <charset val="238"/>
        <scheme val="minor"/>
      </rPr>
      <t xml:space="preserve"> - Závěsné zařízení pro míchadlo s nerezovým navijákem, nerezovým lankem umožňující vertikální posun a horizontální natáčení míchadla. Sloup 100x100x4 mm v nerezovém provedení - délka 11,5 m dělený,</t>
    </r>
  </si>
  <si>
    <r>
      <rPr>
        <b/>
        <sz val="9"/>
        <rFont val="Calibri"/>
        <family val="2"/>
        <charset val="238"/>
        <scheme val="minor"/>
      </rPr>
      <t>Plošina na jímku 800x1000</t>
    </r>
    <r>
      <rPr>
        <sz val="9"/>
        <rFont val="Calibri"/>
        <family val="2"/>
        <charset val="238"/>
        <scheme val="minor"/>
      </rPr>
      <t xml:space="preserve"> - žárově zinkovaná obslužná plošina 800 x 1000 mm se závěsem na horní hranu jímky, dvě podpěry, samozavírací bezpečnostní branky</t>
    </r>
  </si>
  <si>
    <r>
      <rPr>
        <b/>
        <sz val="9"/>
        <rFont val="Calibri"/>
        <family val="2"/>
        <charset val="238"/>
        <scheme val="minor"/>
      </rPr>
      <t>Plošina na jímku 800x2000</t>
    </r>
    <r>
      <rPr>
        <sz val="9"/>
        <rFont val="Calibri"/>
        <family val="2"/>
        <charset val="238"/>
        <scheme val="minor"/>
      </rPr>
      <t xml:space="preserve"> - žárově zinkovaná obslužná plošina 800 x 2000 mm se závěsem na horní hranu jímky, dvě podpěry, samozavírací bezpečnostní branky</t>
    </r>
  </si>
  <si>
    <r>
      <rPr>
        <b/>
        <sz val="9"/>
        <rFont val="Calibri"/>
        <family val="2"/>
        <charset val="238"/>
        <scheme val="minor"/>
      </rPr>
      <t>Žebřík k plošině</t>
    </r>
    <r>
      <rPr>
        <sz val="9"/>
        <rFont val="Calibri"/>
        <family val="2"/>
        <charset val="238"/>
        <scheme val="minor"/>
      </rPr>
      <t xml:space="preserve"> - žárově zinkovaný ocelový žebřík s ochranným košem a uzamykatelnou mříží, délka 9 m </t>
    </r>
  </si>
  <si>
    <r>
      <rPr>
        <b/>
        <sz val="9"/>
        <rFont val="Calibri"/>
        <family val="2"/>
        <charset val="238"/>
        <scheme val="minor"/>
      </rPr>
      <t>Radarové čidlo</t>
    </r>
    <r>
      <rPr>
        <sz val="9"/>
        <rFont val="Calibri"/>
        <family val="2"/>
        <charset val="238"/>
        <scheme val="minor"/>
      </rPr>
      <t xml:space="preserve"> - radarové čidlo s dosahem 20 m, včetně displeje</t>
    </r>
  </si>
  <si>
    <r>
      <rPr>
        <b/>
        <sz val="9"/>
        <rFont val="Calibri"/>
        <family val="2"/>
        <charset val="238"/>
        <scheme val="minor"/>
      </rPr>
      <t>Držák čidla</t>
    </r>
    <r>
      <rPr>
        <sz val="9"/>
        <rFont val="Calibri"/>
        <family val="2"/>
        <charset val="238"/>
        <scheme val="minor"/>
      </rPr>
      <t xml:space="preserve"> - držák pro radarového čidla otočný provedení nerez, včetně 4 ks ocelových kotev 15/10 G</t>
    </r>
  </si>
  <si>
    <r>
      <rPr>
        <b/>
        <sz val="9"/>
        <rFont val="Calibri"/>
        <family val="2"/>
        <charset val="238"/>
        <scheme val="minor"/>
      </rPr>
      <t>Elektrorozvaděč</t>
    </r>
    <r>
      <rPr>
        <sz val="9"/>
        <rFont val="Calibri"/>
        <family val="2"/>
        <charset val="238"/>
        <scheme val="minor"/>
      </rPr>
      <t xml:space="preserve"> - elektrorozvaděč pro ruční ovládaní čerpadla a dvou míchadel, zpracování signálu radarového čidla, zvuková a světelná signalizace mezních stavů a poruchy</t>
    </r>
  </si>
  <si>
    <t>04 VYBAVENÍ SKLADOVACÍ JÍMKY 2</t>
  </si>
  <si>
    <r>
      <rPr>
        <b/>
        <sz val="9"/>
        <rFont val="Calibri"/>
        <family val="2"/>
        <charset val="238"/>
        <scheme val="minor"/>
      </rPr>
      <t>Potrubí pro plnění nádrže</t>
    </r>
    <r>
      <rPr>
        <sz val="9"/>
        <rFont val="Calibri"/>
        <family val="2"/>
        <charset val="238"/>
        <scheme val="minor"/>
      </rPr>
      <t xml:space="preserve"> - nerezové potrubí pr. 154 mm tl. 2 mm - 12 mb, 4x koleno DN 150 NEREZ, 3x držák potrubí NEREZ, 2x příruba DN150 NEREZ, 3x příruba k trojcestnému ventilu NEREZ </t>
    </r>
  </si>
  <si>
    <r>
      <rPr>
        <b/>
        <sz val="9"/>
        <rFont val="Calibri"/>
        <family val="2"/>
        <charset val="238"/>
        <scheme val="minor"/>
      </rPr>
      <t>Hradítko DN 150 včetně ovládací páky</t>
    </r>
    <r>
      <rPr>
        <sz val="9"/>
        <rFont val="Calibri"/>
        <family val="2"/>
        <charset val="238"/>
        <scheme val="minor"/>
      </rPr>
      <t xml:space="preserve"> - nožové hradítko DN 150 mezipřírubové, materiál hradítka mosaz, materiál páky ocel žárově zinkovaná </t>
    </r>
  </si>
  <si>
    <r>
      <rPr>
        <b/>
        <sz val="9"/>
        <rFont val="Calibri"/>
        <family val="2"/>
        <charset val="238"/>
        <scheme val="minor"/>
      </rPr>
      <t>Potrubí pro vyprazdňování nádrže</t>
    </r>
    <r>
      <rPr>
        <sz val="9"/>
        <rFont val="Calibri"/>
        <family val="2"/>
        <charset val="238"/>
        <scheme val="minor"/>
      </rPr>
      <t xml:space="preserve"> -  nerezové potrubí pr. 154 mm tl. 2 mm - 18 mb, 5x koleno DN 150 NEREZ, 1x redukce 154/108, 4x držák potrubí NEREZ, 1x T-kus 154/2 x 108/2 NEREZ, 1x T-kus 154/2 x 154/2 NEREZ, 12x příruba DN 150 NEREZ k hradítku, 1x trubka přisávání NEREZ, 1x koncovka pro připojení hadice</t>
    </r>
  </si>
  <si>
    <r>
      <rPr>
        <b/>
        <sz val="9"/>
        <rFont val="Calibri"/>
        <family val="2"/>
        <charset val="238"/>
        <scheme val="minor"/>
      </rPr>
      <t>Potrubí do vypouštění zbytků kejdy</t>
    </r>
    <r>
      <rPr>
        <sz val="9"/>
        <rFont val="Calibri"/>
        <family val="2"/>
        <charset val="238"/>
        <scheme val="minor"/>
      </rPr>
      <t xml:space="preserve"> - 2x koleno DN 100 NEREZ  </t>
    </r>
  </si>
  <si>
    <t>Plošina na jímku 800x2000 - žárově zinkovaná obslužná plošina 800 x 2000 mm se závěsem na horní hranu jímky, dvě podpěry, samozavírací bezpečnostní branky</t>
  </si>
  <si>
    <r>
      <rPr>
        <b/>
        <sz val="9"/>
        <color theme="1"/>
        <rFont val="Calibri"/>
        <family val="2"/>
        <charset val="238"/>
        <scheme val="minor"/>
      </rPr>
      <t>Montážní materiál</t>
    </r>
    <r>
      <rPr>
        <sz val="9"/>
        <color theme="1"/>
        <rFont val="Calibri"/>
        <family val="2"/>
        <charset val="238"/>
        <scheme val="minor"/>
      </rPr>
      <t xml:space="preserve"> - těsnění, šrouby, matice, kotvy, svorky, zinková barva, </t>
    </r>
  </si>
  <si>
    <t>05 VYBAVENÍ SKLADOVACÍ JÍMKY 3</t>
  </si>
  <si>
    <r>
      <rPr>
        <b/>
        <sz val="9"/>
        <rFont val="Calibri"/>
        <family val="2"/>
        <charset val="238"/>
        <scheme val="minor"/>
      </rPr>
      <t>Potrubí pro vyprazdňování nádrže</t>
    </r>
    <r>
      <rPr>
        <sz val="9"/>
        <rFont val="Calibri"/>
        <family val="2"/>
        <charset val="238"/>
        <scheme val="minor"/>
      </rPr>
      <t xml:space="preserve"> -  nerezové potrubí pr. 154 mm tl. 2 mm - 36 mb, 6x koleno DN 150 NEREZ, 1x redukce 154/108, 8x držák potrubí NEREZ, 1x trubka přisávání NEREZ</t>
    </r>
  </si>
  <si>
    <t xml:space="preserve">Montážní materiál - těsnění, šrouby, matice, kotvy, svorky, zinková barva, </t>
  </si>
  <si>
    <t>06 ZASTŘEŠENÍ PRO 3 JÍMKY</t>
  </si>
  <si>
    <t>Elektro montážní materiál</t>
  </si>
  <si>
    <t>VÝKAZ VÝMĚR TECHNOLOGIE:</t>
  </si>
  <si>
    <t>07 VYBAVENÍ STÁVAJÍCÍ JÍMKY U DOJÍRNY</t>
  </si>
  <si>
    <r>
      <rPr>
        <b/>
        <sz val="9"/>
        <rFont val="Calibri"/>
        <family val="2"/>
        <charset val="238"/>
        <scheme val="minor"/>
      </rPr>
      <t>Koleno samoup.100/4 m-NEREZ vedení čerpadla</t>
    </r>
    <r>
      <rPr>
        <sz val="9"/>
        <rFont val="Calibri"/>
        <family val="2"/>
        <charset val="238"/>
        <scheme val="minor"/>
      </rPr>
      <t xml:space="preserve"> - koleno se samoupínacím vedením pro čerpadlo s přírubou DN100 umožňující jednoduchou manipulaci s čerpadlem - délka 5,5 m</t>
    </r>
  </si>
  <si>
    <r>
      <rPr>
        <b/>
        <sz val="9"/>
        <rFont val="Calibri"/>
        <family val="2"/>
        <charset val="238"/>
        <scheme val="minor"/>
      </rPr>
      <t>Trojcestný ventil s pevnou míchací tryskou NEREZ</t>
    </r>
    <r>
      <rPr>
        <sz val="9"/>
        <rFont val="Calibri"/>
        <family val="2"/>
        <charset val="238"/>
        <scheme val="minor"/>
      </rPr>
      <t xml:space="preserve"> -  ovládací pákou je možné přepínat ventil DN 100, do míchacího režimu, kdy  tryskou DN100 NEREZ proudí kejda zpět do jímky   </t>
    </r>
  </si>
  <si>
    <r>
      <rPr>
        <b/>
        <sz val="9"/>
        <rFont val="Calibri"/>
        <family val="2"/>
        <charset val="238"/>
        <scheme val="minor"/>
      </rPr>
      <t>Potrubí od samoup. kolena ø108/2000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2000 mm </t>
    </r>
  </si>
  <si>
    <r>
      <rPr>
        <b/>
        <sz val="9"/>
        <rFont val="Calibri"/>
        <family val="2"/>
        <charset val="238"/>
        <scheme val="minor"/>
      </rPr>
      <t xml:space="preserve">Nerezové propojovací potrubí </t>
    </r>
    <r>
      <rPr>
        <sz val="9"/>
        <rFont val="Calibri"/>
        <family val="2"/>
        <charset val="238"/>
        <scheme val="minor"/>
      </rPr>
      <t>- 1x koleno DN 150 NEREZ, 1x redukce DN100/150 NEREZ , 1x příruba DN 150 NEREZ</t>
    </r>
  </si>
  <si>
    <r>
      <rPr>
        <b/>
        <sz val="9"/>
        <rFont val="Calibri"/>
        <family val="2"/>
        <charset val="238"/>
        <scheme val="minor"/>
      </rPr>
      <t>Ovládací skříňka čerpadla</t>
    </r>
    <r>
      <rPr>
        <sz val="9"/>
        <rFont val="Calibri"/>
        <family val="2"/>
        <charset val="238"/>
        <scheme val="minor"/>
      </rPr>
      <t xml:space="preserve"> - elektroovládací skříňka s cyklovacím relé pro ovládání čerpadla +  proudový chránič   </t>
    </r>
  </si>
  <si>
    <r>
      <rPr>
        <b/>
        <sz val="9"/>
        <rFont val="Calibri"/>
        <family val="2"/>
        <charset val="238"/>
        <scheme val="minor"/>
      </rPr>
      <t>Držák ovládací skříňky</t>
    </r>
    <r>
      <rPr>
        <sz val="9"/>
        <rFont val="Calibri"/>
        <family val="2"/>
        <charset val="238"/>
        <scheme val="minor"/>
      </rPr>
      <t xml:space="preserve"> - držák  600 x 1540 mm v žárově zinkovaném provedení, plechová stříška NEREZ, včetně montážního materiálu a 4 ks ocelových kotev 15/10 G</t>
    </r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</si>
  <si>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kotvy, lanko pr. 6 mm NEREZ - 4 mb</t>
    </r>
  </si>
  <si>
    <t>08 VYBAVENÍ RETENČNÍ NÁDRŽE</t>
  </si>
  <si>
    <r>
      <rPr>
        <b/>
        <sz val="9"/>
        <rFont val="Calibri"/>
        <family val="2"/>
        <charset val="238"/>
        <scheme val="minor"/>
      </rPr>
      <t>Ponorné čerpadlo 6,8 kW</t>
    </r>
    <r>
      <rPr>
        <sz val="9"/>
        <rFont val="Calibri"/>
        <family val="2"/>
        <charset val="238"/>
        <scheme val="minor"/>
      </rPr>
      <t xml:space="preserve"> - ponorné čerpadlo s elektromotorem 6,8 kW, max průtor 54 l/s, max výtlačná výška 11,8 m, průměr výstupního potrubí DN 100,  indikace průsaku, rozběh Y/D</t>
    </r>
  </si>
  <si>
    <r>
      <rPr>
        <b/>
        <sz val="9"/>
        <rFont val="Calibri"/>
        <family val="2"/>
        <charset val="238"/>
        <scheme val="minor"/>
      </rPr>
      <t>Potrubí od samoup. kolena ø108/4000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4000 mm </t>
    </r>
  </si>
  <si>
    <r>
      <rPr>
        <b/>
        <sz val="9"/>
        <rFont val="Calibri"/>
        <family val="2"/>
        <charset val="238"/>
        <scheme val="minor"/>
      </rPr>
      <t>Nerezové propojovací potrubí</t>
    </r>
    <r>
      <rPr>
        <sz val="9"/>
        <rFont val="Calibri"/>
        <family val="2"/>
        <charset val="238"/>
        <scheme val="minor"/>
      </rPr>
      <t xml:space="preserve"> - potrubí nerez  pr. 108 mm tl. stěny 2 mm - 1 m, 1x koleno DN 100 NEREZ, 1x redukce DN100/150 NEREZ , 1x koncovka Perrot DN 150, 1x držák potrubí NEREZ</t>
    </r>
  </si>
  <si>
    <r>
      <rPr>
        <b/>
        <sz val="9"/>
        <rFont val="Calibri"/>
        <family val="2"/>
        <charset val="238"/>
        <scheme val="minor"/>
      </rPr>
      <t>Ovládací skříňka čerpadla</t>
    </r>
    <r>
      <rPr>
        <sz val="9"/>
        <rFont val="Calibri"/>
        <family val="2"/>
        <charset val="238"/>
        <scheme val="minor"/>
      </rPr>
      <t xml:space="preserve"> - elektroovládací skříňka pro ruční ovládání čerpadla +  proudový chránič   </t>
    </r>
  </si>
  <si>
    <t>Šoupě  Ø160 mm -4 bar</t>
  </si>
  <si>
    <t>09 SCHODY DO ZÁCHYTNÉ VANY</t>
  </si>
  <si>
    <t>Schody do záchytné vany</t>
  </si>
  <si>
    <t>Nerezový sloup vč. prstence pro uchycení kurten od horní hrany jímky. Pevnostní plachta 900 g/m2 včetně otvorů pro technologii (2x otvory). Pozinkovaná obruč po obvodu koruny jímky.   (položka pro všechny 3 jímky)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</si>
</sst>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\ &quot;Kč&quot;"/>
    <numFmt numFmtId="165" formatCode="#,##0.0"/>
    <numFmt numFmtId="166" formatCode="0.0"/>
    <numFmt numFmtId="167" formatCode="#,##0.00\ &quot;Kč&quot;"/>
    <numFmt numFmtId="168" formatCode="#,##0.0\ &quot;Kč&quot;"/>
    <numFmt numFmtId="169" formatCode="_-* #,##0.00\ [$€-1]_-;\-* #,##0.00\ [$€-1]_-;_-* &quot;-&quot;??\ [$€-1]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1"/>
      <color rgb="FF00B050"/>
      <name val="Calibri"/>
      <family val="2"/>
      <scheme val="minor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4" fontId="4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/>
    <xf numFmtId="3" fontId="0" fillId="0" borderId="0" xfId="0" applyNumberFormat="1"/>
    <xf numFmtId="0" fontId="0" fillId="0" borderId="0" xfId="0" applyFill="1" applyProtection="1">
      <protection locked="0"/>
    </xf>
    <xf numFmtId="0" fontId="0" fillId="0" borderId="0" xfId="0" applyFill="1" applyProtection="1">
      <protection locked="0" hidden="1"/>
    </xf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14" fontId="0" fillId="0" borderId="0" xfId="0" applyNumberFormat="1"/>
    <xf numFmtId="0" fontId="8" fillId="0" borderId="1" xfId="0" applyFont="1" applyFill="1" applyBorder="1" applyAlignment="1"/>
    <xf numFmtId="3" fontId="9" fillId="0" borderId="1" xfId="0" applyNumberFormat="1" applyFont="1" applyFill="1" applyBorder="1" applyAlignment="1" applyProtection="1">
      <alignment horizontal="right"/>
    </xf>
    <xf numFmtId="4" fontId="10" fillId="0" borderId="1" xfId="0" applyNumberFormat="1" applyFont="1" applyFill="1" applyBorder="1" applyAlignment="1" applyProtection="1">
      <alignment horizontal="right"/>
    </xf>
    <xf numFmtId="49" fontId="9" fillId="0" borderId="1" xfId="0" applyNumberFormat="1" applyFont="1" applyFill="1" applyBorder="1" applyAlignment="1" applyProtection="1">
      <alignment wrapText="1"/>
    </xf>
    <xf numFmtId="0" fontId="9" fillId="0" borderId="1" xfId="0" applyFont="1" applyFill="1" applyBorder="1" applyAlignment="1">
      <alignment wrapText="1"/>
    </xf>
    <xf numFmtId="0" fontId="0" fillId="0" borderId="0" xfId="0" applyBorder="1"/>
    <xf numFmtId="4" fontId="11" fillId="3" borderId="0" xfId="0" applyNumberFormat="1" applyFont="1" applyFill="1" applyBorder="1" applyAlignment="1" applyProtection="1"/>
    <xf numFmtId="165" fontId="12" fillId="3" borderId="0" xfId="0" applyNumberFormat="1" applyFont="1" applyFill="1" applyBorder="1"/>
    <xf numFmtId="4" fontId="11" fillId="4" borderId="0" xfId="0" applyNumberFormat="1" applyFont="1" applyFill="1" applyBorder="1" applyAlignment="1" applyProtection="1"/>
    <xf numFmtId="165" fontId="12" fillId="4" borderId="0" xfId="0" applyNumberFormat="1" applyFont="1" applyFill="1" applyBorder="1"/>
    <xf numFmtId="0" fontId="6" fillId="0" borderId="0" xfId="0" applyFont="1" applyFill="1" applyBorder="1"/>
    <xf numFmtId="4" fontId="10" fillId="0" borderId="1" xfId="0" applyNumberFormat="1" applyFont="1" applyFill="1" applyBorder="1" applyAlignment="1" applyProtection="1"/>
    <xf numFmtId="0" fontId="8" fillId="0" borderId="0" xfId="0" applyFont="1" applyFill="1" applyBorder="1"/>
    <xf numFmtId="49" fontId="9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horizontal="right"/>
    </xf>
    <xf numFmtId="49" fontId="9" fillId="0" borderId="0" xfId="0" applyNumberFormat="1" applyFont="1" applyFill="1" applyBorder="1" applyAlignment="1" applyProtection="1">
      <alignment horizontal="right"/>
    </xf>
    <xf numFmtId="4" fontId="11" fillId="0" borderId="0" xfId="0" applyNumberFormat="1" applyFont="1" applyFill="1" applyBorder="1" applyAlignment="1" applyProtection="1"/>
    <xf numFmtId="165" fontId="12" fillId="0" borderId="0" xfId="0" applyNumberFormat="1" applyFont="1" applyFill="1" applyBorder="1"/>
    <xf numFmtId="0" fontId="0" fillId="0" borderId="0" xfId="0" applyFill="1" applyBorder="1"/>
    <xf numFmtId="0" fontId="0" fillId="3" borderId="2" xfId="0" applyFill="1" applyBorder="1"/>
    <xf numFmtId="164" fontId="15" fillId="3" borderId="3" xfId="0" applyNumberFormat="1" applyFont="1" applyFill="1" applyBorder="1" applyAlignment="1"/>
    <xf numFmtId="0" fontId="0" fillId="4" borderId="2" xfId="0" applyFill="1" applyBorder="1"/>
    <xf numFmtId="164" fontId="15" fillId="4" borderId="3" xfId="0" applyNumberFormat="1" applyFont="1" applyFill="1" applyBorder="1" applyAlignment="1"/>
    <xf numFmtId="0" fontId="0" fillId="5" borderId="7" xfId="0" applyFill="1" applyBorder="1"/>
    <xf numFmtId="164" fontId="17" fillId="5" borderId="8" xfId="0" applyNumberFormat="1" applyFont="1" applyFill="1" applyBorder="1" applyAlignment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vertical="top"/>
    </xf>
    <xf numFmtId="0" fontId="0" fillId="0" borderId="10" xfId="0" applyBorder="1"/>
    <xf numFmtId="0" fontId="0" fillId="0" borderId="10" xfId="0" applyFill="1" applyBorder="1"/>
    <xf numFmtId="0" fontId="16" fillId="5" borderId="3" xfId="0" applyFont="1" applyFill="1" applyBorder="1" applyAlignment="1">
      <alignment horizontal="left"/>
    </xf>
    <xf numFmtId="0" fontId="17" fillId="5" borderId="3" xfId="0" applyFont="1" applyFill="1" applyBorder="1"/>
    <xf numFmtId="164" fontId="17" fillId="5" borderId="3" xfId="0" applyNumberFormat="1" applyFont="1" applyFill="1" applyBorder="1" applyAlignment="1"/>
    <xf numFmtId="4" fontId="0" fillId="0" borderId="0" xfId="0" applyNumberFormat="1"/>
    <xf numFmtId="0" fontId="19" fillId="0" borderId="0" xfId="0" applyFont="1" applyAlignment="1">
      <alignment vertical="center"/>
    </xf>
    <xf numFmtId="0" fontId="15" fillId="0" borderId="0" xfId="0" applyFont="1"/>
    <xf numFmtId="0" fontId="7" fillId="5" borderId="0" xfId="0" applyFont="1" applyFill="1" applyBorder="1" applyAlignment="1">
      <alignment horizontal="left"/>
    </xf>
    <xf numFmtId="0" fontId="0" fillId="5" borderId="0" xfId="0" applyFill="1" applyBorder="1"/>
    <xf numFmtId="164" fontId="15" fillId="5" borderId="0" xfId="0" applyNumberFormat="1" applyFont="1" applyFill="1" applyBorder="1" applyAlignment="1"/>
    <xf numFmtId="0" fontId="10" fillId="0" borderId="1" xfId="0" applyFont="1" applyFill="1" applyBorder="1" applyAlignment="1">
      <alignment wrapText="1"/>
    </xf>
    <xf numFmtId="3" fontId="10" fillId="0" borderId="1" xfId="0" applyNumberFormat="1" applyFont="1" applyFill="1" applyBorder="1" applyAlignment="1" applyProtection="1">
      <alignment horizontal="right"/>
    </xf>
    <xf numFmtId="49" fontId="10" fillId="0" borderId="1" xfId="0" applyNumberFormat="1" applyFont="1" applyFill="1" applyBorder="1" applyAlignment="1" applyProtection="1"/>
    <xf numFmtId="166" fontId="0" fillId="0" borderId="0" xfId="0" applyNumberFormat="1"/>
    <xf numFmtId="164" fontId="0" fillId="0" borderId="0" xfId="0" applyNumberFormat="1" applyFill="1"/>
    <xf numFmtId="2" fontId="0" fillId="0" borderId="0" xfId="0" applyNumberFormat="1"/>
    <xf numFmtId="0" fontId="0" fillId="0" borderId="0" xfId="0" applyAlignment="1"/>
    <xf numFmtId="0" fontId="23" fillId="0" borderId="0" xfId="0" applyFont="1"/>
    <xf numFmtId="49" fontId="10" fillId="0" borderId="1" xfId="0" applyNumberFormat="1" applyFont="1" applyFill="1" applyBorder="1" applyAlignment="1" applyProtection="1">
      <alignment horizontal="right"/>
    </xf>
    <xf numFmtId="0" fontId="0" fillId="0" borderId="0" xfId="0" applyBorder="1" applyAlignment="1"/>
    <xf numFmtId="0" fontId="20" fillId="0" borderId="0" xfId="0" applyFont="1" applyBorder="1" applyAlignment="1"/>
    <xf numFmtId="0" fontId="20" fillId="0" borderId="0" xfId="0" applyFont="1" applyFill="1" applyBorder="1" applyAlignment="1"/>
    <xf numFmtId="0" fontId="10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 applyProtection="1">
      <alignment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 applyProtection="1">
      <alignment horizontal="left" vertical="top" wrapText="1"/>
    </xf>
    <xf numFmtId="49" fontId="10" fillId="0" borderId="0" xfId="0" applyNumberFormat="1" applyFont="1" applyFill="1" applyBorder="1" applyAlignment="1" applyProtection="1"/>
    <xf numFmtId="0" fontId="21" fillId="0" borderId="1" xfId="0" applyNumberFormat="1" applyFont="1" applyBorder="1" applyProtection="1"/>
    <xf numFmtId="0" fontId="24" fillId="0" borderId="0" xfId="0" applyFont="1"/>
    <xf numFmtId="167" fontId="0" fillId="0" borderId="0" xfId="0" applyNumberFormat="1"/>
    <xf numFmtId="0" fontId="1" fillId="0" borderId="0" xfId="0" applyFont="1" applyFill="1" applyBorder="1" applyAlignment="1"/>
    <xf numFmtId="165" fontId="0" fillId="0" borderId="0" xfId="0" applyNumberFormat="1" applyFill="1"/>
    <xf numFmtId="0" fontId="21" fillId="0" borderId="0" xfId="0" applyNumberFormat="1" applyFont="1" applyFill="1" applyProtection="1"/>
    <xf numFmtId="0" fontId="25" fillId="0" borderId="11" xfId="0" applyFont="1" applyBorder="1"/>
    <xf numFmtId="0" fontId="26" fillId="3" borderId="0" xfId="0" applyFont="1" applyFill="1" applyBorder="1" applyAlignment="1">
      <alignment horizontal="left"/>
    </xf>
    <xf numFmtId="0" fontId="27" fillId="3" borderId="0" xfId="0" applyFont="1" applyFill="1" applyBorder="1"/>
    <xf numFmtId="164" fontId="28" fillId="3" borderId="0" xfId="0" applyNumberFormat="1" applyFont="1" applyFill="1" applyBorder="1" applyAlignment="1"/>
    <xf numFmtId="0" fontId="26" fillId="4" borderId="0" xfId="0" applyFont="1" applyFill="1" applyBorder="1" applyAlignment="1">
      <alignment horizontal="left"/>
    </xf>
    <xf numFmtId="0" fontId="27" fillId="4" borderId="0" xfId="0" applyFont="1" applyFill="1" applyBorder="1"/>
    <xf numFmtId="164" fontId="28" fillId="4" borderId="0" xfId="0" applyNumberFormat="1" applyFont="1" applyFill="1" applyBorder="1" applyAlignment="1"/>
    <xf numFmtId="0" fontId="30" fillId="6" borderId="12" xfId="0" applyFont="1" applyFill="1" applyBorder="1"/>
    <xf numFmtId="0" fontId="29" fillId="6" borderId="12" xfId="0" applyFont="1" applyFill="1" applyBorder="1"/>
    <xf numFmtId="0" fontId="29" fillId="6" borderId="13" xfId="0" applyFont="1" applyFill="1" applyBorder="1"/>
    <xf numFmtId="44" fontId="0" fillId="0" borderId="0" xfId="0" applyNumberFormat="1" applyAlignment="1"/>
    <xf numFmtId="44" fontId="0" fillId="0" borderId="0" xfId="0" applyNumberFormat="1" applyBorder="1" applyAlignment="1"/>
    <xf numFmtId="44" fontId="0" fillId="0" borderId="0" xfId="0" applyNumberFormat="1"/>
    <xf numFmtId="4" fontId="0" fillId="0" borderId="0" xfId="0" applyNumberFormat="1" applyFill="1"/>
    <xf numFmtId="0" fontId="7" fillId="0" borderId="0" xfId="1" applyFont="1" applyFill="1" applyBorder="1" applyAlignment="1">
      <alignment horizontal="left"/>
    </xf>
    <xf numFmtId="0" fontId="31" fillId="0" borderId="0" xfId="1" applyFill="1" applyBorder="1"/>
    <xf numFmtId="164" fontId="15" fillId="0" borderId="0" xfId="1" applyNumberFormat="1" applyFont="1" applyFill="1" applyBorder="1" applyAlignment="1"/>
    <xf numFmtId="164" fontId="15" fillId="0" borderId="11" xfId="1" applyNumberFormat="1" applyFont="1" applyFill="1" applyBorder="1" applyAlignment="1"/>
    <xf numFmtId="169" fontId="0" fillId="0" borderId="0" xfId="0" applyNumberFormat="1"/>
    <xf numFmtId="169" fontId="24" fillId="0" borderId="0" xfId="0" applyNumberFormat="1" applyFo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/>
    <xf numFmtId="168" fontId="0" fillId="0" borderId="0" xfId="0" applyNumberFormat="1" applyFill="1"/>
    <xf numFmtId="169" fontId="15" fillId="3" borderId="4" xfId="0" applyNumberFormat="1" applyFont="1" applyFill="1" applyBorder="1" applyAlignment="1"/>
    <xf numFmtId="169" fontId="15" fillId="4" borderId="4" xfId="0" applyNumberFormat="1" applyFont="1" applyFill="1" applyBorder="1" applyAlignment="1"/>
    <xf numFmtId="169" fontId="0" fillId="0" borderId="0" xfId="0" applyNumberFormat="1" applyFill="1"/>
    <xf numFmtId="169" fontId="17" fillId="5" borderId="9" xfId="0" applyNumberFormat="1" applyFont="1" applyFill="1" applyBorder="1" applyAlignme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9" fontId="28" fillId="3" borderId="11" xfId="0" applyNumberFormat="1" applyFont="1" applyFill="1" applyBorder="1" applyAlignment="1"/>
    <xf numFmtId="169" fontId="28" fillId="4" borderId="11" xfId="0" applyNumberFormat="1" applyFont="1" applyFill="1" applyBorder="1" applyAlignment="1"/>
    <xf numFmtId="169" fontId="15" fillId="5" borderId="11" xfId="0" applyNumberFormat="1" applyFont="1" applyFill="1" applyBorder="1" applyAlignment="1"/>
    <xf numFmtId="169" fontId="17" fillId="5" borderId="4" xfId="0" applyNumberFormat="1" applyFont="1" applyFill="1" applyBorder="1" applyAlignment="1"/>
    <xf numFmtId="167" fontId="0" fillId="0" borderId="0" xfId="0" applyNumberFormat="1" applyFill="1"/>
    <xf numFmtId="0" fontId="1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167" fontId="29" fillId="0" borderId="0" xfId="0" applyNumberFormat="1" applyFont="1" applyFill="1"/>
    <xf numFmtId="0" fontId="13" fillId="0" borderId="1" xfId="0" applyFont="1" applyFill="1" applyBorder="1" applyAlignment="1">
      <alignment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3" borderId="14" xfId="0" applyFont="1" applyFill="1" applyBorder="1" applyAlignment="1"/>
    <xf numFmtId="0" fontId="14" fillId="3" borderId="3" xfId="0" applyFont="1" applyFill="1" applyBorder="1" applyAlignment="1"/>
    <xf numFmtId="0" fontId="14" fillId="3" borderId="4" xfId="0" applyFont="1" applyFill="1" applyBorder="1" applyAlignment="1"/>
    <xf numFmtId="0" fontId="14" fillId="4" borderId="14" xfId="0" applyFont="1" applyFill="1" applyBorder="1" applyAlignment="1"/>
    <xf numFmtId="0" fontId="14" fillId="4" borderId="3" xfId="0" applyFont="1" applyFill="1" applyBorder="1" applyAlignment="1"/>
    <xf numFmtId="0" fontId="14" fillId="4" borderId="4" xfId="0" applyFont="1" applyFill="1" applyBorder="1" applyAlignment="1"/>
    <xf numFmtId="0" fontId="16" fillId="5" borderId="5" xfId="0" applyFont="1" applyFill="1" applyBorder="1" applyAlignment="1"/>
    <xf numFmtId="0" fontId="16" fillId="5" borderId="6" xfId="0" applyFont="1" applyFill="1" applyBorder="1" applyAlignment="1"/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view="pageBreakPreview" zoomScale="85" zoomScaleNormal="80" zoomScaleSheetLayoutView="85" workbookViewId="0">
      <selection activeCell="I13" sqref="I13"/>
    </sheetView>
  </sheetViews>
  <sheetFormatPr defaultRowHeight="14.4" x14ac:dyDescent="0.3"/>
  <cols>
    <col min="1" max="1" width="0.5546875" customWidth="1"/>
    <col min="2" max="2" width="20" customWidth="1"/>
    <col min="3" max="3" width="22.5546875" customWidth="1"/>
    <col min="4" max="4" width="0.88671875" customWidth="1"/>
    <col min="5" max="5" width="16.33203125" customWidth="1"/>
    <col min="6" max="6" width="6.33203125" customWidth="1"/>
    <col min="7" max="7" width="24.109375" bestFit="1" customWidth="1"/>
    <col min="8" max="8" width="21.109375" customWidth="1"/>
    <col min="9" max="9" width="19.6640625" customWidth="1"/>
    <col min="10" max="10" width="12.5546875" bestFit="1" customWidth="1"/>
    <col min="11" max="12" width="11.5546875" bestFit="1" customWidth="1"/>
    <col min="13" max="13" width="14.33203125" bestFit="1" customWidth="1"/>
    <col min="15" max="15" width="11.5546875" bestFit="1" customWidth="1"/>
    <col min="16" max="16" width="31" customWidth="1"/>
  </cols>
  <sheetData>
    <row r="1" spans="1:10" s="42" customFormat="1" ht="31.8" thickBot="1" x14ac:dyDescent="0.35">
      <c r="A1" s="117" t="s">
        <v>15</v>
      </c>
      <c r="B1" s="118"/>
      <c r="C1" s="118"/>
      <c r="D1" s="118"/>
      <c r="E1" s="118"/>
      <c r="F1" s="118"/>
      <c r="G1" s="119"/>
    </row>
    <row r="2" spans="1:10" ht="15.6" x14ac:dyDescent="0.3">
      <c r="A2" s="123" t="s">
        <v>69</v>
      </c>
      <c r="B2" s="124"/>
      <c r="C2" s="124"/>
      <c r="D2" s="124"/>
      <c r="E2" s="124"/>
      <c r="F2" s="124"/>
      <c r="G2" s="125"/>
    </row>
    <row r="3" spans="1:10" ht="18" x14ac:dyDescent="0.3">
      <c r="A3" s="120"/>
      <c r="B3" s="121"/>
      <c r="C3" s="121"/>
      <c r="D3" s="121"/>
      <c r="E3" s="121"/>
      <c r="F3" s="121"/>
      <c r="G3" s="122"/>
    </row>
    <row r="4" spans="1:10" ht="9.9" customHeight="1" thickBot="1" x14ac:dyDescent="0.4">
      <c r="A4" s="43"/>
      <c r="C4" s="19"/>
      <c r="D4" s="19"/>
      <c r="E4" s="19"/>
      <c r="F4" s="19"/>
      <c r="G4" s="77"/>
      <c r="H4" s="58"/>
      <c r="J4" s="7"/>
    </row>
    <row r="5" spans="1:10" ht="18" x14ac:dyDescent="0.35">
      <c r="A5" s="44"/>
      <c r="B5" s="84" t="s">
        <v>19</v>
      </c>
      <c r="C5" s="85"/>
      <c r="D5" s="85"/>
      <c r="E5" s="85"/>
      <c r="F5" s="85"/>
      <c r="G5" s="86"/>
      <c r="H5" s="58"/>
      <c r="J5" s="7"/>
    </row>
    <row r="6" spans="1:10" x14ac:dyDescent="0.3">
      <c r="A6" s="44"/>
      <c r="B6" s="78" t="s">
        <v>11</v>
      </c>
      <c r="C6" s="79"/>
      <c r="D6" s="79"/>
      <c r="E6" s="79"/>
      <c r="F6" s="80"/>
      <c r="G6" s="108">
        <f>'SO-02 ČMS'!G152</f>
        <v>0</v>
      </c>
      <c r="H6" s="58"/>
      <c r="J6" s="7"/>
    </row>
    <row r="7" spans="1:10" x14ac:dyDescent="0.3">
      <c r="A7" s="44"/>
      <c r="B7" s="81" t="s">
        <v>12</v>
      </c>
      <c r="C7" s="82"/>
      <c r="D7" s="82"/>
      <c r="E7" s="83"/>
      <c r="F7" s="83"/>
      <c r="G7" s="109">
        <f>'SO-02 ČMS'!G153</f>
        <v>0</v>
      </c>
      <c r="H7" s="58"/>
      <c r="J7" s="7"/>
    </row>
    <row r="8" spans="1:10" ht="15.6" x14ac:dyDescent="0.3">
      <c r="A8" s="44"/>
      <c r="B8" s="51" t="s">
        <v>13</v>
      </c>
      <c r="C8" s="52"/>
      <c r="D8" s="52"/>
      <c r="E8" s="53"/>
      <c r="F8" s="53"/>
      <c r="G8" s="110">
        <f>G6+G7</f>
        <v>0</v>
      </c>
      <c r="H8" s="58"/>
      <c r="J8" s="7"/>
    </row>
    <row r="9" spans="1:10" ht="16.5" customHeight="1" thickBot="1" x14ac:dyDescent="0.35">
      <c r="A9" s="44"/>
      <c r="B9" s="91"/>
      <c r="C9" s="92"/>
      <c r="D9" s="92"/>
      <c r="E9" s="93"/>
      <c r="F9" s="93"/>
      <c r="G9" s="94"/>
      <c r="H9" s="58"/>
      <c r="J9" s="7"/>
    </row>
    <row r="10" spans="1:10" ht="24" thickBot="1" x14ac:dyDescent="0.5">
      <c r="A10" s="43"/>
      <c r="B10" s="45" t="s">
        <v>10</v>
      </c>
      <c r="C10" s="46"/>
      <c r="D10" s="46"/>
      <c r="E10" s="47"/>
      <c r="F10" s="47"/>
      <c r="G10" s="111">
        <f>G8</f>
        <v>0</v>
      </c>
      <c r="H10" s="41"/>
      <c r="J10" s="41"/>
    </row>
    <row r="11" spans="1:10" x14ac:dyDescent="0.3">
      <c r="B11" s="49"/>
      <c r="E11" s="48"/>
    </row>
    <row r="12" spans="1:10" ht="15.6" x14ac:dyDescent="0.3">
      <c r="B12" s="105"/>
      <c r="E12" s="48"/>
    </row>
    <row r="13" spans="1:10" x14ac:dyDescent="0.3">
      <c r="B13" s="106"/>
    </row>
    <row r="14" spans="1:10" x14ac:dyDescent="0.3">
      <c r="B14" s="106"/>
    </row>
    <row r="15" spans="1:10" x14ac:dyDescent="0.3">
      <c r="B15" s="106"/>
    </row>
    <row r="16" spans="1:10" x14ac:dyDescent="0.3">
      <c r="B16" s="106"/>
    </row>
    <row r="17" spans="2:2" x14ac:dyDescent="0.3">
      <c r="B17" s="106"/>
    </row>
    <row r="18" spans="2:2" x14ac:dyDescent="0.3">
      <c r="B18" s="106"/>
    </row>
    <row r="19" spans="2:2" x14ac:dyDescent="0.3">
      <c r="B19" s="106"/>
    </row>
    <row r="20" spans="2:2" x14ac:dyDescent="0.3">
      <c r="B20" s="106"/>
    </row>
    <row r="21" spans="2:2" x14ac:dyDescent="0.3">
      <c r="B21" s="106"/>
    </row>
    <row r="23" spans="2:2" ht="18" x14ac:dyDescent="0.3">
      <c r="B23" s="107"/>
    </row>
  </sheetData>
  <mergeCells count="3">
    <mergeCell ref="A1:G1"/>
    <mergeCell ref="A3:G3"/>
    <mergeCell ref="A2:G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57"/>
  <sheetViews>
    <sheetView tabSelected="1" view="pageBreakPreview" zoomScale="115" zoomScaleNormal="85" zoomScaleSheetLayoutView="115" zoomScalePageLayoutView="50" workbookViewId="0">
      <selection activeCell="G154" sqref="G154"/>
    </sheetView>
  </sheetViews>
  <sheetFormatPr defaultRowHeight="14.4" x14ac:dyDescent="0.3"/>
  <cols>
    <col min="1" max="1" width="3.88671875" customWidth="1"/>
    <col min="2" max="2" width="16.33203125" customWidth="1"/>
    <col min="3" max="3" width="33.88671875" customWidth="1"/>
    <col min="4" max="4" width="8" customWidth="1"/>
    <col min="5" max="5" width="4.109375" customWidth="1"/>
    <col min="6" max="6" width="14.6640625" customWidth="1"/>
    <col min="7" max="7" width="25.88671875" bestFit="1" customWidth="1"/>
    <col min="8" max="8" width="14.6640625" customWidth="1"/>
    <col min="9" max="9" width="18" customWidth="1"/>
    <col min="10" max="10" width="24.88671875" customWidth="1"/>
    <col min="11" max="11" width="16.109375" bestFit="1" customWidth="1"/>
    <col min="12" max="12" width="14.33203125" bestFit="1" customWidth="1"/>
    <col min="13" max="13" width="15.5546875" style="89" bestFit="1" customWidth="1"/>
    <col min="14" max="14" width="13.109375" bestFit="1" customWidth="1"/>
    <col min="16" max="16" width="10.109375" bestFit="1" customWidth="1"/>
  </cols>
  <sheetData>
    <row r="1" spans="1:20" ht="18" x14ac:dyDescent="0.35">
      <c r="A1" s="1"/>
      <c r="B1" s="2" t="s">
        <v>0</v>
      </c>
      <c r="C1" s="3" t="s">
        <v>15</v>
      </c>
      <c r="K1" s="60"/>
      <c r="L1" s="60"/>
      <c r="M1" s="87"/>
      <c r="N1" s="60"/>
      <c r="O1" s="60"/>
      <c r="P1" s="60"/>
      <c r="Q1" s="60"/>
      <c r="R1" s="60"/>
      <c r="S1" s="60"/>
      <c r="T1" s="60"/>
    </row>
    <row r="2" spans="1:20" ht="15.6" x14ac:dyDescent="0.3">
      <c r="C2" s="50" t="s">
        <v>20</v>
      </c>
      <c r="D2" s="4"/>
      <c r="E2" s="4"/>
      <c r="F2" s="5"/>
      <c r="G2" s="6"/>
      <c r="J2" s="19"/>
      <c r="K2" s="74"/>
      <c r="L2" s="63"/>
      <c r="M2" s="88"/>
      <c r="N2" s="63"/>
      <c r="O2" s="63"/>
      <c r="P2" s="64"/>
      <c r="Q2" s="65"/>
      <c r="R2" s="65"/>
      <c r="S2" s="65"/>
      <c r="T2" s="63"/>
    </row>
    <row r="3" spans="1:20" ht="15.6" x14ac:dyDescent="0.3">
      <c r="B3" s="24" t="s">
        <v>22</v>
      </c>
      <c r="C3" s="8"/>
      <c r="D3" s="9"/>
      <c r="E3" s="9"/>
      <c r="F3" s="9"/>
      <c r="G3" s="13"/>
      <c r="H3" s="76"/>
      <c r="I3" s="57"/>
      <c r="J3" s="59"/>
      <c r="K3" s="48"/>
    </row>
    <row r="4" spans="1:20" ht="41.4" x14ac:dyDescent="0.3">
      <c r="A4" s="10"/>
      <c r="B4" s="10" t="s">
        <v>1</v>
      </c>
      <c r="C4" s="10" t="s">
        <v>2</v>
      </c>
      <c r="D4" s="11" t="s">
        <v>3</v>
      </c>
      <c r="E4" s="12" t="s">
        <v>4</v>
      </c>
      <c r="F4" s="12" t="s">
        <v>16</v>
      </c>
      <c r="G4" s="12" t="s">
        <v>17</v>
      </c>
      <c r="H4" s="76"/>
      <c r="I4" s="57"/>
      <c r="J4" s="59"/>
      <c r="K4" s="48"/>
    </row>
    <row r="5" spans="1:20" ht="48" x14ac:dyDescent="0.3">
      <c r="A5" s="14"/>
      <c r="B5" s="67"/>
      <c r="C5" s="69" t="s">
        <v>23</v>
      </c>
      <c r="D5" s="55">
        <v>1</v>
      </c>
      <c r="E5" s="62" t="s">
        <v>5</v>
      </c>
      <c r="F5" s="25">
        <v>0</v>
      </c>
      <c r="G5" s="16">
        <f>D5*F5</f>
        <v>0</v>
      </c>
      <c r="H5" s="40"/>
      <c r="I5" s="57"/>
      <c r="J5" s="59"/>
      <c r="K5" s="48"/>
      <c r="M5" s="95"/>
    </row>
    <row r="6" spans="1:20" ht="48" x14ac:dyDescent="0.3">
      <c r="A6" s="14"/>
      <c r="B6" s="67"/>
      <c r="C6" s="69" t="s">
        <v>24</v>
      </c>
      <c r="D6" s="55">
        <v>1</v>
      </c>
      <c r="E6" s="62" t="s">
        <v>5</v>
      </c>
      <c r="F6" s="25">
        <v>0</v>
      </c>
      <c r="G6" s="16">
        <f t="shared" ref="G6:G20" si="0">D6*F6</f>
        <v>0</v>
      </c>
      <c r="H6" s="40"/>
      <c r="I6" s="57"/>
      <c r="J6" s="59"/>
      <c r="K6" s="48"/>
      <c r="M6" s="95"/>
    </row>
    <row r="7" spans="1:20" ht="60" x14ac:dyDescent="0.3">
      <c r="A7" s="14"/>
      <c r="B7" s="67"/>
      <c r="C7" s="69" t="s">
        <v>25</v>
      </c>
      <c r="D7" s="55">
        <v>2</v>
      </c>
      <c r="E7" s="62" t="s">
        <v>5</v>
      </c>
      <c r="F7" s="25">
        <v>0</v>
      </c>
      <c r="G7" s="16">
        <f t="shared" si="0"/>
        <v>0</v>
      </c>
      <c r="H7" s="40"/>
      <c r="I7" s="57"/>
      <c r="J7" s="59"/>
      <c r="K7" s="48"/>
      <c r="M7" s="95"/>
    </row>
    <row r="8" spans="1:20" ht="60" x14ac:dyDescent="0.3">
      <c r="A8" s="14"/>
      <c r="B8" s="67"/>
      <c r="C8" s="69" t="s">
        <v>26</v>
      </c>
      <c r="D8" s="55">
        <v>2</v>
      </c>
      <c r="E8" s="62" t="s">
        <v>5</v>
      </c>
      <c r="F8" s="25">
        <v>0</v>
      </c>
      <c r="G8" s="16">
        <f t="shared" si="0"/>
        <v>0</v>
      </c>
      <c r="H8" s="40"/>
      <c r="I8" s="57"/>
      <c r="J8" s="59"/>
      <c r="K8" s="48"/>
      <c r="M8" s="95"/>
    </row>
    <row r="9" spans="1:20" ht="36" x14ac:dyDescent="0.3">
      <c r="A9" s="14"/>
      <c r="B9" s="67"/>
      <c r="C9" s="69" t="s">
        <v>27</v>
      </c>
      <c r="D9" s="55">
        <v>2</v>
      </c>
      <c r="E9" s="62" t="s">
        <v>5</v>
      </c>
      <c r="F9" s="25">
        <v>0</v>
      </c>
      <c r="G9" s="16">
        <f t="shared" si="0"/>
        <v>0</v>
      </c>
      <c r="H9" s="40"/>
      <c r="I9" s="57"/>
      <c r="J9" s="59"/>
      <c r="K9" s="48"/>
      <c r="M9" s="95"/>
    </row>
    <row r="10" spans="1:20" ht="36" x14ac:dyDescent="0.3">
      <c r="A10" s="14"/>
      <c r="B10" s="67"/>
      <c r="C10" s="69" t="s">
        <v>28</v>
      </c>
      <c r="D10" s="55">
        <v>1</v>
      </c>
      <c r="E10" s="62" t="s">
        <v>5</v>
      </c>
      <c r="F10" s="25">
        <v>0</v>
      </c>
      <c r="G10" s="16">
        <f t="shared" si="0"/>
        <v>0</v>
      </c>
      <c r="H10" s="40"/>
      <c r="I10" s="57"/>
      <c r="J10" s="59"/>
      <c r="K10" s="48"/>
      <c r="M10" s="95"/>
    </row>
    <row r="11" spans="1:20" ht="72" x14ac:dyDescent="0.3">
      <c r="A11" s="14"/>
      <c r="B11" s="67"/>
      <c r="C11" s="69" t="s">
        <v>29</v>
      </c>
      <c r="D11" s="55">
        <v>1</v>
      </c>
      <c r="E11" s="62" t="s">
        <v>18</v>
      </c>
      <c r="F11" s="25">
        <v>0</v>
      </c>
      <c r="G11" s="16">
        <f t="shared" si="0"/>
        <v>0</v>
      </c>
      <c r="H11" s="40"/>
      <c r="I11" s="57"/>
      <c r="J11" s="59"/>
      <c r="K11" s="48"/>
      <c r="M11" s="95"/>
    </row>
    <row r="12" spans="1:20" ht="48" x14ac:dyDescent="0.3">
      <c r="A12" s="14"/>
      <c r="B12" s="67"/>
      <c r="C12" s="69" t="s">
        <v>30</v>
      </c>
      <c r="D12" s="55">
        <v>2</v>
      </c>
      <c r="E12" s="62" t="s">
        <v>5</v>
      </c>
      <c r="F12" s="25">
        <v>0</v>
      </c>
      <c r="G12" s="16">
        <f t="shared" si="0"/>
        <v>0</v>
      </c>
      <c r="H12" s="40"/>
      <c r="I12" s="57"/>
      <c r="J12" s="59"/>
      <c r="K12" s="48"/>
      <c r="M12" s="95"/>
    </row>
    <row r="13" spans="1:20" ht="24" x14ac:dyDescent="0.3">
      <c r="A13" s="14"/>
      <c r="B13" s="67"/>
      <c r="C13" s="69" t="s">
        <v>31</v>
      </c>
      <c r="D13" s="55">
        <v>2</v>
      </c>
      <c r="E13" s="62" t="s">
        <v>5</v>
      </c>
      <c r="F13" s="25">
        <v>0</v>
      </c>
      <c r="G13" s="16">
        <f t="shared" si="0"/>
        <v>0</v>
      </c>
      <c r="H13" s="40"/>
      <c r="I13" s="57"/>
      <c r="J13" s="59"/>
      <c r="K13" s="48"/>
      <c r="M13" s="95"/>
    </row>
    <row r="14" spans="1:20" ht="72" x14ac:dyDescent="0.3">
      <c r="A14" s="14"/>
      <c r="B14" s="67"/>
      <c r="C14" s="69" t="s">
        <v>32</v>
      </c>
      <c r="D14" s="55">
        <v>2</v>
      </c>
      <c r="E14" s="62" t="s">
        <v>5</v>
      </c>
      <c r="F14" s="25">
        <v>0</v>
      </c>
      <c r="G14" s="16">
        <f t="shared" si="0"/>
        <v>0</v>
      </c>
      <c r="H14" s="40"/>
      <c r="I14" s="57"/>
      <c r="J14" s="59"/>
      <c r="K14" s="48"/>
      <c r="M14" s="95"/>
    </row>
    <row r="15" spans="1:20" ht="24" x14ac:dyDescent="0.3">
      <c r="A15" s="14"/>
      <c r="B15" s="67"/>
      <c r="C15" s="69" t="s">
        <v>33</v>
      </c>
      <c r="D15" s="55">
        <v>2</v>
      </c>
      <c r="E15" s="62" t="s">
        <v>5</v>
      </c>
      <c r="F15" s="25">
        <v>0</v>
      </c>
      <c r="G15" s="16">
        <f t="shared" si="0"/>
        <v>0</v>
      </c>
      <c r="H15" s="40"/>
      <c r="I15" s="57"/>
      <c r="J15" s="59"/>
      <c r="K15" s="48"/>
      <c r="M15" s="95"/>
    </row>
    <row r="16" spans="1:20" ht="36" x14ac:dyDescent="0.3">
      <c r="A16" s="14"/>
      <c r="B16" s="67"/>
      <c r="C16" s="69" t="s">
        <v>34</v>
      </c>
      <c r="D16" s="55">
        <v>2</v>
      </c>
      <c r="E16" s="62" t="s">
        <v>5</v>
      </c>
      <c r="F16" s="25">
        <v>0</v>
      </c>
      <c r="G16" s="16">
        <f t="shared" si="0"/>
        <v>0</v>
      </c>
      <c r="H16" s="40"/>
      <c r="I16" s="57"/>
      <c r="J16" s="59"/>
      <c r="K16" s="48"/>
      <c r="M16" s="95"/>
    </row>
    <row r="17" spans="1:13" ht="96" x14ac:dyDescent="0.3">
      <c r="A17" s="14"/>
      <c r="B17" s="67"/>
      <c r="C17" s="69" t="s">
        <v>35</v>
      </c>
      <c r="D17" s="55">
        <v>1</v>
      </c>
      <c r="E17" s="62" t="s">
        <v>5</v>
      </c>
      <c r="F17" s="25">
        <v>0</v>
      </c>
      <c r="G17" s="16">
        <f t="shared" si="0"/>
        <v>0</v>
      </c>
      <c r="H17" s="40"/>
      <c r="I17" s="57"/>
      <c r="J17" s="59"/>
      <c r="K17" s="48"/>
      <c r="M17" s="95"/>
    </row>
    <row r="18" spans="1:13" ht="60" x14ac:dyDescent="0.3">
      <c r="A18" s="14"/>
      <c r="B18" s="67"/>
      <c r="C18" s="69" t="s">
        <v>36</v>
      </c>
      <c r="D18" s="55">
        <v>1</v>
      </c>
      <c r="E18" s="62" t="s">
        <v>5</v>
      </c>
      <c r="F18" s="25">
        <v>0</v>
      </c>
      <c r="G18" s="16">
        <f t="shared" si="0"/>
        <v>0</v>
      </c>
      <c r="H18" s="40"/>
      <c r="I18" s="57"/>
      <c r="J18" s="59"/>
      <c r="K18" s="48"/>
      <c r="M18" s="95"/>
    </row>
    <row r="19" spans="1:13" ht="24" x14ac:dyDescent="0.3">
      <c r="A19" s="14"/>
      <c r="B19" s="56"/>
      <c r="C19" s="66" t="s">
        <v>38</v>
      </c>
      <c r="D19" s="55">
        <v>1</v>
      </c>
      <c r="E19" s="62" t="s">
        <v>18</v>
      </c>
      <c r="F19" s="16">
        <v>0</v>
      </c>
      <c r="G19" s="16">
        <f t="shared" si="0"/>
        <v>0</v>
      </c>
      <c r="H19" s="40"/>
      <c r="I19" s="57"/>
      <c r="J19" s="59"/>
      <c r="K19" s="48"/>
      <c r="L19" s="61"/>
      <c r="M19" s="95"/>
    </row>
    <row r="20" spans="1:13" x14ac:dyDescent="0.3">
      <c r="A20" s="14"/>
      <c r="B20" s="56"/>
      <c r="C20" s="113" t="s">
        <v>68</v>
      </c>
      <c r="D20" s="55">
        <v>1</v>
      </c>
      <c r="E20" s="62" t="s">
        <v>18</v>
      </c>
      <c r="F20" s="16">
        <v>0</v>
      </c>
      <c r="G20" s="16">
        <f t="shared" si="0"/>
        <v>0</v>
      </c>
      <c r="H20" s="40"/>
      <c r="I20" s="57"/>
      <c r="J20" s="59"/>
      <c r="K20" s="48"/>
      <c r="L20" s="61"/>
      <c r="M20" s="95"/>
    </row>
    <row r="21" spans="1:13" x14ac:dyDescent="0.3">
      <c r="A21" s="19"/>
      <c r="B21" s="19"/>
      <c r="C21" s="19"/>
      <c r="D21" s="19"/>
      <c r="E21" s="19"/>
      <c r="F21" s="20" t="s">
        <v>6</v>
      </c>
      <c r="G21" s="21">
        <f>SUM(G5:G20)</f>
        <v>0</v>
      </c>
      <c r="H21" s="40"/>
      <c r="I21" s="73"/>
      <c r="J21" s="59"/>
      <c r="K21" s="48"/>
    </row>
    <row r="22" spans="1:13" x14ac:dyDescent="0.3">
      <c r="A22" s="19"/>
      <c r="B22" s="19"/>
      <c r="C22" s="19"/>
      <c r="D22" s="19"/>
      <c r="E22" s="19"/>
      <c r="F22" s="22" t="s">
        <v>7</v>
      </c>
      <c r="G22" s="23">
        <v>0</v>
      </c>
      <c r="H22" s="40"/>
      <c r="I22" s="73"/>
      <c r="J22" s="112"/>
      <c r="K22" s="48"/>
    </row>
    <row r="23" spans="1:13" ht="15.6" x14ac:dyDescent="0.3">
      <c r="B23" s="24" t="s">
        <v>39</v>
      </c>
      <c r="C23" s="8"/>
      <c r="D23" s="9"/>
      <c r="E23" s="9"/>
      <c r="F23" s="9"/>
      <c r="G23" s="13"/>
      <c r="H23" s="40"/>
      <c r="I23" s="57"/>
      <c r="J23" s="59"/>
      <c r="K23" s="48"/>
    </row>
    <row r="24" spans="1:13" ht="41.4" x14ac:dyDescent="0.3">
      <c r="A24" s="10"/>
      <c r="B24" s="10" t="s">
        <v>1</v>
      </c>
      <c r="C24" s="10" t="s">
        <v>2</v>
      </c>
      <c r="D24" s="11" t="s">
        <v>3</v>
      </c>
      <c r="E24" s="12" t="s">
        <v>4</v>
      </c>
      <c r="F24" s="12" t="s">
        <v>16</v>
      </c>
      <c r="G24" s="12" t="s">
        <v>17</v>
      </c>
      <c r="H24" s="40"/>
      <c r="I24" s="57"/>
      <c r="J24" s="59"/>
      <c r="K24" s="48"/>
    </row>
    <row r="25" spans="1:13" ht="48.6" x14ac:dyDescent="0.3">
      <c r="A25" s="14"/>
      <c r="B25" s="56"/>
      <c r="C25" s="54" t="s">
        <v>23</v>
      </c>
      <c r="D25" s="54">
        <v>1</v>
      </c>
      <c r="E25" s="68" t="s">
        <v>5</v>
      </c>
      <c r="F25" s="16">
        <v>0</v>
      </c>
      <c r="G25" s="16">
        <f>D25*F25</f>
        <v>0</v>
      </c>
      <c r="H25" s="90"/>
      <c r="I25" s="57"/>
      <c r="J25" s="59"/>
      <c r="K25" s="48"/>
      <c r="M25" s="95"/>
    </row>
    <row r="26" spans="1:13" ht="48.6" x14ac:dyDescent="0.3">
      <c r="A26" s="14"/>
      <c r="B26" s="56"/>
      <c r="C26" s="54" t="s">
        <v>24</v>
      </c>
      <c r="D26" s="54">
        <v>1</v>
      </c>
      <c r="E26" s="68" t="s">
        <v>5</v>
      </c>
      <c r="F26" s="16">
        <v>0</v>
      </c>
      <c r="G26" s="16">
        <f t="shared" ref="G26:G40" si="1">D26*F26</f>
        <v>0</v>
      </c>
      <c r="H26" s="90"/>
      <c r="I26" s="57"/>
      <c r="J26" s="59"/>
      <c r="K26" s="48"/>
      <c r="M26" s="95"/>
    </row>
    <row r="27" spans="1:13" ht="60.6" x14ac:dyDescent="0.3">
      <c r="A27" s="14"/>
      <c r="B27" s="56"/>
      <c r="C27" s="54" t="s">
        <v>25</v>
      </c>
      <c r="D27" s="54">
        <v>2</v>
      </c>
      <c r="E27" s="68" t="s">
        <v>5</v>
      </c>
      <c r="F27" s="16">
        <v>0</v>
      </c>
      <c r="G27" s="16">
        <f t="shared" si="1"/>
        <v>0</v>
      </c>
      <c r="H27" s="90"/>
      <c r="I27" s="57"/>
      <c r="J27" s="59"/>
      <c r="K27" s="48"/>
      <c r="M27" s="95"/>
    </row>
    <row r="28" spans="1:13" ht="60.6" x14ac:dyDescent="0.3">
      <c r="A28" s="14"/>
      <c r="B28" s="56"/>
      <c r="C28" s="54" t="s">
        <v>26</v>
      </c>
      <c r="D28" s="54">
        <v>2</v>
      </c>
      <c r="E28" s="68" t="s">
        <v>5</v>
      </c>
      <c r="F28" s="16">
        <v>0</v>
      </c>
      <c r="G28" s="16">
        <f t="shared" si="1"/>
        <v>0</v>
      </c>
      <c r="H28" s="90"/>
      <c r="I28" s="57"/>
      <c r="J28" s="59"/>
      <c r="K28" s="48"/>
      <c r="M28" s="95"/>
    </row>
    <row r="29" spans="1:13" ht="36.6" x14ac:dyDescent="0.3">
      <c r="A29" s="14"/>
      <c r="B29" s="56"/>
      <c r="C29" s="54" t="s">
        <v>27</v>
      </c>
      <c r="D29" s="54">
        <v>2</v>
      </c>
      <c r="E29" s="68" t="s">
        <v>5</v>
      </c>
      <c r="F29" s="16">
        <v>0</v>
      </c>
      <c r="G29" s="16">
        <f t="shared" si="1"/>
        <v>0</v>
      </c>
      <c r="H29" s="90"/>
      <c r="I29" s="57"/>
      <c r="J29" s="59"/>
      <c r="K29" s="48"/>
      <c r="M29" s="95"/>
    </row>
    <row r="30" spans="1:13" ht="36.6" x14ac:dyDescent="0.3">
      <c r="A30" s="14"/>
      <c r="B30" s="56"/>
      <c r="C30" s="54" t="s">
        <v>28</v>
      </c>
      <c r="D30" s="54">
        <v>1</v>
      </c>
      <c r="E30" s="68" t="s">
        <v>5</v>
      </c>
      <c r="F30" s="16">
        <v>0</v>
      </c>
      <c r="G30" s="16">
        <f t="shared" si="1"/>
        <v>0</v>
      </c>
      <c r="H30" s="90"/>
      <c r="I30" s="57"/>
      <c r="J30" s="59"/>
      <c r="K30" s="48"/>
      <c r="M30" s="95"/>
    </row>
    <row r="31" spans="1:13" ht="72.599999999999994" x14ac:dyDescent="0.3">
      <c r="A31" s="14"/>
      <c r="B31" s="56"/>
      <c r="C31" s="54" t="s">
        <v>29</v>
      </c>
      <c r="D31" s="54">
        <v>1</v>
      </c>
      <c r="E31" s="68" t="s">
        <v>18</v>
      </c>
      <c r="F31" s="16">
        <v>0</v>
      </c>
      <c r="G31" s="16">
        <f t="shared" si="1"/>
        <v>0</v>
      </c>
      <c r="H31" s="90"/>
      <c r="I31" s="57"/>
      <c r="J31" s="59"/>
      <c r="K31" s="48"/>
      <c r="M31" s="95"/>
    </row>
    <row r="32" spans="1:13" ht="48.6" x14ac:dyDescent="0.3">
      <c r="A32" s="14"/>
      <c r="B32" s="56"/>
      <c r="C32" s="54" t="s">
        <v>30</v>
      </c>
      <c r="D32" s="54">
        <v>1</v>
      </c>
      <c r="E32" s="68" t="s">
        <v>5</v>
      </c>
      <c r="F32" s="16">
        <v>0</v>
      </c>
      <c r="G32" s="16">
        <f t="shared" si="1"/>
        <v>0</v>
      </c>
      <c r="H32" s="90"/>
      <c r="I32" s="57"/>
      <c r="J32" s="59"/>
      <c r="K32" s="48"/>
      <c r="M32" s="95"/>
    </row>
    <row r="33" spans="1:13" ht="24.6" x14ac:dyDescent="0.3">
      <c r="A33" s="14"/>
      <c r="B33" s="56"/>
      <c r="C33" s="54" t="s">
        <v>31</v>
      </c>
      <c r="D33" s="54">
        <v>1</v>
      </c>
      <c r="E33" s="68" t="s">
        <v>5</v>
      </c>
      <c r="F33" s="16">
        <v>0</v>
      </c>
      <c r="G33" s="16">
        <f t="shared" si="1"/>
        <v>0</v>
      </c>
      <c r="H33" s="90"/>
      <c r="I33" s="57"/>
      <c r="J33" s="59"/>
      <c r="K33" s="48"/>
      <c r="M33" s="95"/>
    </row>
    <row r="34" spans="1:13" ht="72.599999999999994" x14ac:dyDescent="0.3">
      <c r="A34" s="14"/>
      <c r="B34" s="56"/>
      <c r="C34" s="54" t="s">
        <v>32</v>
      </c>
      <c r="D34" s="54">
        <v>1</v>
      </c>
      <c r="E34" s="68" t="s">
        <v>5</v>
      </c>
      <c r="F34" s="16">
        <v>0</v>
      </c>
      <c r="G34" s="16">
        <f t="shared" si="1"/>
        <v>0</v>
      </c>
      <c r="H34" s="90"/>
      <c r="I34" s="57"/>
      <c r="J34" s="59"/>
      <c r="K34" s="48"/>
      <c r="M34" s="95"/>
    </row>
    <row r="35" spans="1:13" ht="24.6" x14ac:dyDescent="0.3">
      <c r="A35" s="14"/>
      <c r="B35" s="56"/>
      <c r="C35" s="54" t="s">
        <v>33</v>
      </c>
      <c r="D35" s="54">
        <v>1</v>
      </c>
      <c r="E35" s="68" t="s">
        <v>5</v>
      </c>
      <c r="F35" s="16">
        <v>0</v>
      </c>
      <c r="G35" s="16">
        <f t="shared" si="1"/>
        <v>0</v>
      </c>
      <c r="H35" s="90"/>
      <c r="I35" s="57"/>
      <c r="J35" s="59"/>
      <c r="K35" s="48"/>
      <c r="M35" s="95"/>
    </row>
    <row r="36" spans="1:13" ht="36.6" x14ac:dyDescent="0.3">
      <c r="A36" s="14"/>
      <c r="B36" s="56"/>
      <c r="C36" s="54" t="s">
        <v>34</v>
      </c>
      <c r="D36" s="54">
        <v>1</v>
      </c>
      <c r="E36" s="68" t="s">
        <v>5</v>
      </c>
      <c r="F36" s="16">
        <v>0</v>
      </c>
      <c r="G36" s="16">
        <f t="shared" si="1"/>
        <v>0</v>
      </c>
      <c r="H36" s="90"/>
      <c r="I36" s="57"/>
      <c r="J36" s="59"/>
      <c r="K36" s="48"/>
      <c r="M36" s="95"/>
    </row>
    <row r="37" spans="1:13" ht="84.6" x14ac:dyDescent="0.3">
      <c r="A37" s="14"/>
      <c r="B37" s="71"/>
      <c r="C37" s="54" t="s">
        <v>40</v>
      </c>
      <c r="D37" s="55">
        <v>1</v>
      </c>
      <c r="E37" s="68" t="s">
        <v>5</v>
      </c>
      <c r="F37" s="16">
        <v>0</v>
      </c>
      <c r="G37" s="16">
        <f t="shared" si="1"/>
        <v>0</v>
      </c>
      <c r="H37" s="90"/>
      <c r="I37" s="57"/>
      <c r="J37" s="48"/>
      <c r="K37" s="48"/>
      <c r="M37" s="95"/>
    </row>
    <row r="38" spans="1:13" ht="60.6" x14ac:dyDescent="0.3">
      <c r="A38" s="14"/>
      <c r="B38" s="56"/>
      <c r="C38" s="54" t="s">
        <v>36</v>
      </c>
      <c r="D38" s="55">
        <v>1</v>
      </c>
      <c r="E38" s="68" t="s">
        <v>5</v>
      </c>
      <c r="F38" s="16">
        <v>0</v>
      </c>
      <c r="G38" s="16">
        <f t="shared" si="1"/>
        <v>0</v>
      </c>
      <c r="H38" s="90"/>
      <c r="I38" s="57"/>
      <c r="J38" s="48"/>
      <c r="K38" s="48"/>
      <c r="M38" s="95"/>
    </row>
    <row r="39" spans="1:13" ht="24.6" x14ac:dyDescent="0.3">
      <c r="A39" s="14"/>
      <c r="B39" s="17"/>
      <c r="C39" s="18" t="s">
        <v>41</v>
      </c>
      <c r="D39" s="15">
        <v>1</v>
      </c>
      <c r="E39" s="68" t="s">
        <v>18</v>
      </c>
      <c r="F39" s="16">
        <v>0</v>
      </c>
      <c r="G39" s="16">
        <f t="shared" si="1"/>
        <v>0</v>
      </c>
      <c r="H39" s="90"/>
      <c r="I39" s="57"/>
      <c r="J39" s="48"/>
      <c r="K39" s="48"/>
      <c r="M39" s="95"/>
    </row>
    <row r="40" spans="1:13" x14ac:dyDescent="0.3">
      <c r="A40" s="14"/>
      <c r="B40" s="17"/>
      <c r="C40" s="114" t="s">
        <v>68</v>
      </c>
      <c r="D40" s="15">
        <v>1</v>
      </c>
      <c r="E40" s="68" t="s">
        <v>18</v>
      </c>
      <c r="F40" s="16">
        <v>0</v>
      </c>
      <c r="G40" s="16">
        <f t="shared" si="1"/>
        <v>0</v>
      </c>
      <c r="H40" s="90"/>
      <c r="I40" s="57"/>
      <c r="J40" s="48"/>
      <c r="K40" s="48"/>
      <c r="M40" s="95"/>
    </row>
    <row r="41" spans="1:13" x14ac:dyDescent="0.3">
      <c r="A41" s="19"/>
      <c r="B41" s="19"/>
      <c r="C41" s="19"/>
      <c r="D41" s="19"/>
      <c r="E41" s="19"/>
      <c r="F41" s="20" t="s">
        <v>6</v>
      </c>
      <c r="G41" s="21">
        <f>SUM(G25:G40)</f>
        <v>0</v>
      </c>
      <c r="H41" s="90"/>
      <c r="I41" s="73"/>
      <c r="J41" s="48"/>
      <c r="K41" s="48"/>
    </row>
    <row r="42" spans="1:13" x14ac:dyDescent="0.3">
      <c r="A42" s="19"/>
      <c r="B42" s="19"/>
      <c r="C42" s="19"/>
      <c r="D42" s="19"/>
      <c r="E42" s="19"/>
      <c r="F42" s="22" t="s">
        <v>7</v>
      </c>
      <c r="G42" s="23">
        <v>0</v>
      </c>
      <c r="H42" s="90"/>
      <c r="I42" s="73"/>
      <c r="J42" s="90"/>
      <c r="K42" s="48"/>
    </row>
    <row r="43" spans="1:13" ht="15.6" x14ac:dyDescent="0.3">
      <c r="B43" s="24" t="s">
        <v>42</v>
      </c>
      <c r="C43" s="8"/>
      <c r="D43" s="9"/>
      <c r="E43" s="9"/>
      <c r="F43" s="9"/>
      <c r="G43" s="13"/>
      <c r="H43" s="40"/>
      <c r="I43" s="57"/>
      <c r="J43" s="48"/>
      <c r="K43" s="48"/>
    </row>
    <row r="44" spans="1:13" ht="41.4" x14ac:dyDescent="0.3">
      <c r="A44" s="10"/>
      <c r="B44" s="10" t="s">
        <v>1</v>
      </c>
      <c r="C44" s="10" t="s">
        <v>2</v>
      </c>
      <c r="D44" s="11" t="s">
        <v>3</v>
      </c>
      <c r="E44" s="12" t="s">
        <v>4</v>
      </c>
      <c r="F44" s="12" t="s">
        <v>16</v>
      </c>
      <c r="G44" s="12" t="s">
        <v>17</v>
      </c>
      <c r="H44" s="40"/>
      <c r="I44" s="57"/>
      <c r="J44" s="48"/>
      <c r="K44" s="48"/>
    </row>
    <row r="45" spans="1:13" ht="72.599999999999994" x14ac:dyDescent="0.3">
      <c r="A45" s="14"/>
      <c r="B45" s="56"/>
      <c r="C45" s="54" t="s">
        <v>43</v>
      </c>
      <c r="D45" s="54">
        <v>1</v>
      </c>
      <c r="E45" s="68" t="s">
        <v>5</v>
      </c>
      <c r="F45" s="16">
        <v>0</v>
      </c>
      <c r="G45" s="16">
        <f>D45*F45</f>
        <v>0</v>
      </c>
      <c r="H45" s="40"/>
      <c r="I45" s="57"/>
      <c r="J45" s="48"/>
      <c r="K45" s="48"/>
    </row>
    <row r="46" spans="1:13" ht="60.6" x14ac:dyDescent="0.3">
      <c r="A46" s="14"/>
      <c r="B46" s="56"/>
      <c r="C46" s="54" t="s">
        <v>44</v>
      </c>
      <c r="D46" s="54">
        <v>1</v>
      </c>
      <c r="E46" s="68" t="s">
        <v>5</v>
      </c>
      <c r="F46" s="16">
        <v>0</v>
      </c>
      <c r="G46" s="16">
        <f t="shared" ref="G46:G63" si="2">D46*F46</f>
        <v>0</v>
      </c>
      <c r="H46" s="40"/>
      <c r="I46" s="57"/>
      <c r="J46" s="48"/>
      <c r="K46" s="48"/>
    </row>
    <row r="47" spans="1:13" ht="60.6" x14ac:dyDescent="0.3">
      <c r="A47" s="14"/>
      <c r="B47" s="56"/>
      <c r="C47" s="54" t="s">
        <v>26</v>
      </c>
      <c r="D47" s="54">
        <v>1</v>
      </c>
      <c r="E47" s="68" t="s">
        <v>5</v>
      </c>
      <c r="F47" s="16">
        <v>0</v>
      </c>
      <c r="G47" s="16">
        <f t="shared" si="2"/>
        <v>0</v>
      </c>
      <c r="H47" s="40"/>
      <c r="I47" s="57"/>
      <c r="J47" s="48"/>
      <c r="K47" s="48"/>
    </row>
    <row r="48" spans="1:13" ht="36.6" x14ac:dyDescent="0.3">
      <c r="A48" s="14"/>
      <c r="B48" s="56"/>
      <c r="C48" s="54" t="s">
        <v>45</v>
      </c>
      <c r="D48" s="54">
        <v>1</v>
      </c>
      <c r="E48" s="68" t="s">
        <v>5</v>
      </c>
      <c r="F48" s="16">
        <v>0</v>
      </c>
      <c r="G48" s="16">
        <f t="shared" si="2"/>
        <v>0</v>
      </c>
      <c r="H48" s="40"/>
      <c r="I48" s="57"/>
      <c r="J48" s="48"/>
      <c r="K48" s="48"/>
    </row>
    <row r="49" spans="1:11" ht="48.6" x14ac:dyDescent="0.3">
      <c r="A49" s="14"/>
      <c r="B49" s="56"/>
      <c r="C49" s="54" t="s">
        <v>46</v>
      </c>
      <c r="D49" s="54">
        <v>1</v>
      </c>
      <c r="E49" s="68" t="s">
        <v>18</v>
      </c>
      <c r="F49" s="16">
        <v>0</v>
      </c>
      <c r="G49" s="16">
        <f t="shared" si="2"/>
        <v>0</v>
      </c>
      <c r="H49" s="40"/>
      <c r="I49" s="57"/>
      <c r="J49" s="48"/>
      <c r="K49" s="48"/>
    </row>
    <row r="50" spans="1:11" ht="36.6" x14ac:dyDescent="0.3">
      <c r="A50" s="14"/>
      <c r="B50" s="56"/>
      <c r="C50" s="54" t="s">
        <v>47</v>
      </c>
      <c r="D50" s="54">
        <v>10</v>
      </c>
      <c r="E50" s="68" t="s">
        <v>21</v>
      </c>
      <c r="F50" s="16">
        <v>0</v>
      </c>
      <c r="G50" s="16">
        <f t="shared" si="2"/>
        <v>0</v>
      </c>
      <c r="H50" s="40"/>
      <c r="I50" s="57"/>
      <c r="J50" s="48"/>
      <c r="K50" s="48"/>
    </row>
    <row r="51" spans="1:11" ht="48.6" x14ac:dyDescent="0.3">
      <c r="A51" s="14"/>
      <c r="B51" s="56"/>
      <c r="C51" s="54" t="s">
        <v>48</v>
      </c>
      <c r="D51" s="54">
        <v>1</v>
      </c>
      <c r="E51" s="68" t="s">
        <v>18</v>
      </c>
      <c r="F51" s="16">
        <v>0</v>
      </c>
      <c r="G51" s="16">
        <f t="shared" si="2"/>
        <v>0</v>
      </c>
      <c r="H51" s="40"/>
      <c r="I51" s="57"/>
      <c r="J51" s="48"/>
      <c r="K51" s="48"/>
    </row>
    <row r="52" spans="1:11" ht="60.6" x14ac:dyDescent="0.3">
      <c r="A52" s="14"/>
      <c r="B52" s="56"/>
      <c r="C52" s="54" t="s">
        <v>49</v>
      </c>
      <c r="D52" s="54">
        <v>2</v>
      </c>
      <c r="E52" s="68" t="s">
        <v>5</v>
      </c>
      <c r="F52" s="16">
        <v>0</v>
      </c>
      <c r="G52" s="16">
        <f t="shared" si="2"/>
        <v>0</v>
      </c>
      <c r="H52" s="40"/>
      <c r="I52" s="57"/>
      <c r="J52" s="48"/>
      <c r="K52" s="48"/>
    </row>
    <row r="53" spans="1:11" ht="24.6" x14ac:dyDescent="0.3">
      <c r="A53" s="14"/>
      <c r="B53" s="56"/>
      <c r="C53" s="54" t="s">
        <v>31</v>
      </c>
      <c r="D53" s="54">
        <v>2</v>
      </c>
      <c r="E53" s="68" t="s">
        <v>5</v>
      </c>
      <c r="F53" s="16">
        <v>0</v>
      </c>
      <c r="G53" s="16">
        <f t="shared" si="2"/>
        <v>0</v>
      </c>
      <c r="H53" s="40"/>
      <c r="I53" s="57"/>
      <c r="J53" s="48"/>
      <c r="K53" s="48"/>
    </row>
    <row r="54" spans="1:11" ht="72.599999999999994" x14ac:dyDescent="0.3">
      <c r="A54" s="14"/>
      <c r="B54" s="56"/>
      <c r="C54" s="54" t="s">
        <v>50</v>
      </c>
      <c r="D54" s="54">
        <v>2</v>
      </c>
      <c r="E54" s="68" t="s">
        <v>5</v>
      </c>
      <c r="F54" s="16">
        <v>0</v>
      </c>
      <c r="G54" s="16">
        <f t="shared" si="2"/>
        <v>0</v>
      </c>
      <c r="H54" s="40"/>
      <c r="I54" s="57"/>
      <c r="J54" s="48"/>
      <c r="K54" s="48"/>
    </row>
    <row r="55" spans="1:11" ht="48.6" x14ac:dyDescent="0.3">
      <c r="A55" s="14"/>
      <c r="B55" s="56"/>
      <c r="C55" s="54" t="s">
        <v>51</v>
      </c>
      <c r="D55" s="54">
        <v>1</v>
      </c>
      <c r="E55" s="68" t="s">
        <v>5</v>
      </c>
      <c r="F55" s="16">
        <v>0</v>
      </c>
      <c r="G55" s="16">
        <f t="shared" si="2"/>
        <v>0</v>
      </c>
      <c r="H55" s="40"/>
      <c r="I55" s="57"/>
      <c r="J55" s="48"/>
      <c r="K55" s="48"/>
    </row>
    <row r="56" spans="1:11" ht="48.6" x14ac:dyDescent="0.3">
      <c r="A56" s="14"/>
      <c r="B56" s="56"/>
      <c r="C56" s="54" t="s">
        <v>52</v>
      </c>
      <c r="D56" s="54">
        <v>1</v>
      </c>
      <c r="E56" s="68" t="s">
        <v>5</v>
      </c>
      <c r="F56" s="16">
        <v>0</v>
      </c>
      <c r="G56" s="16">
        <f t="shared" si="2"/>
        <v>0</v>
      </c>
      <c r="H56" s="40"/>
      <c r="I56" s="57"/>
      <c r="J56" s="48"/>
      <c r="K56" s="48"/>
    </row>
    <row r="57" spans="1:11" ht="36.6" x14ac:dyDescent="0.3">
      <c r="A57" s="14"/>
      <c r="B57" s="71"/>
      <c r="C57" s="54" t="s">
        <v>53</v>
      </c>
      <c r="D57" s="55">
        <v>2</v>
      </c>
      <c r="E57" s="68" t="s">
        <v>5</v>
      </c>
      <c r="F57" s="16">
        <v>0</v>
      </c>
      <c r="G57" s="16">
        <f t="shared" si="2"/>
        <v>0</v>
      </c>
      <c r="H57" s="40"/>
      <c r="I57" s="57"/>
      <c r="J57" s="48"/>
      <c r="K57" s="48"/>
    </row>
    <row r="58" spans="1:11" ht="24.6" x14ac:dyDescent="0.3">
      <c r="A58" s="14"/>
      <c r="B58" s="56"/>
      <c r="C58" s="54" t="s">
        <v>54</v>
      </c>
      <c r="D58" s="55">
        <v>1</v>
      </c>
      <c r="E58" s="68" t="s">
        <v>5</v>
      </c>
      <c r="F58" s="16">
        <v>0</v>
      </c>
      <c r="G58" s="16">
        <f t="shared" si="2"/>
        <v>0</v>
      </c>
      <c r="H58" s="40"/>
      <c r="I58" s="57"/>
      <c r="J58" s="48"/>
      <c r="K58" s="48"/>
    </row>
    <row r="59" spans="1:11" ht="36.6" x14ac:dyDescent="0.3">
      <c r="A59" s="14"/>
      <c r="B59" s="56"/>
      <c r="C59" s="54" t="s">
        <v>55</v>
      </c>
      <c r="D59" s="55">
        <v>1</v>
      </c>
      <c r="E59" s="68" t="s">
        <v>5</v>
      </c>
      <c r="F59" s="16">
        <v>0</v>
      </c>
      <c r="G59" s="16">
        <f t="shared" si="2"/>
        <v>0</v>
      </c>
      <c r="H59" s="40"/>
      <c r="I59" s="57"/>
      <c r="J59" s="48"/>
      <c r="K59" s="48"/>
    </row>
    <row r="60" spans="1:11" ht="48.6" x14ac:dyDescent="0.3">
      <c r="A60" s="14"/>
      <c r="B60" s="56"/>
      <c r="C60" s="54" t="s">
        <v>56</v>
      </c>
      <c r="D60" s="55">
        <v>1</v>
      </c>
      <c r="E60" s="68" t="s">
        <v>5</v>
      </c>
      <c r="F60" s="16">
        <v>0</v>
      </c>
      <c r="G60" s="16">
        <f t="shared" si="2"/>
        <v>0</v>
      </c>
      <c r="H60" s="40"/>
      <c r="I60" s="57"/>
      <c r="J60" s="48"/>
      <c r="K60" s="48"/>
    </row>
    <row r="61" spans="1:11" ht="60.6" x14ac:dyDescent="0.3">
      <c r="A61" s="14"/>
      <c r="B61" s="56"/>
      <c r="C61" s="54" t="s">
        <v>36</v>
      </c>
      <c r="D61" s="55">
        <v>1</v>
      </c>
      <c r="E61" s="68" t="s">
        <v>5</v>
      </c>
      <c r="F61" s="16">
        <v>0</v>
      </c>
      <c r="G61" s="16">
        <f t="shared" si="2"/>
        <v>0</v>
      </c>
      <c r="H61" s="40"/>
      <c r="I61" s="57"/>
      <c r="J61" s="48"/>
      <c r="K61" s="48"/>
    </row>
    <row r="62" spans="1:11" ht="24.6" x14ac:dyDescent="0.3">
      <c r="A62" s="14"/>
      <c r="B62" s="17"/>
      <c r="C62" s="18" t="s">
        <v>41</v>
      </c>
      <c r="D62" s="15">
        <v>1</v>
      </c>
      <c r="E62" s="68" t="s">
        <v>5</v>
      </c>
      <c r="F62" s="16">
        <v>0</v>
      </c>
      <c r="G62" s="16">
        <f t="shared" si="2"/>
        <v>0</v>
      </c>
      <c r="H62" s="40"/>
      <c r="I62" s="57"/>
      <c r="J62" s="48"/>
      <c r="K62" s="48"/>
    </row>
    <row r="63" spans="1:11" x14ac:dyDescent="0.3">
      <c r="A63" s="14"/>
      <c r="B63" s="17"/>
      <c r="C63" s="114" t="s">
        <v>68</v>
      </c>
      <c r="D63" s="15">
        <v>1</v>
      </c>
      <c r="E63" s="68" t="s">
        <v>5</v>
      </c>
      <c r="F63" s="16">
        <v>0</v>
      </c>
      <c r="G63" s="16">
        <f t="shared" si="2"/>
        <v>0</v>
      </c>
      <c r="H63" s="40"/>
      <c r="I63" s="57"/>
      <c r="J63" s="48"/>
      <c r="K63" s="48"/>
    </row>
    <row r="64" spans="1:11" x14ac:dyDescent="0.3">
      <c r="A64" s="19"/>
      <c r="B64" s="19"/>
      <c r="C64" s="19"/>
      <c r="D64" s="19"/>
      <c r="E64" s="19"/>
      <c r="F64" s="20" t="s">
        <v>6</v>
      </c>
      <c r="G64" s="21">
        <f>SUM(G45:G63)</f>
        <v>0</v>
      </c>
      <c r="H64" s="40"/>
      <c r="I64" s="73"/>
      <c r="J64" s="48"/>
      <c r="K64" s="48"/>
    </row>
    <row r="65" spans="1:11" x14ac:dyDescent="0.3">
      <c r="A65" s="19"/>
      <c r="B65" s="19"/>
      <c r="C65" s="19"/>
      <c r="D65" s="19"/>
      <c r="E65" s="19"/>
      <c r="F65" s="22" t="s">
        <v>7</v>
      </c>
      <c r="G65" s="23">
        <v>0</v>
      </c>
      <c r="H65" s="40"/>
      <c r="I65" s="73"/>
      <c r="J65" s="90"/>
      <c r="K65" s="48"/>
    </row>
    <row r="66" spans="1:11" ht="15.6" x14ac:dyDescent="0.3">
      <c r="B66" s="24" t="s">
        <v>57</v>
      </c>
      <c r="C66" s="8"/>
      <c r="D66" s="9"/>
      <c r="E66" s="9"/>
      <c r="F66" s="9"/>
      <c r="G66" s="13"/>
      <c r="H66" s="40"/>
      <c r="I66" s="57"/>
      <c r="J66" s="48"/>
      <c r="K66" s="48"/>
    </row>
    <row r="67" spans="1:11" ht="41.4" x14ac:dyDescent="0.3">
      <c r="A67" s="10"/>
      <c r="B67" s="10" t="s">
        <v>1</v>
      </c>
      <c r="C67" s="10" t="s">
        <v>2</v>
      </c>
      <c r="D67" s="11" t="s">
        <v>3</v>
      </c>
      <c r="E67" s="12" t="s">
        <v>4</v>
      </c>
      <c r="F67" s="12" t="s">
        <v>16</v>
      </c>
      <c r="G67" s="12" t="s">
        <v>17</v>
      </c>
      <c r="H67" s="40"/>
      <c r="I67" s="57"/>
      <c r="J67" s="48"/>
      <c r="K67" s="48"/>
    </row>
    <row r="68" spans="1:11" ht="72.599999999999994" x14ac:dyDescent="0.3">
      <c r="A68" s="14"/>
      <c r="B68" s="56"/>
      <c r="C68" s="54" t="s">
        <v>43</v>
      </c>
      <c r="D68" s="54">
        <v>1</v>
      </c>
      <c r="E68" s="68" t="s">
        <v>5</v>
      </c>
      <c r="F68" s="16">
        <v>0</v>
      </c>
      <c r="G68" s="16">
        <f>D68*F68</f>
        <v>0</v>
      </c>
      <c r="H68" s="40"/>
      <c r="I68" s="57"/>
      <c r="J68" s="48"/>
      <c r="K68" s="48"/>
    </row>
    <row r="69" spans="1:11" ht="60.6" x14ac:dyDescent="0.3">
      <c r="A69" s="14"/>
      <c r="B69" s="56"/>
      <c r="C69" s="54" t="s">
        <v>44</v>
      </c>
      <c r="D69" s="54">
        <v>1</v>
      </c>
      <c r="E69" s="68" t="s">
        <v>5</v>
      </c>
      <c r="F69" s="16">
        <v>0</v>
      </c>
      <c r="G69" s="16">
        <f t="shared" ref="G69:G89" si="3">D69*F69</f>
        <v>0</v>
      </c>
      <c r="H69" s="40"/>
      <c r="I69" s="57"/>
      <c r="J69" s="48"/>
      <c r="K69" s="48"/>
    </row>
    <row r="70" spans="1:11" ht="60.6" x14ac:dyDescent="0.3">
      <c r="A70" s="14"/>
      <c r="B70" s="56"/>
      <c r="C70" s="54" t="s">
        <v>26</v>
      </c>
      <c r="D70" s="54">
        <v>1</v>
      </c>
      <c r="E70" s="68" t="s">
        <v>5</v>
      </c>
      <c r="F70" s="16">
        <v>0</v>
      </c>
      <c r="G70" s="16">
        <f t="shared" si="3"/>
        <v>0</v>
      </c>
      <c r="H70" s="40"/>
      <c r="I70" s="57"/>
      <c r="J70" s="48"/>
      <c r="K70" s="48"/>
    </row>
    <row r="71" spans="1:11" ht="36.6" x14ac:dyDescent="0.3">
      <c r="A71" s="14"/>
      <c r="B71" s="56"/>
      <c r="C71" s="54" t="s">
        <v>45</v>
      </c>
      <c r="D71" s="54">
        <v>1</v>
      </c>
      <c r="E71" s="68" t="s">
        <v>5</v>
      </c>
      <c r="F71" s="16">
        <v>0</v>
      </c>
      <c r="G71" s="16">
        <f t="shared" si="3"/>
        <v>0</v>
      </c>
      <c r="H71" s="40"/>
      <c r="I71" s="57"/>
      <c r="J71" s="48"/>
      <c r="K71" s="48"/>
    </row>
    <row r="72" spans="1:11" ht="60.6" x14ac:dyDescent="0.3">
      <c r="A72" s="14"/>
      <c r="B72" s="56"/>
      <c r="C72" s="54" t="s">
        <v>58</v>
      </c>
      <c r="D72" s="54">
        <v>1</v>
      </c>
      <c r="E72" s="68" t="s">
        <v>18</v>
      </c>
      <c r="F72" s="16">
        <v>0</v>
      </c>
      <c r="G72" s="16">
        <f t="shared" si="3"/>
        <v>0</v>
      </c>
      <c r="H72" s="40"/>
      <c r="I72" s="57"/>
      <c r="J72" s="48"/>
      <c r="K72" s="48"/>
    </row>
    <row r="73" spans="1:11" ht="36.6" x14ac:dyDescent="0.3">
      <c r="A73" s="14"/>
      <c r="B73" s="56"/>
      <c r="C73" s="54" t="s">
        <v>47</v>
      </c>
      <c r="D73" s="54">
        <v>10</v>
      </c>
      <c r="E73" s="68" t="s">
        <v>21</v>
      </c>
      <c r="F73" s="16">
        <v>0</v>
      </c>
      <c r="G73" s="16">
        <f t="shared" si="3"/>
        <v>0</v>
      </c>
      <c r="H73" s="40"/>
      <c r="I73" s="57"/>
      <c r="J73" s="48"/>
      <c r="K73" s="48"/>
    </row>
    <row r="74" spans="1:11" ht="48.6" x14ac:dyDescent="0.3">
      <c r="A74" s="14"/>
      <c r="B74" s="56"/>
      <c r="C74" s="54" t="s">
        <v>59</v>
      </c>
      <c r="D74" s="54">
        <v>6</v>
      </c>
      <c r="E74" s="68" t="s">
        <v>5</v>
      </c>
      <c r="F74" s="16">
        <v>0</v>
      </c>
      <c r="G74" s="16">
        <f t="shared" si="3"/>
        <v>0</v>
      </c>
      <c r="H74" s="40"/>
      <c r="I74" s="57"/>
      <c r="J74" s="48"/>
      <c r="K74" s="48"/>
    </row>
    <row r="75" spans="1:11" ht="36.6" x14ac:dyDescent="0.3">
      <c r="A75" s="14"/>
      <c r="B75" s="56"/>
      <c r="C75" s="54" t="s">
        <v>28</v>
      </c>
      <c r="D75" s="54">
        <v>1</v>
      </c>
      <c r="E75" s="68" t="s">
        <v>5</v>
      </c>
      <c r="F75" s="16">
        <v>0</v>
      </c>
      <c r="G75" s="16">
        <f t="shared" si="3"/>
        <v>0</v>
      </c>
      <c r="H75" s="40"/>
      <c r="I75" s="57"/>
      <c r="J75" s="48"/>
      <c r="K75" s="48"/>
    </row>
    <row r="76" spans="1:11" ht="84.6" x14ac:dyDescent="0.3">
      <c r="A76" s="14"/>
      <c r="B76" s="56"/>
      <c r="C76" s="54" t="s">
        <v>60</v>
      </c>
      <c r="D76" s="54">
        <v>1</v>
      </c>
      <c r="E76" s="68" t="s">
        <v>18</v>
      </c>
      <c r="F76" s="16">
        <v>0</v>
      </c>
      <c r="G76" s="16">
        <f t="shared" si="3"/>
        <v>0</v>
      </c>
      <c r="H76" s="40"/>
      <c r="I76" s="57"/>
      <c r="J76" s="48"/>
      <c r="K76" s="48"/>
    </row>
    <row r="77" spans="1:11" ht="24.6" x14ac:dyDescent="0.3">
      <c r="A77" s="14"/>
      <c r="B77" s="56"/>
      <c r="C77" s="54" t="s">
        <v>61</v>
      </c>
      <c r="D77" s="54">
        <v>1</v>
      </c>
      <c r="E77" s="68" t="s">
        <v>18</v>
      </c>
      <c r="F77" s="16">
        <v>0</v>
      </c>
      <c r="G77" s="16">
        <f t="shared" si="3"/>
        <v>0</v>
      </c>
      <c r="H77" s="40"/>
      <c r="I77" s="57"/>
      <c r="J77" s="48"/>
      <c r="K77" s="48"/>
    </row>
    <row r="78" spans="1:11" ht="60.6" x14ac:dyDescent="0.3">
      <c r="A78" s="14"/>
      <c r="B78" s="56"/>
      <c r="C78" s="54" t="s">
        <v>49</v>
      </c>
      <c r="D78" s="54">
        <v>2</v>
      </c>
      <c r="E78" s="68" t="s">
        <v>5</v>
      </c>
      <c r="F78" s="16">
        <v>0</v>
      </c>
      <c r="G78" s="16">
        <f t="shared" si="3"/>
        <v>0</v>
      </c>
      <c r="H78" s="40"/>
      <c r="I78" s="57"/>
      <c r="J78" s="48"/>
      <c r="K78" s="48"/>
    </row>
    <row r="79" spans="1:11" ht="24.6" x14ac:dyDescent="0.3">
      <c r="A79" s="14"/>
      <c r="B79" s="56"/>
      <c r="C79" s="54" t="s">
        <v>31</v>
      </c>
      <c r="D79" s="54">
        <v>2</v>
      </c>
      <c r="E79" s="68" t="s">
        <v>5</v>
      </c>
      <c r="F79" s="16">
        <v>0</v>
      </c>
      <c r="G79" s="16">
        <f t="shared" si="3"/>
        <v>0</v>
      </c>
      <c r="H79" s="40"/>
      <c r="I79" s="57"/>
      <c r="J79" s="48"/>
      <c r="K79" s="48"/>
    </row>
    <row r="80" spans="1:11" ht="72.599999999999994" x14ac:dyDescent="0.3">
      <c r="A80" s="14"/>
      <c r="B80" s="71"/>
      <c r="C80" s="54" t="s">
        <v>50</v>
      </c>
      <c r="D80" s="55">
        <v>2</v>
      </c>
      <c r="E80" s="68" t="s">
        <v>5</v>
      </c>
      <c r="F80" s="16">
        <v>0</v>
      </c>
      <c r="G80" s="16">
        <f t="shared" si="3"/>
        <v>0</v>
      </c>
      <c r="H80" s="40"/>
      <c r="I80" s="57"/>
      <c r="J80" s="48"/>
      <c r="K80" s="48"/>
    </row>
    <row r="81" spans="1:11" ht="48.6" x14ac:dyDescent="0.3">
      <c r="A81" s="14"/>
      <c r="B81" s="56"/>
      <c r="C81" s="54" t="s">
        <v>51</v>
      </c>
      <c r="D81" s="55">
        <v>1</v>
      </c>
      <c r="E81" s="68" t="s">
        <v>5</v>
      </c>
      <c r="F81" s="16">
        <v>0</v>
      </c>
      <c r="G81" s="16">
        <f t="shared" si="3"/>
        <v>0</v>
      </c>
      <c r="H81" s="40"/>
      <c r="I81" s="57"/>
      <c r="J81" s="48"/>
      <c r="K81" s="48"/>
    </row>
    <row r="82" spans="1:11" ht="48.6" x14ac:dyDescent="0.3">
      <c r="A82" s="14"/>
      <c r="B82" s="56"/>
      <c r="C82" s="54" t="s">
        <v>62</v>
      </c>
      <c r="D82" s="55">
        <v>1</v>
      </c>
      <c r="E82" s="68" t="s">
        <v>5</v>
      </c>
      <c r="F82" s="16">
        <v>0</v>
      </c>
      <c r="G82" s="16">
        <f t="shared" si="3"/>
        <v>0</v>
      </c>
      <c r="H82" s="40"/>
      <c r="I82" s="57"/>
      <c r="J82" s="48"/>
      <c r="K82" s="48"/>
    </row>
    <row r="83" spans="1:11" ht="36.6" x14ac:dyDescent="0.3">
      <c r="A83" s="14"/>
      <c r="B83" s="56"/>
      <c r="C83" s="54" t="s">
        <v>53</v>
      </c>
      <c r="D83" s="55">
        <v>2</v>
      </c>
      <c r="E83" s="68" t="s">
        <v>5</v>
      </c>
      <c r="F83" s="16">
        <v>0</v>
      </c>
      <c r="G83" s="16">
        <f t="shared" si="3"/>
        <v>0</v>
      </c>
      <c r="H83" s="40"/>
      <c r="I83" s="57"/>
      <c r="J83" s="48"/>
      <c r="K83" s="48"/>
    </row>
    <row r="84" spans="1:11" ht="24.6" x14ac:dyDescent="0.3">
      <c r="A84" s="14"/>
      <c r="B84" s="56"/>
      <c r="C84" s="54" t="s">
        <v>54</v>
      </c>
      <c r="D84" s="55">
        <v>1</v>
      </c>
      <c r="E84" s="68" t="s">
        <v>5</v>
      </c>
      <c r="F84" s="16">
        <v>0</v>
      </c>
      <c r="G84" s="16">
        <f t="shared" si="3"/>
        <v>0</v>
      </c>
      <c r="H84" s="40"/>
      <c r="I84" s="57"/>
      <c r="J84" s="48"/>
      <c r="K84" s="48"/>
    </row>
    <row r="85" spans="1:11" ht="36.6" x14ac:dyDescent="0.3">
      <c r="A85" s="14"/>
      <c r="B85" s="56"/>
      <c r="C85" s="54" t="s">
        <v>55</v>
      </c>
      <c r="D85" s="55">
        <v>1</v>
      </c>
      <c r="E85" s="68" t="s">
        <v>5</v>
      </c>
      <c r="F85" s="16">
        <v>0</v>
      </c>
      <c r="G85" s="16">
        <f t="shared" si="3"/>
        <v>0</v>
      </c>
      <c r="H85" s="40"/>
      <c r="I85" s="57"/>
      <c r="J85" s="48"/>
      <c r="K85" s="48"/>
    </row>
    <row r="86" spans="1:11" ht="48.6" x14ac:dyDescent="0.3">
      <c r="A86" s="14"/>
      <c r="B86" s="56"/>
      <c r="C86" s="54" t="s">
        <v>56</v>
      </c>
      <c r="D86" s="55">
        <v>1</v>
      </c>
      <c r="E86" s="68" t="s">
        <v>5</v>
      </c>
      <c r="F86" s="16">
        <v>0</v>
      </c>
      <c r="G86" s="16">
        <f t="shared" si="3"/>
        <v>0</v>
      </c>
      <c r="H86" s="40"/>
      <c r="I86" s="57"/>
      <c r="J86" s="48"/>
      <c r="K86" s="48"/>
    </row>
    <row r="87" spans="1:11" ht="60.6" x14ac:dyDescent="0.3">
      <c r="A87" s="14"/>
      <c r="B87" s="56"/>
      <c r="C87" s="54" t="s">
        <v>36</v>
      </c>
      <c r="D87" s="55">
        <v>1</v>
      </c>
      <c r="E87" s="68" t="s">
        <v>5</v>
      </c>
      <c r="F87" s="16">
        <v>0</v>
      </c>
      <c r="G87" s="16">
        <f t="shared" si="3"/>
        <v>0</v>
      </c>
      <c r="H87" s="40"/>
      <c r="I87" s="57"/>
      <c r="J87" s="48"/>
      <c r="K87" s="48"/>
    </row>
    <row r="88" spans="1:11" ht="24.6" x14ac:dyDescent="0.3">
      <c r="A88" s="14"/>
      <c r="B88" s="17"/>
      <c r="C88" s="18" t="s">
        <v>63</v>
      </c>
      <c r="D88" s="15">
        <v>1</v>
      </c>
      <c r="E88" s="68" t="s">
        <v>18</v>
      </c>
      <c r="F88" s="16">
        <v>0</v>
      </c>
      <c r="G88" s="16">
        <f t="shared" si="3"/>
        <v>0</v>
      </c>
      <c r="H88" s="40"/>
      <c r="I88" s="57"/>
      <c r="J88" s="48"/>
      <c r="K88" s="48"/>
    </row>
    <row r="89" spans="1:11" x14ac:dyDescent="0.3">
      <c r="A89" s="14"/>
      <c r="B89" s="17"/>
      <c r="C89" s="18" t="s">
        <v>68</v>
      </c>
      <c r="D89" s="15">
        <v>1</v>
      </c>
      <c r="E89" s="68" t="s">
        <v>18</v>
      </c>
      <c r="F89" s="16">
        <v>0</v>
      </c>
      <c r="G89" s="16">
        <f t="shared" si="3"/>
        <v>0</v>
      </c>
      <c r="H89" s="40"/>
      <c r="I89" s="57"/>
      <c r="J89" s="48"/>
      <c r="K89" s="48"/>
    </row>
    <row r="90" spans="1:11" x14ac:dyDescent="0.3">
      <c r="A90" s="19"/>
      <c r="B90" s="19"/>
      <c r="C90" s="19"/>
      <c r="D90" s="19"/>
      <c r="E90" s="19"/>
      <c r="F90" s="20" t="s">
        <v>6</v>
      </c>
      <c r="G90" s="21">
        <f>SUM(G68:G89)</f>
        <v>0</v>
      </c>
      <c r="H90" s="40"/>
      <c r="I90" s="73"/>
      <c r="J90" s="48"/>
      <c r="K90" s="48"/>
    </row>
    <row r="91" spans="1:11" x14ac:dyDescent="0.3">
      <c r="A91" s="19"/>
      <c r="B91" s="19"/>
      <c r="C91" s="19"/>
      <c r="D91" s="19"/>
      <c r="E91" s="19"/>
      <c r="F91" s="22" t="s">
        <v>7</v>
      </c>
      <c r="G91" s="23">
        <v>0</v>
      </c>
      <c r="H91" s="40"/>
      <c r="I91" s="73"/>
      <c r="J91" s="90"/>
      <c r="K91" s="48"/>
    </row>
    <row r="92" spans="1:11" ht="15.6" x14ac:dyDescent="0.3">
      <c r="B92" s="24" t="s">
        <v>64</v>
      </c>
      <c r="C92" s="8"/>
      <c r="D92" s="9"/>
      <c r="E92" s="9"/>
      <c r="F92" s="9"/>
      <c r="G92" s="13"/>
      <c r="H92" s="40"/>
      <c r="I92" s="57"/>
      <c r="J92" s="48"/>
      <c r="K92" s="48"/>
    </row>
    <row r="93" spans="1:11" ht="41.4" x14ac:dyDescent="0.3">
      <c r="A93" s="10"/>
      <c r="B93" s="10" t="s">
        <v>1</v>
      </c>
      <c r="C93" s="10" t="s">
        <v>2</v>
      </c>
      <c r="D93" s="11" t="s">
        <v>3</v>
      </c>
      <c r="E93" s="12" t="s">
        <v>4</v>
      </c>
      <c r="F93" s="12" t="s">
        <v>16</v>
      </c>
      <c r="G93" s="12" t="s">
        <v>17</v>
      </c>
      <c r="H93" s="40"/>
      <c r="I93" s="57"/>
      <c r="J93" s="48"/>
      <c r="K93" s="48"/>
    </row>
    <row r="94" spans="1:11" ht="72.599999999999994" x14ac:dyDescent="0.3">
      <c r="A94" s="14"/>
      <c r="B94" s="56"/>
      <c r="C94" s="54" t="s">
        <v>43</v>
      </c>
      <c r="D94" s="54">
        <v>1</v>
      </c>
      <c r="E94" s="68" t="s">
        <v>5</v>
      </c>
      <c r="F94" s="16">
        <v>0</v>
      </c>
      <c r="G94" s="16">
        <f>D94*F94</f>
        <v>0</v>
      </c>
      <c r="H94" s="40"/>
      <c r="I94" s="57"/>
      <c r="J94" s="48"/>
      <c r="K94" s="48"/>
    </row>
    <row r="95" spans="1:11" ht="60.6" x14ac:dyDescent="0.3">
      <c r="A95" s="14"/>
      <c r="B95" s="56"/>
      <c r="C95" s="54" t="s">
        <v>44</v>
      </c>
      <c r="D95" s="54">
        <v>1</v>
      </c>
      <c r="E95" s="68" t="s">
        <v>5</v>
      </c>
      <c r="F95" s="16">
        <v>0</v>
      </c>
      <c r="G95" s="16">
        <f t="shared" ref="G95:G113" si="4">D95*F95</f>
        <v>0</v>
      </c>
      <c r="H95" s="40"/>
      <c r="I95" s="57"/>
      <c r="J95" s="48"/>
      <c r="K95" s="48"/>
    </row>
    <row r="96" spans="1:11" ht="60.6" x14ac:dyDescent="0.3">
      <c r="A96" s="14"/>
      <c r="B96" s="56"/>
      <c r="C96" s="54" t="s">
        <v>26</v>
      </c>
      <c r="D96" s="54">
        <v>1</v>
      </c>
      <c r="E96" s="68" t="s">
        <v>5</v>
      </c>
      <c r="F96" s="16">
        <v>0</v>
      </c>
      <c r="G96" s="16">
        <f t="shared" si="4"/>
        <v>0</v>
      </c>
      <c r="H96" s="40"/>
      <c r="I96" s="57"/>
      <c r="J96" s="48"/>
      <c r="K96" s="48"/>
    </row>
    <row r="97" spans="1:11" ht="36.6" x14ac:dyDescent="0.3">
      <c r="A97" s="14"/>
      <c r="B97" s="56"/>
      <c r="C97" s="54" t="s">
        <v>45</v>
      </c>
      <c r="D97" s="54">
        <v>1</v>
      </c>
      <c r="E97" s="68" t="s">
        <v>5</v>
      </c>
      <c r="F97" s="16">
        <v>0</v>
      </c>
      <c r="G97" s="16">
        <f t="shared" si="4"/>
        <v>0</v>
      </c>
      <c r="H97" s="40"/>
      <c r="I97" s="57"/>
      <c r="J97" s="48"/>
      <c r="K97" s="48"/>
    </row>
    <row r="98" spans="1:11" ht="60.6" x14ac:dyDescent="0.3">
      <c r="A98" s="14"/>
      <c r="B98" s="56"/>
      <c r="C98" s="54" t="s">
        <v>58</v>
      </c>
      <c r="D98" s="54">
        <v>1</v>
      </c>
      <c r="E98" s="68" t="s">
        <v>18</v>
      </c>
      <c r="F98" s="16">
        <v>0</v>
      </c>
      <c r="G98" s="16">
        <f t="shared" si="4"/>
        <v>0</v>
      </c>
      <c r="H98" s="40"/>
      <c r="I98" s="57"/>
      <c r="J98" s="48"/>
      <c r="K98" s="48"/>
    </row>
    <row r="99" spans="1:11" ht="36.6" x14ac:dyDescent="0.3">
      <c r="A99" s="14"/>
      <c r="B99" s="56"/>
      <c r="C99" s="54" t="s">
        <v>47</v>
      </c>
      <c r="D99" s="54">
        <v>10</v>
      </c>
      <c r="E99" s="68" t="s">
        <v>21</v>
      </c>
      <c r="F99" s="16">
        <v>0</v>
      </c>
      <c r="G99" s="16">
        <f t="shared" si="4"/>
        <v>0</v>
      </c>
      <c r="H99" s="40"/>
      <c r="I99" s="57"/>
      <c r="J99" s="48"/>
      <c r="K99" s="48"/>
    </row>
    <row r="100" spans="1:11" ht="36.6" x14ac:dyDescent="0.3">
      <c r="A100" s="14"/>
      <c r="B100" s="56"/>
      <c r="C100" s="54" t="s">
        <v>28</v>
      </c>
      <c r="D100" s="54">
        <v>1</v>
      </c>
      <c r="E100" s="68" t="s">
        <v>5</v>
      </c>
      <c r="F100" s="16">
        <v>0</v>
      </c>
      <c r="G100" s="16">
        <f t="shared" si="4"/>
        <v>0</v>
      </c>
      <c r="H100" s="40"/>
      <c r="I100" s="57"/>
      <c r="J100" s="48"/>
      <c r="K100" s="48"/>
    </row>
    <row r="101" spans="1:11" ht="48.6" x14ac:dyDescent="0.3">
      <c r="A101" s="14"/>
      <c r="B101" s="56"/>
      <c r="C101" s="54" t="s">
        <v>65</v>
      </c>
      <c r="D101" s="54">
        <v>1</v>
      </c>
      <c r="E101" s="68" t="s">
        <v>18</v>
      </c>
      <c r="F101" s="16">
        <v>0</v>
      </c>
      <c r="G101" s="16">
        <f t="shared" si="4"/>
        <v>0</v>
      </c>
      <c r="H101" s="40"/>
      <c r="I101" s="57"/>
      <c r="J101" s="48"/>
      <c r="K101" s="48"/>
    </row>
    <row r="102" spans="1:11" ht="60.6" x14ac:dyDescent="0.3">
      <c r="A102" s="14"/>
      <c r="B102" s="56"/>
      <c r="C102" s="54" t="s">
        <v>49</v>
      </c>
      <c r="D102" s="54">
        <v>2</v>
      </c>
      <c r="E102" s="68" t="s">
        <v>5</v>
      </c>
      <c r="F102" s="16">
        <v>0</v>
      </c>
      <c r="G102" s="16">
        <f t="shared" si="4"/>
        <v>0</v>
      </c>
      <c r="H102" s="40"/>
      <c r="I102" s="57"/>
      <c r="J102" s="48"/>
      <c r="K102" s="48"/>
    </row>
    <row r="103" spans="1:11" ht="24.6" x14ac:dyDescent="0.3">
      <c r="A103" s="14"/>
      <c r="B103" s="56"/>
      <c r="C103" s="54" t="s">
        <v>31</v>
      </c>
      <c r="D103" s="54">
        <v>2</v>
      </c>
      <c r="E103" s="68" t="s">
        <v>5</v>
      </c>
      <c r="F103" s="16">
        <v>0</v>
      </c>
      <c r="G103" s="16">
        <f t="shared" si="4"/>
        <v>0</v>
      </c>
      <c r="H103" s="40"/>
      <c r="I103" s="57"/>
      <c r="J103" s="48"/>
      <c r="K103" s="48"/>
    </row>
    <row r="104" spans="1:11" ht="72.599999999999994" x14ac:dyDescent="0.3">
      <c r="A104" s="14"/>
      <c r="B104" s="56"/>
      <c r="C104" s="54" t="s">
        <v>50</v>
      </c>
      <c r="D104" s="54">
        <v>2</v>
      </c>
      <c r="E104" s="68" t="s">
        <v>5</v>
      </c>
      <c r="F104" s="16">
        <v>0</v>
      </c>
      <c r="G104" s="16">
        <f t="shared" si="4"/>
        <v>0</v>
      </c>
      <c r="H104" s="40"/>
      <c r="I104" s="57"/>
      <c r="J104" s="48"/>
      <c r="K104" s="48"/>
    </row>
    <row r="105" spans="1:11" ht="48.6" x14ac:dyDescent="0.3">
      <c r="A105" s="14"/>
      <c r="B105" s="56"/>
      <c r="C105" s="54" t="s">
        <v>51</v>
      </c>
      <c r="D105" s="54">
        <v>1</v>
      </c>
      <c r="E105" s="68" t="s">
        <v>5</v>
      </c>
      <c r="F105" s="16">
        <v>0</v>
      </c>
      <c r="G105" s="16">
        <f t="shared" si="4"/>
        <v>0</v>
      </c>
      <c r="H105" s="40"/>
      <c r="I105" s="57"/>
      <c r="J105" s="48"/>
      <c r="K105" s="48"/>
    </row>
    <row r="106" spans="1:11" ht="48.6" x14ac:dyDescent="0.3">
      <c r="A106" s="14"/>
      <c r="B106" s="71"/>
      <c r="C106" s="54" t="s">
        <v>52</v>
      </c>
      <c r="D106" s="55">
        <v>1</v>
      </c>
      <c r="E106" s="68" t="s">
        <v>5</v>
      </c>
      <c r="F106" s="16">
        <v>0</v>
      </c>
      <c r="G106" s="16">
        <f t="shared" si="4"/>
        <v>0</v>
      </c>
      <c r="H106" s="40"/>
      <c r="I106" s="57"/>
      <c r="J106" s="48"/>
      <c r="K106" s="48"/>
    </row>
    <row r="107" spans="1:11" ht="36.6" x14ac:dyDescent="0.3">
      <c r="A107" s="14"/>
      <c r="B107" s="56"/>
      <c r="C107" s="54" t="s">
        <v>53</v>
      </c>
      <c r="D107" s="55">
        <v>2</v>
      </c>
      <c r="E107" s="68" t="s">
        <v>5</v>
      </c>
      <c r="F107" s="16">
        <v>0</v>
      </c>
      <c r="G107" s="16">
        <f t="shared" si="4"/>
        <v>0</v>
      </c>
      <c r="H107" s="40"/>
      <c r="I107" s="57"/>
      <c r="J107" s="48"/>
      <c r="K107" s="48"/>
    </row>
    <row r="108" spans="1:11" ht="24.6" x14ac:dyDescent="0.3">
      <c r="A108" s="14"/>
      <c r="B108" s="56"/>
      <c r="C108" s="54" t="s">
        <v>54</v>
      </c>
      <c r="D108" s="55">
        <v>1</v>
      </c>
      <c r="E108" s="68" t="s">
        <v>5</v>
      </c>
      <c r="F108" s="16">
        <v>0</v>
      </c>
      <c r="G108" s="16">
        <f t="shared" si="4"/>
        <v>0</v>
      </c>
      <c r="H108" s="40"/>
      <c r="I108" s="57"/>
      <c r="J108" s="48"/>
      <c r="K108" s="48"/>
    </row>
    <row r="109" spans="1:11" ht="36.6" x14ac:dyDescent="0.3">
      <c r="A109" s="14"/>
      <c r="B109" s="56"/>
      <c r="C109" s="54" t="s">
        <v>55</v>
      </c>
      <c r="D109" s="55">
        <v>1</v>
      </c>
      <c r="E109" s="68" t="s">
        <v>5</v>
      </c>
      <c r="F109" s="16">
        <v>0</v>
      </c>
      <c r="G109" s="16">
        <f t="shared" si="4"/>
        <v>0</v>
      </c>
      <c r="H109" s="40"/>
      <c r="I109" s="57"/>
      <c r="J109" s="48"/>
      <c r="K109" s="48"/>
    </row>
    <row r="110" spans="1:11" ht="48.6" x14ac:dyDescent="0.3">
      <c r="A110" s="14"/>
      <c r="B110" s="56"/>
      <c r="C110" s="54" t="s">
        <v>56</v>
      </c>
      <c r="D110" s="55">
        <v>1</v>
      </c>
      <c r="E110" s="68" t="s">
        <v>5</v>
      </c>
      <c r="F110" s="16">
        <v>0</v>
      </c>
      <c r="G110" s="16">
        <f t="shared" si="4"/>
        <v>0</v>
      </c>
      <c r="H110" s="40"/>
      <c r="I110" s="57"/>
      <c r="J110" s="48"/>
      <c r="K110" s="48"/>
    </row>
    <row r="111" spans="1:11" ht="60.6" x14ac:dyDescent="0.3">
      <c r="A111" s="14"/>
      <c r="B111" s="56"/>
      <c r="C111" s="54" t="s">
        <v>37</v>
      </c>
      <c r="D111" s="55">
        <v>1</v>
      </c>
      <c r="E111" s="68" t="s">
        <v>5</v>
      </c>
      <c r="F111" s="16">
        <v>0</v>
      </c>
      <c r="G111" s="16">
        <f t="shared" si="4"/>
        <v>0</v>
      </c>
      <c r="H111" s="40"/>
      <c r="I111" s="57"/>
      <c r="J111" s="48"/>
      <c r="K111" s="48"/>
    </row>
    <row r="112" spans="1:11" ht="24.6" x14ac:dyDescent="0.3">
      <c r="A112" s="14"/>
      <c r="B112" s="56"/>
      <c r="C112" s="54" t="s">
        <v>66</v>
      </c>
      <c r="D112" s="55">
        <v>1</v>
      </c>
      <c r="E112" s="68" t="s">
        <v>18</v>
      </c>
      <c r="F112" s="16">
        <v>0</v>
      </c>
      <c r="G112" s="16">
        <f t="shared" si="4"/>
        <v>0</v>
      </c>
      <c r="H112" s="40"/>
      <c r="I112" s="57"/>
      <c r="J112" s="48"/>
      <c r="K112" s="48"/>
    </row>
    <row r="113" spans="1:11" x14ac:dyDescent="0.3">
      <c r="A113" s="14"/>
      <c r="B113" s="17"/>
      <c r="C113" s="18" t="s">
        <v>68</v>
      </c>
      <c r="D113" s="15">
        <v>1</v>
      </c>
      <c r="E113" s="68" t="s">
        <v>18</v>
      </c>
      <c r="F113" s="16">
        <v>0</v>
      </c>
      <c r="G113" s="16">
        <f t="shared" si="4"/>
        <v>0</v>
      </c>
      <c r="H113" s="40"/>
      <c r="I113" s="57"/>
      <c r="J113" s="48"/>
      <c r="K113" s="48"/>
    </row>
    <row r="114" spans="1:11" x14ac:dyDescent="0.3">
      <c r="A114" s="19"/>
      <c r="B114" s="19"/>
      <c r="C114" s="19"/>
      <c r="D114" s="19"/>
      <c r="E114" s="19"/>
      <c r="F114" s="20" t="s">
        <v>6</v>
      </c>
      <c r="G114" s="21">
        <f>SUM(G94:G113)</f>
        <v>0</v>
      </c>
      <c r="H114" s="40"/>
      <c r="I114" s="73"/>
      <c r="J114" s="48"/>
      <c r="K114" s="48"/>
    </row>
    <row r="115" spans="1:11" x14ac:dyDescent="0.3">
      <c r="A115" s="19"/>
      <c r="B115" s="19"/>
      <c r="C115" s="19"/>
      <c r="D115" s="19"/>
      <c r="E115" s="19"/>
      <c r="F115" s="22" t="s">
        <v>7</v>
      </c>
      <c r="G115" s="23">
        <v>0</v>
      </c>
      <c r="H115" s="40"/>
      <c r="I115" s="73"/>
      <c r="J115" s="90"/>
      <c r="K115" s="48"/>
    </row>
    <row r="116" spans="1:11" ht="15.6" x14ac:dyDescent="0.3">
      <c r="B116" s="24" t="s">
        <v>67</v>
      </c>
      <c r="C116" s="8"/>
      <c r="D116" s="9"/>
      <c r="E116" s="9"/>
      <c r="F116" s="9"/>
      <c r="G116" s="13"/>
      <c r="H116" s="75"/>
      <c r="I116" s="57"/>
      <c r="J116" s="48"/>
      <c r="K116" s="48"/>
    </row>
    <row r="117" spans="1:11" ht="41.4" x14ac:dyDescent="0.3">
      <c r="A117" s="10"/>
      <c r="B117" s="10" t="s">
        <v>1</v>
      </c>
      <c r="C117" s="10" t="s">
        <v>2</v>
      </c>
      <c r="D117" s="11" t="s">
        <v>3</v>
      </c>
      <c r="E117" s="12" t="s">
        <v>4</v>
      </c>
      <c r="F117" s="12" t="s">
        <v>16</v>
      </c>
      <c r="G117" s="12" t="s">
        <v>17</v>
      </c>
      <c r="H117" s="75"/>
      <c r="I117" s="57"/>
      <c r="J117" s="48"/>
      <c r="K117" s="48"/>
    </row>
    <row r="118" spans="1:11" ht="60.6" x14ac:dyDescent="0.3">
      <c r="A118" s="14"/>
      <c r="B118" s="56"/>
      <c r="C118" s="54" t="s">
        <v>86</v>
      </c>
      <c r="D118" s="54">
        <v>1</v>
      </c>
      <c r="E118" s="68" t="s">
        <v>18</v>
      </c>
      <c r="F118" s="16">
        <v>0</v>
      </c>
      <c r="G118" s="16">
        <f>D118*F118</f>
        <v>0</v>
      </c>
      <c r="H118" s="75"/>
      <c r="I118" s="57"/>
      <c r="J118" s="48"/>
      <c r="K118" s="48"/>
    </row>
    <row r="119" spans="1:11" x14ac:dyDescent="0.3">
      <c r="A119" s="19"/>
      <c r="B119" s="19"/>
      <c r="C119" s="19"/>
      <c r="D119" s="19"/>
      <c r="E119" s="19"/>
      <c r="F119" s="20" t="s">
        <v>6</v>
      </c>
      <c r="G119" s="21">
        <f>G118</f>
        <v>0</v>
      </c>
      <c r="H119" s="75"/>
      <c r="I119" s="73"/>
      <c r="J119" s="48"/>
      <c r="K119" s="48"/>
    </row>
    <row r="120" spans="1:11" x14ac:dyDescent="0.3">
      <c r="A120" s="19"/>
      <c r="B120" s="19"/>
      <c r="C120" s="19"/>
      <c r="D120" s="19"/>
      <c r="E120" s="19"/>
      <c r="F120" s="22" t="s">
        <v>7</v>
      </c>
      <c r="G120" s="23">
        <v>0</v>
      </c>
      <c r="H120" s="75"/>
      <c r="I120" s="73"/>
      <c r="J120" s="90"/>
      <c r="K120" s="48"/>
    </row>
    <row r="121" spans="1:11" ht="15.6" x14ac:dyDescent="0.3">
      <c r="B121" s="24" t="s">
        <v>70</v>
      </c>
      <c r="C121" s="8"/>
      <c r="D121" s="9"/>
      <c r="E121" s="9"/>
      <c r="F121" s="9"/>
      <c r="G121" s="13"/>
      <c r="H121" s="75"/>
      <c r="I121" s="73"/>
      <c r="J121" s="90"/>
      <c r="K121" s="48"/>
    </row>
    <row r="122" spans="1:11" ht="41.4" x14ac:dyDescent="0.3">
      <c r="A122" s="10"/>
      <c r="B122" s="10" t="s">
        <v>1</v>
      </c>
      <c r="C122" s="10" t="s">
        <v>2</v>
      </c>
      <c r="D122" s="11" t="s">
        <v>3</v>
      </c>
      <c r="E122" s="12" t="s">
        <v>4</v>
      </c>
      <c r="F122" s="12" t="s">
        <v>16</v>
      </c>
      <c r="G122" s="12" t="s">
        <v>17</v>
      </c>
      <c r="H122" s="75"/>
      <c r="I122" s="73"/>
      <c r="J122" s="90"/>
      <c r="K122" s="48"/>
    </row>
    <row r="123" spans="1:11" ht="48.6" x14ac:dyDescent="0.3">
      <c r="A123" s="14"/>
      <c r="B123" s="56"/>
      <c r="C123" s="54" t="s">
        <v>23</v>
      </c>
      <c r="D123" s="54">
        <v>1</v>
      </c>
      <c r="E123" s="68" t="s">
        <v>5</v>
      </c>
      <c r="F123" s="16">
        <v>0</v>
      </c>
      <c r="G123" s="16">
        <f>D123*F123</f>
        <v>0</v>
      </c>
      <c r="H123" s="75"/>
      <c r="I123" s="73"/>
      <c r="J123" s="90"/>
      <c r="K123" s="48"/>
    </row>
    <row r="124" spans="1:11" ht="60.6" x14ac:dyDescent="0.3">
      <c r="A124" s="14"/>
      <c r="B124" s="56"/>
      <c r="C124" s="54" t="s">
        <v>71</v>
      </c>
      <c r="D124" s="54">
        <v>1</v>
      </c>
      <c r="E124" s="68" t="s">
        <v>5</v>
      </c>
      <c r="F124" s="16">
        <v>0</v>
      </c>
      <c r="G124" s="16">
        <f t="shared" ref="G124:G131" si="5">D124*F124</f>
        <v>0</v>
      </c>
      <c r="H124" s="75"/>
      <c r="I124" s="73"/>
      <c r="J124" s="90"/>
      <c r="K124" s="48"/>
    </row>
    <row r="125" spans="1:11" ht="60.6" x14ac:dyDescent="0.3">
      <c r="A125" s="14"/>
      <c r="B125" s="56"/>
      <c r="C125" s="54" t="s">
        <v>72</v>
      </c>
      <c r="D125" s="54">
        <v>1</v>
      </c>
      <c r="E125" s="68" t="s">
        <v>5</v>
      </c>
      <c r="F125" s="16">
        <v>0</v>
      </c>
      <c r="G125" s="16">
        <f t="shared" si="5"/>
        <v>0</v>
      </c>
      <c r="H125" s="75"/>
      <c r="I125" s="73"/>
      <c r="J125" s="90"/>
      <c r="K125" s="48"/>
    </row>
    <row r="126" spans="1:11" ht="36.6" x14ac:dyDescent="0.3">
      <c r="A126" s="14"/>
      <c r="B126" s="56"/>
      <c r="C126" s="54" t="s">
        <v>73</v>
      </c>
      <c r="D126" s="54">
        <v>1</v>
      </c>
      <c r="E126" s="68" t="s">
        <v>5</v>
      </c>
      <c r="F126" s="16">
        <v>0</v>
      </c>
      <c r="G126" s="16">
        <f t="shared" si="5"/>
        <v>0</v>
      </c>
      <c r="H126" s="75"/>
      <c r="I126" s="73"/>
      <c r="J126" s="90"/>
      <c r="K126" s="48"/>
    </row>
    <row r="127" spans="1:11" ht="36.6" x14ac:dyDescent="0.3">
      <c r="A127" s="14"/>
      <c r="B127" s="56"/>
      <c r="C127" s="54" t="s">
        <v>74</v>
      </c>
      <c r="D127" s="54">
        <v>1</v>
      </c>
      <c r="E127" s="68" t="s">
        <v>5</v>
      </c>
      <c r="F127" s="16">
        <v>0</v>
      </c>
      <c r="G127" s="16">
        <f t="shared" si="5"/>
        <v>0</v>
      </c>
      <c r="H127" s="75"/>
      <c r="I127" s="73"/>
      <c r="J127" s="90"/>
      <c r="K127" s="48"/>
    </row>
    <row r="128" spans="1:11" ht="36.6" x14ac:dyDescent="0.3">
      <c r="A128" s="14"/>
      <c r="B128" s="56"/>
      <c r="C128" s="54" t="s">
        <v>75</v>
      </c>
      <c r="D128" s="54">
        <v>1</v>
      </c>
      <c r="E128" s="68" t="s">
        <v>5</v>
      </c>
      <c r="F128" s="16">
        <v>0</v>
      </c>
      <c r="G128" s="16">
        <f t="shared" si="5"/>
        <v>0</v>
      </c>
      <c r="H128" s="75"/>
      <c r="I128" s="73"/>
      <c r="J128" s="90"/>
      <c r="K128" s="48"/>
    </row>
    <row r="129" spans="1:11" ht="48.6" x14ac:dyDescent="0.3">
      <c r="A129" s="14"/>
      <c r="B129" s="56"/>
      <c r="C129" s="54" t="s">
        <v>76</v>
      </c>
      <c r="D129" s="54">
        <v>1</v>
      </c>
      <c r="E129" s="68" t="s">
        <v>5</v>
      </c>
      <c r="F129" s="16">
        <v>0</v>
      </c>
      <c r="G129" s="16">
        <f t="shared" si="5"/>
        <v>0</v>
      </c>
      <c r="H129" s="75"/>
      <c r="I129" s="73"/>
      <c r="J129" s="90"/>
      <c r="K129" s="48"/>
    </row>
    <row r="130" spans="1:11" ht="24.6" x14ac:dyDescent="0.3">
      <c r="A130" s="14"/>
      <c r="B130" s="56"/>
      <c r="C130" s="54" t="s">
        <v>77</v>
      </c>
      <c r="D130" s="54">
        <v>1</v>
      </c>
      <c r="E130" s="68" t="s">
        <v>18</v>
      </c>
      <c r="F130" s="16">
        <v>0</v>
      </c>
      <c r="G130" s="16">
        <f t="shared" si="5"/>
        <v>0</v>
      </c>
      <c r="H130" s="75"/>
      <c r="I130" s="73"/>
      <c r="J130" s="90"/>
      <c r="K130" s="48"/>
    </row>
    <row r="131" spans="1:11" x14ac:dyDescent="0.3">
      <c r="A131" s="14"/>
      <c r="B131" s="56"/>
      <c r="C131" s="116" t="s">
        <v>68</v>
      </c>
      <c r="D131" s="54">
        <v>1</v>
      </c>
      <c r="E131" s="68" t="s">
        <v>18</v>
      </c>
      <c r="F131" s="16">
        <v>0</v>
      </c>
      <c r="G131" s="16">
        <f t="shared" si="5"/>
        <v>0</v>
      </c>
      <c r="H131" s="75"/>
      <c r="I131" s="73"/>
      <c r="J131" s="90"/>
      <c r="K131" s="48"/>
    </row>
    <row r="132" spans="1:11" x14ac:dyDescent="0.3">
      <c r="A132" s="19"/>
      <c r="B132" s="19"/>
      <c r="C132" s="19"/>
      <c r="D132" s="19"/>
      <c r="E132" s="19"/>
      <c r="F132" s="20" t="s">
        <v>6</v>
      </c>
      <c r="G132" s="21">
        <f>SUM(G123:G131)</f>
        <v>0</v>
      </c>
      <c r="H132" s="75"/>
      <c r="I132" s="73"/>
      <c r="J132" s="90"/>
      <c r="K132" s="48"/>
    </row>
    <row r="133" spans="1:11" x14ac:dyDescent="0.3">
      <c r="A133" s="19"/>
      <c r="B133" s="19"/>
      <c r="C133" s="19"/>
      <c r="D133" s="19"/>
      <c r="E133" s="19"/>
      <c r="F133" s="22" t="s">
        <v>7</v>
      </c>
      <c r="G133" s="23">
        <v>0</v>
      </c>
      <c r="H133" s="75"/>
      <c r="I133" s="73"/>
      <c r="J133" s="90"/>
      <c r="K133" s="48"/>
    </row>
    <row r="134" spans="1:11" ht="15.6" x14ac:dyDescent="0.3">
      <c r="B134" s="24" t="s">
        <v>78</v>
      </c>
      <c r="C134" s="8"/>
      <c r="D134" s="9"/>
      <c r="E134" s="9"/>
      <c r="F134" s="9"/>
      <c r="G134" s="13"/>
      <c r="H134" s="75"/>
      <c r="I134" s="73"/>
      <c r="J134" s="90"/>
      <c r="K134" s="48"/>
    </row>
    <row r="135" spans="1:11" ht="41.4" x14ac:dyDescent="0.3">
      <c r="A135" s="10"/>
      <c r="B135" s="10" t="s">
        <v>1</v>
      </c>
      <c r="C135" s="10" t="s">
        <v>2</v>
      </c>
      <c r="D135" s="11" t="s">
        <v>3</v>
      </c>
      <c r="E135" s="12" t="s">
        <v>4</v>
      </c>
      <c r="F135" s="12" t="s">
        <v>16</v>
      </c>
      <c r="G135" s="12" t="s">
        <v>17</v>
      </c>
      <c r="H135" s="75"/>
      <c r="I135" s="73"/>
      <c r="J135" s="90"/>
      <c r="K135" s="48"/>
    </row>
    <row r="136" spans="1:11" ht="48.6" x14ac:dyDescent="0.3">
      <c r="A136" s="14"/>
      <c r="B136" s="56"/>
      <c r="C136" s="54" t="s">
        <v>79</v>
      </c>
      <c r="D136" s="54">
        <v>1</v>
      </c>
      <c r="E136" s="68" t="s">
        <v>5</v>
      </c>
      <c r="F136" s="16">
        <v>0</v>
      </c>
      <c r="G136" s="16">
        <f>D136*F136</f>
        <v>0</v>
      </c>
      <c r="H136" s="75"/>
      <c r="I136" s="73"/>
      <c r="J136" s="90"/>
      <c r="K136" s="48"/>
    </row>
    <row r="137" spans="1:11" ht="60.6" x14ac:dyDescent="0.3">
      <c r="A137" s="14"/>
      <c r="B137" s="56"/>
      <c r="C137" s="54" t="s">
        <v>71</v>
      </c>
      <c r="D137" s="54">
        <v>1</v>
      </c>
      <c r="E137" s="68" t="s">
        <v>5</v>
      </c>
      <c r="F137" s="16">
        <v>0</v>
      </c>
      <c r="G137" s="16">
        <f t="shared" ref="G137:G144" si="6">D137*F137</f>
        <v>0</v>
      </c>
      <c r="H137" s="75"/>
      <c r="I137" s="73"/>
      <c r="J137" s="90"/>
      <c r="K137" s="48"/>
    </row>
    <row r="138" spans="1:11" ht="36.6" x14ac:dyDescent="0.3">
      <c r="A138" s="14"/>
      <c r="B138" s="56"/>
      <c r="C138" s="54" t="s">
        <v>80</v>
      </c>
      <c r="D138" s="54">
        <v>1</v>
      </c>
      <c r="E138" s="68" t="s">
        <v>5</v>
      </c>
      <c r="F138" s="16">
        <v>0</v>
      </c>
      <c r="G138" s="16">
        <f t="shared" si="6"/>
        <v>0</v>
      </c>
      <c r="H138" s="75"/>
      <c r="I138" s="73"/>
      <c r="J138" s="90"/>
      <c r="K138" s="48"/>
    </row>
    <row r="139" spans="1:11" ht="48.6" x14ac:dyDescent="0.3">
      <c r="A139" s="14"/>
      <c r="B139" s="56"/>
      <c r="C139" s="54" t="s">
        <v>81</v>
      </c>
      <c r="D139" s="54">
        <v>1</v>
      </c>
      <c r="E139" s="68" t="s">
        <v>5</v>
      </c>
      <c r="F139" s="16">
        <v>0</v>
      </c>
      <c r="G139" s="16">
        <f t="shared" si="6"/>
        <v>0</v>
      </c>
      <c r="H139" s="75"/>
      <c r="I139" s="73"/>
      <c r="J139" s="90"/>
      <c r="K139" s="48"/>
    </row>
    <row r="140" spans="1:11" ht="36.6" x14ac:dyDescent="0.3">
      <c r="A140" s="14"/>
      <c r="B140" s="56"/>
      <c r="C140" s="54" t="s">
        <v>82</v>
      </c>
      <c r="D140" s="54">
        <v>1</v>
      </c>
      <c r="E140" s="68" t="s">
        <v>5</v>
      </c>
      <c r="F140" s="16">
        <v>0</v>
      </c>
      <c r="G140" s="16">
        <f t="shared" si="6"/>
        <v>0</v>
      </c>
      <c r="H140" s="75"/>
      <c r="I140" s="73"/>
      <c r="J140" s="90"/>
      <c r="K140" s="48"/>
    </row>
    <row r="141" spans="1:11" ht="48.6" x14ac:dyDescent="0.3">
      <c r="A141" s="14"/>
      <c r="B141" s="56"/>
      <c r="C141" s="54" t="s">
        <v>76</v>
      </c>
      <c r="D141" s="54">
        <v>1</v>
      </c>
      <c r="E141" s="68" t="s">
        <v>5</v>
      </c>
      <c r="F141" s="16">
        <v>0</v>
      </c>
      <c r="G141" s="16">
        <f t="shared" si="6"/>
        <v>0</v>
      </c>
      <c r="H141" s="75"/>
      <c r="I141" s="73"/>
      <c r="J141" s="90"/>
      <c r="K141" s="48"/>
    </row>
    <row r="142" spans="1:11" ht="24.6" x14ac:dyDescent="0.3">
      <c r="A142" s="14"/>
      <c r="B142" s="56"/>
      <c r="C142" s="54" t="s">
        <v>77</v>
      </c>
      <c r="D142" s="54">
        <v>1</v>
      </c>
      <c r="E142" s="68" t="s">
        <v>18</v>
      </c>
      <c r="F142" s="16">
        <v>0</v>
      </c>
      <c r="G142" s="16">
        <f t="shared" si="6"/>
        <v>0</v>
      </c>
      <c r="H142" s="75"/>
      <c r="I142" s="73"/>
      <c r="J142" s="90"/>
      <c r="K142" s="48"/>
    </row>
    <row r="143" spans="1:11" x14ac:dyDescent="0.3">
      <c r="A143" s="14"/>
      <c r="B143" s="56"/>
      <c r="C143" s="116" t="s">
        <v>83</v>
      </c>
      <c r="D143" s="54">
        <v>1</v>
      </c>
      <c r="E143" s="68" t="s">
        <v>5</v>
      </c>
      <c r="F143" s="16">
        <v>0</v>
      </c>
      <c r="G143" s="16">
        <f t="shared" si="6"/>
        <v>0</v>
      </c>
      <c r="H143" s="75"/>
      <c r="I143" s="73"/>
      <c r="J143" s="90"/>
      <c r="K143" s="48"/>
    </row>
    <row r="144" spans="1:11" x14ac:dyDescent="0.3">
      <c r="A144" s="14"/>
      <c r="B144" s="56"/>
      <c r="C144" s="116" t="s">
        <v>68</v>
      </c>
      <c r="D144" s="54">
        <v>1</v>
      </c>
      <c r="E144" s="68" t="s">
        <v>18</v>
      </c>
      <c r="F144" s="16">
        <v>0</v>
      </c>
      <c r="G144" s="16">
        <f t="shared" si="6"/>
        <v>0</v>
      </c>
      <c r="H144" s="75"/>
      <c r="I144" s="73"/>
      <c r="J144" s="90"/>
      <c r="K144" s="48"/>
    </row>
    <row r="145" spans="1:14" x14ac:dyDescent="0.3">
      <c r="A145" s="19"/>
      <c r="B145" s="19"/>
      <c r="C145" s="19"/>
      <c r="D145" s="19"/>
      <c r="E145" s="19"/>
      <c r="F145" s="20" t="s">
        <v>6</v>
      </c>
      <c r="G145" s="21">
        <f>SUM(G136:G144)</f>
        <v>0</v>
      </c>
      <c r="H145" s="75"/>
      <c r="I145" s="73"/>
      <c r="J145" s="90"/>
      <c r="K145" s="48"/>
    </row>
    <row r="146" spans="1:14" x14ac:dyDescent="0.3">
      <c r="A146" s="19"/>
      <c r="B146" s="19"/>
      <c r="C146" s="19"/>
      <c r="D146" s="19"/>
      <c r="E146" s="19"/>
      <c r="F146" s="22" t="s">
        <v>7</v>
      </c>
      <c r="G146" s="23">
        <v>0</v>
      </c>
      <c r="H146" s="75"/>
      <c r="I146" s="73"/>
      <c r="J146" s="90"/>
      <c r="K146" s="48"/>
    </row>
    <row r="147" spans="1:14" ht="15.6" x14ac:dyDescent="0.3">
      <c r="B147" s="24" t="s">
        <v>84</v>
      </c>
      <c r="C147" s="8"/>
      <c r="D147" s="9"/>
      <c r="E147" s="9"/>
      <c r="F147" s="9"/>
      <c r="G147" s="13"/>
      <c r="H147" s="75"/>
      <c r="I147" s="73"/>
      <c r="J147" s="90"/>
      <c r="K147" s="48"/>
    </row>
    <row r="148" spans="1:14" ht="41.4" x14ac:dyDescent="0.3">
      <c r="A148" s="10"/>
      <c r="B148" s="10" t="s">
        <v>1</v>
      </c>
      <c r="C148" s="10" t="s">
        <v>2</v>
      </c>
      <c r="D148" s="11" t="s">
        <v>3</v>
      </c>
      <c r="E148" s="12" t="s">
        <v>4</v>
      </c>
      <c r="F148" s="12" t="s">
        <v>16</v>
      </c>
      <c r="G148" s="12" t="s">
        <v>17</v>
      </c>
      <c r="H148" s="75"/>
      <c r="I148" s="73"/>
      <c r="J148" s="90"/>
      <c r="K148" s="48"/>
    </row>
    <row r="149" spans="1:14" x14ac:dyDescent="0.3">
      <c r="A149" s="14"/>
      <c r="B149" s="56"/>
      <c r="C149" s="54" t="s">
        <v>85</v>
      </c>
      <c r="D149" s="54">
        <v>2</v>
      </c>
      <c r="E149" s="68" t="s">
        <v>5</v>
      </c>
      <c r="F149" s="16">
        <v>0</v>
      </c>
      <c r="G149" s="16">
        <f>D149*F149</f>
        <v>0</v>
      </c>
      <c r="H149" s="75"/>
      <c r="I149" s="73"/>
      <c r="J149" s="90"/>
      <c r="K149" s="48"/>
    </row>
    <row r="150" spans="1:14" x14ac:dyDescent="0.3">
      <c r="A150" s="99"/>
      <c r="B150" s="70"/>
      <c r="C150" s="97"/>
      <c r="D150" s="97"/>
      <c r="E150" s="98"/>
      <c r="F150" s="20" t="s">
        <v>6</v>
      </c>
      <c r="G150" s="21">
        <f>G149</f>
        <v>0</v>
      </c>
      <c r="H150" s="75"/>
      <c r="I150" s="73"/>
      <c r="J150" s="90"/>
      <c r="K150" s="48"/>
    </row>
    <row r="151" spans="1:14" ht="15" thickBot="1" x14ac:dyDescent="0.35">
      <c r="A151" s="19"/>
      <c r="B151" s="19"/>
      <c r="C151" s="33"/>
      <c r="D151" s="33"/>
      <c r="E151" s="33"/>
      <c r="F151" s="22" t="s">
        <v>7</v>
      </c>
      <c r="G151" s="23" t="s">
        <v>14</v>
      </c>
      <c r="H151" s="75"/>
      <c r="I151" s="73"/>
      <c r="J151" s="90"/>
      <c r="K151" s="48"/>
    </row>
    <row r="152" spans="1:14" ht="16.2" thickBot="1" x14ac:dyDescent="0.35">
      <c r="A152" s="126" t="s">
        <v>8</v>
      </c>
      <c r="B152" s="127"/>
      <c r="C152" s="128"/>
      <c r="D152" s="34"/>
      <c r="E152" s="35"/>
      <c r="F152" s="35"/>
      <c r="G152" s="101">
        <f>G21+G41+G64+G90+G114+G119+G132+G145+G150</f>
        <v>0</v>
      </c>
      <c r="H152" s="100"/>
      <c r="I152" s="7"/>
      <c r="J152" s="95"/>
      <c r="L152" s="7"/>
      <c r="M152" s="96"/>
      <c r="N152" s="72"/>
    </row>
    <row r="153" spans="1:14" ht="16.2" thickBot="1" x14ac:dyDescent="0.35">
      <c r="A153" s="129" t="s">
        <v>9</v>
      </c>
      <c r="B153" s="130"/>
      <c r="C153" s="131"/>
      <c r="D153" s="36"/>
      <c r="E153" s="37"/>
      <c r="F153" s="37"/>
      <c r="G153" s="102">
        <f>G22+G42+G65+G91+G115+G120+G133+G146</f>
        <v>0</v>
      </c>
      <c r="H153" s="103"/>
      <c r="I153" s="95"/>
    </row>
    <row r="154" spans="1:14" ht="24" thickBot="1" x14ac:dyDescent="0.5">
      <c r="A154" s="132" t="s">
        <v>10</v>
      </c>
      <c r="B154" s="133"/>
      <c r="C154" s="133"/>
      <c r="D154" s="38"/>
      <c r="E154" s="39"/>
      <c r="F154" s="39"/>
      <c r="G154" s="104">
        <f>G152+G153</f>
        <v>0</v>
      </c>
      <c r="H154" s="103"/>
      <c r="I154" s="95"/>
      <c r="J154" s="115"/>
    </row>
    <row r="155" spans="1:14" ht="15" thickTop="1" x14ac:dyDescent="0.3">
      <c r="A155" s="26"/>
      <c r="B155" s="27"/>
      <c r="C155" s="28"/>
      <c r="D155" s="29"/>
      <c r="E155" s="30"/>
      <c r="F155" s="31"/>
      <c r="G155" s="32"/>
    </row>
    <row r="157" spans="1:14" x14ac:dyDescent="0.3">
      <c r="G157" s="41"/>
      <c r="M157"/>
    </row>
  </sheetData>
  <mergeCells count="3">
    <mergeCell ref="A152:C152"/>
    <mergeCell ref="A153:C153"/>
    <mergeCell ref="A154:C154"/>
  </mergeCells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rowBreaks count="3" manualBreakCount="3">
    <brk id="91" max="6" man="1"/>
    <brk id="109" max="6" man="1"/>
    <brk id="1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krycí list</vt:lpstr>
      <vt:lpstr>SO-02 ČMS</vt:lpstr>
      <vt:lpstr>'krycí list'!Oblast_tisku</vt:lpstr>
      <vt:lpstr>'SO-02 ČMS'!Oblast_tisku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2024-12-13T12:17:08Z</dcterms:modified>
</cp:coreProperties>
</file>