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6147\Desktop\Boris\Infraštruktúra\Trolejbusové trate\TT Dolné Hony\Časť Dvojkrížna\DNS\"/>
    </mc:Choice>
  </mc:AlternateContent>
  <xr:revisionPtr revIDLastSave="0" documentId="13_ncr:1_{1C74DE87-046D-48D2-87DA-F7F2D2E46A13}" xr6:coauthVersionLast="47" xr6:coauthVersionMax="47" xr10:uidLastSave="{00000000-0000-0000-0000-000000000000}"/>
  <workbookProtection workbookAlgorithmName="SHA-512" workbookHashValue="hK5Be9Ej4rFVTTi15XOtYxgYWhO+PnpRANmf1dVxpxl/co6guVbLfrjeQg6pWjUzyJqWVyLa2LFESpMKpJk75w==" workbookSaltValue="lPoNAphC41IfeTJYpwWPsg==" workbookSpinCount="100000" lockStructure="1"/>
  <bookViews>
    <workbookView xWindow="-120" yWindow="-120" windowWidth="29040" windowHeight="15720" xr2:uid="{FCC509D0-7F9C-4AAA-9253-5A2FBBC6C4BB}"/>
  </bookViews>
  <sheets>
    <sheet name="Rozpočet" sheetId="4" r:id="rId1"/>
  </sheets>
  <definedNames>
    <definedName name="_xlnm.Print_Area" localSheetId="0">Rozpočet!$A$1:$H$98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4" i="4" l="1"/>
  <c r="H46" i="4"/>
  <c r="H45" i="4"/>
  <c r="H43" i="4"/>
  <c r="H27" i="4"/>
  <c r="H21" i="4"/>
  <c r="H19" i="4"/>
  <c r="A85" i="4"/>
  <c r="D83" i="4"/>
  <c r="A83" i="4"/>
  <c r="A82" i="4"/>
  <c r="H76" i="4"/>
  <c r="H75" i="4"/>
  <c r="H73" i="4"/>
  <c r="A72" i="4"/>
  <c r="A71" i="4"/>
  <c r="D70" i="4"/>
  <c r="A70" i="4"/>
  <c r="A61" i="4"/>
  <c r="A60" i="4"/>
  <c r="H52" i="4"/>
  <c r="H51" i="4"/>
  <c r="H50" i="4"/>
  <c r="H49" i="4"/>
  <c r="H48" i="4"/>
  <c r="H47" i="4"/>
  <c r="H44" i="4"/>
  <c r="H42" i="4"/>
  <c r="H41" i="4"/>
  <c r="H40" i="4"/>
  <c r="H39" i="4"/>
  <c r="H38" i="4"/>
  <c r="H36" i="4"/>
  <c r="H34" i="4"/>
  <c r="H33" i="4"/>
  <c r="H32" i="4"/>
  <c r="H31" i="4"/>
  <c r="H30" i="4"/>
  <c r="H28" i="4"/>
  <c r="H26" i="4"/>
  <c r="H25" i="4"/>
  <c r="H24" i="4"/>
  <c r="H23" i="4"/>
  <c r="H20" i="4"/>
  <c r="H18" i="4"/>
  <c r="H17" i="4"/>
  <c r="H16" i="4"/>
  <c r="H15" i="4"/>
  <c r="H14" i="4"/>
  <c r="H12" i="4"/>
  <c r="H10" i="4"/>
  <c r="H9" i="4"/>
  <c r="H8" i="4"/>
  <c r="H7" i="4"/>
  <c r="H6" i="4"/>
  <c r="H5" i="4"/>
  <c r="A4" i="4"/>
  <c r="A5" i="4" s="1"/>
  <c r="H13" i="4" l="1"/>
  <c r="H35" i="4"/>
  <c r="H53" i="4"/>
  <c r="H11" i="4"/>
  <c r="H22" i="4"/>
  <c r="H29" i="4"/>
  <c r="H37" i="4"/>
  <c r="A6" i="4"/>
  <c r="A86" i="4"/>
  <c r="H61" i="4" l="1"/>
  <c r="H63" i="4" s="1"/>
  <c r="A7" i="4"/>
  <c r="A87" i="4"/>
  <c r="A88" i="4" s="1"/>
  <c r="H64" i="4" l="1"/>
  <c r="H62" i="4"/>
  <c r="H74" i="4"/>
  <c r="H83" i="4" s="1"/>
  <c r="H87" i="4" s="1"/>
  <c r="A8" i="4"/>
  <c r="A9" i="4" s="1"/>
  <c r="A89" i="4"/>
  <c r="A90" i="4" s="1"/>
  <c r="H70" i="4" l="1"/>
  <c r="H86" i="4" s="1"/>
  <c r="A10" i="4"/>
  <c r="A11" i="4" s="1"/>
  <c r="H88" i="4"/>
  <c r="H89" i="4" l="1"/>
  <c r="H90" i="4" s="1"/>
  <c r="A12" i="4"/>
  <c r="A13" i="4" l="1"/>
  <c r="A14" i="4" l="1"/>
  <c r="A15" i="4" s="1"/>
  <c r="A16" i="4" l="1"/>
  <c r="A17" i="4" l="1"/>
  <c r="A18" i="4" l="1"/>
  <c r="A19" i="4" l="1"/>
  <c r="A20" i="4" l="1"/>
  <c r="A21" i="4" l="1"/>
  <c r="A22" i="4" l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2" i="4" l="1"/>
  <c r="A51" i="4"/>
  <c r="A53" i="4" l="1"/>
  <c r="A54" i="4" s="1"/>
  <c r="A62" i="4" s="1"/>
  <c r="A63" i="4" s="1"/>
  <c r="A64" i="4" s="1"/>
  <c r="A73" i="4" s="1"/>
  <c r="A74" i="4" s="1"/>
  <c r="A75" i="4" s="1"/>
</calcChain>
</file>

<file path=xl/sharedStrings.xml><?xml version="1.0" encoding="utf-8"?>
<sst xmlns="http://schemas.openxmlformats.org/spreadsheetml/2006/main" count="199" uniqueCount="83">
  <si>
    <t>m</t>
  </si>
  <si>
    <t>KCN</t>
  </si>
  <si>
    <t>Popis Položky</t>
  </si>
  <si>
    <t>MJ</t>
  </si>
  <si>
    <t>Počet</t>
  </si>
  <si>
    <t>Materiál a práca</t>
  </si>
  <si>
    <t>ks</t>
  </si>
  <si>
    <t>položenie trakčného kábla AYKCY 1x500 vrátane dodávky kábla a ziadenia pieskového lôžka</t>
  </si>
  <si>
    <t>ukončenie trakčného kábla AYKCY 1x500 okom vrátane dodávky oka a zapojenia</t>
  </si>
  <si>
    <t>Osadenie ochranných trubiek na TS napájacieho bodu vrátane pripáskovania systémom Bandimex</t>
  </si>
  <si>
    <t>Práca elektromontéra všeobecne</t>
  </si>
  <si>
    <t>hod</t>
  </si>
  <si>
    <t>Manipulácie v trakčnej sieti - B - príkaz</t>
  </si>
  <si>
    <t>&gt;</t>
  </si>
  <si>
    <t>spolu</t>
  </si>
  <si>
    <t>HZS a revízia</t>
  </si>
  <si>
    <t>Východisková revízia</t>
  </si>
  <si>
    <t>Geodetické zameranie úložných zariadení v systéme SJTSK</t>
  </si>
  <si>
    <t>CENOVÁ PONUKA - REKAPITULÁCIA</t>
  </si>
  <si>
    <t>€</t>
  </si>
  <si>
    <t>...</t>
  </si>
  <si>
    <t>Celkom (bez DPH)</t>
  </si>
  <si>
    <t>DPH</t>
  </si>
  <si>
    <t>%</t>
  </si>
  <si>
    <t>Celkom (vrátane DPH)</t>
  </si>
  <si>
    <t>Výkop ryhy 0,3 x 0,7 m ručne v zeleni</t>
  </si>
  <si>
    <t>Zához ryhy 0,3 x 0,7 m ručne v zeleni</t>
  </si>
  <si>
    <t>Výstražná folia položenie vrátane dodávky</t>
  </si>
  <si>
    <t>Mechanická ochrana osadenie vrátane dodávky</t>
  </si>
  <si>
    <t>Osadenie bleskoistky napájacieho bodu na TS vrátane dodávky a zriadenia uzemnenia</t>
  </si>
  <si>
    <t>Skrinka meracej svorky uzemnenia bleskoistky</t>
  </si>
  <si>
    <t>osadenie skrinky meracej svorky uzemnenia bleskoistky</t>
  </si>
  <si>
    <t xml:space="preserve">Kábel CHBU 1x120 </t>
  </si>
  <si>
    <t>Cu káblové oko lisovacie 120x16 Ku-L</t>
  </si>
  <si>
    <t>MatMont</t>
  </si>
  <si>
    <t>Zriadenie uzemnenia TRP alebo TRM + dodávka (ZD 1x,  Rz=max 15 Ohm)</t>
  </si>
  <si>
    <t>Zriadenie uzemnenia NB + dodávka (ZD 2x,  Rz=max 10 Ohm)</t>
  </si>
  <si>
    <t>Svorka trolejbusová kábel CHBU 1x120 - trolej 100</t>
  </si>
  <si>
    <t>Položenie chráničiek v ceste vrátane dodávky chráničiek FX-KVS D110</t>
  </si>
  <si>
    <t>Osadenie výzbroja napájacieho bodu na TS vrátane dodávky 2 OMD 3/2000 s ručným pohonom</t>
  </si>
  <si>
    <t>Označenie traťových rozvádzačov - bezpečnostné nálepky + prevádzkové značenie</t>
  </si>
  <si>
    <t>Osadenie káblovej šachty OKŠ - plastová pojazďovaná 0,6 x 0,6 x 0,6 m vrátane dodávky</t>
  </si>
  <si>
    <t>Položenie optickej chráničky HDPE DuraPack 40/32 +7x10/8 do výkopu vrátane dodávky</t>
  </si>
  <si>
    <t>Optický kábel TKF, singlemód LMTC 96xSM, G.657.A1</t>
  </si>
  <si>
    <t>Zafúknutie optického kábla</t>
  </si>
  <si>
    <t>Meranie optického kábla počas montáže (pri 1310nm), po zafúknutí</t>
  </si>
  <si>
    <t>Záverečné meranie optického kábla (1310, 1550 nm) z oboch strán (priamou metódou, metódou spätného rozptylu)</t>
  </si>
  <si>
    <t>Výkop jám pre OKŠ ručne  chodník / zeleň</t>
  </si>
  <si>
    <t>Zaistenie výkopov - BOZP</t>
  </si>
  <si>
    <t>Nalepenie a dodávka bezpečnostných nálepiek a nálepiek označenia TS</t>
  </si>
  <si>
    <t>set</t>
  </si>
  <si>
    <t>zariadenie staveniska</t>
  </si>
  <si>
    <t>podružný materiál</t>
  </si>
  <si>
    <t>doprava</t>
  </si>
  <si>
    <t>Údržba zelene počas obdobia do ukončenia rozkopávok, polievanie, kosenie, ...cca 0,5 roka</t>
  </si>
  <si>
    <t>Osadenie trakčného rozvádzača komplet vrátane dodávky TRP/TRM so 6-mi odpojovačmi</t>
  </si>
  <si>
    <t>Príchytka gumená na CHBU 1x120 s oceľovou sťahovacou páskou montáž + dodávka</t>
  </si>
  <si>
    <t>Výkop ryhy 0,8 x 0,7 m ručne v zeleni</t>
  </si>
  <si>
    <t>Riadený pretlak pod chodníkom a cestou A - A - počet chráničiek 8xFXFVS D110</t>
  </si>
  <si>
    <t>Výkop štartovacej jamy 1,5 x 3,0 x 1,0  m ručne zeleň</t>
  </si>
  <si>
    <t>Výkop očakávacej jamy 2,0 x 2,0 x 1,0 m ručne zeleň</t>
  </si>
  <si>
    <t>Patch panel pre 24 ukončení E2000/APC, komplet vybavený (pigtaily, kazety, ochrany zvarov)</t>
  </si>
  <si>
    <t>Montáž Patch panelu</t>
  </si>
  <si>
    <t>Spájanie optických vlákien zvarovaním</t>
  </si>
  <si>
    <t>Prepojovací patch kábel SM E2000/APC, 1m</t>
  </si>
  <si>
    <t>Pigtail SM E2000/APC</t>
  </si>
  <si>
    <t>Montáž pigtail-u</t>
  </si>
  <si>
    <t>Zmrašťovacie trubičky spojov 40 mm</t>
  </si>
  <si>
    <t>Priechodky, spojky a iný spojovací materiál pre HDPE chráničku</t>
  </si>
  <si>
    <t>Osadenie optického rozvádzača - rozvádzač Hasma pilierový vrátane dodávky</t>
  </si>
  <si>
    <t>Zához ryhy 0,8 x 0,7 m ručne v zeleni</t>
  </si>
  <si>
    <t>Zához štartovacej jamy 3,0 x 1,5 x 1,0</t>
  </si>
  <si>
    <t>Zához očakávacej jamy 2,0 x 2,0 x 1,0</t>
  </si>
  <si>
    <t>Montáž prevesu napájacieho bodu NB 1658B vrátane dodávky materiálu (objímky, ocel. lano FeZn50, izolátory, ..)</t>
  </si>
  <si>
    <t>POD - vypracovanie, rozkopávkové povolenie, ...</t>
  </si>
  <si>
    <t>PD v stupni DRS/DSRS</t>
  </si>
  <si>
    <t>P. č.</t>
  </si>
  <si>
    <t>Kód 
položky</t>
  </si>
  <si>
    <t>V Bratislave, dňa:</t>
  </si>
  <si>
    <t>MC 
bez DPH</t>
  </si>
  <si>
    <t>CENA 
bez DPH</t>
  </si>
  <si>
    <t>Zabezpečenie výkonu úradnej skúšky pre UTZE v zmysle zákona č. 513/2009 Z. z.</t>
  </si>
  <si>
    <r>
      <t xml:space="preserve">ROZPOČET
</t>
    </r>
    <r>
      <rPr>
        <sz val="18"/>
        <color theme="0"/>
        <rFont val="Roboto"/>
        <charset val="238"/>
      </rPr>
      <t>Stavba: Modernizácia rozvodov trakčných káblov DPB, a.s. - Dolné hony - I. etapa, časť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</si>
</sst>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"/>
    <numFmt numFmtId="165" formatCode="#,##0_ ;\-#,##0\ "/>
    <numFmt numFmtId="166" formatCode="_-* #,##0.00\ [$€-1]_-;\-* #,##0.00\ [$€-1]_-;_-* &quot;-&quot;??\ [$€-1]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Roboto"/>
      <charset val="238"/>
    </font>
    <font>
      <b/>
      <sz val="12"/>
      <name val="Roboto"/>
      <charset val="238"/>
    </font>
    <font>
      <sz val="12"/>
      <color theme="1"/>
      <name val="Roboto"/>
      <charset val="238"/>
    </font>
    <font>
      <sz val="12"/>
      <color rgb="FF000000"/>
      <name val="Roboto"/>
      <charset val="238"/>
    </font>
    <font>
      <b/>
      <u/>
      <sz val="12"/>
      <name val="Roboto"/>
      <charset val="238"/>
    </font>
    <font>
      <b/>
      <sz val="12"/>
      <color theme="0"/>
      <name val="Roboto"/>
      <charset val="238"/>
    </font>
    <font>
      <b/>
      <sz val="24"/>
      <color theme="0"/>
      <name val="Roboto"/>
      <charset val="238"/>
    </font>
    <font>
      <sz val="18"/>
      <color theme="0"/>
      <name val="Roboto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C00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76">
    <xf numFmtId="0" fontId="0" fillId="0" borderId="0" xfId="0"/>
    <xf numFmtId="0" fontId="4" fillId="0" borderId="1" xfId="0" applyFont="1" applyBorder="1" applyAlignment="1" applyProtection="1">
      <alignment vertical="center" wrapText="1"/>
      <protection locked="0" hidden="1"/>
    </xf>
    <xf numFmtId="0" fontId="3" fillId="0" borderId="1" xfId="0" applyFont="1" applyBorder="1" applyAlignment="1" applyProtection="1">
      <alignment vertical="center" wrapText="1"/>
      <protection locked="0" hidden="1"/>
    </xf>
    <xf numFmtId="2" fontId="3" fillId="0" borderId="1" xfId="0" applyNumberFormat="1" applyFont="1" applyBorder="1" applyAlignment="1" applyProtection="1">
      <alignment vertical="center"/>
      <protection locked="0"/>
    </xf>
    <xf numFmtId="2" fontId="3" fillId="0" borderId="1" xfId="0" applyNumberFormat="1" applyFont="1" applyBorder="1" applyAlignment="1" applyProtection="1">
      <alignment horizontal="center" vertical="center"/>
      <protection locked="0" hidden="1"/>
    </xf>
    <xf numFmtId="0" fontId="3" fillId="0" borderId="1" xfId="0" applyFont="1" applyBorder="1" applyAlignment="1" applyProtection="1">
      <alignment horizontal="center" vertical="center"/>
      <protection locked="0" hidden="1"/>
    </xf>
    <xf numFmtId="165" fontId="3" fillId="0" borderId="1" xfId="0" applyNumberFormat="1" applyFont="1" applyBorder="1" applyAlignment="1" applyProtection="1">
      <alignment horizontal="center" vertical="center"/>
      <protection locked="0" hidden="1"/>
    </xf>
    <xf numFmtId="165" fontId="3" fillId="0" borderId="3" xfId="0" applyNumberFormat="1" applyFont="1" applyBorder="1" applyAlignment="1" applyProtection="1">
      <alignment horizontal="center" vertical="center"/>
      <protection locked="0" hidden="1"/>
    </xf>
    <xf numFmtId="0" fontId="3" fillId="0" borderId="3" xfId="0" applyFont="1" applyBorder="1" applyAlignment="1" applyProtection="1">
      <alignment horizontal="center" vertical="center"/>
      <protection locked="0" hidden="1"/>
    </xf>
    <xf numFmtId="44" fontId="3" fillId="0" borderId="6" xfId="2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 wrapText="1"/>
      <protection locked="0" hidden="1"/>
    </xf>
    <xf numFmtId="165" fontId="3" fillId="0" borderId="8" xfId="0" applyNumberFormat="1" applyFont="1" applyBorder="1" applyAlignment="1" applyProtection="1">
      <alignment horizontal="center" vertical="center"/>
      <protection locked="0" hidden="1"/>
    </xf>
    <xf numFmtId="0" fontId="3" fillId="0" borderId="8" xfId="0" applyFont="1" applyBorder="1" applyAlignment="1" applyProtection="1">
      <alignment horizontal="center" vertical="center"/>
      <protection locked="0" hidden="1"/>
    </xf>
    <xf numFmtId="0" fontId="4" fillId="0" borderId="3" xfId="0" applyFont="1" applyBorder="1" applyAlignment="1" applyProtection="1">
      <alignment horizontal="left" vertical="center" wrapText="1"/>
      <protection locked="0" hidden="1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44" fontId="4" fillId="0" borderId="6" xfId="2" applyFont="1" applyBorder="1" applyAlignment="1" applyProtection="1">
      <alignment vertical="center"/>
      <protection locked="0"/>
    </xf>
    <xf numFmtId="0" fontId="8" fillId="2" borderId="10" xfId="0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164" fontId="8" fillId="2" borderId="10" xfId="0" applyNumberFormat="1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  <protection locked="0" hidden="1"/>
    </xf>
    <xf numFmtId="164" fontId="3" fillId="0" borderId="3" xfId="0" applyNumberFormat="1" applyFont="1" applyBorder="1" applyAlignment="1" applyProtection="1">
      <alignment vertical="center"/>
      <protection locked="0" hidden="1"/>
    </xf>
    <xf numFmtId="4" fontId="3" fillId="0" borderId="4" xfId="0" applyNumberFormat="1" applyFont="1" applyBorder="1" applyAlignment="1" applyProtection="1">
      <alignment vertical="center"/>
      <protection locked="0" hidden="1"/>
    </xf>
    <xf numFmtId="0" fontId="3" fillId="0" borderId="5" xfId="0" applyFont="1" applyBorder="1" applyAlignment="1" applyProtection="1">
      <alignment horizontal="center" vertical="center"/>
      <protection locked="0" hidden="1"/>
    </xf>
    <xf numFmtId="49" fontId="3" fillId="0" borderId="1" xfId="0" applyNumberFormat="1" applyFont="1" applyBorder="1" applyAlignment="1" applyProtection="1">
      <alignment horizontal="center" vertical="center"/>
      <protection locked="0" hidden="1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166" fontId="6" fillId="0" borderId="1" xfId="0" applyNumberFormat="1" applyFont="1" applyBorder="1" applyAlignment="1" applyProtection="1">
      <alignment horizontal="center"/>
      <protection locked="0"/>
    </xf>
    <xf numFmtId="44" fontId="3" fillId="0" borderId="6" xfId="2" applyFont="1" applyBorder="1" applyAlignment="1" applyProtection="1">
      <alignment vertical="center"/>
      <protection locked="0" hidden="1"/>
    </xf>
    <xf numFmtId="0" fontId="5" fillId="0" borderId="1" xfId="0" applyFont="1" applyBorder="1" applyProtection="1">
      <protection locked="0"/>
    </xf>
    <xf numFmtId="0" fontId="5" fillId="0" borderId="1" xfId="0" applyFont="1" applyBorder="1" applyAlignment="1" applyProtection="1">
      <alignment horizontal="center"/>
      <protection locked="0"/>
    </xf>
    <xf numFmtId="1" fontId="3" fillId="0" borderId="1" xfId="1" applyNumberFormat="1" applyFont="1" applyBorder="1" applyAlignment="1" applyProtection="1">
      <alignment vertical="center" wrapText="1"/>
      <protection locked="0"/>
    </xf>
    <xf numFmtId="164" fontId="3" fillId="0" borderId="1" xfId="0" applyNumberFormat="1" applyFont="1" applyBorder="1" applyAlignment="1" applyProtection="1">
      <alignment vertical="center"/>
      <protection locked="0" hidden="1"/>
    </xf>
    <xf numFmtId="0" fontId="3" fillId="0" borderId="1" xfId="0" applyFont="1" applyBorder="1" applyAlignment="1" applyProtection="1">
      <alignment horizontal="center" vertical="center"/>
      <protection locked="0"/>
    </xf>
    <xf numFmtId="44" fontId="4" fillId="0" borderId="6" xfId="2" applyFont="1" applyBorder="1" applyAlignment="1" applyProtection="1">
      <alignment vertical="center"/>
      <protection locked="0" hidden="1"/>
    </xf>
    <xf numFmtId="44" fontId="3" fillId="0" borderId="1" xfId="2" applyFont="1" applyFill="1" applyBorder="1" applyAlignment="1" applyProtection="1">
      <alignment vertical="center"/>
      <protection locked="0" hidden="1"/>
    </xf>
    <xf numFmtId="0" fontId="3" fillId="0" borderId="7" xfId="0" applyFont="1" applyBorder="1" applyAlignment="1" applyProtection="1">
      <alignment horizontal="center" vertical="center"/>
      <protection locked="0" hidden="1"/>
    </xf>
    <xf numFmtId="0" fontId="3" fillId="0" borderId="8" xfId="0" applyFont="1" applyBorder="1" applyAlignment="1" applyProtection="1">
      <alignment horizontal="center" vertical="center"/>
      <protection locked="0"/>
    </xf>
    <xf numFmtId="164" fontId="3" fillId="0" borderId="8" xfId="0" applyNumberFormat="1" applyFont="1" applyBorder="1" applyAlignment="1" applyProtection="1">
      <alignment vertical="center"/>
      <protection locked="0" hidden="1"/>
    </xf>
    <xf numFmtId="44" fontId="4" fillId="0" borderId="9" xfId="2" applyFont="1" applyBorder="1" applyAlignment="1" applyProtection="1">
      <alignment vertical="center"/>
      <protection locked="0" hidden="1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164" fontId="3" fillId="0" borderId="0" xfId="0" applyNumberFormat="1" applyFont="1" applyAlignment="1" applyProtection="1">
      <alignment vertical="center"/>
      <protection locked="0"/>
    </xf>
    <xf numFmtId="44" fontId="3" fillId="0" borderId="0" xfId="2" applyFont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vertical="center" wrapText="1"/>
      <protection locked="0"/>
    </xf>
    <xf numFmtId="0" fontId="3" fillId="0" borderId="3" xfId="0" applyFont="1" applyBorder="1" applyAlignment="1" applyProtection="1">
      <alignment vertical="center"/>
      <protection locked="0"/>
    </xf>
    <xf numFmtId="44" fontId="3" fillId="0" borderId="4" xfId="2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8" xfId="0" applyFont="1" applyBorder="1" applyAlignment="1" applyProtection="1">
      <alignment vertical="center" wrapText="1"/>
      <protection locked="0"/>
    </xf>
    <xf numFmtId="0" fontId="3" fillId="0" borderId="8" xfId="0" applyFont="1" applyBorder="1" applyAlignment="1" applyProtection="1">
      <alignment vertical="center"/>
      <protection locked="0"/>
    </xf>
    <xf numFmtId="44" fontId="4" fillId="0" borderId="9" xfId="2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14" fontId="3" fillId="0" borderId="0" xfId="0" applyNumberFormat="1" applyFont="1" applyAlignment="1">
      <alignment horizontal="left" vertical="center" wrapText="1"/>
    </xf>
  </cellXfs>
  <cellStyles count="3">
    <cellStyle name="Mena" xfId="2" builtinId="4"/>
    <cellStyle name="Normálna" xfId="0" builtinId="0"/>
    <cellStyle name="normálne_Vykaz vymer kosice nad jazerom" xfId="1" xr:uid="{76FA0BAD-EA88-439F-8B4D-344D53A2C6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124933</xdr:colOff>
      <xdr:row>0</xdr:row>
      <xdr:rowOff>142875</xdr:rowOff>
    </xdr:from>
    <xdr:to>
      <xdr:col>1</xdr:col>
      <xdr:colOff>298910</xdr:colOff>
      <xdr:row>1</xdr:row>
      <xdr:rowOff>363200</xdr:rowOff>
    </xdr:to>
    <xdr:pic>
      <xdr:nvPicPr>
        <xdr:cNvPr id="2" name="Grafický objekt 1">
          <a:extLst>
            <a:ext uri="{FF2B5EF4-FFF2-40B4-BE49-F238E27FC236}">
              <a16:creationId xmlns:a16="http://schemas.microsoft.com/office/drawing/2014/main" id="{83A4E875-5E1B-4902-A1A0-6B00004A28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24933" y="142875"/>
          <a:ext cx="621652" cy="610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79BD1-A269-4CE1-B65F-4E95D6F50FBA}">
  <sheetPr>
    <tabColor rgb="FFC00000"/>
    <pageSetUpPr fitToPage="1"/>
  </sheetPr>
  <dimension ref="A1:I98"/>
  <sheetViews>
    <sheetView showGridLines="0" tabSelected="1" topLeftCell="A34" zoomScale="70" zoomScaleNormal="70" workbookViewId="0">
      <selection activeCell="D50" sqref="D50"/>
    </sheetView>
  </sheetViews>
  <sheetFormatPr defaultRowHeight="15.75" x14ac:dyDescent="0.25"/>
  <cols>
    <col min="1" max="1" width="6.7109375" style="24" customWidth="1"/>
    <col min="2" max="2" width="12" style="24" customWidth="1"/>
    <col min="3" max="3" width="10.28515625" style="24" customWidth="1"/>
    <col min="4" max="4" width="110.42578125" style="25" customWidth="1"/>
    <col min="5" max="5" width="5.7109375" style="24" customWidth="1"/>
    <col min="6" max="6" width="9.7109375" style="24" bestFit="1" customWidth="1"/>
    <col min="7" max="7" width="15.28515625" style="26" bestFit="1" customWidth="1"/>
    <col min="8" max="8" width="20.28515625" style="22" customWidth="1"/>
    <col min="9" max="253" width="9.140625" style="22"/>
    <col min="254" max="255" width="4.7109375" style="22" customWidth="1"/>
    <col min="256" max="256" width="11.140625" style="22" bestFit="1" customWidth="1"/>
    <col min="257" max="257" width="83.85546875" style="22" bestFit="1" customWidth="1"/>
    <col min="258" max="258" width="5.7109375" style="22" customWidth="1"/>
    <col min="259" max="259" width="7.7109375" style="22" customWidth="1"/>
    <col min="260" max="260" width="12.42578125" style="22" bestFit="1" customWidth="1"/>
    <col min="261" max="261" width="12.42578125" style="22" customWidth="1"/>
    <col min="262" max="509" width="9.140625" style="22"/>
    <col min="510" max="511" width="4.7109375" style="22" customWidth="1"/>
    <col min="512" max="512" width="11.140625" style="22" bestFit="1" customWidth="1"/>
    <col min="513" max="513" width="83.85546875" style="22" bestFit="1" customWidth="1"/>
    <col min="514" max="514" width="5.7109375" style="22" customWidth="1"/>
    <col min="515" max="515" width="7.7109375" style="22" customWidth="1"/>
    <col min="516" max="516" width="12.42578125" style="22" bestFit="1" customWidth="1"/>
    <col min="517" max="517" width="12.42578125" style="22" customWidth="1"/>
    <col min="518" max="765" width="9.140625" style="22"/>
    <col min="766" max="767" width="4.7109375" style="22" customWidth="1"/>
    <col min="768" max="768" width="11.140625" style="22" bestFit="1" customWidth="1"/>
    <col min="769" max="769" width="83.85546875" style="22" bestFit="1" customWidth="1"/>
    <col min="770" max="770" width="5.7109375" style="22" customWidth="1"/>
    <col min="771" max="771" width="7.7109375" style="22" customWidth="1"/>
    <col min="772" max="772" width="12.42578125" style="22" bestFit="1" customWidth="1"/>
    <col min="773" max="773" width="12.42578125" style="22" customWidth="1"/>
    <col min="774" max="1021" width="9.140625" style="22"/>
    <col min="1022" max="1023" width="4.7109375" style="22" customWidth="1"/>
    <col min="1024" max="1024" width="11.140625" style="22" bestFit="1" customWidth="1"/>
    <col min="1025" max="1025" width="83.85546875" style="22" bestFit="1" customWidth="1"/>
    <col min="1026" max="1026" width="5.7109375" style="22" customWidth="1"/>
    <col min="1027" max="1027" width="7.7109375" style="22" customWidth="1"/>
    <col min="1028" max="1028" width="12.42578125" style="22" bestFit="1" customWidth="1"/>
    <col min="1029" max="1029" width="12.42578125" style="22" customWidth="1"/>
    <col min="1030" max="1277" width="9.140625" style="22"/>
    <col min="1278" max="1279" width="4.7109375" style="22" customWidth="1"/>
    <col min="1280" max="1280" width="11.140625" style="22" bestFit="1" customWidth="1"/>
    <col min="1281" max="1281" width="83.85546875" style="22" bestFit="1" customWidth="1"/>
    <col min="1282" max="1282" width="5.7109375" style="22" customWidth="1"/>
    <col min="1283" max="1283" width="7.7109375" style="22" customWidth="1"/>
    <col min="1284" max="1284" width="12.42578125" style="22" bestFit="1" customWidth="1"/>
    <col min="1285" max="1285" width="12.42578125" style="22" customWidth="1"/>
    <col min="1286" max="1533" width="9.140625" style="22"/>
    <col min="1534" max="1535" width="4.7109375" style="22" customWidth="1"/>
    <col min="1536" max="1536" width="11.140625" style="22" bestFit="1" customWidth="1"/>
    <col min="1537" max="1537" width="83.85546875" style="22" bestFit="1" customWidth="1"/>
    <col min="1538" max="1538" width="5.7109375" style="22" customWidth="1"/>
    <col min="1539" max="1539" width="7.7109375" style="22" customWidth="1"/>
    <col min="1540" max="1540" width="12.42578125" style="22" bestFit="1" customWidth="1"/>
    <col min="1541" max="1541" width="12.42578125" style="22" customWidth="1"/>
    <col min="1542" max="1789" width="9.140625" style="22"/>
    <col min="1790" max="1791" width="4.7109375" style="22" customWidth="1"/>
    <col min="1792" max="1792" width="11.140625" style="22" bestFit="1" customWidth="1"/>
    <col min="1793" max="1793" width="83.85546875" style="22" bestFit="1" customWidth="1"/>
    <col min="1794" max="1794" width="5.7109375" style="22" customWidth="1"/>
    <col min="1795" max="1795" width="7.7109375" style="22" customWidth="1"/>
    <col min="1796" max="1796" width="12.42578125" style="22" bestFit="1" customWidth="1"/>
    <col min="1797" max="1797" width="12.42578125" style="22" customWidth="1"/>
    <col min="1798" max="2045" width="9.140625" style="22"/>
    <col min="2046" max="2047" width="4.7109375" style="22" customWidth="1"/>
    <col min="2048" max="2048" width="11.140625" style="22" bestFit="1" customWidth="1"/>
    <col min="2049" max="2049" width="83.85546875" style="22" bestFit="1" customWidth="1"/>
    <col min="2050" max="2050" width="5.7109375" style="22" customWidth="1"/>
    <col min="2051" max="2051" width="7.7109375" style="22" customWidth="1"/>
    <col min="2052" max="2052" width="12.42578125" style="22" bestFit="1" customWidth="1"/>
    <col min="2053" max="2053" width="12.42578125" style="22" customWidth="1"/>
    <col min="2054" max="2301" width="9.140625" style="22"/>
    <col min="2302" max="2303" width="4.7109375" style="22" customWidth="1"/>
    <col min="2304" max="2304" width="11.140625" style="22" bestFit="1" customWidth="1"/>
    <col min="2305" max="2305" width="83.85546875" style="22" bestFit="1" customWidth="1"/>
    <col min="2306" max="2306" width="5.7109375" style="22" customWidth="1"/>
    <col min="2307" max="2307" width="7.7109375" style="22" customWidth="1"/>
    <col min="2308" max="2308" width="12.42578125" style="22" bestFit="1" customWidth="1"/>
    <col min="2309" max="2309" width="12.42578125" style="22" customWidth="1"/>
    <col min="2310" max="2557" width="9.140625" style="22"/>
    <col min="2558" max="2559" width="4.7109375" style="22" customWidth="1"/>
    <col min="2560" max="2560" width="11.140625" style="22" bestFit="1" customWidth="1"/>
    <col min="2561" max="2561" width="83.85546875" style="22" bestFit="1" customWidth="1"/>
    <col min="2562" max="2562" width="5.7109375" style="22" customWidth="1"/>
    <col min="2563" max="2563" width="7.7109375" style="22" customWidth="1"/>
    <col min="2564" max="2564" width="12.42578125" style="22" bestFit="1" customWidth="1"/>
    <col min="2565" max="2565" width="12.42578125" style="22" customWidth="1"/>
    <col min="2566" max="2813" width="9.140625" style="22"/>
    <col min="2814" max="2815" width="4.7109375" style="22" customWidth="1"/>
    <col min="2816" max="2816" width="11.140625" style="22" bestFit="1" customWidth="1"/>
    <col min="2817" max="2817" width="83.85546875" style="22" bestFit="1" customWidth="1"/>
    <col min="2818" max="2818" width="5.7109375" style="22" customWidth="1"/>
    <col min="2819" max="2819" width="7.7109375" style="22" customWidth="1"/>
    <col min="2820" max="2820" width="12.42578125" style="22" bestFit="1" customWidth="1"/>
    <col min="2821" max="2821" width="12.42578125" style="22" customWidth="1"/>
    <col min="2822" max="3069" width="9.140625" style="22"/>
    <col min="3070" max="3071" width="4.7109375" style="22" customWidth="1"/>
    <col min="3072" max="3072" width="11.140625" style="22" bestFit="1" customWidth="1"/>
    <col min="3073" max="3073" width="83.85546875" style="22" bestFit="1" customWidth="1"/>
    <col min="3074" max="3074" width="5.7109375" style="22" customWidth="1"/>
    <col min="3075" max="3075" width="7.7109375" style="22" customWidth="1"/>
    <col min="3076" max="3076" width="12.42578125" style="22" bestFit="1" customWidth="1"/>
    <col min="3077" max="3077" width="12.42578125" style="22" customWidth="1"/>
    <col min="3078" max="3325" width="9.140625" style="22"/>
    <col min="3326" max="3327" width="4.7109375" style="22" customWidth="1"/>
    <col min="3328" max="3328" width="11.140625" style="22" bestFit="1" customWidth="1"/>
    <col min="3329" max="3329" width="83.85546875" style="22" bestFit="1" customWidth="1"/>
    <col min="3330" max="3330" width="5.7109375" style="22" customWidth="1"/>
    <col min="3331" max="3331" width="7.7109375" style="22" customWidth="1"/>
    <col min="3332" max="3332" width="12.42578125" style="22" bestFit="1" customWidth="1"/>
    <col min="3333" max="3333" width="12.42578125" style="22" customWidth="1"/>
    <col min="3334" max="3581" width="9.140625" style="22"/>
    <col min="3582" max="3583" width="4.7109375" style="22" customWidth="1"/>
    <col min="3584" max="3584" width="11.140625" style="22" bestFit="1" customWidth="1"/>
    <col min="3585" max="3585" width="83.85546875" style="22" bestFit="1" customWidth="1"/>
    <col min="3586" max="3586" width="5.7109375" style="22" customWidth="1"/>
    <col min="3587" max="3587" width="7.7109375" style="22" customWidth="1"/>
    <col min="3588" max="3588" width="12.42578125" style="22" bestFit="1" customWidth="1"/>
    <col min="3589" max="3589" width="12.42578125" style="22" customWidth="1"/>
    <col min="3590" max="3837" width="9.140625" style="22"/>
    <col min="3838" max="3839" width="4.7109375" style="22" customWidth="1"/>
    <col min="3840" max="3840" width="11.140625" style="22" bestFit="1" customWidth="1"/>
    <col min="3841" max="3841" width="83.85546875" style="22" bestFit="1" customWidth="1"/>
    <col min="3842" max="3842" width="5.7109375" style="22" customWidth="1"/>
    <col min="3843" max="3843" width="7.7109375" style="22" customWidth="1"/>
    <col min="3844" max="3844" width="12.42578125" style="22" bestFit="1" customWidth="1"/>
    <col min="3845" max="3845" width="12.42578125" style="22" customWidth="1"/>
    <col min="3846" max="4093" width="9.140625" style="22"/>
    <col min="4094" max="4095" width="4.7109375" style="22" customWidth="1"/>
    <col min="4096" max="4096" width="11.140625" style="22" bestFit="1" customWidth="1"/>
    <col min="4097" max="4097" width="83.85546875" style="22" bestFit="1" customWidth="1"/>
    <col min="4098" max="4098" width="5.7109375" style="22" customWidth="1"/>
    <col min="4099" max="4099" width="7.7109375" style="22" customWidth="1"/>
    <col min="4100" max="4100" width="12.42578125" style="22" bestFit="1" customWidth="1"/>
    <col min="4101" max="4101" width="12.42578125" style="22" customWidth="1"/>
    <col min="4102" max="4349" width="9.140625" style="22"/>
    <col min="4350" max="4351" width="4.7109375" style="22" customWidth="1"/>
    <col min="4352" max="4352" width="11.140625" style="22" bestFit="1" customWidth="1"/>
    <col min="4353" max="4353" width="83.85546875" style="22" bestFit="1" customWidth="1"/>
    <col min="4354" max="4354" width="5.7109375" style="22" customWidth="1"/>
    <col min="4355" max="4355" width="7.7109375" style="22" customWidth="1"/>
    <col min="4356" max="4356" width="12.42578125" style="22" bestFit="1" customWidth="1"/>
    <col min="4357" max="4357" width="12.42578125" style="22" customWidth="1"/>
    <col min="4358" max="4605" width="9.140625" style="22"/>
    <col min="4606" max="4607" width="4.7109375" style="22" customWidth="1"/>
    <col min="4608" max="4608" width="11.140625" style="22" bestFit="1" customWidth="1"/>
    <col min="4609" max="4609" width="83.85546875" style="22" bestFit="1" customWidth="1"/>
    <col min="4610" max="4610" width="5.7109375" style="22" customWidth="1"/>
    <col min="4611" max="4611" width="7.7109375" style="22" customWidth="1"/>
    <col min="4612" max="4612" width="12.42578125" style="22" bestFit="1" customWidth="1"/>
    <col min="4613" max="4613" width="12.42578125" style="22" customWidth="1"/>
    <col min="4614" max="4861" width="9.140625" style="22"/>
    <col min="4862" max="4863" width="4.7109375" style="22" customWidth="1"/>
    <col min="4864" max="4864" width="11.140625" style="22" bestFit="1" customWidth="1"/>
    <col min="4865" max="4865" width="83.85546875" style="22" bestFit="1" customWidth="1"/>
    <col min="4866" max="4866" width="5.7109375" style="22" customWidth="1"/>
    <col min="4867" max="4867" width="7.7109375" style="22" customWidth="1"/>
    <col min="4868" max="4868" width="12.42578125" style="22" bestFit="1" customWidth="1"/>
    <col min="4869" max="4869" width="12.42578125" style="22" customWidth="1"/>
    <col min="4870" max="5117" width="9.140625" style="22"/>
    <col min="5118" max="5119" width="4.7109375" style="22" customWidth="1"/>
    <col min="5120" max="5120" width="11.140625" style="22" bestFit="1" customWidth="1"/>
    <col min="5121" max="5121" width="83.85546875" style="22" bestFit="1" customWidth="1"/>
    <col min="5122" max="5122" width="5.7109375" style="22" customWidth="1"/>
    <col min="5123" max="5123" width="7.7109375" style="22" customWidth="1"/>
    <col min="5124" max="5124" width="12.42578125" style="22" bestFit="1" customWidth="1"/>
    <col min="5125" max="5125" width="12.42578125" style="22" customWidth="1"/>
    <col min="5126" max="5373" width="9.140625" style="22"/>
    <col min="5374" max="5375" width="4.7109375" style="22" customWidth="1"/>
    <col min="5376" max="5376" width="11.140625" style="22" bestFit="1" customWidth="1"/>
    <col min="5377" max="5377" width="83.85546875" style="22" bestFit="1" customWidth="1"/>
    <col min="5378" max="5378" width="5.7109375" style="22" customWidth="1"/>
    <col min="5379" max="5379" width="7.7109375" style="22" customWidth="1"/>
    <col min="5380" max="5380" width="12.42578125" style="22" bestFit="1" customWidth="1"/>
    <col min="5381" max="5381" width="12.42578125" style="22" customWidth="1"/>
    <col min="5382" max="5629" width="9.140625" style="22"/>
    <col min="5630" max="5631" width="4.7109375" style="22" customWidth="1"/>
    <col min="5632" max="5632" width="11.140625" style="22" bestFit="1" customWidth="1"/>
    <col min="5633" max="5633" width="83.85546875" style="22" bestFit="1" customWidth="1"/>
    <col min="5634" max="5634" width="5.7109375" style="22" customWidth="1"/>
    <col min="5635" max="5635" width="7.7109375" style="22" customWidth="1"/>
    <col min="5636" max="5636" width="12.42578125" style="22" bestFit="1" customWidth="1"/>
    <col min="5637" max="5637" width="12.42578125" style="22" customWidth="1"/>
    <col min="5638" max="5885" width="9.140625" style="22"/>
    <col min="5886" max="5887" width="4.7109375" style="22" customWidth="1"/>
    <col min="5888" max="5888" width="11.140625" style="22" bestFit="1" customWidth="1"/>
    <col min="5889" max="5889" width="83.85546875" style="22" bestFit="1" customWidth="1"/>
    <col min="5890" max="5890" width="5.7109375" style="22" customWidth="1"/>
    <col min="5891" max="5891" width="7.7109375" style="22" customWidth="1"/>
    <col min="5892" max="5892" width="12.42578125" style="22" bestFit="1" customWidth="1"/>
    <col min="5893" max="5893" width="12.42578125" style="22" customWidth="1"/>
    <col min="5894" max="6141" width="9.140625" style="22"/>
    <col min="6142" max="6143" width="4.7109375" style="22" customWidth="1"/>
    <col min="6144" max="6144" width="11.140625" style="22" bestFit="1" customWidth="1"/>
    <col min="6145" max="6145" width="83.85546875" style="22" bestFit="1" customWidth="1"/>
    <col min="6146" max="6146" width="5.7109375" style="22" customWidth="1"/>
    <col min="6147" max="6147" width="7.7109375" style="22" customWidth="1"/>
    <col min="6148" max="6148" width="12.42578125" style="22" bestFit="1" customWidth="1"/>
    <col min="6149" max="6149" width="12.42578125" style="22" customWidth="1"/>
    <col min="6150" max="6397" width="9.140625" style="22"/>
    <col min="6398" max="6399" width="4.7109375" style="22" customWidth="1"/>
    <col min="6400" max="6400" width="11.140625" style="22" bestFit="1" customWidth="1"/>
    <col min="6401" max="6401" width="83.85546875" style="22" bestFit="1" customWidth="1"/>
    <col min="6402" max="6402" width="5.7109375" style="22" customWidth="1"/>
    <col min="6403" max="6403" width="7.7109375" style="22" customWidth="1"/>
    <col min="6404" max="6404" width="12.42578125" style="22" bestFit="1" customWidth="1"/>
    <col min="6405" max="6405" width="12.42578125" style="22" customWidth="1"/>
    <col min="6406" max="6653" width="9.140625" style="22"/>
    <col min="6654" max="6655" width="4.7109375" style="22" customWidth="1"/>
    <col min="6656" max="6656" width="11.140625" style="22" bestFit="1" customWidth="1"/>
    <col min="6657" max="6657" width="83.85546875" style="22" bestFit="1" customWidth="1"/>
    <col min="6658" max="6658" width="5.7109375" style="22" customWidth="1"/>
    <col min="6659" max="6659" width="7.7109375" style="22" customWidth="1"/>
    <col min="6660" max="6660" width="12.42578125" style="22" bestFit="1" customWidth="1"/>
    <col min="6661" max="6661" width="12.42578125" style="22" customWidth="1"/>
    <col min="6662" max="6909" width="9.140625" style="22"/>
    <col min="6910" max="6911" width="4.7109375" style="22" customWidth="1"/>
    <col min="6912" max="6912" width="11.140625" style="22" bestFit="1" customWidth="1"/>
    <col min="6913" max="6913" width="83.85546875" style="22" bestFit="1" customWidth="1"/>
    <col min="6914" max="6914" width="5.7109375" style="22" customWidth="1"/>
    <col min="6915" max="6915" width="7.7109375" style="22" customWidth="1"/>
    <col min="6916" max="6916" width="12.42578125" style="22" bestFit="1" customWidth="1"/>
    <col min="6917" max="6917" width="12.42578125" style="22" customWidth="1"/>
    <col min="6918" max="7165" width="9.140625" style="22"/>
    <col min="7166" max="7167" width="4.7109375" style="22" customWidth="1"/>
    <col min="7168" max="7168" width="11.140625" style="22" bestFit="1" customWidth="1"/>
    <col min="7169" max="7169" width="83.85546875" style="22" bestFit="1" customWidth="1"/>
    <col min="7170" max="7170" width="5.7109375" style="22" customWidth="1"/>
    <col min="7171" max="7171" width="7.7109375" style="22" customWidth="1"/>
    <col min="7172" max="7172" width="12.42578125" style="22" bestFit="1" customWidth="1"/>
    <col min="7173" max="7173" width="12.42578125" style="22" customWidth="1"/>
    <col min="7174" max="7421" width="9.140625" style="22"/>
    <col min="7422" max="7423" width="4.7109375" style="22" customWidth="1"/>
    <col min="7424" max="7424" width="11.140625" style="22" bestFit="1" customWidth="1"/>
    <col min="7425" max="7425" width="83.85546875" style="22" bestFit="1" customWidth="1"/>
    <col min="7426" max="7426" width="5.7109375" style="22" customWidth="1"/>
    <col min="7427" max="7427" width="7.7109375" style="22" customWidth="1"/>
    <col min="7428" max="7428" width="12.42578125" style="22" bestFit="1" customWidth="1"/>
    <col min="7429" max="7429" width="12.42578125" style="22" customWidth="1"/>
    <col min="7430" max="7677" width="9.140625" style="22"/>
    <col min="7678" max="7679" width="4.7109375" style="22" customWidth="1"/>
    <col min="7680" max="7680" width="11.140625" style="22" bestFit="1" customWidth="1"/>
    <col min="7681" max="7681" width="83.85546875" style="22" bestFit="1" customWidth="1"/>
    <col min="7682" max="7682" width="5.7109375" style="22" customWidth="1"/>
    <col min="7683" max="7683" width="7.7109375" style="22" customWidth="1"/>
    <col min="7684" max="7684" width="12.42578125" style="22" bestFit="1" customWidth="1"/>
    <col min="7685" max="7685" width="12.42578125" style="22" customWidth="1"/>
    <col min="7686" max="7933" width="9.140625" style="22"/>
    <col min="7934" max="7935" width="4.7109375" style="22" customWidth="1"/>
    <col min="7936" max="7936" width="11.140625" style="22" bestFit="1" customWidth="1"/>
    <col min="7937" max="7937" width="83.85546875" style="22" bestFit="1" customWidth="1"/>
    <col min="7938" max="7938" width="5.7109375" style="22" customWidth="1"/>
    <col min="7939" max="7939" width="7.7109375" style="22" customWidth="1"/>
    <col min="7940" max="7940" width="12.42578125" style="22" bestFit="1" customWidth="1"/>
    <col min="7941" max="7941" width="12.42578125" style="22" customWidth="1"/>
    <col min="7942" max="8189" width="9.140625" style="22"/>
    <col min="8190" max="8191" width="4.7109375" style="22" customWidth="1"/>
    <col min="8192" max="8192" width="11.140625" style="22" bestFit="1" customWidth="1"/>
    <col min="8193" max="8193" width="83.85546875" style="22" bestFit="1" customWidth="1"/>
    <col min="8194" max="8194" width="5.7109375" style="22" customWidth="1"/>
    <col min="8195" max="8195" width="7.7109375" style="22" customWidth="1"/>
    <col min="8196" max="8196" width="12.42578125" style="22" bestFit="1" customWidth="1"/>
    <col min="8197" max="8197" width="12.42578125" style="22" customWidth="1"/>
    <col min="8198" max="8445" width="9.140625" style="22"/>
    <col min="8446" max="8447" width="4.7109375" style="22" customWidth="1"/>
    <col min="8448" max="8448" width="11.140625" style="22" bestFit="1" customWidth="1"/>
    <col min="8449" max="8449" width="83.85546875" style="22" bestFit="1" customWidth="1"/>
    <col min="8450" max="8450" width="5.7109375" style="22" customWidth="1"/>
    <col min="8451" max="8451" width="7.7109375" style="22" customWidth="1"/>
    <col min="8452" max="8452" width="12.42578125" style="22" bestFit="1" customWidth="1"/>
    <col min="8453" max="8453" width="12.42578125" style="22" customWidth="1"/>
    <col min="8454" max="8701" width="9.140625" style="22"/>
    <col min="8702" max="8703" width="4.7109375" style="22" customWidth="1"/>
    <col min="8704" max="8704" width="11.140625" style="22" bestFit="1" customWidth="1"/>
    <col min="8705" max="8705" width="83.85546875" style="22" bestFit="1" customWidth="1"/>
    <col min="8706" max="8706" width="5.7109375" style="22" customWidth="1"/>
    <col min="8707" max="8707" width="7.7109375" style="22" customWidth="1"/>
    <col min="8708" max="8708" width="12.42578125" style="22" bestFit="1" customWidth="1"/>
    <col min="8709" max="8709" width="12.42578125" style="22" customWidth="1"/>
    <col min="8710" max="8957" width="9.140625" style="22"/>
    <col min="8958" max="8959" width="4.7109375" style="22" customWidth="1"/>
    <col min="8960" max="8960" width="11.140625" style="22" bestFit="1" customWidth="1"/>
    <col min="8961" max="8961" width="83.85546875" style="22" bestFit="1" customWidth="1"/>
    <col min="8962" max="8962" width="5.7109375" style="22" customWidth="1"/>
    <col min="8963" max="8963" width="7.7109375" style="22" customWidth="1"/>
    <col min="8964" max="8964" width="12.42578125" style="22" bestFit="1" customWidth="1"/>
    <col min="8965" max="8965" width="12.42578125" style="22" customWidth="1"/>
    <col min="8966" max="9213" width="9.140625" style="22"/>
    <col min="9214" max="9215" width="4.7109375" style="22" customWidth="1"/>
    <col min="9216" max="9216" width="11.140625" style="22" bestFit="1" customWidth="1"/>
    <col min="9217" max="9217" width="83.85546875" style="22" bestFit="1" customWidth="1"/>
    <col min="9218" max="9218" width="5.7109375" style="22" customWidth="1"/>
    <col min="9219" max="9219" width="7.7109375" style="22" customWidth="1"/>
    <col min="9220" max="9220" width="12.42578125" style="22" bestFit="1" customWidth="1"/>
    <col min="9221" max="9221" width="12.42578125" style="22" customWidth="1"/>
    <col min="9222" max="9469" width="9.140625" style="22"/>
    <col min="9470" max="9471" width="4.7109375" style="22" customWidth="1"/>
    <col min="9472" max="9472" width="11.140625" style="22" bestFit="1" customWidth="1"/>
    <col min="9473" max="9473" width="83.85546875" style="22" bestFit="1" customWidth="1"/>
    <col min="9474" max="9474" width="5.7109375" style="22" customWidth="1"/>
    <col min="9475" max="9475" width="7.7109375" style="22" customWidth="1"/>
    <col min="9476" max="9476" width="12.42578125" style="22" bestFit="1" customWidth="1"/>
    <col min="9477" max="9477" width="12.42578125" style="22" customWidth="1"/>
    <col min="9478" max="9725" width="9.140625" style="22"/>
    <col min="9726" max="9727" width="4.7109375" style="22" customWidth="1"/>
    <col min="9728" max="9728" width="11.140625" style="22" bestFit="1" customWidth="1"/>
    <col min="9729" max="9729" width="83.85546875" style="22" bestFit="1" customWidth="1"/>
    <col min="9730" max="9730" width="5.7109375" style="22" customWidth="1"/>
    <col min="9731" max="9731" width="7.7109375" style="22" customWidth="1"/>
    <col min="9732" max="9732" width="12.42578125" style="22" bestFit="1" customWidth="1"/>
    <col min="9733" max="9733" width="12.42578125" style="22" customWidth="1"/>
    <col min="9734" max="9981" width="9.140625" style="22"/>
    <col min="9982" max="9983" width="4.7109375" style="22" customWidth="1"/>
    <col min="9984" max="9984" width="11.140625" style="22" bestFit="1" customWidth="1"/>
    <col min="9985" max="9985" width="83.85546875" style="22" bestFit="1" customWidth="1"/>
    <col min="9986" max="9986" width="5.7109375" style="22" customWidth="1"/>
    <col min="9987" max="9987" width="7.7109375" style="22" customWidth="1"/>
    <col min="9988" max="9988" width="12.42578125" style="22" bestFit="1" customWidth="1"/>
    <col min="9989" max="9989" width="12.42578125" style="22" customWidth="1"/>
    <col min="9990" max="10237" width="9.140625" style="22"/>
    <col min="10238" max="10239" width="4.7109375" style="22" customWidth="1"/>
    <col min="10240" max="10240" width="11.140625" style="22" bestFit="1" customWidth="1"/>
    <col min="10241" max="10241" width="83.85546875" style="22" bestFit="1" customWidth="1"/>
    <col min="10242" max="10242" width="5.7109375" style="22" customWidth="1"/>
    <col min="10243" max="10243" width="7.7109375" style="22" customWidth="1"/>
    <col min="10244" max="10244" width="12.42578125" style="22" bestFit="1" customWidth="1"/>
    <col min="10245" max="10245" width="12.42578125" style="22" customWidth="1"/>
    <col min="10246" max="10493" width="9.140625" style="22"/>
    <col min="10494" max="10495" width="4.7109375" style="22" customWidth="1"/>
    <col min="10496" max="10496" width="11.140625" style="22" bestFit="1" customWidth="1"/>
    <col min="10497" max="10497" width="83.85546875" style="22" bestFit="1" customWidth="1"/>
    <col min="10498" max="10498" width="5.7109375" style="22" customWidth="1"/>
    <col min="10499" max="10499" width="7.7109375" style="22" customWidth="1"/>
    <col min="10500" max="10500" width="12.42578125" style="22" bestFit="1" customWidth="1"/>
    <col min="10501" max="10501" width="12.42578125" style="22" customWidth="1"/>
    <col min="10502" max="10749" width="9.140625" style="22"/>
    <col min="10750" max="10751" width="4.7109375" style="22" customWidth="1"/>
    <col min="10752" max="10752" width="11.140625" style="22" bestFit="1" customWidth="1"/>
    <col min="10753" max="10753" width="83.85546875" style="22" bestFit="1" customWidth="1"/>
    <col min="10754" max="10754" width="5.7109375" style="22" customWidth="1"/>
    <col min="10755" max="10755" width="7.7109375" style="22" customWidth="1"/>
    <col min="10756" max="10756" width="12.42578125" style="22" bestFit="1" customWidth="1"/>
    <col min="10757" max="10757" width="12.42578125" style="22" customWidth="1"/>
    <col min="10758" max="11005" width="9.140625" style="22"/>
    <col min="11006" max="11007" width="4.7109375" style="22" customWidth="1"/>
    <col min="11008" max="11008" width="11.140625" style="22" bestFit="1" customWidth="1"/>
    <col min="11009" max="11009" width="83.85546875" style="22" bestFit="1" customWidth="1"/>
    <col min="11010" max="11010" width="5.7109375" style="22" customWidth="1"/>
    <col min="11011" max="11011" width="7.7109375" style="22" customWidth="1"/>
    <col min="11012" max="11012" width="12.42578125" style="22" bestFit="1" customWidth="1"/>
    <col min="11013" max="11013" width="12.42578125" style="22" customWidth="1"/>
    <col min="11014" max="11261" width="9.140625" style="22"/>
    <col min="11262" max="11263" width="4.7109375" style="22" customWidth="1"/>
    <col min="11264" max="11264" width="11.140625" style="22" bestFit="1" customWidth="1"/>
    <col min="11265" max="11265" width="83.85546875" style="22" bestFit="1" customWidth="1"/>
    <col min="11266" max="11266" width="5.7109375" style="22" customWidth="1"/>
    <col min="11267" max="11267" width="7.7109375" style="22" customWidth="1"/>
    <col min="11268" max="11268" width="12.42578125" style="22" bestFit="1" customWidth="1"/>
    <col min="11269" max="11269" width="12.42578125" style="22" customWidth="1"/>
    <col min="11270" max="11517" width="9.140625" style="22"/>
    <col min="11518" max="11519" width="4.7109375" style="22" customWidth="1"/>
    <col min="11520" max="11520" width="11.140625" style="22" bestFit="1" customWidth="1"/>
    <col min="11521" max="11521" width="83.85546875" style="22" bestFit="1" customWidth="1"/>
    <col min="11522" max="11522" width="5.7109375" style="22" customWidth="1"/>
    <col min="11523" max="11523" width="7.7109375" style="22" customWidth="1"/>
    <col min="11524" max="11524" width="12.42578125" style="22" bestFit="1" customWidth="1"/>
    <col min="11525" max="11525" width="12.42578125" style="22" customWidth="1"/>
    <col min="11526" max="11773" width="9.140625" style="22"/>
    <col min="11774" max="11775" width="4.7109375" style="22" customWidth="1"/>
    <col min="11776" max="11776" width="11.140625" style="22" bestFit="1" customWidth="1"/>
    <col min="11777" max="11777" width="83.85546875" style="22" bestFit="1" customWidth="1"/>
    <col min="11778" max="11778" width="5.7109375" style="22" customWidth="1"/>
    <col min="11779" max="11779" width="7.7109375" style="22" customWidth="1"/>
    <col min="11780" max="11780" width="12.42578125" style="22" bestFit="1" customWidth="1"/>
    <col min="11781" max="11781" width="12.42578125" style="22" customWidth="1"/>
    <col min="11782" max="12029" width="9.140625" style="22"/>
    <col min="12030" max="12031" width="4.7109375" style="22" customWidth="1"/>
    <col min="12032" max="12032" width="11.140625" style="22" bestFit="1" customWidth="1"/>
    <col min="12033" max="12033" width="83.85546875" style="22" bestFit="1" customWidth="1"/>
    <col min="12034" max="12034" width="5.7109375" style="22" customWidth="1"/>
    <col min="12035" max="12035" width="7.7109375" style="22" customWidth="1"/>
    <col min="12036" max="12036" width="12.42578125" style="22" bestFit="1" customWidth="1"/>
    <col min="12037" max="12037" width="12.42578125" style="22" customWidth="1"/>
    <col min="12038" max="12285" width="9.140625" style="22"/>
    <col min="12286" max="12287" width="4.7109375" style="22" customWidth="1"/>
    <col min="12288" max="12288" width="11.140625" style="22" bestFit="1" customWidth="1"/>
    <col min="12289" max="12289" width="83.85546875" style="22" bestFit="1" customWidth="1"/>
    <col min="12290" max="12290" width="5.7109375" style="22" customWidth="1"/>
    <col min="12291" max="12291" width="7.7109375" style="22" customWidth="1"/>
    <col min="12292" max="12292" width="12.42578125" style="22" bestFit="1" customWidth="1"/>
    <col min="12293" max="12293" width="12.42578125" style="22" customWidth="1"/>
    <col min="12294" max="12541" width="9.140625" style="22"/>
    <col min="12542" max="12543" width="4.7109375" style="22" customWidth="1"/>
    <col min="12544" max="12544" width="11.140625" style="22" bestFit="1" customWidth="1"/>
    <col min="12545" max="12545" width="83.85546875" style="22" bestFit="1" customWidth="1"/>
    <col min="12546" max="12546" width="5.7109375" style="22" customWidth="1"/>
    <col min="12547" max="12547" width="7.7109375" style="22" customWidth="1"/>
    <col min="12548" max="12548" width="12.42578125" style="22" bestFit="1" customWidth="1"/>
    <col min="12549" max="12549" width="12.42578125" style="22" customWidth="1"/>
    <col min="12550" max="12797" width="9.140625" style="22"/>
    <col min="12798" max="12799" width="4.7109375" style="22" customWidth="1"/>
    <col min="12800" max="12800" width="11.140625" style="22" bestFit="1" customWidth="1"/>
    <col min="12801" max="12801" width="83.85546875" style="22" bestFit="1" customWidth="1"/>
    <col min="12802" max="12802" width="5.7109375" style="22" customWidth="1"/>
    <col min="12803" max="12803" width="7.7109375" style="22" customWidth="1"/>
    <col min="12804" max="12804" width="12.42578125" style="22" bestFit="1" customWidth="1"/>
    <col min="12805" max="12805" width="12.42578125" style="22" customWidth="1"/>
    <col min="12806" max="13053" width="9.140625" style="22"/>
    <col min="13054" max="13055" width="4.7109375" style="22" customWidth="1"/>
    <col min="13056" max="13056" width="11.140625" style="22" bestFit="1" customWidth="1"/>
    <col min="13057" max="13057" width="83.85546875" style="22" bestFit="1" customWidth="1"/>
    <col min="13058" max="13058" width="5.7109375" style="22" customWidth="1"/>
    <col min="13059" max="13059" width="7.7109375" style="22" customWidth="1"/>
    <col min="13060" max="13060" width="12.42578125" style="22" bestFit="1" customWidth="1"/>
    <col min="13061" max="13061" width="12.42578125" style="22" customWidth="1"/>
    <col min="13062" max="13309" width="9.140625" style="22"/>
    <col min="13310" max="13311" width="4.7109375" style="22" customWidth="1"/>
    <col min="13312" max="13312" width="11.140625" style="22" bestFit="1" customWidth="1"/>
    <col min="13313" max="13313" width="83.85546875" style="22" bestFit="1" customWidth="1"/>
    <col min="13314" max="13314" width="5.7109375" style="22" customWidth="1"/>
    <col min="13315" max="13315" width="7.7109375" style="22" customWidth="1"/>
    <col min="13316" max="13316" width="12.42578125" style="22" bestFit="1" customWidth="1"/>
    <col min="13317" max="13317" width="12.42578125" style="22" customWidth="1"/>
    <col min="13318" max="13565" width="9.140625" style="22"/>
    <col min="13566" max="13567" width="4.7109375" style="22" customWidth="1"/>
    <col min="13568" max="13568" width="11.140625" style="22" bestFit="1" customWidth="1"/>
    <col min="13569" max="13569" width="83.85546875" style="22" bestFit="1" customWidth="1"/>
    <col min="13570" max="13570" width="5.7109375" style="22" customWidth="1"/>
    <col min="13571" max="13571" width="7.7109375" style="22" customWidth="1"/>
    <col min="13572" max="13572" width="12.42578125" style="22" bestFit="1" customWidth="1"/>
    <col min="13573" max="13573" width="12.42578125" style="22" customWidth="1"/>
    <col min="13574" max="13821" width="9.140625" style="22"/>
    <col min="13822" max="13823" width="4.7109375" style="22" customWidth="1"/>
    <col min="13824" max="13824" width="11.140625" style="22" bestFit="1" customWidth="1"/>
    <col min="13825" max="13825" width="83.85546875" style="22" bestFit="1" customWidth="1"/>
    <col min="13826" max="13826" width="5.7109375" style="22" customWidth="1"/>
    <col min="13827" max="13827" width="7.7109375" style="22" customWidth="1"/>
    <col min="13828" max="13828" width="12.42578125" style="22" bestFit="1" customWidth="1"/>
    <col min="13829" max="13829" width="12.42578125" style="22" customWidth="1"/>
    <col min="13830" max="14077" width="9.140625" style="22"/>
    <col min="14078" max="14079" width="4.7109375" style="22" customWidth="1"/>
    <col min="14080" max="14080" width="11.140625" style="22" bestFit="1" customWidth="1"/>
    <col min="14081" max="14081" width="83.85546875" style="22" bestFit="1" customWidth="1"/>
    <col min="14082" max="14082" width="5.7109375" style="22" customWidth="1"/>
    <col min="14083" max="14083" width="7.7109375" style="22" customWidth="1"/>
    <col min="14084" max="14084" width="12.42578125" style="22" bestFit="1" customWidth="1"/>
    <col min="14085" max="14085" width="12.42578125" style="22" customWidth="1"/>
    <col min="14086" max="14333" width="9.140625" style="22"/>
    <col min="14334" max="14335" width="4.7109375" style="22" customWidth="1"/>
    <col min="14336" max="14336" width="11.140625" style="22" bestFit="1" customWidth="1"/>
    <col min="14337" max="14337" width="83.85546875" style="22" bestFit="1" customWidth="1"/>
    <col min="14338" max="14338" width="5.7109375" style="22" customWidth="1"/>
    <col min="14339" max="14339" width="7.7109375" style="22" customWidth="1"/>
    <col min="14340" max="14340" width="12.42578125" style="22" bestFit="1" customWidth="1"/>
    <col min="14341" max="14341" width="12.42578125" style="22" customWidth="1"/>
    <col min="14342" max="14589" width="9.140625" style="22"/>
    <col min="14590" max="14591" width="4.7109375" style="22" customWidth="1"/>
    <col min="14592" max="14592" width="11.140625" style="22" bestFit="1" customWidth="1"/>
    <col min="14593" max="14593" width="83.85546875" style="22" bestFit="1" customWidth="1"/>
    <col min="14594" max="14594" width="5.7109375" style="22" customWidth="1"/>
    <col min="14595" max="14595" width="7.7109375" style="22" customWidth="1"/>
    <col min="14596" max="14596" width="12.42578125" style="22" bestFit="1" customWidth="1"/>
    <col min="14597" max="14597" width="12.42578125" style="22" customWidth="1"/>
    <col min="14598" max="14845" width="9.140625" style="22"/>
    <col min="14846" max="14847" width="4.7109375" style="22" customWidth="1"/>
    <col min="14848" max="14848" width="11.140625" style="22" bestFit="1" customWidth="1"/>
    <col min="14849" max="14849" width="83.85546875" style="22" bestFit="1" customWidth="1"/>
    <col min="14850" max="14850" width="5.7109375" style="22" customWidth="1"/>
    <col min="14851" max="14851" width="7.7109375" style="22" customWidth="1"/>
    <col min="14852" max="14852" width="12.42578125" style="22" bestFit="1" customWidth="1"/>
    <col min="14853" max="14853" width="12.42578125" style="22" customWidth="1"/>
    <col min="14854" max="15101" width="9.140625" style="22"/>
    <col min="15102" max="15103" width="4.7109375" style="22" customWidth="1"/>
    <col min="15104" max="15104" width="11.140625" style="22" bestFit="1" customWidth="1"/>
    <col min="15105" max="15105" width="83.85546875" style="22" bestFit="1" customWidth="1"/>
    <col min="15106" max="15106" width="5.7109375" style="22" customWidth="1"/>
    <col min="15107" max="15107" width="7.7109375" style="22" customWidth="1"/>
    <col min="15108" max="15108" width="12.42578125" style="22" bestFit="1" customWidth="1"/>
    <col min="15109" max="15109" width="12.42578125" style="22" customWidth="1"/>
    <col min="15110" max="15357" width="9.140625" style="22"/>
    <col min="15358" max="15359" width="4.7109375" style="22" customWidth="1"/>
    <col min="15360" max="15360" width="11.140625" style="22" bestFit="1" customWidth="1"/>
    <col min="15361" max="15361" width="83.85546875" style="22" bestFit="1" customWidth="1"/>
    <col min="15362" max="15362" width="5.7109375" style="22" customWidth="1"/>
    <col min="15363" max="15363" width="7.7109375" style="22" customWidth="1"/>
    <col min="15364" max="15364" width="12.42578125" style="22" bestFit="1" customWidth="1"/>
    <col min="15365" max="15365" width="12.42578125" style="22" customWidth="1"/>
    <col min="15366" max="15613" width="9.140625" style="22"/>
    <col min="15614" max="15615" width="4.7109375" style="22" customWidth="1"/>
    <col min="15616" max="15616" width="11.140625" style="22" bestFit="1" customWidth="1"/>
    <col min="15617" max="15617" width="83.85546875" style="22" bestFit="1" customWidth="1"/>
    <col min="15618" max="15618" width="5.7109375" style="22" customWidth="1"/>
    <col min="15619" max="15619" width="7.7109375" style="22" customWidth="1"/>
    <col min="15620" max="15620" width="12.42578125" style="22" bestFit="1" customWidth="1"/>
    <col min="15621" max="15621" width="12.42578125" style="22" customWidth="1"/>
    <col min="15622" max="15869" width="9.140625" style="22"/>
    <col min="15870" max="15871" width="4.7109375" style="22" customWidth="1"/>
    <col min="15872" max="15872" width="11.140625" style="22" bestFit="1" customWidth="1"/>
    <col min="15873" max="15873" width="83.85546875" style="22" bestFit="1" customWidth="1"/>
    <col min="15874" max="15874" width="5.7109375" style="22" customWidth="1"/>
    <col min="15875" max="15875" width="7.7109375" style="22" customWidth="1"/>
    <col min="15876" max="15876" width="12.42578125" style="22" bestFit="1" customWidth="1"/>
    <col min="15877" max="15877" width="12.42578125" style="22" customWidth="1"/>
    <col min="15878" max="16125" width="9.140625" style="22"/>
    <col min="16126" max="16127" width="4.7109375" style="22" customWidth="1"/>
    <col min="16128" max="16128" width="11.140625" style="22" bestFit="1" customWidth="1"/>
    <col min="16129" max="16129" width="83.85546875" style="22" bestFit="1" customWidth="1"/>
    <col min="16130" max="16130" width="5.7109375" style="22" customWidth="1"/>
    <col min="16131" max="16131" width="7.7109375" style="22" customWidth="1"/>
    <col min="16132" max="16132" width="12.42578125" style="22" bestFit="1" customWidth="1"/>
    <col min="16133" max="16133" width="12.42578125" style="22" customWidth="1"/>
    <col min="16134" max="16384" width="9.140625" style="22"/>
  </cols>
  <sheetData>
    <row r="1" spans="1:8" ht="30.75" customHeight="1" x14ac:dyDescent="0.25">
      <c r="A1" s="68" t="s">
        <v>82</v>
      </c>
      <c r="B1" s="69"/>
      <c r="C1" s="69"/>
      <c r="D1" s="69"/>
      <c r="E1" s="69"/>
      <c r="F1" s="69"/>
      <c r="G1" s="69"/>
      <c r="H1" s="70"/>
    </row>
    <row r="2" spans="1:8" ht="36.75" customHeight="1" thickBot="1" x14ac:dyDescent="0.3">
      <c r="A2" s="71"/>
      <c r="B2" s="72"/>
      <c r="C2" s="72"/>
      <c r="D2" s="72"/>
      <c r="E2" s="72"/>
      <c r="F2" s="72"/>
      <c r="G2" s="72"/>
      <c r="H2" s="73"/>
    </row>
    <row r="3" spans="1:8" ht="43.5" customHeight="1" thickBot="1" x14ac:dyDescent="0.3">
      <c r="A3" s="17" t="s">
        <v>76</v>
      </c>
      <c r="B3" s="17" t="s">
        <v>1</v>
      </c>
      <c r="C3" s="18" t="s">
        <v>77</v>
      </c>
      <c r="D3" s="19" t="s">
        <v>2</v>
      </c>
      <c r="E3" s="17" t="s">
        <v>3</v>
      </c>
      <c r="F3" s="17" t="s">
        <v>4</v>
      </c>
      <c r="G3" s="20" t="s">
        <v>79</v>
      </c>
      <c r="H3" s="21" t="s">
        <v>80</v>
      </c>
    </row>
    <row r="4" spans="1:8" x14ac:dyDescent="0.25">
      <c r="A4" s="32" t="str">
        <f>IF(E4&lt;&gt;"",MAX($A$3:A3)+1,"")</f>
        <v/>
      </c>
      <c r="B4" s="8"/>
      <c r="C4" s="14"/>
      <c r="D4" s="13" t="s">
        <v>5</v>
      </c>
      <c r="E4" s="7"/>
      <c r="F4" s="8"/>
      <c r="G4" s="33"/>
      <c r="H4" s="34"/>
    </row>
    <row r="5" spans="1:8" ht="18" customHeight="1" x14ac:dyDescent="0.25">
      <c r="A5" s="35">
        <f>IF(E5&lt;&gt;"",MAX($A$3:A4)+1,"")</f>
        <v>1</v>
      </c>
      <c r="B5" s="36" t="s">
        <v>34</v>
      </c>
      <c r="C5" s="15"/>
      <c r="D5" s="37" t="s">
        <v>7</v>
      </c>
      <c r="E5" s="6" t="s">
        <v>0</v>
      </c>
      <c r="F5" s="38">
        <v>770</v>
      </c>
      <c r="G5" s="39"/>
      <c r="H5" s="40">
        <f t="shared" ref="H5:H54" si="0">F5*G5</f>
        <v>0</v>
      </c>
    </row>
    <row r="6" spans="1:8" ht="18" customHeight="1" x14ac:dyDescent="0.25">
      <c r="A6" s="35">
        <f>IF(E6&lt;&gt;"",MAX($A$3:A5)+1,"")</f>
        <v>2</v>
      </c>
      <c r="B6" s="36" t="s">
        <v>34</v>
      </c>
      <c r="C6" s="15"/>
      <c r="D6" s="37" t="s">
        <v>8</v>
      </c>
      <c r="E6" s="6" t="s">
        <v>6</v>
      </c>
      <c r="F6" s="38">
        <v>12</v>
      </c>
      <c r="G6" s="39"/>
      <c r="H6" s="40">
        <f t="shared" si="0"/>
        <v>0</v>
      </c>
    </row>
    <row r="7" spans="1:8" ht="18" customHeight="1" x14ac:dyDescent="0.25">
      <c r="A7" s="35">
        <f>IF(E7&lt;&gt;"",MAX($A$3:A6)+1,"")</f>
        <v>3</v>
      </c>
      <c r="B7" s="36" t="s">
        <v>34</v>
      </c>
      <c r="C7" s="15"/>
      <c r="D7" s="37" t="s">
        <v>55</v>
      </c>
      <c r="E7" s="6" t="s">
        <v>6</v>
      </c>
      <c r="F7" s="38">
        <v>2</v>
      </c>
      <c r="G7" s="39"/>
      <c r="H7" s="40">
        <f t="shared" si="0"/>
        <v>0</v>
      </c>
    </row>
    <row r="8" spans="1:8" ht="18" customHeight="1" x14ac:dyDescent="0.25">
      <c r="A8" s="35">
        <f>IF(E8&lt;&gt;"",MAX($A$3:A7)+1,"")</f>
        <v>4</v>
      </c>
      <c r="B8" s="36" t="s">
        <v>34</v>
      </c>
      <c r="C8" s="15"/>
      <c r="D8" s="37" t="s">
        <v>35</v>
      </c>
      <c r="E8" s="6" t="s">
        <v>6</v>
      </c>
      <c r="F8" s="38">
        <v>1</v>
      </c>
      <c r="G8" s="39"/>
      <c r="H8" s="40">
        <f>F8*G8</f>
        <v>0</v>
      </c>
    </row>
    <row r="9" spans="1:8" ht="18" customHeight="1" x14ac:dyDescent="0.25">
      <c r="A9" s="35">
        <f>IF(E9&lt;&gt;"",MAX($A$3:A8)+1,"")</f>
        <v>5</v>
      </c>
      <c r="B9" s="36" t="s">
        <v>34</v>
      </c>
      <c r="C9" s="15"/>
      <c r="D9" s="37" t="s">
        <v>9</v>
      </c>
      <c r="E9" s="6" t="s">
        <v>6</v>
      </c>
      <c r="F9" s="38">
        <v>2</v>
      </c>
      <c r="G9" s="39"/>
      <c r="H9" s="40">
        <f t="shared" si="0"/>
        <v>0</v>
      </c>
    </row>
    <row r="10" spans="1:8" ht="18" customHeight="1" x14ac:dyDescent="0.25">
      <c r="A10" s="35">
        <f>IF(E10&lt;&gt;"",MAX($A$3:A9)+1,"")</f>
        <v>6</v>
      </c>
      <c r="B10" s="36" t="s">
        <v>34</v>
      </c>
      <c r="C10" s="15"/>
      <c r="D10" s="37" t="s">
        <v>39</v>
      </c>
      <c r="E10" s="6" t="s">
        <v>6</v>
      </c>
      <c r="F10" s="38">
        <v>1</v>
      </c>
      <c r="G10" s="39"/>
      <c r="H10" s="40">
        <f t="shared" si="0"/>
        <v>0</v>
      </c>
    </row>
    <row r="11" spans="1:8" ht="18" customHeight="1" x14ac:dyDescent="0.25">
      <c r="A11" s="35">
        <f>IF(E11&lt;&gt;"",MAX($A$3:A10)+1,"")</f>
        <v>7</v>
      </c>
      <c r="B11" s="36" t="s">
        <v>34</v>
      </c>
      <c r="C11" s="15"/>
      <c r="D11" s="37" t="s">
        <v>29</v>
      </c>
      <c r="E11" s="6" t="s">
        <v>6</v>
      </c>
      <c r="F11" s="38">
        <v>1</v>
      </c>
      <c r="G11" s="39"/>
      <c r="H11" s="40">
        <f t="shared" si="0"/>
        <v>0</v>
      </c>
    </row>
    <row r="12" spans="1:8" ht="18" customHeight="1" x14ac:dyDescent="0.25">
      <c r="A12" s="35">
        <f>IF(E12&lt;&gt;"",MAX($A$3:A11)+1,"")</f>
        <v>8</v>
      </c>
      <c r="B12" s="36" t="s">
        <v>34</v>
      </c>
      <c r="C12" s="15"/>
      <c r="D12" s="37" t="s">
        <v>30</v>
      </c>
      <c r="E12" s="6" t="s">
        <v>6</v>
      </c>
      <c r="F12" s="38">
        <v>1</v>
      </c>
      <c r="G12" s="39"/>
      <c r="H12" s="40">
        <f t="shared" si="0"/>
        <v>0</v>
      </c>
    </row>
    <row r="13" spans="1:8" ht="18" customHeight="1" x14ac:dyDescent="0.25">
      <c r="A13" s="35">
        <f>IF(E13&lt;&gt;"",MAX($A$3:A12)+1,"")</f>
        <v>9</v>
      </c>
      <c r="B13" s="36" t="s">
        <v>34</v>
      </c>
      <c r="C13" s="15"/>
      <c r="D13" s="37" t="s">
        <v>31</v>
      </c>
      <c r="E13" s="6" t="s">
        <v>6</v>
      </c>
      <c r="F13" s="38">
        <v>1</v>
      </c>
      <c r="G13" s="39"/>
      <c r="H13" s="40">
        <f t="shared" si="0"/>
        <v>0</v>
      </c>
    </row>
    <row r="14" spans="1:8" ht="18" customHeight="1" x14ac:dyDescent="0.25">
      <c r="A14" s="35">
        <f>IF(E14&lt;&gt;"",MAX($A$3:A13)+1,"")</f>
        <v>10</v>
      </c>
      <c r="B14" s="36" t="s">
        <v>34</v>
      </c>
      <c r="C14" s="15"/>
      <c r="D14" s="37" t="s">
        <v>36</v>
      </c>
      <c r="E14" s="6" t="s">
        <v>6</v>
      </c>
      <c r="F14" s="38">
        <v>1</v>
      </c>
      <c r="G14" s="39"/>
      <c r="H14" s="40">
        <f>F14*G14</f>
        <v>0</v>
      </c>
    </row>
    <row r="15" spans="1:8" ht="18" customHeight="1" x14ac:dyDescent="0.25">
      <c r="A15" s="35">
        <f>IF(E15&lt;&gt;"",MAX($A$3:A14)+1,"")</f>
        <v>11</v>
      </c>
      <c r="B15" s="36" t="s">
        <v>34</v>
      </c>
      <c r="C15" s="15"/>
      <c r="D15" s="37" t="s">
        <v>32</v>
      </c>
      <c r="E15" s="6" t="s">
        <v>0</v>
      </c>
      <c r="F15" s="38">
        <v>80</v>
      </c>
      <c r="G15" s="39"/>
      <c r="H15" s="40">
        <f t="shared" si="0"/>
        <v>0</v>
      </c>
    </row>
    <row r="16" spans="1:8" ht="18" customHeight="1" x14ac:dyDescent="0.25">
      <c r="A16" s="35">
        <f>IF(E16&lt;&gt;"",MAX($A$3:A15)+1,"")</f>
        <v>12</v>
      </c>
      <c r="B16" s="36" t="s">
        <v>34</v>
      </c>
      <c r="C16" s="15"/>
      <c r="D16" s="37" t="s">
        <v>56</v>
      </c>
      <c r="E16" s="6" t="s">
        <v>6</v>
      </c>
      <c r="F16" s="38">
        <v>200</v>
      </c>
      <c r="G16" s="39"/>
      <c r="H16" s="40">
        <f>F16*G16</f>
        <v>0</v>
      </c>
    </row>
    <row r="17" spans="1:8" ht="18" customHeight="1" x14ac:dyDescent="0.25">
      <c r="A17" s="35">
        <f>IF(E17&lt;&gt;"",MAX($A$3:A16)+1,"")</f>
        <v>13</v>
      </c>
      <c r="B17" s="36" t="s">
        <v>34</v>
      </c>
      <c r="C17" s="15"/>
      <c r="D17" s="37" t="s">
        <v>37</v>
      </c>
      <c r="E17" s="6" t="s">
        <v>6</v>
      </c>
      <c r="F17" s="38">
        <v>10</v>
      </c>
      <c r="G17" s="39"/>
      <c r="H17" s="40">
        <f t="shared" si="0"/>
        <v>0</v>
      </c>
    </row>
    <row r="18" spans="1:8" ht="18" customHeight="1" x14ac:dyDescent="0.25">
      <c r="A18" s="35">
        <f>IF(E18&lt;&gt;"",MAX($A$3:A17)+1,"")</f>
        <v>14</v>
      </c>
      <c r="B18" s="36" t="s">
        <v>34</v>
      </c>
      <c r="C18" s="15"/>
      <c r="D18" s="37" t="s">
        <v>33</v>
      </c>
      <c r="E18" s="6" t="s">
        <v>6</v>
      </c>
      <c r="F18" s="38">
        <v>6</v>
      </c>
      <c r="G18" s="39"/>
      <c r="H18" s="40">
        <f t="shared" si="0"/>
        <v>0</v>
      </c>
    </row>
    <row r="19" spans="1:8" ht="18" customHeight="1" x14ac:dyDescent="0.25">
      <c r="A19" s="35">
        <f>IF(E19&lt;&gt;"",MAX($A$3:A18)+1,"")</f>
        <v>15</v>
      </c>
      <c r="B19" s="36" t="s">
        <v>34</v>
      </c>
      <c r="C19" s="15"/>
      <c r="D19" s="37" t="s">
        <v>10</v>
      </c>
      <c r="E19" s="6" t="s">
        <v>11</v>
      </c>
      <c r="F19" s="38">
        <v>30</v>
      </c>
      <c r="G19" s="39"/>
      <c r="H19" s="40">
        <f t="shared" si="0"/>
        <v>0</v>
      </c>
    </row>
    <row r="20" spans="1:8" ht="18" customHeight="1" x14ac:dyDescent="0.25">
      <c r="A20" s="35">
        <f>IF(E20&lt;&gt;"",MAX($A$3:A19)+1,"")</f>
        <v>16</v>
      </c>
      <c r="B20" s="36" t="s">
        <v>34</v>
      </c>
      <c r="C20" s="15"/>
      <c r="D20" s="41" t="s">
        <v>25</v>
      </c>
      <c r="E20" s="6" t="s">
        <v>0</v>
      </c>
      <c r="F20" s="42">
        <v>5</v>
      </c>
      <c r="G20" s="39"/>
      <c r="H20" s="40">
        <f t="shared" si="0"/>
        <v>0</v>
      </c>
    </row>
    <row r="21" spans="1:8" ht="18" customHeight="1" x14ac:dyDescent="0.25">
      <c r="A21" s="35">
        <f>IF(E21&lt;&gt;"",MAX($A$3:A20)+1,"")</f>
        <v>17</v>
      </c>
      <c r="B21" s="36" t="s">
        <v>34</v>
      </c>
      <c r="C21" s="15"/>
      <c r="D21" s="41" t="s">
        <v>57</v>
      </c>
      <c r="E21" s="6" t="s">
        <v>0</v>
      </c>
      <c r="F21" s="42">
        <v>160</v>
      </c>
      <c r="G21" s="39"/>
      <c r="H21" s="40">
        <f t="shared" si="0"/>
        <v>0</v>
      </c>
    </row>
    <row r="22" spans="1:8" ht="18" customHeight="1" x14ac:dyDescent="0.25">
      <c r="A22" s="35">
        <f>IF(E22&lt;&gt;"",MAX($A$3:A21)+1,"")</f>
        <v>18</v>
      </c>
      <c r="B22" s="36" t="s">
        <v>34</v>
      </c>
      <c r="C22" s="15"/>
      <c r="D22" s="41" t="s">
        <v>58</v>
      </c>
      <c r="E22" s="6" t="s">
        <v>0</v>
      </c>
      <c r="F22" s="42">
        <v>13</v>
      </c>
      <c r="G22" s="39"/>
      <c r="H22" s="40">
        <f t="shared" si="0"/>
        <v>0</v>
      </c>
    </row>
    <row r="23" spans="1:8" ht="18" customHeight="1" x14ac:dyDescent="0.25">
      <c r="A23" s="35">
        <f>IF(E23&lt;&gt;"",MAX($A$3:A22)+1,"")</f>
        <v>19</v>
      </c>
      <c r="B23" s="36" t="s">
        <v>34</v>
      </c>
      <c r="C23" s="15"/>
      <c r="D23" s="41" t="s">
        <v>59</v>
      </c>
      <c r="E23" s="6" t="s">
        <v>6</v>
      </c>
      <c r="F23" s="42">
        <v>1</v>
      </c>
      <c r="G23" s="39"/>
      <c r="H23" s="40">
        <f t="shared" si="0"/>
        <v>0</v>
      </c>
    </row>
    <row r="24" spans="1:8" ht="18" customHeight="1" x14ac:dyDescent="0.25">
      <c r="A24" s="35">
        <f>IF(E24&lt;&gt;"",MAX($A$3:A23)+1,"")</f>
        <v>20</v>
      </c>
      <c r="B24" s="36" t="s">
        <v>34</v>
      </c>
      <c r="C24" s="15"/>
      <c r="D24" s="41" t="s">
        <v>60</v>
      </c>
      <c r="E24" s="6" t="s">
        <v>6</v>
      </c>
      <c r="F24" s="42">
        <v>1</v>
      </c>
      <c r="G24" s="39"/>
      <c r="H24" s="40">
        <f t="shared" si="0"/>
        <v>0</v>
      </c>
    </row>
    <row r="25" spans="1:8" ht="18" customHeight="1" x14ac:dyDescent="0.25">
      <c r="A25" s="35">
        <f>IF(E25&lt;&gt;"",MAX($A$3:A24)+1,"")</f>
        <v>21</v>
      </c>
      <c r="B25" s="36" t="s">
        <v>34</v>
      </c>
      <c r="C25" s="15"/>
      <c r="D25" s="41" t="s">
        <v>47</v>
      </c>
      <c r="E25" s="6" t="s">
        <v>6</v>
      </c>
      <c r="F25" s="42">
        <v>2</v>
      </c>
      <c r="G25" s="39"/>
      <c r="H25" s="40">
        <f t="shared" si="0"/>
        <v>0</v>
      </c>
    </row>
    <row r="26" spans="1:8" ht="18" customHeight="1" x14ac:dyDescent="0.25">
      <c r="A26" s="35">
        <f>IF(E26&lt;&gt;"",MAX($A$3:A25)+1,"")</f>
        <v>22</v>
      </c>
      <c r="B26" s="36" t="s">
        <v>34</v>
      </c>
      <c r="C26" s="15"/>
      <c r="D26" s="41" t="s">
        <v>38</v>
      </c>
      <c r="E26" s="6" t="s">
        <v>0</v>
      </c>
      <c r="F26" s="42">
        <v>104</v>
      </c>
      <c r="G26" s="39"/>
      <c r="H26" s="40">
        <f t="shared" si="0"/>
        <v>0</v>
      </c>
    </row>
    <row r="27" spans="1:8" ht="18" customHeight="1" x14ac:dyDescent="0.25">
      <c r="A27" s="35">
        <f>IF(E27&lt;&gt;"",MAX($A$3:A26)+1,"")</f>
        <v>23</v>
      </c>
      <c r="B27" s="36" t="s">
        <v>34</v>
      </c>
      <c r="C27" s="15"/>
      <c r="D27" s="41" t="s">
        <v>42</v>
      </c>
      <c r="E27" s="6" t="s">
        <v>0</v>
      </c>
      <c r="F27" s="42">
        <v>185</v>
      </c>
      <c r="G27" s="39"/>
      <c r="H27" s="40">
        <f t="shared" si="0"/>
        <v>0</v>
      </c>
    </row>
    <row r="28" spans="1:8" ht="18" customHeight="1" x14ac:dyDescent="0.25">
      <c r="A28" s="35">
        <f>IF(E28&lt;&gt;"",MAX($A$3:A27)+1,"")</f>
        <v>24</v>
      </c>
      <c r="B28" s="36" t="s">
        <v>34</v>
      </c>
      <c r="C28" s="15"/>
      <c r="D28" s="41" t="s">
        <v>69</v>
      </c>
      <c r="E28" s="6" t="s">
        <v>6</v>
      </c>
      <c r="F28" s="42">
        <v>1</v>
      </c>
      <c r="G28" s="39"/>
      <c r="H28" s="40">
        <f t="shared" si="0"/>
        <v>0</v>
      </c>
    </row>
    <row r="29" spans="1:8" ht="18" customHeight="1" x14ac:dyDescent="0.25">
      <c r="A29" s="35">
        <f>IF(E29&lt;&gt;"",MAX($A$3:A28)+1,"")</f>
        <v>25</v>
      </c>
      <c r="B29" s="36" t="s">
        <v>34</v>
      </c>
      <c r="C29" s="15"/>
      <c r="D29" s="41" t="s">
        <v>41</v>
      </c>
      <c r="E29" s="6" t="s">
        <v>6</v>
      </c>
      <c r="F29" s="42">
        <v>2</v>
      </c>
      <c r="G29" s="39"/>
      <c r="H29" s="40">
        <f t="shared" si="0"/>
        <v>0</v>
      </c>
    </row>
    <row r="30" spans="1:8" ht="18" customHeight="1" x14ac:dyDescent="0.25">
      <c r="A30" s="35">
        <f>IF(E30&lt;&gt;"",MAX($A$3:A29)+1,"")</f>
        <v>26</v>
      </c>
      <c r="B30" s="36" t="s">
        <v>34</v>
      </c>
      <c r="C30" s="15"/>
      <c r="D30" s="2" t="s">
        <v>43</v>
      </c>
      <c r="E30" s="6" t="s">
        <v>0</v>
      </c>
      <c r="F30" s="42">
        <v>2300</v>
      </c>
      <c r="G30" s="39"/>
      <c r="H30" s="40">
        <f t="shared" si="0"/>
        <v>0</v>
      </c>
    </row>
    <row r="31" spans="1:8" ht="18" customHeight="1" x14ac:dyDescent="0.25">
      <c r="A31" s="35">
        <f>IF(E31&lt;&gt;"",MAX($A$3:A30)+1,"")</f>
        <v>27</v>
      </c>
      <c r="B31" s="36" t="s">
        <v>34</v>
      </c>
      <c r="C31" s="15"/>
      <c r="D31" s="2" t="s">
        <v>44</v>
      </c>
      <c r="E31" s="6" t="s">
        <v>0</v>
      </c>
      <c r="F31" s="42">
        <v>2300</v>
      </c>
      <c r="G31" s="39"/>
      <c r="H31" s="40">
        <f t="shared" si="0"/>
        <v>0</v>
      </c>
    </row>
    <row r="32" spans="1:8" ht="18" customHeight="1" x14ac:dyDescent="0.25">
      <c r="A32" s="35">
        <f>IF(E32&lt;&gt;"",MAX($A$3:A31)+1,"")</f>
        <v>28</v>
      </c>
      <c r="B32" s="36" t="s">
        <v>34</v>
      </c>
      <c r="C32" s="15"/>
      <c r="D32" s="43" t="s">
        <v>45</v>
      </c>
      <c r="E32" s="6" t="s">
        <v>6</v>
      </c>
      <c r="F32" s="42">
        <v>192</v>
      </c>
      <c r="G32" s="39"/>
      <c r="H32" s="40">
        <f t="shared" si="0"/>
        <v>0</v>
      </c>
    </row>
    <row r="33" spans="1:8" ht="32.25" customHeight="1" x14ac:dyDescent="0.25">
      <c r="A33" s="35">
        <f>IF(E33&lt;&gt;"",MAX($A$3:A32)+1,"")</f>
        <v>29</v>
      </c>
      <c r="B33" s="36" t="s">
        <v>34</v>
      </c>
      <c r="C33" s="15"/>
      <c r="D33" s="43" t="s">
        <v>46</v>
      </c>
      <c r="E33" s="6" t="s">
        <v>6</v>
      </c>
      <c r="F33" s="38">
        <v>768</v>
      </c>
      <c r="G33" s="39"/>
      <c r="H33" s="40">
        <f t="shared" si="0"/>
        <v>0</v>
      </c>
    </row>
    <row r="34" spans="1:8" ht="18" customHeight="1" x14ac:dyDescent="0.25">
      <c r="A34" s="35">
        <f>IF(E34&lt;&gt;"",MAX($A$3:A33)+1,"")</f>
        <v>30</v>
      </c>
      <c r="B34" s="36" t="s">
        <v>34</v>
      </c>
      <c r="C34" s="15"/>
      <c r="D34" s="37" t="s">
        <v>68</v>
      </c>
      <c r="E34" s="6" t="s">
        <v>50</v>
      </c>
      <c r="F34" s="38">
        <v>1</v>
      </c>
      <c r="G34" s="39"/>
      <c r="H34" s="40">
        <f t="shared" si="0"/>
        <v>0</v>
      </c>
    </row>
    <row r="35" spans="1:8" ht="18" customHeight="1" x14ac:dyDescent="0.25">
      <c r="A35" s="35">
        <f>IF(E35&lt;&gt;"",MAX($A$3:A34)+1,"")</f>
        <v>31</v>
      </c>
      <c r="B35" s="36" t="s">
        <v>34</v>
      </c>
      <c r="C35" s="15"/>
      <c r="D35" s="41" t="s">
        <v>61</v>
      </c>
      <c r="E35" s="6" t="s">
        <v>6</v>
      </c>
      <c r="F35" s="38">
        <v>8</v>
      </c>
      <c r="G35" s="39"/>
      <c r="H35" s="40">
        <f t="shared" si="0"/>
        <v>0</v>
      </c>
    </row>
    <row r="36" spans="1:8" ht="18" customHeight="1" x14ac:dyDescent="0.25">
      <c r="A36" s="35">
        <f>IF(E36&lt;&gt;"",MAX($A$3:A35)+1,"")</f>
        <v>32</v>
      </c>
      <c r="B36" s="36" t="s">
        <v>34</v>
      </c>
      <c r="C36" s="15"/>
      <c r="D36" s="41" t="s">
        <v>62</v>
      </c>
      <c r="E36" s="6" t="s">
        <v>6</v>
      </c>
      <c r="F36" s="38">
        <v>8</v>
      </c>
      <c r="G36" s="39"/>
      <c r="H36" s="40">
        <f t="shared" si="0"/>
        <v>0</v>
      </c>
    </row>
    <row r="37" spans="1:8" ht="18" customHeight="1" x14ac:dyDescent="0.25">
      <c r="A37" s="35">
        <f>IF(E37&lt;&gt;"",MAX($A$3:A36)+1,"")</f>
        <v>33</v>
      </c>
      <c r="B37" s="36" t="s">
        <v>34</v>
      </c>
      <c r="C37" s="15"/>
      <c r="D37" s="37" t="s">
        <v>63</v>
      </c>
      <c r="E37" s="6" t="s">
        <v>6</v>
      </c>
      <c r="F37" s="38">
        <v>96</v>
      </c>
      <c r="G37" s="39"/>
      <c r="H37" s="40">
        <f t="shared" si="0"/>
        <v>0</v>
      </c>
    </row>
    <row r="38" spans="1:8" ht="18" customHeight="1" x14ac:dyDescent="0.25">
      <c r="A38" s="35">
        <f>IF(E38&lt;&gt;"",MAX($A$3:A37)+1,"")</f>
        <v>34</v>
      </c>
      <c r="B38" s="36" t="s">
        <v>34</v>
      </c>
      <c r="C38" s="15"/>
      <c r="D38" s="37" t="s">
        <v>64</v>
      </c>
      <c r="E38" s="6" t="s">
        <v>6</v>
      </c>
      <c r="F38" s="38">
        <v>100</v>
      </c>
      <c r="G38" s="39"/>
      <c r="H38" s="40">
        <f t="shared" si="0"/>
        <v>0</v>
      </c>
    </row>
    <row r="39" spans="1:8" ht="18" customHeight="1" x14ac:dyDescent="0.25">
      <c r="A39" s="35">
        <f>IF(E39&lt;&gt;"",MAX($A$3:A38)+1,"")</f>
        <v>35</v>
      </c>
      <c r="B39" s="36" t="s">
        <v>34</v>
      </c>
      <c r="C39" s="15"/>
      <c r="D39" s="37" t="s">
        <v>65</v>
      </c>
      <c r="E39" s="6" t="s">
        <v>6</v>
      </c>
      <c r="F39" s="38">
        <v>192</v>
      </c>
      <c r="G39" s="39"/>
      <c r="H39" s="40">
        <f t="shared" si="0"/>
        <v>0</v>
      </c>
    </row>
    <row r="40" spans="1:8" ht="18" customHeight="1" x14ac:dyDescent="0.25">
      <c r="A40" s="35">
        <f>IF(E40&lt;&gt;"",MAX($A$3:A39)+1,"")</f>
        <v>36</v>
      </c>
      <c r="B40" s="36" t="s">
        <v>34</v>
      </c>
      <c r="C40" s="15"/>
      <c r="D40" s="37" t="s">
        <v>66</v>
      </c>
      <c r="E40" s="6" t="s">
        <v>6</v>
      </c>
      <c r="F40" s="38">
        <v>192</v>
      </c>
      <c r="G40" s="39"/>
      <c r="H40" s="40">
        <f t="shared" si="0"/>
        <v>0</v>
      </c>
    </row>
    <row r="41" spans="1:8" ht="18" customHeight="1" x14ac:dyDescent="0.25">
      <c r="A41" s="35">
        <f>IF(E41&lt;&gt;"",MAX($A$3:A40)+1,"")</f>
        <v>37</v>
      </c>
      <c r="B41" s="36" t="s">
        <v>34</v>
      </c>
      <c r="C41" s="15"/>
      <c r="D41" s="37" t="s">
        <v>67</v>
      </c>
      <c r="E41" s="6" t="s">
        <v>6</v>
      </c>
      <c r="F41" s="38">
        <v>384</v>
      </c>
      <c r="G41" s="39"/>
      <c r="H41" s="40">
        <f t="shared" si="0"/>
        <v>0</v>
      </c>
    </row>
    <row r="42" spans="1:8" ht="18" customHeight="1" x14ac:dyDescent="0.25">
      <c r="A42" s="35">
        <f>IF(E42&lt;&gt;"",MAX($A$3:A41)+1,"")</f>
        <v>38</v>
      </c>
      <c r="B42" s="36" t="s">
        <v>34</v>
      </c>
      <c r="C42" s="15"/>
      <c r="D42" s="37" t="s">
        <v>28</v>
      </c>
      <c r="E42" s="6" t="s">
        <v>6</v>
      </c>
      <c r="F42" s="38">
        <v>555</v>
      </c>
      <c r="G42" s="39"/>
      <c r="H42" s="40">
        <f>F42*G42</f>
        <v>0</v>
      </c>
    </row>
    <row r="43" spans="1:8" ht="18" customHeight="1" x14ac:dyDescent="0.25">
      <c r="A43" s="35">
        <f>IF(E43&lt;&gt;"",MAX($A$3:A42)+1,"")</f>
        <v>39</v>
      </c>
      <c r="B43" s="36" t="s">
        <v>34</v>
      </c>
      <c r="C43" s="15"/>
      <c r="D43" s="37" t="s">
        <v>27</v>
      </c>
      <c r="E43" s="6" t="s">
        <v>0</v>
      </c>
      <c r="F43" s="38">
        <v>555</v>
      </c>
      <c r="G43" s="39"/>
      <c r="H43" s="40">
        <f>F43*G43</f>
        <v>0</v>
      </c>
    </row>
    <row r="44" spans="1:8" ht="18" customHeight="1" x14ac:dyDescent="0.25">
      <c r="A44" s="35">
        <f>IF(E44&lt;&gt;"",MAX($A$3:A43)+1,"")</f>
        <v>40</v>
      </c>
      <c r="B44" s="36" t="s">
        <v>34</v>
      </c>
      <c r="C44" s="15"/>
      <c r="D44" s="41" t="s">
        <v>26</v>
      </c>
      <c r="E44" s="6" t="s">
        <v>0</v>
      </c>
      <c r="F44" s="42">
        <v>5</v>
      </c>
      <c r="G44" s="39"/>
      <c r="H44" s="40">
        <f t="shared" ref="H44:H46" si="1">F44*G44</f>
        <v>0</v>
      </c>
    </row>
    <row r="45" spans="1:8" ht="18" customHeight="1" x14ac:dyDescent="0.25">
      <c r="A45" s="35">
        <f>IF(E45&lt;&gt;"",MAX($A$3:A44)+1,"")</f>
        <v>41</v>
      </c>
      <c r="B45" s="36" t="s">
        <v>34</v>
      </c>
      <c r="C45" s="15"/>
      <c r="D45" s="41" t="s">
        <v>70</v>
      </c>
      <c r="E45" s="6" t="s">
        <v>0</v>
      </c>
      <c r="F45" s="42">
        <v>160</v>
      </c>
      <c r="G45" s="39"/>
      <c r="H45" s="40">
        <f t="shared" si="1"/>
        <v>0</v>
      </c>
    </row>
    <row r="46" spans="1:8" ht="18" customHeight="1" x14ac:dyDescent="0.25">
      <c r="A46" s="35">
        <f>IF(E46&lt;&gt;"",MAX($A$3:A45)+1,"")</f>
        <v>42</v>
      </c>
      <c r="B46" s="36" t="s">
        <v>34</v>
      </c>
      <c r="C46" s="15"/>
      <c r="D46" s="41" t="s">
        <v>71</v>
      </c>
      <c r="E46" s="6" t="s">
        <v>6</v>
      </c>
      <c r="F46" s="42">
        <v>1</v>
      </c>
      <c r="G46" s="39"/>
      <c r="H46" s="40">
        <f t="shared" si="1"/>
        <v>0</v>
      </c>
    </row>
    <row r="47" spans="1:8" ht="18" customHeight="1" x14ac:dyDescent="0.25">
      <c r="A47" s="35">
        <f>IF(E47&lt;&gt;"",MAX($A$3:A46)+1,"")</f>
        <v>43</v>
      </c>
      <c r="B47" s="36" t="s">
        <v>34</v>
      </c>
      <c r="C47" s="15"/>
      <c r="D47" s="41" t="s">
        <v>72</v>
      </c>
      <c r="E47" s="6" t="s">
        <v>6</v>
      </c>
      <c r="F47" s="42">
        <v>1</v>
      </c>
      <c r="G47" s="39"/>
      <c r="H47" s="40">
        <f t="shared" si="0"/>
        <v>0</v>
      </c>
    </row>
    <row r="48" spans="1:8" ht="18" customHeight="1" x14ac:dyDescent="0.25">
      <c r="A48" s="35">
        <f>IF(E48&lt;&gt;"",MAX($A$3:A47)+1,"")</f>
        <v>44</v>
      </c>
      <c r="B48" s="36" t="s">
        <v>34</v>
      </c>
      <c r="C48" s="15"/>
      <c r="D48" s="37" t="s">
        <v>12</v>
      </c>
      <c r="E48" s="6" t="s">
        <v>6</v>
      </c>
      <c r="F48" s="38">
        <v>3</v>
      </c>
      <c r="G48" s="39"/>
      <c r="H48" s="40">
        <f t="shared" si="0"/>
        <v>0</v>
      </c>
    </row>
    <row r="49" spans="1:8" ht="18" customHeight="1" x14ac:dyDescent="0.25">
      <c r="A49" s="35">
        <f>IF(E49&lt;&gt;"",MAX($A$3:A48)+1,"")</f>
        <v>45</v>
      </c>
      <c r="B49" s="36" t="s">
        <v>34</v>
      </c>
      <c r="C49" s="15"/>
      <c r="D49" s="37" t="s">
        <v>40</v>
      </c>
      <c r="E49" s="6" t="s">
        <v>6</v>
      </c>
      <c r="F49" s="38">
        <v>8</v>
      </c>
      <c r="G49" s="39"/>
      <c r="H49" s="40">
        <f t="shared" si="0"/>
        <v>0</v>
      </c>
    </row>
    <row r="50" spans="1:8" x14ac:dyDescent="0.25">
      <c r="A50" s="35">
        <f>IF(E50&lt;&gt;"",MAX($A$3:A49)+1,"")</f>
        <v>46</v>
      </c>
      <c r="B50" s="36" t="s">
        <v>34</v>
      </c>
      <c r="C50" s="15"/>
      <c r="D50" s="37" t="s">
        <v>49</v>
      </c>
      <c r="E50" s="6" t="s">
        <v>6</v>
      </c>
      <c r="F50" s="38">
        <v>5</v>
      </c>
      <c r="G50" s="39"/>
      <c r="H50" s="40">
        <f t="shared" si="0"/>
        <v>0</v>
      </c>
    </row>
    <row r="51" spans="1:8" ht="31.5" x14ac:dyDescent="0.25">
      <c r="A51" s="35">
        <f>IF(E51&lt;&gt;"",MAX($A$3:A50)+1,"")</f>
        <v>47</v>
      </c>
      <c r="B51" s="36" t="s">
        <v>34</v>
      </c>
      <c r="C51" s="15"/>
      <c r="D51" s="37" t="s">
        <v>73</v>
      </c>
      <c r="E51" s="6" t="s">
        <v>6</v>
      </c>
      <c r="F51" s="38">
        <v>1</v>
      </c>
      <c r="G51" s="39"/>
      <c r="H51" s="40">
        <f t="shared" si="0"/>
        <v>0</v>
      </c>
    </row>
    <row r="52" spans="1:8" ht="18" customHeight="1" x14ac:dyDescent="0.25">
      <c r="A52" s="35">
        <f>IF(E52&lt;&gt;"",MAX($A$3:A50)+1,"")</f>
        <v>47</v>
      </c>
      <c r="B52" s="36" t="s">
        <v>34</v>
      </c>
      <c r="C52" s="15"/>
      <c r="D52" s="37" t="s">
        <v>48</v>
      </c>
      <c r="E52" s="6" t="s">
        <v>6</v>
      </c>
      <c r="F52" s="38">
        <v>1</v>
      </c>
      <c r="G52" s="39"/>
      <c r="H52" s="40">
        <f t="shared" si="0"/>
        <v>0</v>
      </c>
    </row>
    <row r="53" spans="1:8" ht="18" customHeight="1" x14ac:dyDescent="0.25">
      <c r="A53" s="35">
        <f>IF(E53&lt;&gt;"",MAX($A$3:A52)+1,"")</f>
        <v>48</v>
      </c>
      <c r="B53" s="36" t="s">
        <v>34</v>
      </c>
      <c r="C53" s="15"/>
      <c r="D53" s="37" t="s">
        <v>74</v>
      </c>
      <c r="E53" s="6" t="s">
        <v>6</v>
      </c>
      <c r="F53" s="38">
        <v>1</v>
      </c>
      <c r="G53" s="39"/>
      <c r="H53" s="40">
        <f t="shared" si="0"/>
        <v>0</v>
      </c>
    </row>
    <row r="54" spans="1:8" ht="18" customHeight="1" x14ac:dyDescent="0.25">
      <c r="A54" s="35">
        <f>IF(E54&lt;&gt;"",MAX($A$3:A53)+1,"")</f>
        <v>49</v>
      </c>
      <c r="B54" s="36" t="s">
        <v>34</v>
      </c>
      <c r="C54" s="15"/>
      <c r="D54" s="37" t="s">
        <v>54</v>
      </c>
      <c r="E54" s="6" t="s">
        <v>6</v>
      </c>
      <c r="F54" s="38">
        <v>1</v>
      </c>
      <c r="G54" s="39"/>
      <c r="H54" s="40">
        <f t="shared" si="0"/>
        <v>0</v>
      </c>
    </row>
    <row r="55" spans="1:8" ht="18" customHeight="1" x14ac:dyDescent="0.25">
      <c r="A55" s="35"/>
      <c r="B55" s="36"/>
      <c r="C55" s="15"/>
      <c r="D55" s="37"/>
      <c r="E55" s="6"/>
      <c r="F55" s="38"/>
      <c r="G55" s="39"/>
      <c r="H55" s="40"/>
    </row>
    <row r="56" spans="1:8" ht="18" customHeight="1" x14ac:dyDescent="0.25">
      <c r="A56" s="35"/>
      <c r="B56" s="36"/>
      <c r="C56" s="15"/>
      <c r="D56" s="37"/>
      <c r="E56" s="6"/>
      <c r="F56" s="38"/>
      <c r="G56" s="39"/>
      <c r="H56" s="40"/>
    </row>
    <row r="57" spans="1:8" ht="18" customHeight="1" x14ac:dyDescent="0.25">
      <c r="A57" s="35"/>
      <c r="B57" s="36"/>
      <c r="C57" s="15"/>
      <c r="D57" s="37"/>
      <c r="E57" s="6"/>
      <c r="F57" s="38"/>
      <c r="G57" s="39"/>
      <c r="H57" s="40"/>
    </row>
    <row r="58" spans="1:8" ht="18" customHeight="1" x14ac:dyDescent="0.25">
      <c r="A58" s="35"/>
      <c r="B58" s="36"/>
      <c r="C58" s="15"/>
      <c r="D58" s="37"/>
      <c r="E58" s="6"/>
      <c r="F58" s="38"/>
      <c r="G58" s="39"/>
      <c r="H58" s="40"/>
    </row>
    <row r="59" spans="1:8" ht="18" customHeight="1" x14ac:dyDescent="0.25">
      <c r="A59" s="35"/>
      <c r="B59" s="36"/>
      <c r="C59" s="15"/>
      <c r="D59" s="37"/>
      <c r="E59" s="6"/>
      <c r="F59" s="38"/>
      <c r="G59" s="39"/>
      <c r="H59" s="40"/>
    </row>
    <row r="60" spans="1:8" ht="18" customHeight="1" x14ac:dyDescent="0.25">
      <c r="A60" s="35" t="str">
        <f>IF(E60&lt;&gt;"",MAX($A$3:A54)+1,"")</f>
        <v/>
      </c>
      <c r="B60" s="5"/>
      <c r="C60" s="15" t="s">
        <v>13</v>
      </c>
      <c r="D60" s="2"/>
      <c r="E60" s="6"/>
      <c r="F60" s="5"/>
      <c r="G60" s="44"/>
      <c r="H60" s="40"/>
    </row>
    <row r="61" spans="1:8" x14ac:dyDescent="0.25">
      <c r="A61" s="35" t="str">
        <f>IF(E61&lt;&gt;"",MAX($A$4:A60)+1,"")</f>
        <v/>
      </c>
      <c r="B61" s="5"/>
      <c r="C61" s="15"/>
      <c r="D61" s="2" t="s">
        <v>14</v>
      </c>
      <c r="E61" s="6"/>
      <c r="F61" s="4"/>
      <c r="G61" s="3"/>
      <c r="H61" s="16">
        <f>ROUND(SUM(H5:H54),2)</f>
        <v>0</v>
      </c>
    </row>
    <row r="62" spans="1:8" x14ac:dyDescent="0.25">
      <c r="A62" s="35">
        <f>IF(E62&lt;&gt;"",MAX($A$4:A61)+1,"")</f>
        <v>50</v>
      </c>
      <c r="B62" s="5"/>
      <c r="C62" s="15"/>
      <c r="D62" s="2" t="s">
        <v>51</v>
      </c>
      <c r="E62" s="6" t="s">
        <v>23</v>
      </c>
      <c r="F62" s="4"/>
      <c r="G62" s="3"/>
      <c r="H62" s="9">
        <f>ROUND(H61*F62/100,2)</f>
        <v>0</v>
      </c>
    </row>
    <row r="63" spans="1:8" x14ac:dyDescent="0.25">
      <c r="A63" s="35">
        <f>IF(E63&lt;&gt;"",MAX($A$4:A62)+1,"")</f>
        <v>51</v>
      </c>
      <c r="B63" s="5"/>
      <c r="C63" s="15"/>
      <c r="D63" s="2" t="s">
        <v>52</v>
      </c>
      <c r="E63" s="6" t="s">
        <v>23</v>
      </c>
      <c r="F63" s="4"/>
      <c r="G63" s="3"/>
      <c r="H63" s="9">
        <f>ROUND(H61*F63/100,2)</f>
        <v>0</v>
      </c>
    </row>
    <row r="64" spans="1:8" x14ac:dyDescent="0.25">
      <c r="A64" s="35">
        <f>IF(E64&lt;&gt;"",MAX($A$4:A63)+1,"")</f>
        <v>52</v>
      </c>
      <c r="B64" s="5"/>
      <c r="C64" s="15"/>
      <c r="D64" s="2" t="s">
        <v>53</v>
      </c>
      <c r="E64" s="6" t="s">
        <v>23</v>
      </c>
      <c r="F64" s="4"/>
      <c r="G64" s="3"/>
      <c r="H64" s="9">
        <f>ROUND(H61*F64/100,2)</f>
        <v>0</v>
      </c>
    </row>
    <row r="65" spans="1:9" x14ac:dyDescent="0.25">
      <c r="A65" s="35"/>
      <c r="B65" s="5"/>
      <c r="C65" s="15"/>
      <c r="D65" s="2"/>
      <c r="E65" s="6"/>
      <c r="F65" s="4"/>
      <c r="G65" s="3"/>
      <c r="H65" s="9"/>
    </row>
    <row r="66" spans="1:9" x14ac:dyDescent="0.25">
      <c r="A66" s="35"/>
      <c r="B66" s="5"/>
      <c r="C66" s="15"/>
      <c r="D66" s="2"/>
      <c r="E66" s="6"/>
      <c r="F66" s="4"/>
      <c r="G66" s="3"/>
      <c r="H66" s="9"/>
    </row>
    <row r="67" spans="1:9" x14ac:dyDescent="0.25">
      <c r="A67" s="35"/>
      <c r="B67" s="5"/>
      <c r="C67" s="15"/>
      <c r="D67" s="2"/>
      <c r="E67" s="6"/>
      <c r="F67" s="4"/>
      <c r="G67" s="3"/>
      <c r="H67" s="9"/>
    </row>
    <row r="68" spans="1:9" x14ac:dyDescent="0.25">
      <c r="A68" s="35"/>
      <c r="B68" s="5"/>
      <c r="C68" s="15"/>
      <c r="D68" s="2"/>
      <c r="E68" s="6"/>
      <c r="F68" s="4"/>
      <c r="G68" s="3"/>
      <c r="H68" s="9"/>
    </row>
    <row r="69" spans="1:9" ht="18" customHeight="1" x14ac:dyDescent="0.25">
      <c r="A69" s="35"/>
      <c r="B69" s="5"/>
      <c r="C69" s="15"/>
      <c r="D69" s="2"/>
      <c r="E69" s="6"/>
      <c r="F69" s="5"/>
      <c r="G69" s="44"/>
      <c r="H69" s="40"/>
      <c r="I69" s="23"/>
    </row>
    <row r="70" spans="1:9" ht="18" customHeight="1" x14ac:dyDescent="0.25">
      <c r="A70" s="35" t="str">
        <f>IF(E70&lt;&gt;"",MAX($A$3:A64)+1,"")</f>
        <v/>
      </c>
      <c r="B70" s="5"/>
      <c r="C70" s="45"/>
      <c r="D70" s="1" t="str">
        <f>CONCATENATE(D4, " spolu")</f>
        <v>Materiál a práca spolu</v>
      </c>
      <c r="E70" s="6"/>
      <c r="F70" s="5"/>
      <c r="G70" s="44"/>
      <c r="H70" s="46">
        <f>SUM(H61:H64)</f>
        <v>0</v>
      </c>
      <c r="I70" s="23"/>
    </row>
    <row r="71" spans="1:9" ht="18" customHeight="1" x14ac:dyDescent="0.25">
      <c r="A71" s="35" t="str">
        <f>IF(E71&lt;&gt;"",MAX($A$3:A70)+1,"")</f>
        <v/>
      </c>
      <c r="B71" s="5"/>
      <c r="C71" s="15"/>
      <c r="D71" s="2"/>
      <c r="E71" s="6"/>
      <c r="F71" s="5"/>
      <c r="G71" s="44"/>
      <c r="H71" s="40"/>
    </row>
    <row r="72" spans="1:9" ht="18" customHeight="1" x14ac:dyDescent="0.25">
      <c r="A72" s="35" t="str">
        <f>IF(E72&lt;&gt;"",MAX($A$3:A71)+1,"")</f>
        <v/>
      </c>
      <c r="B72" s="5"/>
      <c r="C72" s="15"/>
      <c r="D72" s="1" t="s">
        <v>15</v>
      </c>
      <c r="E72" s="6"/>
      <c r="F72" s="5"/>
      <c r="G72" s="44"/>
      <c r="H72" s="40"/>
    </row>
    <row r="73" spans="1:9" ht="18" customHeight="1" x14ac:dyDescent="0.25">
      <c r="A73" s="35">
        <f>IF(E73&lt;&gt;"",MAX($A$3:A72)+1,"")</f>
        <v>53</v>
      </c>
      <c r="B73" s="5"/>
      <c r="C73" s="15"/>
      <c r="D73" s="2" t="s">
        <v>16</v>
      </c>
      <c r="E73" s="6" t="s">
        <v>11</v>
      </c>
      <c r="F73" s="5"/>
      <c r="G73" s="39"/>
      <c r="H73" s="40">
        <f>F73*G73</f>
        <v>0</v>
      </c>
    </row>
    <row r="74" spans="1:9" ht="18" customHeight="1" x14ac:dyDescent="0.25">
      <c r="A74" s="35">
        <f>IF(E74&lt;&gt;"",MAX($A$3:A73)+1,"")</f>
        <v>54</v>
      </c>
      <c r="B74" s="5"/>
      <c r="C74" s="15"/>
      <c r="D74" s="2" t="s">
        <v>75</v>
      </c>
      <c r="E74" s="6" t="s">
        <v>6</v>
      </c>
      <c r="F74" s="5"/>
      <c r="G74" s="47"/>
      <c r="H74" s="40">
        <f>F74*G74</f>
        <v>0</v>
      </c>
    </row>
    <row r="75" spans="1:9" ht="18" customHeight="1" x14ac:dyDescent="0.25">
      <c r="A75" s="35">
        <f>IF(E75&lt;&gt;"",MAX($A$3:A74)+1,"")</f>
        <v>55</v>
      </c>
      <c r="B75" s="5"/>
      <c r="C75" s="15"/>
      <c r="D75" s="37" t="s">
        <v>81</v>
      </c>
      <c r="E75" s="6" t="s">
        <v>11</v>
      </c>
      <c r="F75" s="5"/>
      <c r="G75" s="39"/>
      <c r="H75" s="40">
        <f>F75*G75</f>
        <v>0</v>
      </c>
    </row>
    <row r="76" spans="1:9" ht="18" customHeight="1" x14ac:dyDescent="0.25">
      <c r="A76" s="35">
        <v>999</v>
      </c>
      <c r="B76" s="5"/>
      <c r="C76" s="15"/>
      <c r="D76" s="37" t="s">
        <v>17</v>
      </c>
      <c r="E76" s="6" t="s">
        <v>11</v>
      </c>
      <c r="F76" s="5"/>
      <c r="G76" s="39"/>
      <c r="H76" s="40">
        <f>F76*G76</f>
        <v>0</v>
      </c>
    </row>
    <row r="77" spans="1:9" ht="18" customHeight="1" x14ac:dyDescent="0.25">
      <c r="A77" s="35"/>
      <c r="B77" s="5"/>
      <c r="C77" s="15"/>
      <c r="D77" s="37"/>
      <c r="E77" s="6"/>
      <c r="F77" s="5"/>
      <c r="G77" s="39"/>
      <c r="H77" s="40"/>
    </row>
    <row r="78" spans="1:9" ht="18" customHeight="1" x14ac:dyDescent="0.25">
      <c r="A78" s="35"/>
      <c r="B78" s="5"/>
      <c r="C78" s="15"/>
      <c r="D78" s="37"/>
      <c r="E78" s="6"/>
      <c r="F78" s="5"/>
      <c r="G78" s="39"/>
      <c r="H78" s="40"/>
    </row>
    <row r="79" spans="1:9" ht="18" customHeight="1" x14ac:dyDescent="0.25">
      <c r="A79" s="35"/>
      <c r="B79" s="5"/>
      <c r="C79" s="15"/>
      <c r="D79" s="37"/>
      <c r="E79" s="6"/>
      <c r="F79" s="5"/>
      <c r="G79" s="39"/>
      <c r="H79" s="40"/>
    </row>
    <row r="80" spans="1:9" ht="18" customHeight="1" x14ac:dyDescent="0.25">
      <c r="A80" s="35"/>
      <c r="B80" s="5"/>
      <c r="C80" s="15"/>
      <c r="D80" s="37"/>
      <c r="E80" s="6"/>
      <c r="F80" s="5"/>
      <c r="G80" s="39"/>
      <c r="H80" s="40"/>
    </row>
    <row r="81" spans="1:8" ht="18" customHeight="1" x14ac:dyDescent="0.25">
      <c r="A81" s="35"/>
      <c r="B81" s="5"/>
      <c r="C81" s="15"/>
      <c r="D81" s="37"/>
      <c r="E81" s="6"/>
      <c r="F81" s="5"/>
      <c r="G81" s="39"/>
      <c r="H81" s="40"/>
    </row>
    <row r="82" spans="1:8" x14ac:dyDescent="0.25">
      <c r="A82" s="35" t="str">
        <f>IF(E82&lt;&gt;"",MAX($A$3:A76)+1,"")</f>
        <v/>
      </c>
      <c r="B82" s="5"/>
      <c r="C82" s="45" t="s">
        <v>13</v>
      </c>
      <c r="D82" s="2"/>
      <c r="E82" s="6"/>
      <c r="F82" s="5"/>
      <c r="G82" s="44"/>
      <c r="H82" s="40"/>
    </row>
    <row r="83" spans="1:8" ht="16.5" thickBot="1" x14ac:dyDescent="0.3">
      <c r="A83" s="48" t="str">
        <f>IF(E83&lt;&gt;"",MAX($A$3:A82)+1,"")</f>
        <v/>
      </c>
      <c r="B83" s="12"/>
      <c r="C83" s="49"/>
      <c r="D83" s="10" t="str">
        <f>CONCATENATE(D72, " spolu")</f>
        <v>HZS a revízia spolu</v>
      </c>
      <c r="E83" s="11"/>
      <c r="F83" s="12"/>
      <c r="G83" s="50"/>
      <c r="H83" s="51">
        <f>SUM(H72:H82)</f>
        <v>0</v>
      </c>
    </row>
    <row r="84" spans="1:8" ht="16.5" thickBot="1" x14ac:dyDescent="0.3">
      <c r="A84" s="52"/>
      <c r="B84" s="52"/>
      <c r="C84" s="52"/>
      <c r="D84" s="53"/>
      <c r="E84" s="52"/>
      <c r="F84" s="52"/>
      <c r="G84" s="54"/>
      <c r="H84" s="55"/>
    </row>
    <row r="85" spans="1:8" x14ac:dyDescent="0.25">
      <c r="A85" s="32" t="str">
        <f>IF(E85&lt;&gt;"",MAX($A$4:A64)+1,"")</f>
        <v/>
      </c>
      <c r="B85" s="8"/>
      <c r="C85" s="56"/>
      <c r="D85" s="57" t="s">
        <v>18</v>
      </c>
      <c r="E85" s="56"/>
      <c r="F85" s="56"/>
      <c r="G85" s="58"/>
      <c r="H85" s="59"/>
    </row>
    <row r="86" spans="1:8" x14ac:dyDescent="0.25">
      <c r="A86" s="35">
        <f>IF(E86&lt;&gt;"",MAX($A$85:A85)+1,"")</f>
        <v>1</v>
      </c>
      <c r="B86" s="5"/>
      <c r="C86" s="45"/>
      <c r="D86" s="60" t="s">
        <v>5</v>
      </c>
      <c r="E86" s="45" t="s">
        <v>19</v>
      </c>
      <c r="F86" s="45" t="s">
        <v>20</v>
      </c>
      <c r="G86" s="61" t="s">
        <v>20</v>
      </c>
      <c r="H86" s="9">
        <f>H70</f>
        <v>0</v>
      </c>
    </row>
    <row r="87" spans="1:8" x14ac:dyDescent="0.25">
      <c r="A87" s="35">
        <f>IF(E87&lt;&gt;"",MAX($A$85:A86)+1,"")</f>
        <v>2</v>
      </c>
      <c r="B87" s="5"/>
      <c r="C87" s="45"/>
      <c r="D87" s="60" t="s">
        <v>15</v>
      </c>
      <c r="E87" s="45" t="s">
        <v>19</v>
      </c>
      <c r="F87" s="45" t="s">
        <v>20</v>
      </c>
      <c r="G87" s="61" t="s">
        <v>20</v>
      </c>
      <c r="H87" s="9">
        <f>H83</f>
        <v>0</v>
      </c>
    </row>
    <row r="88" spans="1:8" x14ac:dyDescent="0.25">
      <c r="A88" s="35">
        <f>IF(E88&lt;&gt;"",MAX($A$85:A87)+1,"")</f>
        <v>3</v>
      </c>
      <c r="B88" s="5"/>
      <c r="C88" s="45"/>
      <c r="D88" s="62" t="s">
        <v>21</v>
      </c>
      <c r="E88" s="45" t="s">
        <v>19</v>
      </c>
      <c r="F88" s="45" t="s">
        <v>20</v>
      </c>
      <c r="G88" s="61" t="s">
        <v>20</v>
      </c>
      <c r="H88" s="16">
        <f>SUM(H85:H87)</f>
        <v>0</v>
      </c>
    </row>
    <row r="89" spans="1:8" x14ac:dyDescent="0.25">
      <c r="A89" s="35">
        <f>IF(E89&lt;&gt;"",MAX($A$85:A88)+1,"")</f>
        <v>4</v>
      </c>
      <c r="B89" s="5"/>
      <c r="C89" s="45"/>
      <c r="D89" s="60" t="s">
        <v>22</v>
      </c>
      <c r="E89" s="45" t="s">
        <v>23</v>
      </c>
      <c r="F89" s="45">
        <v>23</v>
      </c>
      <c r="G89" s="61" t="s">
        <v>20</v>
      </c>
      <c r="H89" s="9">
        <f>ROUND(H88/100*F89,2)</f>
        <v>0</v>
      </c>
    </row>
    <row r="90" spans="1:8" ht="16.5" thickBot="1" x14ac:dyDescent="0.3">
      <c r="A90" s="48">
        <f>IF(E90&lt;&gt;"",MAX($A$85:A89)+1,"")</f>
        <v>5</v>
      </c>
      <c r="B90" s="12"/>
      <c r="C90" s="49"/>
      <c r="D90" s="63" t="s">
        <v>24</v>
      </c>
      <c r="E90" s="49" t="s">
        <v>19</v>
      </c>
      <c r="F90" s="49" t="s">
        <v>20</v>
      </c>
      <c r="G90" s="64" t="s">
        <v>20</v>
      </c>
      <c r="H90" s="65">
        <f>SUM(H88:H89)</f>
        <v>0</v>
      </c>
    </row>
    <row r="91" spans="1:8" x14ac:dyDescent="0.25">
      <c r="G91" s="22"/>
      <c r="H91" s="27"/>
    </row>
    <row r="92" spans="1:8" x14ac:dyDescent="0.25">
      <c r="A92" s="74" t="s">
        <v>78</v>
      </c>
      <c r="B92" s="74"/>
      <c r="C92" s="75">
        <v>45698</v>
      </c>
      <c r="D92" s="75"/>
      <c r="G92" s="22"/>
      <c r="H92" s="27"/>
    </row>
    <row r="93" spans="1:8" x14ac:dyDescent="0.25">
      <c r="A93" s="22"/>
      <c r="D93" s="29"/>
      <c r="G93" s="22"/>
      <c r="H93" s="27"/>
    </row>
    <row r="94" spans="1:8" x14ac:dyDescent="0.25">
      <c r="A94" s="22"/>
      <c r="D94" s="29"/>
      <c r="G94" s="22"/>
      <c r="H94" s="27"/>
    </row>
    <row r="95" spans="1:8" x14ac:dyDescent="0.25">
      <c r="A95" s="22"/>
      <c r="B95" s="30"/>
      <c r="G95" s="22"/>
    </row>
    <row r="96" spans="1:8" x14ac:dyDescent="0.25">
      <c r="A96" s="22"/>
      <c r="G96" s="22"/>
    </row>
    <row r="97" spans="1:7" x14ac:dyDescent="0.25">
      <c r="A97" s="22"/>
      <c r="B97" s="66"/>
      <c r="C97" s="66"/>
      <c r="D97" s="28"/>
      <c r="E97" s="31"/>
      <c r="F97" s="67"/>
      <c r="G97" s="67"/>
    </row>
    <row r="98" spans="1:7" x14ac:dyDescent="0.25">
      <c r="A98" s="22"/>
      <c r="C98" s="31"/>
      <c r="D98" s="28"/>
      <c r="F98" s="67"/>
      <c r="G98" s="67"/>
    </row>
  </sheetData>
  <sheetProtection algorithmName="SHA-512" hashValue="AASGZTnHDYz6wBNKwrvvFDLmh0yrFFMx67ElBL3RcP6RkgA5Fm99ox8vdHlEhnGIOiBngcqMZq68TN1fyiziaQ==" saltValue="aTj3Qy/WcqqWAZQ+LoXUAg==" spinCount="100000" sheet="1" objects="1" scenarios="1" formatCells="0" insertColumns="0" insertRows="0" selectLockedCells="1"/>
  <mergeCells count="6">
    <mergeCell ref="B97:C97"/>
    <mergeCell ref="F97:G97"/>
    <mergeCell ref="F98:G98"/>
    <mergeCell ref="A1:H2"/>
    <mergeCell ref="A92:B92"/>
    <mergeCell ref="C92:D92"/>
  </mergeCells>
  <pageMargins left="0.70866141732283472" right="0.51181102362204722" top="0.74803149606299213" bottom="0.55118110236220474" header="0.31496062992125984" footer="0.31496062992125984"/>
  <pageSetup paperSize="9" scale="43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Rozpočet</vt:lpstr>
      <vt:lpstr>Rozpočet!Oblasť_tlače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Karas Boris</cp:lastModifiedBy>
  <cp:lastPrinted>2025-02-10T11:45:25Z</cp:lastPrinted>
  <dcterms:created xsi:type="dcterms:W3CDTF">2023-01-18T16:42:44Z</dcterms:created>
  <dcterms:modified xsi:type="dcterms:W3CDTF">2025-02-10T11:50:55Z</dcterms:modified>
</cp:coreProperties>
</file>