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270" windowWidth="18735" windowHeight="12210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Pol'!$A$1:$U$130</definedName>
    <definedName name="_xlnm.Print_Area" localSheetId="1">Stavba!$A$1:$J$54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25725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3" i="1"/>
  <c r="I19" s="1"/>
  <c r="I52"/>
  <c r="I51"/>
  <c r="I50"/>
  <c r="I49"/>
  <c r="I48"/>
  <c r="AC120" i="12"/>
  <c r="F39" i="1" s="1"/>
  <c r="BA108" i="12"/>
  <c r="BA71"/>
  <c r="BA66"/>
  <c r="BA53"/>
  <c r="BA48"/>
  <c r="BA44"/>
  <c r="BA41"/>
  <c r="BA38"/>
  <c r="BA33"/>
  <c r="BA30"/>
  <c r="BA27"/>
  <c r="BA22"/>
  <c r="BA19"/>
  <c r="BA16"/>
  <c r="BA13"/>
  <c r="BA10"/>
  <c r="G9"/>
  <c r="M9" s="1"/>
  <c r="I9"/>
  <c r="I8" s="1"/>
  <c r="K9"/>
  <c r="O9"/>
  <c r="Q9"/>
  <c r="Q8" s="1"/>
  <c r="U9"/>
  <c r="G12"/>
  <c r="M12" s="1"/>
  <c r="I12"/>
  <c r="K12"/>
  <c r="K8" s="1"/>
  <c r="O12"/>
  <c r="O8" s="1"/>
  <c r="Q12"/>
  <c r="U12"/>
  <c r="G15"/>
  <c r="I15"/>
  <c r="K15"/>
  <c r="M15"/>
  <c r="O15"/>
  <c r="Q15"/>
  <c r="U15"/>
  <c r="G18"/>
  <c r="M18" s="1"/>
  <c r="I18"/>
  <c r="K18"/>
  <c r="O18"/>
  <c r="Q18"/>
  <c r="U18"/>
  <c r="G21"/>
  <c r="I21"/>
  <c r="K21"/>
  <c r="M21"/>
  <c r="O21"/>
  <c r="Q21"/>
  <c r="U21"/>
  <c r="G24"/>
  <c r="M24" s="1"/>
  <c r="I24"/>
  <c r="K24"/>
  <c r="O24"/>
  <c r="Q24"/>
  <c r="U24"/>
  <c r="U8" s="1"/>
  <c r="G26"/>
  <c r="I26"/>
  <c r="K26"/>
  <c r="M26"/>
  <c r="O26"/>
  <c r="Q26"/>
  <c r="U26"/>
  <c r="G29"/>
  <c r="M29" s="1"/>
  <c r="I29"/>
  <c r="K29"/>
  <c r="O29"/>
  <c r="Q29"/>
  <c r="U29"/>
  <c r="G32"/>
  <c r="I32"/>
  <c r="K32"/>
  <c r="M32"/>
  <c r="O32"/>
  <c r="Q32"/>
  <c r="U32"/>
  <c r="G35"/>
  <c r="M35" s="1"/>
  <c r="I35"/>
  <c r="K35"/>
  <c r="O35"/>
  <c r="Q35"/>
  <c r="U35"/>
  <c r="G37"/>
  <c r="I37"/>
  <c r="K37"/>
  <c r="M37"/>
  <c r="O37"/>
  <c r="Q37"/>
  <c r="U37"/>
  <c r="G40"/>
  <c r="M40" s="1"/>
  <c r="I40"/>
  <c r="K40"/>
  <c r="O40"/>
  <c r="Q40"/>
  <c r="U40"/>
  <c r="G43"/>
  <c r="I43"/>
  <c r="K43"/>
  <c r="M43"/>
  <c r="O43"/>
  <c r="Q43"/>
  <c r="U43"/>
  <c r="G47"/>
  <c r="I47"/>
  <c r="I46" s="1"/>
  <c r="K47"/>
  <c r="M47"/>
  <c r="O47"/>
  <c r="Q47"/>
  <c r="Q46" s="1"/>
  <c r="U47"/>
  <c r="G50"/>
  <c r="G46" s="1"/>
  <c r="I50"/>
  <c r="K50"/>
  <c r="K46" s="1"/>
  <c r="O50"/>
  <c r="Q50"/>
  <c r="U50"/>
  <c r="U46" s="1"/>
  <c r="G52"/>
  <c r="I52"/>
  <c r="K52"/>
  <c r="M52"/>
  <c r="O52"/>
  <c r="Q52"/>
  <c r="U52"/>
  <c r="G57"/>
  <c r="M57" s="1"/>
  <c r="I57"/>
  <c r="K57"/>
  <c r="O57"/>
  <c r="Q57"/>
  <c r="U57"/>
  <c r="G61"/>
  <c r="I61"/>
  <c r="K61"/>
  <c r="M61"/>
  <c r="O61"/>
  <c r="Q61"/>
  <c r="U61"/>
  <c r="G65"/>
  <c r="M65" s="1"/>
  <c r="I65"/>
  <c r="K65"/>
  <c r="O65"/>
  <c r="O46" s="1"/>
  <c r="Q65"/>
  <c r="U65"/>
  <c r="G68"/>
  <c r="I68"/>
  <c r="K68"/>
  <c r="M68"/>
  <c r="O68"/>
  <c r="Q68"/>
  <c r="U68"/>
  <c r="G70"/>
  <c r="M70" s="1"/>
  <c r="I70"/>
  <c r="K70"/>
  <c r="O70"/>
  <c r="Q70"/>
  <c r="U70"/>
  <c r="G74"/>
  <c r="G73" s="1"/>
  <c r="I74"/>
  <c r="K74"/>
  <c r="K73" s="1"/>
  <c r="O74"/>
  <c r="O73" s="1"/>
  <c r="Q74"/>
  <c r="U74"/>
  <c r="U73" s="1"/>
  <c r="G76"/>
  <c r="I76"/>
  <c r="K76"/>
  <c r="M76"/>
  <c r="O76"/>
  <c r="Q76"/>
  <c r="Q73" s="1"/>
  <c r="U76"/>
  <c r="G79"/>
  <c r="M79" s="1"/>
  <c r="I79"/>
  <c r="K79"/>
  <c r="O79"/>
  <c r="Q79"/>
  <c r="U79"/>
  <c r="G82"/>
  <c r="I82"/>
  <c r="K82"/>
  <c r="M82"/>
  <c r="O82"/>
  <c r="Q82"/>
  <c r="U82"/>
  <c r="G86"/>
  <c r="M86" s="1"/>
  <c r="I86"/>
  <c r="K86"/>
  <c r="O86"/>
  <c r="Q86"/>
  <c r="U86"/>
  <c r="G90"/>
  <c r="I90"/>
  <c r="I73" s="1"/>
  <c r="K90"/>
  <c r="M90"/>
  <c r="O90"/>
  <c r="Q90"/>
  <c r="U90"/>
  <c r="G92"/>
  <c r="M92" s="1"/>
  <c r="I92"/>
  <c r="K92"/>
  <c r="O92"/>
  <c r="Q92"/>
  <c r="U92"/>
  <c r="G94"/>
  <c r="I94"/>
  <c r="K94"/>
  <c r="M94"/>
  <c r="O94"/>
  <c r="Q94"/>
  <c r="U94"/>
  <c r="O96"/>
  <c r="U96"/>
  <c r="G97"/>
  <c r="I97"/>
  <c r="I96" s="1"/>
  <c r="K97"/>
  <c r="M97"/>
  <c r="O97"/>
  <c r="Q97"/>
  <c r="Q96" s="1"/>
  <c r="U97"/>
  <c r="G99"/>
  <c r="G96" s="1"/>
  <c r="I99"/>
  <c r="K99"/>
  <c r="K96" s="1"/>
  <c r="O99"/>
  <c r="Q99"/>
  <c r="U99"/>
  <c r="G101"/>
  <c r="I101"/>
  <c r="K101"/>
  <c r="M101"/>
  <c r="O101"/>
  <c r="Q101"/>
  <c r="U101"/>
  <c r="G103"/>
  <c r="K103"/>
  <c r="O103"/>
  <c r="U103"/>
  <c r="G104"/>
  <c r="I104"/>
  <c r="I103" s="1"/>
  <c r="K104"/>
  <c r="M104"/>
  <c r="M103" s="1"/>
  <c r="O104"/>
  <c r="Q104"/>
  <c r="Q103" s="1"/>
  <c r="U104"/>
  <c r="G106"/>
  <c r="K106"/>
  <c r="O106"/>
  <c r="U106"/>
  <c r="G107"/>
  <c r="I107"/>
  <c r="I106" s="1"/>
  <c r="K107"/>
  <c r="M107"/>
  <c r="M106" s="1"/>
  <c r="O107"/>
  <c r="Q107"/>
  <c r="Q106" s="1"/>
  <c r="U107"/>
  <c r="G111"/>
  <c r="I111"/>
  <c r="I110" s="1"/>
  <c r="K111"/>
  <c r="M111"/>
  <c r="O111"/>
  <c r="Q111"/>
  <c r="Q110" s="1"/>
  <c r="U111"/>
  <c r="G112"/>
  <c r="G110" s="1"/>
  <c r="I112"/>
  <c r="K112"/>
  <c r="O112"/>
  <c r="Q112"/>
  <c r="U112"/>
  <c r="U110" s="1"/>
  <c r="G113"/>
  <c r="I113"/>
  <c r="K113"/>
  <c r="M113"/>
  <c r="O113"/>
  <c r="Q113"/>
  <c r="U113"/>
  <c r="G114"/>
  <c r="M114" s="1"/>
  <c r="I114"/>
  <c r="K114"/>
  <c r="O114"/>
  <c r="O110" s="1"/>
  <c r="Q114"/>
  <c r="U114"/>
  <c r="G115"/>
  <c r="I115"/>
  <c r="K115"/>
  <c r="M115"/>
  <c r="O115"/>
  <c r="Q115"/>
  <c r="U115"/>
  <c r="G116"/>
  <c r="M116" s="1"/>
  <c r="I116"/>
  <c r="K116"/>
  <c r="K110" s="1"/>
  <c r="O116"/>
  <c r="Q116"/>
  <c r="U116"/>
  <c r="G117"/>
  <c r="I117"/>
  <c r="K117"/>
  <c r="M117"/>
  <c r="O117"/>
  <c r="Q117"/>
  <c r="U117"/>
  <c r="G118"/>
  <c r="M118" s="1"/>
  <c r="I118"/>
  <c r="K118"/>
  <c r="O118"/>
  <c r="Q118"/>
  <c r="U118"/>
  <c r="I20" i="1"/>
  <c r="I18"/>
  <c r="I17"/>
  <c r="G27"/>
  <c r="J28"/>
  <c r="J26"/>
  <c r="G38"/>
  <c r="F38"/>
  <c r="J23"/>
  <c r="J24"/>
  <c r="J25"/>
  <c r="J27"/>
  <c r="E24"/>
  <c r="E26"/>
  <c r="F40" l="1"/>
  <c r="G23" s="1"/>
  <c r="G24" s="1"/>
  <c r="AD120" i="12"/>
  <c r="G39" i="1" s="1"/>
  <c r="G40" s="1"/>
  <c r="G25" s="1"/>
  <c r="G26" s="1"/>
  <c r="M110" i="12"/>
  <c r="M8"/>
  <c r="G8"/>
  <c r="M99"/>
  <c r="M96" s="1"/>
  <c r="M50"/>
  <c r="M46" s="1"/>
  <c r="M112"/>
  <c r="M74"/>
  <c r="M73" s="1"/>
  <c r="G29" i="1" l="1"/>
  <c r="G28"/>
  <c r="I39"/>
  <c r="I40" s="1"/>
  <c r="J39" s="1"/>
  <c r="J40" s="1"/>
  <c r="H39"/>
  <c r="H40" s="1"/>
  <c r="G120" i="12"/>
  <c r="I47" i="1"/>
  <c r="I16" l="1"/>
  <c r="I21" s="1"/>
  <c r="I54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<sst xmlns="http://schemas.openxmlformats.org/spreadsheetml/2006/main" count="462" uniqueCount="245">
  <si>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</si>
  <si>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</si>
  <si>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</si>
  <si>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</si>
  <si>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</si>
  <si>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</si>
  <si>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</si>
  <si>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</si>
  <si>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</si>
  <si>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</si>
  <si>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</si>
  <si>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</si>
  <si>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</si>
  <si>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</si>
  <si>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</si>
  <si>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</si>
  <si>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</si>
  <si>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</si>
  <si>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</si>
  <si>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</si>
  <si>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</si>
  <si>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</si>
  <si>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</si>
  <si>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</si>
  <si>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</si>
  <si>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</si>
  <si>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</si>
  <si>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</si>
  <si>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</si>
  <si>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</si>
  <si>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</si>
  <si>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</si>
  <si>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</si>
  <si>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</si>
  <si>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</si>
  <si>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</si>
  <si>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</si>
  <si>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</si>
  <si>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</si>
  <si>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</si>
  <si>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</si>
  <si>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</si>
  <si>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Bystřice pod Hostýnem, ul. Vsetínská</t>
  </si>
  <si>
    <t>Rozpočet:</t>
  </si>
  <si>
    <t>Misto</t>
  </si>
  <si>
    <t>Ing. Tomáš Olša</t>
  </si>
  <si>
    <t>Chodník a přechod pro chodce na ul. Vsetínská v Bystřici pod Hostýnem</t>
  </si>
  <si>
    <t>Město Bystřice pod Hostýnem</t>
  </si>
  <si>
    <t>Masarykovo nám. 137</t>
  </si>
  <si>
    <t>Bystřice pod Hostýnem</t>
  </si>
  <si>
    <t>76861</t>
  </si>
  <si>
    <t>00287113</t>
  </si>
  <si>
    <t>CZ00287113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</si>
  <si>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</si>
  <si>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</si>
  <si>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</si>
  <si>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</si>
  <si>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</si>
  <si>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</si>
  <si>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</si>
  <si>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</si>
  <si>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</si>
  <si>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91</t>
  </si>
  <si>
    <t>Doplňující práce na komunikaci</t>
  </si>
  <si>
    <t>97</t>
  </si>
  <si>
    <t>Prorážení otvorů</t>
  </si>
  <si>
    <t>99</t>
  </si>
  <si>
    <t>Staveništní přesun hmot</t>
  </si>
  <si>
    <t>M21</t>
  </si>
  <si>
    <t>Elektromontáže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</si>
  <si>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</si>
  <si>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</si>
  <si>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</si>
  <si>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</si>
  <si>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</si>
  <si>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</si>
  <si>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</si>
  <si>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</si>
  <si>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</si>
  <si>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</si>
  <si>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</si>
  <si>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</si>
  <si>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</si>
  <si>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</si>
  <si>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</si>
  <si>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</si>
  <si>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</si>
  <si>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</si>
  <si>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</si>
  <si>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</si>
  <si>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</si>
  <si>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</si>
  <si>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</si>
  <si>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</si>
  <si>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</si>
  <si>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</si>
  <si>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</si>
  <si>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</si>
  <si>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</si>
  <si>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113201011RAA</t>
  </si>
  <si>
    <t>Vytrhání obrubníků silničních, včetně naložení a odvozu na skládku do 1 km</t>
  </si>
  <si>
    <t>m</t>
  </si>
  <si>
    <t>POL2_0</t>
  </si>
  <si>
    <t>S vybouráním lože.</t>
  </si>
  <si>
    <t>POP</t>
  </si>
  <si>
    <t>9+28</t>
  </si>
  <si>
    <t>VV</t>
  </si>
  <si>
    <t>121100002RAA</t>
  </si>
  <si>
    <t>Sejmutí zeminy a uložení na deponii, zpětný přesun, rozprostření v tl. 20 cm</t>
  </si>
  <si>
    <t>m3</t>
  </si>
  <si>
    <t>Popř. lesní půdy s naložením, vodorovným přemístěním a složením na hromady nebo se zpětným přemístěním a rozprostřením.</t>
  </si>
  <si>
    <t>předpoklad 10 cm:(20+129+2+12+80)*0,1</t>
  </si>
  <si>
    <t>122100010RAA</t>
  </si>
  <si>
    <t>Odkopávky nezapažené v hornině 1-4, naložení, odvoz 1 km, uložení</t>
  </si>
  <si>
    <t>Nezapažené s naložením na dopravní prostředek, odvozem a uložením na skládku, bez poplatku za skládku.</t>
  </si>
  <si>
    <t>výkop po hranu zemní pláně:88*0,14</t>
  </si>
  <si>
    <t>122201109R00</t>
  </si>
  <si>
    <t>Příplatek za lepivost - odkopávky v hor. 3</t>
  </si>
  <si>
    <t>POL1_0</t>
  </si>
  <si>
    <t>Odkopávky a prokopávky nezapažené s přehozením výkopku na vzdálenost do 3 m nebo s naložením na dopravní prostředek.</t>
  </si>
  <si>
    <t>výkop po hranu zemní pláně:12,32</t>
  </si>
  <si>
    <t>162100010RAA</t>
  </si>
  <si>
    <t>Vodorovné přemístění výkopku, příplatek za každý další 1 km</t>
  </si>
  <si>
    <t>Příplatek za vodorovné přemístění výkopku přes vymezenou dopravní vzdálenost uvedenou u jednotlivých položek.</t>
  </si>
  <si>
    <t>skládka Bystřice pod Hostýnem (cca 3 km):12,32*2</t>
  </si>
  <si>
    <t>199000005R00</t>
  </si>
  <si>
    <t>Poplatek za skládku zeminy 1- 4</t>
  </si>
  <si>
    <t>t</t>
  </si>
  <si>
    <t>12,32*1750/1000</t>
  </si>
  <si>
    <t>výkop při nevyhovující únosnosti podloží:88*0,12</t>
  </si>
  <si>
    <t>výkop při nevyhovující únosnosti podloží:10,56</t>
  </si>
  <si>
    <t>výkop při nevyhovující únosnosti podloží:10,56*1750/1000</t>
  </si>
  <si>
    <t>181101102R00</t>
  </si>
  <si>
    <t>Úprava pláně v zářezech v hor. 1-4, se zhutněním</t>
  </si>
  <si>
    <t>m2</t>
  </si>
  <si>
    <t>Vyrovnáním výškových rozdílů.</t>
  </si>
  <si>
    <t>80</t>
  </si>
  <si>
    <t>182001131R00</t>
  </si>
  <si>
    <t>Plošná úprava terénu, nerovnosti do 20 cm v rovině</t>
  </si>
  <si>
    <t>Plošná úprava terénu s urovnáním povrchu, bez doplnění ornice, v hornině 1 až 4.</t>
  </si>
  <si>
    <t>úprava okolních ploch:20+129+2+12</t>
  </si>
  <si>
    <t>180400020RA0</t>
  </si>
  <si>
    <t>Založení trávníku parkového, rovina, dodání osiva</t>
  </si>
  <si>
    <t>Založení trávníku v rovině nebo ve svahu do 1 : 5.</t>
  </si>
  <si>
    <t>zatravnění okolních ploch:20+129+2+12</t>
  </si>
  <si>
    <t>567122111R00</t>
  </si>
  <si>
    <t>Podklad z kameniva zpev.cementem SC C8/10 tl.12 cm</t>
  </si>
  <si>
    <t>Bez dilatačních spár, s rozprostřením a zhutněním.</t>
  </si>
  <si>
    <t>při nevyhovující únosnosti podloží:80</t>
  </si>
  <si>
    <t>564851111RT2</t>
  </si>
  <si>
    <t>Podklad ze štěrkodrti po zhutnění tloušťky 15 cm, štěrkodrť frakce 0-32 mm</t>
  </si>
  <si>
    <t>podkladní vrstva:80</t>
  </si>
  <si>
    <t>596215020R00</t>
  </si>
  <si>
    <t>Kladení zámkové dlažby tl. 6 cm do drtě tl. 3 cm</t>
  </si>
  <si>
    <t>S provedením lože z kameniva drceného, s vyplněním spár, s dvojitým hutněním vibrováním, a se smetením přebytečného materiálu na krajnici. S dodáním hmot pro lože a výplň spár.</t>
  </si>
  <si>
    <t>úsek 1:28+1</t>
  </si>
  <si>
    <t>úsek 2:34+5</t>
  </si>
  <si>
    <t>úsek 3:8+4</t>
  </si>
  <si>
    <t>59245110R</t>
  </si>
  <si>
    <t>Dlažba sklad. 20x10x6 cm přírodní</t>
  </si>
  <si>
    <t>POL3_0</t>
  </si>
  <si>
    <t>úsek 1:28</t>
  </si>
  <si>
    <t>úsek 2:31+1+2</t>
  </si>
  <si>
    <t>úsek 3:4+4</t>
  </si>
  <si>
    <t>592451151R</t>
  </si>
  <si>
    <t>Dlažba SLP skladba 20x10x6 cm červená, dlažba pro nevidomé</t>
  </si>
  <si>
    <t>úsek 1:1</t>
  </si>
  <si>
    <t>úsek 2:1+4</t>
  </si>
  <si>
    <t>úsek 3:4</t>
  </si>
  <si>
    <t>596100041RA0</t>
  </si>
  <si>
    <t>Chodník z dlažby betonové, podklad štěrkopísek</t>
  </si>
  <si>
    <t>S provedením potřebných zemních prací, ve skladbách podle popisu, s dodávkou a osazením obrubníků.</t>
  </si>
  <si>
    <t>předláždění stávajících chodníků:6</t>
  </si>
  <si>
    <t>572952112R00</t>
  </si>
  <si>
    <t>Vyspravení krytu po překopu asf.betonem tl.do 7 cm</t>
  </si>
  <si>
    <t>napojení na stávající vozovky:5+9+1</t>
  </si>
  <si>
    <t>599121111R00</t>
  </si>
  <si>
    <t>Zálivka - modifikovaná asfaltová</t>
  </si>
  <si>
    <t>Hloubky do 50 mm, s vyčištěním spár.</t>
  </si>
  <si>
    <t>napojení na stávající vozovky:(45+5+10)*0,05</t>
  </si>
  <si>
    <t>919735112R00</t>
  </si>
  <si>
    <t>Řezání stávajícího živičného krytu tl. 5 - 10 cm</t>
  </si>
  <si>
    <t>napojení na stávající vozovky:45+5+10</t>
  </si>
  <si>
    <t>917862111RT7</t>
  </si>
  <si>
    <t>Osazení stojat. obrub.bet. s opěrou,lože z C 16/20, včetně obrubníku 100/15/25</t>
  </si>
  <si>
    <t>úsek 1:16</t>
  </si>
  <si>
    <t>úsek 2:28+1</t>
  </si>
  <si>
    <t>917862111RV4</t>
  </si>
  <si>
    <t>Osazení stojat. obrub.bet. s opěrou,lože z C 16/20, vč.obrub.nájezd.náběh.1000/150/150-250</t>
  </si>
  <si>
    <t>úsek 1:2</t>
  </si>
  <si>
    <t>úsek 2:3</t>
  </si>
  <si>
    <t>917862111RV3</t>
  </si>
  <si>
    <t>Osazení stojat. obrub.bet. s opěrou,lože z C 16/20, včetně obrubníku nájezdového 1000/150/150</t>
  </si>
  <si>
    <t>úsek 2:2+3</t>
  </si>
  <si>
    <t>úsek 3:3</t>
  </si>
  <si>
    <t>917862111RT5</t>
  </si>
  <si>
    <t>Osazení stojat. obrub.bet. s opěrou,lože z C 16/20, včetně obrubníku 100/8/25</t>
  </si>
  <si>
    <t>úsek 2:20+22</t>
  </si>
  <si>
    <t>úsek 3:3+3</t>
  </si>
  <si>
    <t>914001125R00</t>
  </si>
  <si>
    <t>Osazení svislé dopr.značky na sloupek nebo konzolu</t>
  </si>
  <si>
    <t>kus</t>
  </si>
  <si>
    <t>IP 6:2</t>
  </si>
  <si>
    <t>40445045.AR</t>
  </si>
  <si>
    <t>Značka dopr inf IP 4b-7,10a,b 500/500 fól1,HIG10</t>
  </si>
  <si>
    <t>915701111R00</t>
  </si>
  <si>
    <t>Zřízení vodorovného značení z nátěr.hmot tl.do 3mm</t>
  </si>
  <si>
    <t>V 7a:9</t>
  </si>
  <si>
    <t>979082213R00</t>
  </si>
  <si>
    <t>Vodorovná doprava suti a vybouraných hmot, po suchu do 1 km</t>
  </si>
  <si>
    <t>skládka Bystřice pod Hostýnem (cca 3 km):9,99</t>
  </si>
  <si>
    <t>979082219R00</t>
  </si>
  <si>
    <t>Příplatek za dopravu suti po suchu za další 1 km</t>
  </si>
  <si>
    <t>979990103R00</t>
  </si>
  <si>
    <t>Poplatek za skládku suti - beton do 30x30 cm</t>
  </si>
  <si>
    <t>vybourané obruby:9,99</t>
  </si>
  <si>
    <t>998223011R00</t>
  </si>
  <si>
    <t>Přesun hmot, pozemní komunikace, kryt dlážděný</t>
  </si>
  <si>
    <t>0,00489+73,69866+29,32583+14,10402</t>
  </si>
  <si>
    <t>210500010RAD</t>
  </si>
  <si>
    <t>Venkovní osvětlení, stožár parkový, stožár ocelový výška 6 m, včetně kabeláže</t>
  </si>
  <si>
    <t>Ruční výkop jámy v hornině 3, pro stožár o objemu do 2 m3, včetně odstranění mozaiky nebo rozrušení živičného povrchu, zakrytí jámy deskou a zajištění proti posunutí, základ z prostého betonu včetně dopravy směsi k základu a betonáže, zhotovení azbestocementového pouzdra mimo osu kabelu, uložení podkladového plechu na vybetonované dno, uložení, vyrovnání a zabetonování pouzdra, vytvoření kabelových prostupů, zabezpečení pouzdra proti zasypání a úrazu osob, osvětlovací stožár ocelový včetně výložníku, stožárová patice litinová pro stožáry, elektrovýzbroj stožárů pro dva okruhy, hloubení kabelové rýhy 50 x 70 cm ručně nebo strojně bez ohledu na druh použitého mechanizačního prostředku, u strojních výkopů včetně přípravných, pomocných a vytyčovacích prací v průměrných podmínkách a se započítáním podílu prací v jiných než běžných podmínkách, s jedním výhozem až do vzdálenosti 3 m za okraj rýhy nebo s případným naložením do dopravního vozíku přistaveného k okraji rýhy, v hornině 3, zřízení kabelového lože z kopaného písku bez zakrytí, dodání kopaného písku, přísun písku do rýhy, pokrytí dna rýhy souvislou urovnanou vrstvou písku tloušťky 10 cm nad kabelem, dodávka a položení kabelu druhu dle popisu, do 1000 V, volně, zakrytí kabelu výstražnou folií z PVC s rozvinutím a uložením a včetně dodávky fólie, ruční zához nezapažené kabelové rýhy s případným rozpojováním výkopku a s jedním přehozem až do vzdálenosti 3 m nebo se shozením z vozidel, bez pěchování zeminy, úprava terénu, odkopání terénních nerovností až do hloubky 10 cm, zásyp materiálem získaným odkopávkou, koncovky eprosinové, svítidlo výbojkové 446 05 70 - 70 W SHC parkové, uzemňovací vedení v zemi včetně svorek, propojení a izolace spojů, silový kabel do 1 kV volně uložený CYKY-M 3 x 1,5 a 4 x 10, upravení povrchu pouzdrového základu včetně zhotovení spádové betonové desky.</t>
  </si>
  <si>
    <t>osvětlení přechodu:2</t>
  </si>
  <si>
    <t>005111020R</t>
  </si>
  <si>
    <t>Vytyčení stavby</t>
  </si>
  <si>
    <t>Soubor</t>
  </si>
  <si>
    <t>005111021R</t>
  </si>
  <si>
    <t>Vytyčení inženýrských sítí</t>
  </si>
  <si>
    <t>005121010R</t>
  </si>
  <si>
    <t>Vybudování zařízení staveniště</t>
  </si>
  <si>
    <t>005121030R</t>
  </si>
  <si>
    <t>Odstranění zařízení staveniště</t>
  </si>
  <si>
    <t>005211030R</t>
  </si>
  <si>
    <t xml:space="preserve">Dočasná dopravní opatření </t>
  </si>
  <si>
    <t>004111010R</t>
  </si>
  <si>
    <t>Průzkumné práce, laboratorní zkoušky, zkoušky únosnosti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</si>
  <si>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</si>
  <si>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</si>
  <si>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</si>
  <si>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</si>
  <si>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/>
  </si>
  <si>
    <t>SUM</t>
  </si>
  <si>
    <t>POPUZIV</t>
  </si>
  <si>
    <t>END</t>
  </si>
  <si>
    <t>Soupis prací</t>
  </si>
</sst>
</file>

<file path=xl/styles.xml><?xml version="1.0" encoding="utf-8"?>
<styleSheet xmlns="http://schemas.openxmlformats.org/spreadsheetml/2006/main">
  <numFmts count="1">
    <numFmt numFmtId="172" formatCode="#,##0.00000"/>
  </numFmts>
  <fonts count="20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7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19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0" xfId="0" applyNumberFormat="1" applyFont="1" applyBorder="1" applyAlignment="1">
      <alignment vertical="top" wrapText="1" shrinkToFit="1"/>
    </xf>
    <xf numFmtId="0" fontId="18" fillId="0" borderId="33" xfId="0" applyNumberFormat="1" applyFont="1" applyBorder="1" applyAlignment="1">
      <alignment vertical="top" wrapText="1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2" fontId="16" fillId="0" borderId="33" xfId="0" applyNumberFormat="1" applyFont="1" applyBorder="1" applyAlignment="1">
      <alignment vertical="top" shrinkToFit="1"/>
    </xf>
    <xf numFmtId="172" fontId="17" fillId="0" borderId="0" xfId="0" applyNumberFormat="1" applyFont="1" applyBorder="1" applyAlignment="1">
      <alignment vertical="top" wrapText="1" shrinkToFit="1"/>
    </xf>
    <xf numFmtId="172" fontId="18" fillId="0" borderId="33" xfId="0" applyNumberFormat="1" applyFont="1" applyBorder="1" applyAlignment="1">
      <alignment vertical="top" wrapText="1" shrinkToFit="1"/>
    </xf>
    <xf numFmtId="172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wrapText="1" shrinkToFit="1"/>
    </xf>
    <xf numFmtId="4" fontId="17" fillId="0" borderId="34" xfId="0" applyNumberFormat="1" applyFont="1" applyBorder="1" applyAlignment="1">
      <alignment vertical="top" wrapText="1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172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9" xfId="0" applyFont="1" applyBorder="1" applyAlignment="1">
      <alignment vertical="top" shrinkToFit="1"/>
    </xf>
    <xf numFmtId="172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26" xfId="0" applyNumberFormat="1" applyFont="1" applyBorder="1" applyAlignment="1">
      <alignment horizontal="left" vertical="top" wrapText="1"/>
    </xf>
    <xf numFmtId="0" fontId="18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A2" sqref="A2:G2"/>
    </sheetView>
  </sheetViews>
  <sheetFormatPr defaultRowHeight="12.75"/>
  <sheetData>
    <row r="1" spans="1:7">
      <c r="A1" s="37" t="s">
        <v>38</v>
      </c>
    </row>
    <row r="2" spans="1:7" ht="57.75" customHeight="1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57"/>
  <sheetViews>
    <sheetView showGridLines="0" topLeftCell="B1" zoomScaleNormal="100" zoomScaleSheetLayoutView="75" workbookViewId="0">
      <selection activeCell="H32" sqref="H32"/>
    </sheetView>
  </sheetViews>
  <sheetFormatPr defaultColWidth="9" defaultRowHeight="12.75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>
      <c r="A1" s="73" t="s">
        <v>36</v>
      </c>
      <c r="B1" s="85" t="s">
        <v>244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>
      <c r="A2" s="4"/>
      <c r="B2" s="106" t="s">
        <v>40</v>
      </c>
      <c r="C2" s="107"/>
      <c r="D2" s="108" t="s">
        <v>46</v>
      </c>
      <c r="E2" s="109"/>
      <c r="F2" s="109"/>
      <c r="G2" s="109"/>
      <c r="H2" s="109"/>
      <c r="I2" s="109"/>
      <c r="J2" s="110"/>
      <c r="O2" s="2"/>
    </row>
    <row r="3" spans="1:15" ht="23.25" customHeight="1">
      <c r="A3" s="4"/>
      <c r="B3" s="111" t="s">
        <v>44</v>
      </c>
      <c r="C3" s="112"/>
      <c r="D3" s="113" t="s">
        <v>42</v>
      </c>
      <c r="E3" s="114"/>
      <c r="F3" s="114"/>
      <c r="G3" s="114"/>
      <c r="H3" s="114"/>
      <c r="I3" s="114"/>
      <c r="J3" s="115"/>
    </row>
    <row r="4" spans="1:15" ht="23.25" hidden="1" customHeight="1">
      <c r="A4" s="4"/>
      <c r="B4" s="116" t="s">
        <v>43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>
      <c r="A5" s="4"/>
      <c r="B5" s="47" t="s">
        <v>21</v>
      </c>
      <c r="C5" s="5"/>
      <c r="D5" s="122" t="s">
        <v>47</v>
      </c>
      <c r="E5" s="26"/>
      <c r="F5" s="26"/>
      <c r="G5" s="26"/>
      <c r="H5" s="28" t="s">
        <v>33</v>
      </c>
      <c r="I5" s="122" t="s">
        <v>51</v>
      </c>
      <c r="J5" s="11"/>
    </row>
    <row r="6" spans="1:15" ht="15.75" customHeight="1">
      <c r="A6" s="4"/>
      <c r="B6" s="41"/>
      <c r="C6" s="26"/>
      <c r="D6" s="122" t="s">
        <v>48</v>
      </c>
      <c r="E6" s="26"/>
      <c r="F6" s="26"/>
      <c r="G6" s="26"/>
      <c r="H6" s="28" t="s">
        <v>34</v>
      </c>
      <c r="I6" s="122" t="s">
        <v>52</v>
      </c>
      <c r="J6" s="11"/>
    </row>
    <row r="7" spans="1:15" ht="15.75" customHeight="1">
      <c r="A7" s="4"/>
      <c r="B7" s="42"/>
      <c r="C7" s="123" t="s">
        <v>50</v>
      </c>
      <c r="D7" s="105" t="s">
        <v>49</v>
      </c>
      <c r="E7" s="34"/>
      <c r="F7" s="34"/>
      <c r="G7" s="34"/>
      <c r="H7" s="36"/>
      <c r="I7" s="34"/>
      <c r="J7" s="51"/>
    </row>
    <row r="8" spans="1:15" ht="24" hidden="1" customHeight="1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>
      <c r="A14" s="4"/>
      <c r="B14" s="66" t="s">
        <v>20</v>
      </c>
      <c r="C14" s="67"/>
      <c r="D14" s="68" t="s">
        <v>45</v>
      </c>
      <c r="E14" s="69"/>
      <c r="F14" s="69"/>
      <c r="G14" s="69"/>
      <c r="H14" s="70"/>
      <c r="I14" s="69"/>
      <c r="J14" s="71"/>
    </row>
    <row r="15" spans="1:15" ht="32.25" customHeight="1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SUMIF(F47:F53,A16,I47:I53)+SUMIF(F47:F53,"PSU",I47:I53)</f>
        <v>0</v>
      </c>
      <c r="J16" s="93"/>
    </row>
    <row r="17" spans="1:10" ht="23.25" customHeight="1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SUMIF(F47:F53,A17,I47:I53)</f>
        <v>0</v>
      </c>
      <c r="J17" s="93"/>
    </row>
    <row r="18" spans="1:10" ht="23.25" customHeight="1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SUMIF(F47:F53,A18,I47:I53)</f>
        <v>0</v>
      </c>
      <c r="J18" s="93"/>
    </row>
    <row r="19" spans="1:10" ht="23.25" customHeight="1">
      <c r="A19" s="193" t="s">
        <v>70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SUMIF(F47:F53,A19,I47:I53)</f>
        <v>0</v>
      </c>
      <c r="J19" s="93"/>
    </row>
    <row r="20" spans="1:10" ht="23.25" customHeight="1">
      <c r="A20" s="193" t="s">
        <v>71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SUMIF(F47:F53,A20,I47:I53)</f>
        <v>0</v>
      </c>
      <c r="J20" s="93"/>
    </row>
    <row r="21" spans="1:10" ht="23.25" customHeight="1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55</v>
      </c>
    </row>
    <row r="30" spans="1:10" ht="12.75" customHeight="1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>
      <c r="A32" s="4"/>
      <c r="B32" s="24"/>
      <c r="C32" s="19" t="s">
        <v>10</v>
      </c>
      <c r="D32" s="39"/>
      <c r="E32" s="39"/>
      <c r="F32" s="19" t="s">
        <v>9</v>
      </c>
      <c r="G32" s="39"/>
      <c r="H32" s="40"/>
      <c r="I32" s="39"/>
      <c r="J32" s="12"/>
    </row>
    <row r="33" spans="1:10" ht="47.25" customHeight="1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>
      <c r="A39" s="131">
        <v>1</v>
      </c>
      <c r="B39" s="137" t="s">
        <v>53</v>
      </c>
      <c r="C39" s="138" t="s">
        <v>46</v>
      </c>
      <c r="D39" s="139"/>
      <c r="E39" s="139"/>
      <c r="F39" s="147">
        <f>'Rozpočet Pol'!AC120</f>
        <v>0</v>
      </c>
      <c r="G39" s="148">
        <f>'Rozpočet Pol'!AD120</f>
        <v>0</v>
      </c>
      <c r="H39" s="149">
        <f>(F39*SazbaDPH1/100)+(G39*SazbaDPH2/100)</f>
        <v>0</v>
      </c>
      <c r="I39" s="149">
        <f>F39+G39+H39</f>
        <v>0</v>
      </c>
      <c r="J39" s="140" t="str">
        <f>IF(CenaCelkemVypocet=0,"",I39/CenaCelkemVypocet*100)</f>
        <v/>
      </c>
    </row>
    <row r="40" spans="1:10" ht="25.5" hidden="1" customHeight="1">
      <c r="A40" s="131"/>
      <c r="B40" s="141" t="s">
        <v>54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75">
      <c r="B44" s="161" t="s">
        <v>56</v>
      </c>
    </row>
    <row r="46" spans="1:10" ht="25.5" customHeight="1">
      <c r="A46" s="162"/>
      <c r="B46" s="168" t="s">
        <v>16</v>
      </c>
      <c r="C46" s="168" t="s">
        <v>5</v>
      </c>
      <c r="D46" s="169"/>
      <c r="E46" s="169"/>
      <c r="F46" s="172" t="s">
        <v>57</v>
      </c>
      <c r="G46" s="172"/>
      <c r="H46" s="172"/>
      <c r="I46" s="173" t="s">
        <v>28</v>
      </c>
      <c r="J46" s="173"/>
    </row>
    <row r="47" spans="1:10" ht="25.5" customHeight="1">
      <c r="A47" s="163"/>
      <c r="B47" s="174" t="s">
        <v>58</v>
      </c>
      <c r="C47" s="175" t="s">
        <v>59</v>
      </c>
      <c r="D47" s="176"/>
      <c r="E47" s="176"/>
      <c r="F47" s="180" t="s">
        <v>23</v>
      </c>
      <c r="G47" s="181"/>
      <c r="H47" s="181"/>
      <c r="I47" s="182">
        <f>'Rozpočet Pol'!G8</f>
        <v>0</v>
      </c>
      <c r="J47" s="182"/>
    </row>
    <row r="48" spans="1:10" ht="25.5" customHeight="1">
      <c r="A48" s="163"/>
      <c r="B48" s="166" t="s">
        <v>60</v>
      </c>
      <c r="C48" s="165" t="s">
        <v>61</v>
      </c>
      <c r="D48" s="167"/>
      <c r="E48" s="167"/>
      <c r="F48" s="183" t="s">
        <v>23</v>
      </c>
      <c r="G48" s="184"/>
      <c r="H48" s="184"/>
      <c r="I48" s="185">
        <f>'Rozpočet Pol'!G46</f>
        <v>0</v>
      </c>
      <c r="J48" s="185"/>
    </row>
    <row r="49" spans="1:10" ht="25.5" customHeight="1">
      <c r="A49" s="163"/>
      <c r="B49" s="166" t="s">
        <v>62</v>
      </c>
      <c r="C49" s="165" t="s">
        <v>63</v>
      </c>
      <c r="D49" s="167"/>
      <c r="E49" s="167"/>
      <c r="F49" s="183" t="s">
        <v>23</v>
      </c>
      <c r="G49" s="184"/>
      <c r="H49" s="184"/>
      <c r="I49" s="185">
        <f>'Rozpočet Pol'!G73</f>
        <v>0</v>
      </c>
      <c r="J49" s="185"/>
    </row>
    <row r="50" spans="1:10" ht="25.5" customHeight="1">
      <c r="A50" s="163"/>
      <c r="B50" s="166" t="s">
        <v>64</v>
      </c>
      <c r="C50" s="165" t="s">
        <v>65</v>
      </c>
      <c r="D50" s="167"/>
      <c r="E50" s="167"/>
      <c r="F50" s="183" t="s">
        <v>23</v>
      </c>
      <c r="G50" s="184"/>
      <c r="H50" s="184"/>
      <c r="I50" s="185">
        <f>'Rozpočet Pol'!G96</f>
        <v>0</v>
      </c>
      <c r="J50" s="185"/>
    </row>
    <row r="51" spans="1:10" ht="25.5" customHeight="1">
      <c r="A51" s="163"/>
      <c r="B51" s="166" t="s">
        <v>66</v>
      </c>
      <c r="C51" s="165" t="s">
        <v>67</v>
      </c>
      <c r="D51" s="167"/>
      <c r="E51" s="167"/>
      <c r="F51" s="183" t="s">
        <v>23</v>
      </c>
      <c r="G51" s="184"/>
      <c r="H51" s="184"/>
      <c r="I51" s="185">
        <f>'Rozpočet Pol'!G103</f>
        <v>0</v>
      </c>
      <c r="J51" s="185"/>
    </row>
    <row r="52" spans="1:10" ht="25.5" customHeight="1">
      <c r="A52" s="163"/>
      <c r="B52" s="166" t="s">
        <v>68</v>
      </c>
      <c r="C52" s="165" t="s">
        <v>69</v>
      </c>
      <c r="D52" s="167"/>
      <c r="E52" s="167"/>
      <c r="F52" s="183" t="s">
        <v>25</v>
      </c>
      <c r="G52" s="184"/>
      <c r="H52" s="184"/>
      <c r="I52" s="185">
        <f>'Rozpočet Pol'!G106</f>
        <v>0</v>
      </c>
      <c r="J52" s="185"/>
    </row>
    <row r="53" spans="1:10" ht="25.5" customHeight="1">
      <c r="A53" s="163"/>
      <c r="B53" s="177" t="s">
        <v>70</v>
      </c>
      <c r="C53" s="178" t="s">
        <v>26</v>
      </c>
      <c r="D53" s="179"/>
      <c r="E53" s="179"/>
      <c r="F53" s="186" t="s">
        <v>70</v>
      </c>
      <c r="G53" s="187"/>
      <c r="H53" s="187"/>
      <c r="I53" s="188">
        <f>'Rozpočet Pol'!G110</f>
        <v>0</v>
      </c>
      <c r="J53" s="188"/>
    </row>
    <row r="54" spans="1:10" ht="25.5" customHeight="1">
      <c r="A54" s="164"/>
      <c r="B54" s="170" t="s">
        <v>1</v>
      </c>
      <c r="C54" s="170"/>
      <c r="D54" s="171"/>
      <c r="E54" s="171"/>
      <c r="F54" s="189"/>
      <c r="G54" s="190"/>
      <c r="H54" s="190"/>
      <c r="I54" s="191">
        <f>SUM(I47:I53)</f>
        <v>0</v>
      </c>
      <c r="J54" s="191"/>
    </row>
    <row r="55" spans="1:10">
      <c r="F55" s="192"/>
      <c r="G55" s="130"/>
      <c r="H55" s="192"/>
      <c r="I55" s="130"/>
      <c r="J55" s="130"/>
    </row>
    <row r="56" spans="1:10">
      <c r="F56" s="192"/>
      <c r="G56" s="130"/>
      <c r="H56" s="192"/>
      <c r="I56" s="130"/>
      <c r="J56" s="130"/>
    </row>
    <row r="57" spans="1:10">
      <c r="F57" s="192"/>
      <c r="G57" s="130"/>
      <c r="H57" s="192"/>
      <c r="I57" s="130"/>
      <c r="J57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I52:J52"/>
    <mergeCell ref="C52:E52"/>
    <mergeCell ref="I53:J53"/>
    <mergeCell ref="C53:E53"/>
    <mergeCell ref="I54:J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selection activeCell="A5" sqref="A5:IV5"/>
    </sheetView>
  </sheetViews>
  <sheetFormatPr defaultRowHeight="12.75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>
      <c r="A1" s="101" t="s">
        <v>6</v>
      </c>
      <c r="B1" s="101"/>
      <c r="C1" s="102"/>
      <c r="D1" s="101"/>
      <c r="E1" s="101"/>
      <c r="F1" s="101"/>
      <c r="G1" s="101"/>
    </row>
    <row r="2" spans="1:7" ht="24.95" customHeight="1">
      <c r="A2" s="79" t="s">
        <v>41</v>
      </c>
      <c r="B2" s="78"/>
      <c r="C2" s="103"/>
      <c r="D2" s="103"/>
      <c r="E2" s="103"/>
      <c r="F2" s="103"/>
      <c r="G2" s="104"/>
    </row>
    <row r="3" spans="1:7" ht="24.95" hidden="1" customHeight="1">
      <c r="A3" s="79" t="s">
        <v>7</v>
      </c>
      <c r="B3" s="78"/>
      <c r="C3" s="103"/>
      <c r="D3" s="103"/>
      <c r="E3" s="103"/>
      <c r="F3" s="103"/>
      <c r="G3" s="104"/>
    </row>
    <row r="4" spans="1:7" ht="24.95" hidden="1" customHeight="1">
      <c r="A4" s="79" t="s">
        <v>8</v>
      </c>
      <c r="B4" s="78"/>
      <c r="C4" s="103"/>
      <c r="D4" s="103"/>
      <c r="E4" s="103"/>
      <c r="F4" s="103"/>
      <c r="G4" s="104"/>
    </row>
    <row r="5" spans="1:7" hidden="1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130"/>
  <sheetViews>
    <sheetView workbookViewId="0">
      <selection activeCell="F9" sqref="F9"/>
    </sheetView>
  </sheetViews>
  <sheetFormatPr defaultRowHeight="12.75" outlineLevelRow="1"/>
  <cols>
    <col min="1" max="1" width="4.28515625" customWidth="1"/>
    <col min="2" max="2" width="14.42578125" style="129" customWidth="1"/>
    <col min="3" max="3" width="38.28515625" style="129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8" max="21" width="0" hidden="1" customWidth="1"/>
    <col min="29" max="39" width="0" hidden="1" customWidth="1"/>
    <col min="53" max="53" width="73.42578125" customWidth="1"/>
  </cols>
  <sheetData>
    <row r="1" spans="1:60" ht="15.75" customHeight="1">
      <c r="A1" s="195" t="s">
        <v>244</v>
      </c>
      <c r="B1" s="195"/>
      <c r="C1" s="195"/>
      <c r="D1" s="195"/>
      <c r="E1" s="195"/>
      <c r="F1" s="195"/>
      <c r="G1" s="195"/>
      <c r="AE1" t="s">
        <v>73</v>
      </c>
    </row>
    <row r="2" spans="1:60" ht="24.95" customHeight="1">
      <c r="A2" s="202" t="s">
        <v>72</v>
      </c>
      <c r="B2" s="196"/>
      <c r="C2" s="197" t="s">
        <v>46</v>
      </c>
      <c r="D2" s="198"/>
      <c r="E2" s="198"/>
      <c r="F2" s="198"/>
      <c r="G2" s="204"/>
      <c r="AE2" t="s">
        <v>74</v>
      </c>
    </row>
    <row r="3" spans="1:60" ht="24.95" customHeight="1">
      <c r="A3" s="203" t="s">
        <v>7</v>
      </c>
      <c r="B3" s="201"/>
      <c r="C3" s="199" t="s">
        <v>42</v>
      </c>
      <c r="D3" s="200"/>
      <c r="E3" s="200"/>
      <c r="F3" s="200"/>
      <c r="G3" s="205"/>
      <c r="AE3" t="s">
        <v>75</v>
      </c>
    </row>
    <row r="4" spans="1:60" ht="24.95" hidden="1" customHeight="1">
      <c r="A4" s="203" t="s">
        <v>8</v>
      </c>
      <c r="B4" s="201"/>
      <c r="C4" s="199"/>
      <c r="D4" s="200"/>
      <c r="E4" s="200"/>
      <c r="F4" s="200"/>
      <c r="G4" s="205"/>
      <c r="AE4" t="s">
        <v>76</v>
      </c>
    </row>
    <row r="5" spans="1:60" hidden="1">
      <c r="A5" s="206" t="s">
        <v>77</v>
      </c>
      <c r="B5" s="207"/>
      <c r="C5" s="208"/>
      <c r="D5" s="209"/>
      <c r="E5" s="209"/>
      <c r="F5" s="209"/>
      <c r="G5" s="210"/>
      <c r="AE5" t="s">
        <v>78</v>
      </c>
    </row>
    <row r="7" spans="1:60" ht="38.25">
      <c r="A7" s="216" t="s">
        <v>79</v>
      </c>
      <c r="B7" s="217" t="s">
        <v>80</v>
      </c>
      <c r="C7" s="217" t="s">
        <v>81</v>
      </c>
      <c r="D7" s="216" t="s">
        <v>82</v>
      </c>
      <c r="E7" s="216" t="s">
        <v>83</v>
      </c>
      <c r="F7" s="211" t="s">
        <v>84</v>
      </c>
      <c r="G7" s="237" t="s">
        <v>28</v>
      </c>
      <c r="H7" s="238" t="s">
        <v>29</v>
      </c>
      <c r="I7" s="238" t="s">
        <v>85</v>
      </c>
      <c r="J7" s="238" t="s">
        <v>30</v>
      </c>
      <c r="K7" s="238" t="s">
        <v>86</v>
      </c>
      <c r="L7" s="238" t="s">
        <v>87</v>
      </c>
      <c r="M7" s="238" t="s">
        <v>88</v>
      </c>
      <c r="N7" s="238" t="s">
        <v>89</v>
      </c>
      <c r="O7" s="238" t="s">
        <v>90</v>
      </c>
      <c r="P7" s="238" t="s">
        <v>91</v>
      </c>
      <c r="Q7" s="238" t="s">
        <v>92</v>
      </c>
      <c r="R7" s="238" t="s">
        <v>93</v>
      </c>
      <c r="S7" s="238" t="s">
        <v>94</v>
      </c>
      <c r="T7" s="238" t="s">
        <v>95</v>
      </c>
      <c r="U7" s="219" t="s">
        <v>96</v>
      </c>
    </row>
    <row r="8" spans="1:60">
      <c r="A8" s="239" t="s">
        <v>97</v>
      </c>
      <c r="B8" s="240" t="s">
        <v>58</v>
      </c>
      <c r="C8" s="241" t="s">
        <v>59</v>
      </c>
      <c r="D8" s="218"/>
      <c r="E8" s="242"/>
      <c r="F8" s="243"/>
      <c r="G8" s="243">
        <f>SUMIF(AE9:AE45,"&lt;&gt;NOR",G9:G45)</f>
        <v>0</v>
      </c>
      <c r="H8" s="243"/>
      <c r="I8" s="243">
        <f>SUM(I9:I45)</f>
        <v>0</v>
      </c>
      <c r="J8" s="243"/>
      <c r="K8" s="243">
        <f>SUM(K9:K45)</f>
        <v>0</v>
      </c>
      <c r="L8" s="243"/>
      <c r="M8" s="243">
        <f>SUM(M9:M45)</f>
        <v>0</v>
      </c>
      <c r="N8" s="218"/>
      <c r="O8" s="218">
        <f>SUM(O9:O45)</f>
        <v>4.8900000000000002E-3</v>
      </c>
      <c r="P8" s="218"/>
      <c r="Q8" s="218">
        <f>SUM(Q9:Q45)</f>
        <v>9.99</v>
      </c>
      <c r="R8" s="218"/>
      <c r="S8" s="218"/>
      <c r="T8" s="239"/>
      <c r="U8" s="218">
        <f>SUM(U9:U45)</f>
        <v>97.47999999999999</v>
      </c>
      <c r="AE8" t="s">
        <v>98</v>
      </c>
    </row>
    <row r="9" spans="1:60" ht="22.5" outlineLevel="1">
      <c r="A9" s="213">
        <v>1</v>
      </c>
      <c r="B9" s="220" t="s">
        <v>99</v>
      </c>
      <c r="C9" s="265" t="s">
        <v>100</v>
      </c>
      <c r="D9" s="222" t="s">
        <v>101</v>
      </c>
      <c r="E9" s="228">
        <v>37</v>
      </c>
      <c r="F9" s="232"/>
      <c r="G9" s="233">
        <f>ROUND(E9*F9,2)</f>
        <v>0</v>
      </c>
      <c r="H9" s="232"/>
      <c r="I9" s="233">
        <f>ROUND(E9*H9,2)</f>
        <v>0</v>
      </c>
      <c r="J9" s="232"/>
      <c r="K9" s="233">
        <f>ROUND(E9*J9,2)</f>
        <v>0</v>
      </c>
      <c r="L9" s="233">
        <v>21</v>
      </c>
      <c r="M9" s="233">
        <f>G9*(1+L9/100)</f>
        <v>0</v>
      </c>
      <c r="N9" s="222">
        <v>0</v>
      </c>
      <c r="O9" s="222">
        <f>ROUND(E9*N9,5)</f>
        <v>0</v>
      </c>
      <c r="P9" s="222">
        <v>0.27</v>
      </c>
      <c r="Q9" s="222">
        <f>ROUND(E9*P9,5)</f>
        <v>9.99</v>
      </c>
      <c r="R9" s="222"/>
      <c r="S9" s="222"/>
      <c r="T9" s="223">
        <v>0.49452000000000002</v>
      </c>
      <c r="U9" s="222">
        <f>ROUND(E9*T9,2)</f>
        <v>18.3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102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>
      <c r="A10" s="213"/>
      <c r="B10" s="220"/>
      <c r="C10" s="266" t="s">
        <v>103</v>
      </c>
      <c r="D10" s="224"/>
      <c r="E10" s="229"/>
      <c r="F10" s="234"/>
      <c r="G10" s="235"/>
      <c r="H10" s="233"/>
      <c r="I10" s="233"/>
      <c r="J10" s="233"/>
      <c r="K10" s="233"/>
      <c r="L10" s="233"/>
      <c r="M10" s="233"/>
      <c r="N10" s="222"/>
      <c r="O10" s="222"/>
      <c r="P10" s="222"/>
      <c r="Q10" s="222"/>
      <c r="R10" s="222"/>
      <c r="S10" s="222"/>
      <c r="T10" s="223"/>
      <c r="U10" s="222"/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104</v>
      </c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5" t="str">
        <f>C10</f>
        <v>S vybouráním lože.</v>
      </c>
      <c r="BB10" s="212"/>
      <c r="BC10" s="212"/>
      <c r="BD10" s="212"/>
      <c r="BE10" s="212"/>
      <c r="BF10" s="212"/>
      <c r="BG10" s="212"/>
      <c r="BH10" s="212"/>
    </row>
    <row r="11" spans="1:60" outlineLevel="1">
      <c r="A11" s="213"/>
      <c r="B11" s="220"/>
      <c r="C11" s="267" t="s">
        <v>105</v>
      </c>
      <c r="D11" s="225"/>
      <c r="E11" s="230">
        <v>37</v>
      </c>
      <c r="F11" s="233"/>
      <c r="G11" s="233"/>
      <c r="H11" s="233"/>
      <c r="I11" s="233"/>
      <c r="J11" s="233"/>
      <c r="K11" s="233"/>
      <c r="L11" s="233"/>
      <c r="M11" s="233"/>
      <c r="N11" s="222"/>
      <c r="O11" s="222"/>
      <c r="P11" s="222"/>
      <c r="Q11" s="222"/>
      <c r="R11" s="222"/>
      <c r="S11" s="222"/>
      <c r="T11" s="223"/>
      <c r="U11" s="222"/>
      <c r="V11" s="212"/>
      <c r="W11" s="212"/>
      <c r="X11" s="212"/>
      <c r="Y11" s="212"/>
      <c r="Z11" s="212"/>
      <c r="AA11" s="212"/>
      <c r="AB11" s="212"/>
      <c r="AC11" s="212"/>
      <c r="AD11" s="212"/>
      <c r="AE11" s="212" t="s">
        <v>106</v>
      </c>
      <c r="AF11" s="212">
        <v>0</v>
      </c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22.5" outlineLevel="1">
      <c r="A12" s="213">
        <v>2</v>
      </c>
      <c r="B12" s="220" t="s">
        <v>107</v>
      </c>
      <c r="C12" s="265" t="s">
        <v>108</v>
      </c>
      <c r="D12" s="222" t="s">
        <v>109</v>
      </c>
      <c r="E12" s="228">
        <v>24.3</v>
      </c>
      <c r="F12" s="232"/>
      <c r="G12" s="233">
        <f>ROUND(E12*F12,2)</f>
        <v>0</v>
      </c>
      <c r="H12" s="232"/>
      <c r="I12" s="233">
        <f>ROUND(E12*H12,2)</f>
        <v>0</v>
      </c>
      <c r="J12" s="232"/>
      <c r="K12" s="233">
        <f>ROUND(E12*J12,2)</f>
        <v>0</v>
      </c>
      <c r="L12" s="233">
        <v>21</v>
      </c>
      <c r="M12" s="233">
        <f>G12*(1+L12/100)</f>
        <v>0</v>
      </c>
      <c r="N12" s="222">
        <v>0</v>
      </c>
      <c r="O12" s="222">
        <f>ROUND(E12*N12,5)</f>
        <v>0</v>
      </c>
      <c r="P12" s="222">
        <v>0</v>
      </c>
      <c r="Q12" s="222">
        <f>ROUND(E12*P12,5)</f>
        <v>0</v>
      </c>
      <c r="R12" s="222"/>
      <c r="S12" s="222"/>
      <c r="T12" s="223">
        <v>1.4379999999999999</v>
      </c>
      <c r="U12" s="222">
        <f>ROUND(E12*T12,2)</f>
        <v>34.94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102</v>
      </c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22.5" outlineLevel="1">
      <c r="A13" s="213"/>
      <c r="B13" s="220"/>
      <c r="C13" s="266" t="s">
        <v>110</v>
      </c>
      <c r="D13" s="224"/>
      <c r="E13" s="229"/>
      <c r="F13" s="234"/>
      <c r="G13" s="235"/>
      <c r="H13" s="233"/>
      <c r="I13" s="233"/>
      <c r="J13" s="233"/>
      <c r="K13" s="233"/>
      <c r="L13" s="233"/>
      <c r="M13" s="233"/>
      <c r="N13" s="222"/>
      <c r="O13" s="222"/>
      <c r="P13" s="222"/>
      <c r="Q13" s="222"/>
      <c r="R13" s="222"/>
      <c r="S13" s="222"/>
      <c r="T13" s="223"/>
      <c r="U13" s="222"/>
      <c r="V13" s="212"/>
      <c r="W13" s="212"/>
      <c r="X13" s="212"/>
      <c r="Y13" s="212"/>
      <c r="Z13" s="212"/>
      <c r="AA13" s="212"/>
      <c r="AB13" s="212"/>
      <c r="AC13" s="212"/>
      <c r="AD13" s="212"/>
      <c r="AE13" s="212" t="s">
        <v>104</v>
      </c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5" t="str">
        <f>C13</f>
        <v>Popř. lesní půdy s naložením, vodorovným přemístěním a složením na hromady nebo se zpětným přemístěním a rozprostřením.</v>
      </c>
      <c r="BB13" s="212"/>
      <c r="BC13" s="212"/>
      <c r="BD13" s="212"/>
      <c r="BE13" s="212"/>
      <c r="BF13" s="212"/>
      <c r="BG13" s="212"/>
      <c r="BH13" s="212"/>
    </row>
    <row r="14" spans="1:60" outlineLevel="1">
      <c r="A14" s="213"/>
      <c r="B14" s="220"/>
      <c r="C14" s="267" t="s">
        <v>111</v>
      </c>
      <c r="D14" s="225"/>
      <c r="E14" s="230">
        <v>24.3</v>
      </c>
      <c r="F14" s="233"/>
      <c r="G14" s="233"/>
      <c r="H14" s="233"/>
      <c r="I14" s="233"/>
      <c r="J14" s="233"/>
      <c r="K14" s="233"/>
      <c r="L14" s="233"/>
      <c r="M14" s="233"/>
      <c r="N14" s="222"/>
      <c r="O14" s="222"/>
      <c r="P14" s="222"/>
      <c r="Q14" s="222"/>
      <c r="R14" s="222"/>
      <c r="S14" s="222"/>
      <c r="T14" s="223"/>
      <c r="U14" s="222"/>
      <c r="V14" s="212"/>
      <c r="W14" s="212"/>
      <c r="X14" s="212"/>
      <c r="Y14" s="212"/>
      <c r="Z14" s="212"/>
      <c r="AA14" s="212"/>
      <c r="AB14" s="212"/>
      <c r="AC14" s="212"/>
      <c r="AD14" s="212"/>
      <c r="AE14" s="212" t="s">
        <v>106</v>
      </c>
      <c r="AF14" s="212">
        <v>0</v>
      </c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22.5" outlineLevel="1">
      <c r="A15" s="213">
        <v>3</v>
      </c>
      <c r="B15" s="220" t="s">
        <v>112</v>
      </c>
      <c r="C15" s="265" t="s">
        <v>113</v>
      </c>
      <c r="D15" s="222" t="s">
        <v>109</v>
      </c>
      <c r="E15" s="228">
        <v>12.32</v>
      </c>
      <c r="F15" s="232"/>
      <c r="G15" s="233">
        <f>ROUND(E15*F15,2)</f>
        <v>0</v>
      </c>
      <c r="H15" s="232"/>
      <c r="I15" s="233">
        <f>ROUND(E15*H15,2)</f>
        <v>0</v>
      </c>
      <c r="J15" s="232"/>
      <c r="K15" s="233">
        <f>ROUND(E15*J15,2)</f>
        <v>0</v>
      </c>
      <c r="L15" s="233">
        <v>21</v>
      </c>
      <c r="M15" s="233">
        <f>G15*(1+L15/100)</f>
        <v>0</v>
      </c>
      <c r="N15" s="222">
        <v>0</v>
      </c>
      <c r="O15" s="222">
        <f>ROUND(E15*N15,5)</f>
        <v>0</v>
      </c>
      <c r="P15" s="222">
        <v>0</v>
      </c>
      <c r="Q15" s="222">
        <f>ROUND(E15*P15,5)</f>
        <v>0</v>
      </c>
      <c r="R15" s="222"/>
      <c r="S15" s="222"/>
      <c r="T15" s="223">
        <v>0.29525000000000001</v>
      </c>
      <c r="U15" s="222">
        <f>ROUND(E15*T15,2)</f>
        <v>3.64</v>
      </c>
      <c r="V15" s="212"/>
      <c r="W15" s="212"/>
      <c r="X15" s="212"/>
      <c r="Y15" s="212"/>
      <c r="Z15" s="212"/>
      <c r="AA15" s="212"/>
      <c r="AB15" s="212"/>
      <c r="AC15" s="212"/>
      <c r="AD15" s="212"/>
      <c r="AE15" s="212" t="s">
        <v>102</v>
      </c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2.5" outlineLevel="1">
      <c r="A16" s="213"/>
      <c r="B16" s="220"/>
      <c r="C16" s="266" t="s">
        <v>114</v>
      </c>
      <c r="D16" s="224"/>
      <c r="E16" s="229"/>
      <c r="F16" s="234"/>
      <c r="G16" s="235"/>
      <c r="H16" s="233"/>
      <c r="I16" s="233"/>
      <c r="J16" s="233"/>
      <c r="K16" s="233"/>
      <c r="L16" s="233"/>
      <c r="M16" s="233"/>
      <c r="N16" s="222"/>
      <c r="O16" s="222"/>
      <c r="P16" s="222"/>
      <c r="Q16" s="222"/>
      <c r="R16" s="222"/>
      <c r="S16" s="222"/>
      <c r="T16" s="223"/>
      <c r="U16" s="222"/>
      <c r="V16" s="212"/>
      <c r="W16" s="212"/>
      <c r="X16" s="212"/>
      <c r="Y16" s="212"/>
      <c r="Z16" s="212"/>
      <c r="AA16" s="212"/>
      <c r="AB16" s="212"/>
      <c r="AC16" s="212"/>
      <c r="AD16" s="212"/>
      <c r="AE16" s="212" t="s">
        <v>104</v>
      </c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5" t="str">
        <f>C16</f>
        <v>Nezapažené s naložením na dopravní prostředek, odvozem a uložením na skládku, bez poplatku za skládku.</v>
      </c>
      <c r="BB16" s="212"/>
      <c r="BC16" s="212"/>
      <c r="BD16" s="212"/>
      <c r="BE16" s="212"/>
      <c r="BF16" s="212"/>
      <c r="BG16" s="212"/>
      <c r="BH16" s="212"/>
    </row>
    <row r="17" spans="1:60" outlineLevel="1">
      <c r="A17" s="213"/>
      <c r="B17" s="220"/>
      <c r="C17" s="267" t="s">
        <v>115</v>
      </c>
      <c r="D17" s="225"/>
      <c r="E17" s="230">
        <v>12.32</v>
      </c>
      <c r="F17" s="233"/>
      <c r="G17" s="233"/>
      <c r="H17" s="233"/>
      <c r="I17" s="233"/>
      <c r="J17" s="233"/>
      <c r="K17" s="233"/>
      <c r="L17" s="233"/>
      <c r="M17" s="233"/>
      <c r="N17" s="222"/>
      <c r="O17" s="222"/>
      <c r="P17" s="222"/>
      <c r="Q17" s="222"/>
      <c r="R17" s="222"/>
      <c r="S17" s="222"/>
      <c r="T17" s="223"/>
      <c r="U17" s="222"/>
      <c r="V17" s="212"/>
      <c r="W17" s="212"/>
      <c r="X17" s="212"/>
      <c r="Y17" s="212"/>
      <c r="Z17" s="212"/>
      <c r="AA17" s="212"/>
      <c r="AB17" s="212"/>
      <c r="AC17" s="212"/>
      <c r="AD17" s="212"/>
      <c r="AE17" s="212" t="s">
        <v>106</v>
      </c>
      <c r="AF17" s="212">
        <v>0</v>
      </c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>
      <c r="A18" s="213">
        <v>4</v>
      </c>
      <c r="B18" s="220" t="s">
        <v>116</v>
      </c>
      <c r="C18" s="265" t="s">
        <v>117</v>
      </c>
      <c r="D18" s="222" t="s">
        <v>109</v>
      </c>
      <c r="E18" s="228">
        <v>12.32</v>
      </c>
      <c r="F18" s="232"/>
      <c r="G18" s="233">
        <f>ROUND(E18*F18,2)</f>
        <v>0</v>
      </c>
      <c r="H18" s="232"/>
      <c r="I18" s="233">
        <f>ROUND(E18*H18,2)</f>
        <v>0</v>
      </c>
      <c r="J18" s="232"/>
      <c r="K18" s="233">
        <f>ROUND(E18*J18,2)</f>
        <v>0</v>
      </c>
      <c r="L18" s="233">
        <v>21</v>
      </c>
      <c r="M18" s="233">
        <f>G18*(1+L18/100)</f>
        <v>0</v>
      </c>
      <c r="N18" s="222">
        <v>0</v>
      </c>
      <c r="O18" s="222">
        <f>ROUND(E18*N18,5)</f>
        <v>0</v>
      </c>
      <c r="P18" s="222">
        <v>0</v>
      </c>
      <c r="Q18" s="222">
        <f>ROUND(E18*P18,5)</f>
        <v>0</v>
      </c>
      <c r="R18" s="222"/>
      <c r="S18" s="222"/>
      <c r="T18" s="223">
        <v>5.8000000000000003E-2</v>
      </c>
      <c r="U18" s="222">
        <f>ROUND(E18*T18,2)</f>
        <v>0.71</v>
      </c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118</v>
      </c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2.5" outlineLevel="1">
      <c r="A19" s="213"/>
      <c r="B19" s="220"/>
      <c r="C19" s="266" t="s">
        <v>119</v>
      </c>
      <c r="D19" s="224"/>
      <c r="E19" s="229"/>
      <c r="F19" s="234"/>
      <c r="G19" s="235"/>
      <c r="H19" s="233"/>
      <c r="I19" s="233"/>
      <c r="J19" s="233"/>
      <c r="K19" s="233"/>
      <c r="L19" s="233"/>
      <c r="M19" s="233"/>
      <c r="N19" s="222"/>
      <c r="O19" s="222"/>
      <c r="P19" s="222"/>
      <c r="Q19" s="222"/>
      <c r="R19" s="222"/>
      <c r="S19" s="222"/>
      <c r="T19" s="223"/>
      <c r="U19" s="222"/>
      <c r="V19" s="212"/>
      <c r="W19" s="212"/>
      <c r="X19" s="212"/>
      <c r="Y19" s="212"/>
      <c r="Z19" s="212"/>
      <c r="AA19" s="212"/>
      <c r="AB19" s="212"/>
      <c r="AC19" s="212"/>
      <c r="AD19" s="212"/>
      <c r="AE19" s="212" t="s">
        <v>104</v>
      </c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5" t="str">
        <f>C19</f>
        <v>Odkopávky a prokopávky nezapažené s přehozením výkopku na vzdálenost do 3 m nebo s naložením na dopravní prostředek.</v>
      </c>
      <c r="BB19" s="212"/>
      <c r="BC19" s="212"/>
      <c r="BD19" s="212"/>
      <c r="BE19" s="212"/>
      <c r="BF19" s="212"/>
      <c r="BG19" s="212"/>
      <c r="BH19" s="212"/>
    </row>
    <row r="20" spans="1:60" outlineLevel="1">
      <c r="A20" s="213"/>
      <c r="B20" s="220"/>
      <c r="C20" s="267" t="s">
        <v>120</v>
      </c>
      <c r="D20" s="225"/>
      <c r="E20" s="230">
        <v>12.32</v>
      </c>
      <c r="F20" s="233"/>
      <c r="G20" s="233"/>
      <c r="H20" s="233"/>
      <c r="I20" s="233"/>
      <c r="J20" s="233"/>
      <c r="K20" s="233"/>
      <c r="L20" s="233"/>
      <c r="M20" s="233"/>
      <c r="N20" s="222"/>
      <c r="O20" s="222"/>
      <c r="P20" s="222"/>
      <c r="Q20" s="222"/>
      <c r="R20" s="222"/>
      <c r="S20" s="222"/>
      <c r="T20" s="223"/>
      <c r="U20" s="222"/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106</v>
      </c>
      <c r="AF20" s="212">
        <v>0</v>
      </c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2.5" outlineLevel="1">
      <c r="A21" s="213">
        <v>5</v>
      </c>
      <c r="B21" s="220" t="s">
        <v>121</v>
      </c>
      <c r="C21" s="265" t="s">
        <v>122</v>
      </c>
      <c r="D21" s="222" t="s">
        <v>109</v>
      </c>
      <c r="E21" s="228">
        <v>24.64</v>
      </c>
      <c r="F21" s="232"/>
      <c r="G21" s="233">
        <f>ROUND(E21*F21,2)</f>
        <v>0</v>
      </c>
      <c r="H21" s="232"/>
      <c r="I21" s="233">
        <f>ROUND(E21*H21,2)</f>
        <v>0</v>
      </c>
      <c r="J21" s="232"/>
      <c r="K21" s="233">
        <f>ROUND(E21*J21,2)</f>
        <v>0</v>
      </c>
      <c r="L21" s="233">
        <v>21</v>
      </c>
      <c r="M21" s="233">
        <f>G21*(1+L21/100)</f>
        <v>0</v>
      </c>
      <c r="N21" s="222">
        <v>0</v>
      </c>
      <c r="O21" s="222">
        <f>ROUND(E21*N21,5)</f>
        <v>0</v>
      </c>
      <c r="P21" s="222">
        <v>0</v>
      </c>
      <c r="Q21" s="222">
        <f>ROUND(E21*P21,5)</f>
        <v>0</v>
      </c>
      <c r="R21" s="222"/>
      <c r="S21" s="222"/>
      <c r="T21" s="223">
        <v>0</v>
      </c>
      <c r="U21" s="222">
        <f>ROUND(E21*T21,2)</f>
        <v>0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102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2.5" outlineLevel="1">
      <c r="A22" s="213"/>
      <c r="B22" s="220"/>
      <c r="C22" s="266" t="s">
        <v>123</v>
      </c>
      <c r="D22" s="224"/>
      <c r="E22" s="229"/>
      <c r="F22" s="234"/>
      <c r="G22" s="235"/>
      <c r="H22" s="233"/>
      <c r="I22" s="233"/>
      <c r="J22" s="233"/>
      <c r="K22" s="233"/>
      <c r="L22" s="233"/>
      <c r="M22" s="233"/>
      <c r="N22" s="222"/>
      <c r="O22" s="222"/>
      <c r="P22" s="222"/>
      <c r="Q22" s="222"/>
      <c r="R22" s="222"/>
      <c r="S22" s="222"/>
      <c r="T22" s="223"/>
      <c r="U22" s="222"/>
      <c r="V22" s="212"/>
      <c r="W22" s="212"/>
      <c r="X22" s="212"/>
      <c r="Y22" s="212"/>
      <c r="Z22" s="212"/>
      <c r="AA22" s="212"/>
      <c r="AB22" s="212"/>
      <c r="AC22" s="212"/>
      <c r="AD22" s="212"/>
      <c r="AE22" s="212" t="s">
        <v>104</v>
      </c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5" t="str">
        <f>C22</f>
        <v>Příplatek za vodorovné přemístění výkopku přes vymezenou dopravní vzdálenost uvedenou u jednotlivých položek.</v>
      </c>
      <c r="BB22" s="212"/>
      <c r="BC22" s="212"/>
      <c r="BD22" s="212"/>
      <c r="BE22" s="212"/>
      <c r="BF22" s="212"/>
      <c r="BG22" s="212"/>
      <c r="BH22" s="212"/>
    </row>
    <row r="23" spans="1:60" outlineLevel="1">
      <c r="A23" s="213"/>
      <c r="B23" s="220"/>
      <c r="C23" s="267" t="s">
        <v>124</v>
      </c>
      <c r="D23" s="225"/>
      <c r="E23" s="230">
        <v>24.64</v>
      </c>
      <c r="F23" s="233"/>
      <c r="G23" s="233"/>
      <c r="H23" s="233"/>
      <c r="I23" s="233"/>
      <c r="J23" s="233"/>
      <c r="K23" s="233"/>
      <c r="L23" s="233"/>
      <c r="M23" s="233"/>
      <c r="N23" s="222"/>
      <c r="O23" s="222"/>
      <c r="P23" s="222"/>
      <c r="Q23" s="222"/>
      <c r="R23" s="222"/>
      <c r="S23" s="222"/>
      <c r="T23" s="223"/>
      <c r="U23" s="222"/>
      <c r="V23" s="212"/>
      <c r="W23" s="212"/>
      <c r="X23" s="212"/>
      <c r="Y23" s="212"/>
      <c r="Z23" s="212"/>
      <c r="AA23" s="212"/>
      <c r="AB23" s="212"/>
      <c r="AC23" s="212"/>
      <c r="AD23" s="212"/>
      <c r="AE23" s="212" t="s">
        <v>106</v>
      </c>
      <c r="AF23" s="212">
        <v>0</v>
      </c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>
      <c r="A24" s="213">
        <v>6</v>
      </c>
      <c r="B24" s="220" t="s">
        <v>125</v>
      </c>
      <c r="C24" s="265" t="s">
        <v>126</v>
      </c>
      <c r="D24" s="222" t="s">
        <v>127</v>
      </c>
      <c r="E24" s="228">
        <v>21.56</v>
      </c>
      <c r="F24" s="232"/>
      <c r="G24" s="233">
        <f>ROUND(E24*F24,2)</f>
        <v>0</v>
      </c>
      <c r="H24" s="232"/>
      <c r="I24" s="233">
        <f>ROUND(E24*H24,2)</f>
        <v>0</v>
      </c>
      <c r="J24" s="232"/>
      <c r="K24" s="233">
        <f>ROUND(E24*J24,2)</f>
        <v>0</v>
      </c>
      <c r="L24" s="233">
        <v>21</v>
      </c>
      <c r="M24" s="233">
        <f>G24*(1+L24/100)</f>
        <v>0</v>
      </c>
      <c r="N24" s="222">
        <v>0</v>
      </c>
      <c r="O24" s="222">
        <f>ROUND(E24*N24,5)</f>
        <v>0</v>
      </c>
      <c r="P24" s="222">
        <v>0</v>
      </c>
      <c r="Q24" s="222">
        <f>ROUND(E24*P24,5)</f>
        <v>0</v>
      </c>
      <c r="R24" s="222"/>
      <c r="S24" s="222"/>
      <c r="T24" s="223">
        <v>0</v>
      </c>
      <c r="U24" s="222">
        <f>ROUND(E24*T24,2)</f>
        <v>0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118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>
      <c r="A25" s="213"/>
      <c r="B25" s="220"/>
      <c r="C25" s="267" t="s">
        <v>128</v>
      </c>
      <c r="D25" s="225"/>
      <c r="E25" s="230">
        <v>21.56</v>
      </c>
      <c r="F25" s="233"/>
      <c r="G25" s="233"/>
      <c r="H25" s="233"/>
      <c r="I25" s="233"/>
      <c r="J25" s="233"/>
      <c r="K25" s="233"/>
      <c r="L25" s="233"/>
      <c r="M25" s="233"/>
      <c r="N25" s="222"/>
      <c r="O25" s="222"/>
      <c r="P25" s="222"/>
      <c r="Q25" s="222"/>
      <c r="R25" s="222"/>
      <c r="S25" s="222"/>
      <c r="T25" s="223"/>
      <c r="U25" s="222"/>
      <c r="V25" s="212"/>
      <c r="W25" s="212"/>
      <c r="X25" s="212"/>
      <c r="Y25" s="212"/>
      <c r="Z25" s="212"/>
      <c r="AA25" s="212"/>
      <c r="AB25" s="212"/>
      <c r="AC25" s="212"/>
      <c r="AD25" s="212"/>
      <c r="AE25" s="212" t="s">
        <v>106</v>
      </c>
      <c r="AF25" s="212">
        <v>0</v>
      </c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22.5" outlineLevel="1">
      <c r="A26" s="213">
        <v>7</v>
      </c>
      <c r="B26" s="220" t="s">
        <v>112</v>
      </c>
      <c r="C26" s="265" t="s">
        <v>113</v>
      </c>
      <c r="D26" s="222" t="s">
        <v>109</v>
      </c>
      <c r="E26" s="228">
        <v>10.56</v>
      </c>
      <c r="F26" s="232"/>
      <c r="G26" s="233">
        <f>ROUND(E26*F26,2)</f>
        <v>0</v>
      </c>
      <c r="H26" s="232"/>
      <c r="I26" s="233">
        <f>ROUND(E26*H26,2)</f>
        <v>0</v>
      </c>
      <c r="J26" s="232"/>
      <c r="K26" s="233">
        <f>ROUND(E26*J26,2)</f>
        <v>0</v>
      </c>
      <c r="L26" s="233">
        <v>21</v>
      </c>
      <c r="M26" s="233">
        <f>G26*(1+L26/100)</f>
        <v>0</v>
      </c>
      <c r="N26" s="222">
        <v>0</v>
      </c>
      <c r="O26" s="222">
        <f>ROUND(E26*N26,5)</f>
        <v>0</v>
      </c>
      <c r="P26" s="222">
        <v>0</v>
      </c>
      <c r="Q26" s="222">
        <f>ROUND(E26*P26,5)</f>
        <v>0</v>
      </c>
      <c r="R26" s="222"/>
      <c r="S26" s="222"/>
      <c r="T26" s="223">
        <v>0.29525000000000001</v>
      </c>
      <c r="U26" s="222">
        <f>ROUND(E26*T26,2)</f>
        <v>3.12</v>
      </c>
      <c r="V26" s="212"/>
      <c r="W26" s="212"/>
      <c r="X26" s="212"/>
      <c r="Y26" s="212"/>
      <c r="Z26" s="212"/>
      <c r="AA26" s="212"/>
      <c r="AB26" s="212"/>
      <c r="AC26" s="212"/>
      <c r="AD26" s="212"/>
      <c r="AE26" s="212" t="s">
        <v>102</v>
      </c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2.5" outlineLevel="1">
      <c r="A27" s="213"/>
      <c r="B27" s="220"/>
      <c r="C27" s="266" t="s">
        <v>114</v>
      </c>
      <c r="D27" s="224"/>
      <c r="E27" s="229"/>
      <c r="F27" s="234"/>
      <c r="G27" s="235"/>
      <c r="H27" s="233"/>
      <c r="I27" s="233"/>
      <c r="J27" s="233"/>
      <c r="K27" s="233"/>
      <c r="L27" s="233"/>
      <c r="M27" s="233"/>
      <c r="N27" s="222"/>
      <c r="O27" s="222"/>
      <c r="P27" s="222"/>
      <c r="Q27" s="222"/>
      <c r="R27" s="222"/>
      <c r="S27" s="222"/>
      <c r="T27" s="223"/>
      <c r="U27" s="222"/>
      <c r="V27" s="212"/>
      <c r="W27" s="212"/>
      <c r="X27" s="212"/>
      <c r="Y27" s="212"/>
      <c r="Z27" s="212"/>
      <c r="AA27" s="212"/>
      <c r="AB27" s="212"/>
      <c r="AC27" s="212"/>
      <c r="AD27" s="212"/>
      <c r="AE27" s="212" t="s">
        <v>104</v>
      </c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5" t="str">
        <f>C27</f>
        <v>Nezapažené s naložením na dopravní prostředek, odvozem a uložením na skládku, bez poplatku za skládku.</v>
      </c>
      <c r="BB27" s="212"/>
      <c r="BC27" s="212"/>
      <c r="BD27" s="212"/>
      <c r="BE27" s="212"/>
      <c r="BF27" s="212"/>
      <c r="BG27" s="212"/>
      <c r="BH27" s="212"/>
    </row>
    <row r="28" spans="1:60" outlineLevel="1">
      <c r="A28" s="213"/>
      <c r="B28" s="220"/>
      <c r="C28" s="267" t="s">
        <v>129</v>
      </c>
      <c r="D28" s="225"/>
      <c r="E28" s="230">
        <v>10.56</v>
      </c>
      <c r="F28" s="233"/>
      <c r="G28" s="233"/>
      <c r="H28" s="233"/>
      <c r="I28" s="233"/>
      <c r="J28" s="233"/>
      <c r="K28" s="233"/>
      <c r="L28" s="233"/>
      <c r="M28" s="233"/>
      <c r="N28" s="222"/>
      <c r="O28" s="222"/>
      <c r="P28" s="222"/>
      <c r="Q28" s="222"/>
      <c r="R28" s="222"/>
      <c r="S28" s="222"/>
      <c r="T28" s="223"/>
      <c r="U28" s="222"/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106</v>
      </c>
      <c r="AF28" s="212">
        <v>0</v>
      </c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>
      <c r="A29" s="213">
        <v>8</v>
      </c>
      <c r="B29" s="220" t="s">
        <v>116</v>
      </c>
      <c r="C29" s="265" t="s">
        <v>117</v>
      </c>
      <c r="D29" s="222" t="s">
        <v>109</v>
      </c>
      <c r="E29" s="228">
        <v>10.56</v>
      </c>
      <c r="F29" s="232"/>
      <c r="G29" s="233">
        <f>ROUND(E29*F29,2)</f>
        <v>0</v>
      </c>
      <c r="H29" s="232"/>
      <c r="I29" s="233">
        <f>ROUND(E29*H29,2)</f>
        <v>0</v>
      </c>
      <c r="J29" s="232"/>
      <c r="K29" s="233">
        <f>ROUND(E29*J29,2)</f>
        <v>0</v>
      </c>
      <c r="L29" s="233">
        <v>21</v>
      </c>
      <c r="M29" s="233">
        <f>G29*(1+L29/100)</f>
        <v>0</v>
      </c>
      <c r="N29" s="222">
        <v>0</v>
      </c>
      <c r="O29" s="222">
        <f>ROUND(E29*N29,5)</f>
        <v>0</v>
      </c>
      <c r="P29" s="222">
        <v>0</v>
      </c>
      <c r="Q29" s="222">
        <f>ROUND(E29*P29,5)</f>
        <v>0</v>
      </c>
      <c r="R29" s="222"/>
      <c r="S29" s="222"/>
      <c r="T29" s="223">
        <v>5.8000000000000003E-2</v>
      </c>
      <c r="U29" s="222">
        <f>ROUND(E29*T29,2)</f>
        <v>0.61</v>
      </c>
      <c r="V29" s="212"/>
      <c r="W29" s="212"/>
      <c r="X29" s="212"/>
      <c r="Y29" s="212"/>
      <c r="Z29" s="212"/>
      <c r="AA29" s="212"/>
      <c r="AB29" s="212"/>
      <c r="AC29" s="212"/>
      <c r="AD29" s="212"/>
      <c r="AE29" s="212" t="s">
        <v>118</v>
      </c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22.5" outlineLevel="1">
      <c r="A30" s="213"/>
      <c r="B30" s="220"/>
      <c r="C30" s="266" t="s">
        <v>119</v>
      </c>
      <c r="D30" s="224"/>
      <c r="E30" s="229"/>
      <c r="F30" s="234"/>
      <c r="G30" s="235"/>
      <c r="H30" s="233"/>
      <c r="I30" s="233"/>
      <c r="J30" s="233"/>
      <c r="K30" s="233"/>
      <c r="L30" s="233"/>
      <c r="M30" s="233"/>
      <c r="N30" s="222"/>
      <c r="O30" s="222"/>
      <c r="P30" s="222"/>
      <c r="Q30" s="222"/>
      <c r="R30" s="222"/>
      <c r="S30" s="222"/>
      <c r="T30" s="223"/>
      <c r="U30" s="222"/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104</v>
      </c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5" t="str">
        <f>C30</f>
        <v>Odkopávky a prokopávky nezapažené s přehozením výkopku na vzdálenost do 3 m nebo s naložením na dopravní prostředek.</v>
      </c>
      <c r="BB30" s="212"/>
      <c r="BC30" s="212"/>
      <c r="BD30" s="212"/>
      <c r="BE30" s="212"/>
      <c r="BF30" s="212"/>
      <c r="BG30" s="212"/>
      <c r="BH30" s="212"/>
    </row>
    <row r="31" spans="1:60" outlineLevel="1">
      <c r="A31" s="213"/>
      <c r="B31" s="220"/>
      <c r="C31" s="267" t="s">
        <v>130</v>
      </c>
      <c r="D31" s="225"/>
      <c r="E31" s="230">
        <v>10.56</v>
      </c>
      <c r="F31" s="233"/>
      <c r="G31" s="233"/>
      <c r="H31" s="233"/>
      <c r="I31" s="233"/>
      <c r="J31" s="233"/>
      <c r="K31" s="233"/>
      <c r="L31" s="233"/>
      <c r="M31" s="233"/>
      <c r="N31" s="222"/>
      <c r="O31" s="222"/>
      <c r="P31" s="222"/>
      <c r="Q31" s="222"/>
      <c r="R31" s="222"/>
      <c r="S31" s="222"/>
      <c r="T31" s="223"/>
      <c r="U31" s="222"/>
      <c r="V31" s="212"/>
      <c r="W31" s="212"/>
      <c r="X31" s="212"/>
      <c r="Y31" s="212"/>
      <c r="Z31" s="212"/>
      <c r="AA31" s="212"/>
      <c r="AB31" s="212"/>
      <c r="AC31" s="212"/>
      <c r="AD31" s="212"/>
      <c r="AE31" s="212" t="s">
        <v>106</v>
      </c>
      <c r="AF31" s="212">
        <v>0</v>
      </c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2.5" outlineLevel="1">
      <c r="A32" s="213">
        <v>9</v>
      </c>
      <c r="B32" s="220" t="s">
        <v>121</v>
      </c>
      <c r="C32" s="265" t="s">
        <v>122</v>
      </c>
      <c r="D32" s="222" t="s">
        <v>109</v>
      </c>
      <c r="E32" s="228">
        <v>10.56</v>
      </c>
      <c r="F32" s="232"/>
      <c r="G32" s="233">
        <f>ROUND(E32*F32,2)</f>
        <v>0</v>
      </c>
      <c r="H32" s="232"/>
      <c r="I32" s="233">
        <f>ROUND(E32*H32,2)</f>
        <v>0</v>
      </c>
      <c r="J32" s="232"/>
      <c r="K32" s="233">
        <f>ROUND(E32*J32,2)</f>
        <v>0</v>
      </c>
      <c r="L32" s="233">
        <v>21</v>
      </c>
      <c r="M32" s="233">
        <f>G32*(1+L32/100)</f>
        <v>0</v>
      </c>
      <c r="N32" s="222">
        <v>0</v>
      </c>
      <c r="O32" s="222">
        <f>ROUND(E32*N32,5)</f>
        <v>0</v>
      </c>
      <c r="P32" s="222">
        <v>0</v>
      </c>
      <c r="Q32" s="222">
        <f>ROUND(E32*P32,5)</f>
        <v>0</v>
      </c>
      <c r="R32" s="222"/>
      <c r="S32" s="222"/>
      <c r="T32" s="223">
        <v>0</v>
      </c>
      <c r="U32" s="222">
        <f>ROUND(E32*T32,2)</f>
        <v>0</v>
      </c>
      <c r="V32" s="212"/>
      <c r="W32" s="212"/>
      <c r="X32" s="212"/>
      <c r="Y32" s="212"/>
      <c r="Z32" s="212"/>
      <c r="AA32" s="212"/>
      <c r="AB32" s="212"/>
      <c r="AC32" s="212"/>
      <c r="AD32" s="212"/>
      <c r="AE32" s="212" t="s">
        <v>102</v>
      </c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2.5" outlineLevel="1">
      <c r="A33" s="213"/>
      <c r="B33" s="220"/>
      <c r="C33" s="266" t="s">
        <v>123</v>
      </c>
      <c r="D33" s="224"/>
      <c r="E33" s="229"/>
      <c r="F33" s="234"/>
      <c r="G33" s="235"/>
      <c r="H33" s="233"/>
      <c r="I33" s="233"/>
      <c r="J33" s="233"/>
      <c r="K33" s="233"/>
      <c r="L33" s="233"/>
      <c r="M33" s="233"/>
      <c r="N33" s="222"/>
      <c r="O33" s="222"/>
      <c r="P33" s="222"/>
      <c r="Q33" s="222"/>
      <c r="R33" s="222"/>
      <c r="S33" s="222"/>
      <c r="T33" s="223"/>
      <c r="U33" s="222"/>
      <c r="V33" s="212"/>
      <c r="W33" s="212"/>
      <c r="X33" s="212"/>
      <c r="Y33" s="212"/>
      <c r="Z33" s="212"/>
      <c r="AA33" s="212"/>
      <c r="AB33" s="212"/>
      <c r="AC33" s="212"/>
      <c r="AD33" s="212"/>
      <c r="AE33" s="212" t="s">
        <v>104</v>
      </c>
      <c r="AF33" s="212"/>
      <c r="AG33" s="212"/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5" t="str">
        <f>C33</f>
        <v>Příplatek za vodorovné přemístění výkopku přes vymezenou dopravní vzdálenost uvedenou u jednotlivých položek.</v>
      </c>
      <c r="BB33" s="212"/>
      <c r="BC33" s="212"/>
      <c r="BD33" s="212"/>
      <c r="BE33" s="212"/>
      <c r="BF33" s="212"/>
      <c r="BG33" s="212"/>
      <c r="BH33" s="212"/>
    </row>
    <row r="34" spans="1:60" outlineLevel="1">
      <c r="A34" s="213"/>
      <c r="B34" s="220"/>
      <c r="C34" s="267" t="s">
        <v>130</v>
      </c>
      <c r="D34" s="225"/>
      <c r="E34" s="230">
        <v>10.56</v>
      </c>
      <c r="F34" s="233"/>
      <c r="G34" s="233"/>
      <c r="H34" s="233"/>
      <c r="I34" s="233"/>
      <c r="J34" s="233"/>
      <c r="K34" s="233"/>
      <c r="L34" s="233"/>
      <c r="M34" s="233"/>
      <c r="N34" s="222"/>
      <c r="O34" s="222"/>
      <c r="P34" s="222"/>
      <c r="Q34" s="222"/>
      <c r="R34" s="222"/>
      <c r="S34" s="222"/>
      <c r="T34" s="223"/>
      <c r="U34" s="222"/>
      <c r="V34" s="212"/>
      <c r="W34" s="212"/>
      <c r="X34" s="212"/>
      <c r="Y34" s="212"/>
      <c r="Z34" s="212"/>
      <c r="AA34" s="212"/>
      <c r="AB34" s="212"/>
      <c r="AC34" s="212"/>
      <c r="AD34" s="212"/>
      <c r="AE34" s="212" t="s">
        <v>106</v>
      </c>
      <c r="AF34" s="212">
        <v>0</v>
      </c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>
      <c r="A35" s="213">
        <v>10</v>
      </c>
      <c r="B35" s="220" t="s">
        <v>125</v>
      </c>
      <c r="C35" s="265" t="s">
        <v>126</v>
      </c>
      <c r="D35" s="222" t="s">
        <v>127</v>
      </c>
      <c r="E35" s="228">
        <v>18.48</v>
      </c>
      <c r="F35" s="232"/>
      <c r="G35" s="233">
        <f>ROUND(E35*F35,2)</f>
        <v>0</v>
      </c>
      <c r="H35" s="232"/>
      <c r="I35" s="233">
        <f>ROUND(E35*H35,2)</f>
        <v>0</v>
      </c>
      <c r="J35" s="232"/>
      <c r="K35" s="233">
        <f>ROUND(E35*J35,2)</f>
        <v>0</v>
      </c>
      <c r="L35" s="233">
        <v>21</v>
      </c>
      <c r="M35" s="233">
        <f>G35*(1+L35/100)</f>
        <v>0</v>
      </c>
      <c r="N35" s="222">
        <v>0</v>
      </c>
      <c r="O35" s="222">
        <f>ROUND(E35*N35,5)</f>
        <v>0</v>
      </c>
      <c r="P35" s="222">
        <v>0</v>
      </c>
      <c r="Q35" s="222">
        <f>ROUND(E35*P35,5)</f>
        <v>0</v>
      </c>
      <c r="R35" s="222"/>
      <c r="S35" s="222"/>
      <c r="T35" s="223">
        <v>0</v>
      </c>
      <c r="U35" s="222">
        <f>ROUND(E35*T35,2)</f>
        <v>0</v>
      </c>
      <c r="V35" s="212"/>
      <c r="W35" s="212"/>
      <c r="X35" s="212"/>
      <c r="Y35" s="212"/>
      <c r="Z35" s="212"/>
      <c r="AA35" s="212"/>
      <c r="AB35" s="212"/>
      <c r="AC35" s="212"/>
      <c r="AD35" s="212"/>
      <c r="AE35" s="212" t="s">
        <v>118</v>
      </c>
      <c r="AF35" s="212"/>
      <c r="AG35" s="212"/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ht="22.5" outlineLevel="1">
      <c r="A36" s="213"/>
      <c r="B36" s="220"/>
      <c r="C36" s="267" t="s">
        <v>131</v>
      </c>
      <c r="D36" s="225"/>
      <c r="E36" s="230">
        <v>18.48</v>
      </c>
      <c r="F36" s="233"/>
      <c r="G36" s="233"/>
      <c r="H36" s="233"/>
      <c r="I36" s="233"/>
      <c r="J36" s="233"/>
      <c r="K36" s="233"/>
      <c r="L36" s="233"/>
      <c r="M36" s="233"/>
      <c r="N36" s="222"/>
      <c r="O36" s="222"/>
      <c r="P36" s="222"/>
      <c r="Q36" s="222"/>
      <c r="R36" s="222"/>
      <c r="S36" s="222"/>
      <c r="T36" s="223"/>
      <c r="U36" s="222"/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106</v>
      </c>
      <c r="AF36" s="212">
        <v>0</v>
      </c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>
      <c r="A37" s="213">
        <v>11</v>
      </c>
      <c r="B37" s="220" t="s">
        <v>132</v>
      </c>
      <c r="C37" s="265" t="s">
        <v>133</v>
      </c>
      <c r="D37" s="222" t="s">
        <v>134</v>
      </c>
      <c r="E37" s="228">
        <v>80</v>
      </c>
      <c r="F37" s="232"/>
      <c r="G37" s="233">
        <f>ROUND(E37*F37,2)</f>
        <v>0</v>
      </c>
      <c r="H37" s="232"/>
      <c r="I37" s="233">
        <f>ROUND(E37*H37,2)</f>
        <v>0</v>
      </c>
      <c r="J37" s="232"/>
      <c r="K37" s="233">
        <f>ROUND(E37*J37,2)</f>
        <v>0</v>
      </c>
      <c r="L37" s="233">
        <v>21</v>
      </c>
      <c r="M37" s="233">
        <f>G37*(1+L37/100)</f>
        <v>0</v>
      </c>
      <c r="N37" s="222">
        <v>0</v>
      </c>
      <c r="O37" s="222">
        <f>ROUND(E37*N37,5)</f>
        <v>0</v>
      </c>
      <c r="P37" s="222">
        <v>0</v>
      </c>
      <c r="Q37" s="222">
        <f>ROUND(E37*P37,5)</f>
        <v>0</v>
      </c>
      <c r="R37" s="222"/>
      <c r="S37" s="222"/>
      <c r="T37" s="223">
        <v>1.7999999999999999E-2</v>
      </c>
      <c r="U37" s="222">
        <f>ROUND(E37*T37,2)</f>
        <v>1.44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118</v>
      </c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>
      <c r="A38" s="213"/>
      <c r="B38" s="220"/>
      <c r="C38" s="266" t="s">
        <v>135</v>
      </c>
      <c r="D38" s="224"/>
      <c r="E38" s="229"/>
      <c r="F38" s="234"/>
      <c r="G38" s="235"/>
      <c r="H38" s="233"/>
      <c r="I38" s="233"/>
      <c r="J38" s="233"/>
      <c r="K38" s="233"/>
      <c r="L38" s="233"/>
      <c r="M38" s="233"/>
      <c r="N38" s="222"/>
      <c r="O38" s="222"/>
      <c r="P38" s="222"/>
      <c r="Q38" s="222"/>
      <c r="R38" s="222"/>
      <c r="S38" s="222"/>
      <c r="T38" s="223"/>
      <c r="U38" s="222"/>
      <c r="V38" s="212"/>
      <c r="W38" s="212"/>
      <c r="X38" s="212"/>
      <c r="Y38" s="212"/>
      <c r="Z38" s="212"/>
      <c r="AA38" s="212"/>
      <c r="AB38" s="212"/>
      <c r="AC38" s="212"/>
      <c r="AD38" s="212"/>
      <c r="AE38" s="212" t="s">
        <v>104</v>
      </c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5" t="str">
        <f>C38</f>
        <v>Vyrovnáním výškových rozdílů.</v>
      </c>
      <c r="BB38" s="212"/>
      <c r="BC38" s="212"/>
      <c r="BD38" s="212"/>
      <c r="BE38" s="212"/>
      <c r="BF38" s="212"/>
      <c r="BG38" s="212"/>
      <c r="BH38" s="212"/>
    </row>
    <row r="39" spans="1:60" outlineLevel="1">
      <c r="A39" s="213"/>
      <c r="B39" s="220"/>
      <c r="C39" s="267" t="s">
        <v>136</v>
      </c>
      <c r="D39" s="225"/>
      <c r="E39" s="230">
        <v>80</v>
      </c>
      <c r="F39" s="233"/>
      <c r="G39" s="233"/>
      <c r="H39" s="233"/>
      <c r="I39" s="233"/>
      <c r="J39" s="233"/>
      <c r="K39" s="233"/>
      <c r="L39" s="233"/>
      <c r="M39" s="233"/>
      <c r="N39" s="222"/>
      <c r="O39" s="222"/>
      <c r="P39" s="222"/>
      <c r="Q39" s="222"/>
      <c r="R39" s="222"/>
      <c r="S39" s="222"/>
      <c r="T39" s="223"/>
      <c r="U39" s="222"/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106</v>
      </c>
      <c r="AF39" s="212">
        <v>0</v>
      </c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>
      <c r="A40" s="213">
        <v>12</v>
      </c>
      <c r="B40" s="220" t="s">
        <v>137</v>
      </c>
      <c r="C40" s="265" t="s">
        <v>138</v>
      </c>
      <c r="D40" s="222" t="s">
        <v>134</v>
      </c>
      <c r="E40" s="228">
        <v>163</v>
      </c>
      <c r="F40" s="232"/>
      <c r="G40" s="233">
        <f>ROUND(E40*F40,2)</f>
        <v>0</v>
      </c>
      <c r="H40" s="232"/>
      <c r="I40" s="233">
        <f>ROUND(E40*H40,2)</f>
        <v>0</v>
      </c>
      <c r="J40" s="232"/>
      <c r="K40" s="233">
        <f>ROUND(E40*J40,2)</f>
        <v>0</v>
      </c>
      <c r="L40" s="233">
        <v>21</v>
      </c>
      <c r="M40" s="233">
        <f>G40*(1+L40/100)</f>
        <v>0</v>
      </c>
      <c r="N40" s="222">
        <v>0</v>
      </c>
      <c r="O40" s="222">
        <f>ROUND(E40*N40,5)</f>
        <v>0</v>
      </c>
      <c r="P40" s="222">
        <v>0</v>
      </c>
      <c r="Q40" s="222">
        <f>ROUND(E40*P40,5)</f>
        <v>0</v>
      </c>
      <c r="R40" s="222"/>
      <c r="S40" s="222"/>
      <c r="T40" s="223">
        <v>0.153</v>
      </c>
      <c r="U40" s="222">
        <f>ROUND(E40*T40,2)</f>
        <v>24.94</v>
      </c>
      <c r="V40" s="212"/>
      <c r="W40" s="212"/>
      <c r="X40" s="212"/>
      <c r="Y40" s="212"/>
      <c r="Z40" s="212"/>
      <c r="AA40" s="212"/>
      <c r="AB40" s="212"/>
      <c r="AC40" s="212"/>
      <c r="AD40" s="212"/>
      <c r="AE40" s="212" t="s">
        <v>118</v>
      </c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>
      <c r="A41" s="213"/>
      <c r="B41" s="220"/>
      <c r="C41" s="266" t="s">
        <v>139</v>
      </c>
      <c r="D41" s="224"/>
      <c r="E41" s="229"/>
      <c r="F41" s="234"/>
      <c r="G41" s="235"/>
      <c r="H41" s="233"/>
      <c r="I41" s="233"/>
      <c r="J41" s="233"/>
      <c r="K41" s="233"/>
      <c r="L41" s="233"/>
      <c r="M41" s="233"/>
      <c r="N41" s="222"/>
      <c r="O41" s="222"/>
      <c r="P41" s="222"/>
      <c r="Q41" s="222"/>
      <c r="R41" s="222"/>
      <c r="S41" s="222"/>
      <c r="T41" s="223"/>
      <c r="U41" s="222"/>
      <c r="V41" s="212"/>
      <c r="W41" s="212"/>
      <c r="X41" s="212"/>
      <c r="Y41" s="212"/>
      <c r="Z41" s="212"/>
      <c r="AA41" s="212"/>
      <c r="AB41" s="212"/>
      <c r="AC41" s="212"/>
      <c r="AD41" s="212"/>
      <c r="AE41" s="212" t="s">
        <v>104</v>
      </c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5" t="str">
        <f>C41</f>
        <v>Plošná úprava terénu s urovnáním povrchu, bez doplnění ornice, v hornině 1 až 4.</v>
      </c>
      <c r="BB41" s="212"/>
      <c r="BC41" s="212"/>
      <c r="BD41" s="212"/>
      <c r="BE41" s="212"/>
      <c r="BF41" s="212"/>
      <c r="BG41" s="212"/>
      <c r="BH41" s="212"/>
    </row>
    <row r="42" spans="1:60" outlineLevel="1">
      <c r="A42" s="213"/>
      <c r="B42" s="220"/>
      <c r="C42" s="267" t="s">
        <v>140</v>
      </c>
      <c r="D42" s="225"/>
      <c r="E42" s="230">
        <v>163</v>
      </c>
      <c r="F42" s="233"/>
      <c r="G42" s="233"/>
      <c r="H42" s="233"/>
      <c r="I42" s="233"/>
      <c r="J42" s="233"/>
      <c r="K42" s="233"/>
      <c r="L42" s="233"/>
      <c r="M42" s="233"/>
      <c r="N42" s="222"/>
      <c r="O42" s="222"/>
      <c r="P42" s="222"/>
      <c r="Q42" s="222"/>
      <c r="R42" s="222"/>
      <c r="S42" s="222"/>
      <c r="T42" s="223"/>
      <c r="U42" s="222"/>
      <c r="V42" s="212"/>
      <c r="W42" s="212"/>
      <c r="X42" s="212"/>
      <c r="Y42" s="212"/>
      <c r="Z42" s="212"/>
      <c r="AA42" s="212"/>
      <c r="AB42" s="212"/>
      <c r="AC42" s="212"/>
      <c r="AD42" s="212"/>
      <c r="AE42" s="212" t="s">
        <v>106</v>
      </c>
      <c r="AF42" s="212">
        <v>0</v>
      </c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>
      <c r="A43" s="213">
        <v>13</v>
      </c>
      <c r="B43" s="220" t="s">
        <v>141</v>
      </c>
      <c r="C43" s="265" t="s">
        <v>142</v>
      </c>
      <c r="D43" s="222" t="s">
        <v>134</v>
      </c>
      <c r="E43" s="228">
        <v>163</v>
      </c>
      <c r="F43" s="232"/>
      <c r="G43" s="233">
        <f>ROUND(E43*F43,2)</f>
        <v>0</v>
      </c>
      <c r="H43" s="232"/>
      <c r="I43" s="233">
        <f>ROUND(E43*H43,2)</f>
        <v>0</v>
      </c>
      <c r="J43" s="232"/>
      <c r="K43" s="233">
        <f>ROUND(E43*J43,2)</f>
        <v>0</v>
      </c>
      <c r="L43" s="233">
        <v>21</v>
      </c>
      <c r="M43" s="233">
        <f>G43*(1+L43/100)</f>
        <v>0</v>
      </c>
      <c r="N43" s="222">
        <v>3.0000000000000001E-5</v>
      </c>
      <c r="O43" s="222">
        <f>ROUND(E43*N43,5)</f>
        <v>4.8900000000000002E-3</v>
      </c>
      <c r="P43" s="222">
        <v>0</v>
      </c>
      <c r="Q43" s="222">
        <f>ROUND(E43*P43,5)</f>
        <v>0</v>
      </c>
      <c r="R43" s="222"/>
      <c r="S43" s="222"/>
      <c r="T43" s="223">
        <v>0.06</v>
      </c>
      <c r="U43" s="222">
        <f>ROUND(E43*T43,2)</f>
        <v>9.7799999999999994</v>
      </c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102</v>
      </c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>
      <c r="A44" s="213"/>
      <c r="B44" s="220"/>
      <c r="C44" s="266" t="s">
        <v>143</v>
      </c>
      <c r="D44" s="224"/>
      <c r="E44" s="229"/>
      <c r="F44" s="234"/>
      <c r="G44" s="235"/>
      <c r="H44" s="233"/>
      <c r="I44" s="233"/>
      <c r="J44" s="233"/>
      <c r="K44" s="233"/>
      <c r="L44" s="233"/>
      <c r="M44" s="233"/>
      <c r="N44" s="222"/>
      <c r="O44" s="222"/>
      <c r="P44" s="222"/>
      <c r="Q44" s="222"/>
      <c r="R44" s="222"/>
      <c r="S44" s="222"/>
      <c r="T44" s="223"/>
      <c r="U44" s="222"/>
      <c r="V44" s="212"/>
      <c r="W44" s="212"/>
      <c r="X44" s="212"/>
      <c r="Y44" s="212"/>
      <c r="Z44" s="212"/>
      <c r="AA44" s="212"/>
      <c r="AB44" s="212"/>
      <c r="AC44" s="212"/>
      <c r="AD44" s="212"/>
      <c r="AE44" s="212" t="s">
        <v>104</v>
      </c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5" t="str">
        <f>C44</f>
        <v>Založení trávníku v rovině nebo ve svahu do 1 : 5.</v>
      </c>
      <c r="BB44" s="212"/>
      <c r="BC44" s="212"/>
      <c r="BD44" s="212"/>
      <c r="BE44" s="212"/>
      <c r="BF44" s="212"/>
      <c r="BG44" s="212"/>
      <c r="BH44" s="212"/>
    </row>
    <row r="45" spans="1:60" outlineLevel="1">
      <c r="A45" s="213"/>
      <c r="B45" s="220"/>
      <c r="C45" s="267" t="s">
        <v>144</v>
      </c>
      <c r="D45" s="225"/>
      <c r="E45" s="230">
        <v>163</v>
      </c>
      <c r="F45" s="233"/>
      <c r="G45" s="233"/>
      <c r="H45" s="233"/>
      <c r="I45" s="233"/>
      <c r="J45" s="233"/>
      <c r="K45" s="233"/>
      <c r="L45" s="233"/>
      <c r="M45" s="233"/>
      <c r="N45" s="222"/>
      <c r="O45" s="222"/>
      <c r="P45" s="222"/>
      <c r="Q45" s="222"/>
      <c r="R45" s="222"/>
      <c r="S45" s="222"/>
      <c r="T45" s="223"/>
      <c r="U45" s="222"/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106</v>
      </c>
      <c r="AF45" s="212">
        <v>0</v>
      </c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>
      <c r="A46" s="214" t="s">
        <v>97</v>
      </c>
      <c r="B46" s="221" t="s">
        <v>60</v>
      </c>
      <c r="C46" s="268" t="s">
        <v>61</v>
      </c>
      <c r="D46" s="226"/>
      <c r="E46" s="231"/>
      <c r="F46" s="236"/>
      <c r="G46" s="236">
        <f>SUMIF(AE47:AE72,"&lt;&gt;NOR",G47:G72)</f>
        <v>0</v>
      </c>
      <c r="H46" s="236"/>
      <c r="I46" s="236">
        <f>SUM(I47:I72)</f>
        <v>0</v>
      </c>
      <c r="J46" s="236"/>
      <c r="K46" s="236">
        <f>SUM(K47:K72)</f>
        <v>0</v>
      </c>
      <c r="L46" s="236"/>
      <c r="M46" s="236">
        <f>SUM(M47:M72)</f>
        <v>0</v>
      </c>
      <c r="N46" s="226"/>
      <c r="O46" s="226">
        <f>SUM(O47:O72)</f>
        <v>73.69865999999999</v>
      </c>
      <c r="P46" s="226"/>
      <c r="Q46" s="226">
        <f>SUM(Q47:Q72)</f>
        <v>0</v>
      </c>
      <c r="R46" s="226"/>
      <c r="S46" s="226"/>
      <c r="T46" s="227"/>
      <c r="U46" s="226">
        <f>SUM(U47:U72)</f>
        <v>45.58</v>
      </c>
      <c r="AE46" t="s">
        <v>98</v>
      </c>
    </row>
    <row r="47" spans="1:60" ht="22.5" outlineLevel="1">
      <c r="A47" s="213">
        <v>14</v>
      </c>
      <c r="B47" s="220" t="s">
        <v>145</v>
      </c>
      <c r="C47" s="265" t="s">
        <v>146</v>
      </c>
      <c r="D47" s="222" t="s">
        <v>134</v>
      </c>
      <c r="E47" s="228">
        <v>80</v>
      </c>
      <c r="F47" s="232"/>
      <c r="G47" s="233">
        <f>ROUND(E47*F47,2)</f>
        <v>0</v>
      </c>
      <c r="H47" s="232"/>
      <c r="I47" s="233">
        <f>ROUND(E47*H47,2)</f>
        <v>0</v>
      </c>
      <c r="J47" s="232"/>
      <c r="K47" s="233">
        <f>ROUND(E47*J47,2)</f>
        <v>0</v>
      </c>
      <c r="L47" s="233">
        <v>21</v>
      </c>
      <c r="M47" s="233">
        <f>G47*(1+L47/100)</f>
        <v>0</v>
      </c>
      <c r="N47" s="222">
        <v>0.30651</v>
      </c>
      <c r="O47" s="222">
        <f>ROUND(E47*N47,5)</f>
        <v>24.520800000000001</v>
      </c>
      <c r="P47" s="222">
        <v>0</v>
      </c>
      <c r="Q47" s="222">
        <f>ROUND(E47*P47,5)</f>
        <v>0</v>
      </c>
      <c r="R47" s="222"/>
      <c r="S47" s="222"/>
      <c r="T47" s="223">
        <v>2.5000000000000001E-2</v>
      </c>
      <c r="U47" s="222">
        <f>ROUND(E47*T47,2)</f>
        <v>2</v>
      </c>
      <c r="V47" s="212"/>
      <c r="W47" s="212"/>
      <c r="X47" s="212"/>
      <c r="Y47" s="212"/>
      <c r="Z47" s="212"/>
      <c r="AA47" s="212"/>
      <c r="AB47" s="212"/>
      <c r="AC47" s="212"/>
      <c r="AD47" s="212"/>
      <c r="AE47" s="212" t="s">
        <v>118</v>
      </c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>
      <c r="A48" s="213"/>
      <c r="B48" s="220"/>
      <c r="C48" s="266" t="s">
        <v>147</v>
      </c>
      <c r="D48" s="224"/>
      <c r="E48" s="229"/>
      <c r="F48" s="234"/>
      <c r="G48" s="235"/>
      <c r="H48" s="233"/>
      <c r="I48" s="233"/>
      <c r="J48" s="233"/>
      <c r="K48" s="233"/>
      <c r="L48" s="233"/>
      <c r="M48" s="233"/>
      <c r="N48" s="222"/>
      <c r="O48" s="222"/>
      <c r="P48" s="222"/>
      <c r="Q48" s="222"/>
      <c r="R48" s="222"/>
      <c r="S48" s="222"/>
      <c r="T48" s="223"/>
      <c r="U48" s="222"/>
      <c r="V48" s="212"/>
      <c r="W48" s="212"/>
      <c r="X48" s="212"/>
      <c r="Y48" s="212"/>
      <c r="Z48" s="212"/>
      <c r="AA48" s="212"/>
      <c r="AB48" s="212"/>
      <c r="AC48" s="212"/>
      <c r="AD48" s="212"/>
      <c r="AE48" s="212" t="s">
        <v>104</v>
      </c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5" t="str">
        <f>C48</f>
        <v>Bez dilatačních spár, s rozprostřením a zhutněním.</v>
      </c>
      <c r="BB48" s="212"/>
      <c r="BC48" s="212"/>
      <c r="BD48" s="212"/>
      <c r="BE48" s="212"/>
      <c r="BF48" s="212"/>
      <c r="BG48" s="212"/>
      <c r="BH48" s="212"/>
    </row>
    <row r="49" spans="1:60" outlineLevel="1">
      <c r="A49" s="213"/>
      <c r="B49" s="220"/>
      <c r="C49" s="267" t="s">
        <v>148</v>
      </c>
      <c r="D49" s="225"/>
      <c r="E49" s="230">
        <v>80</v>
      </c>
      <c r="F49" s="233"/>
      <c r="G49" s="233"/>
      <c r="H49" s="233"/>
      <c r="I49" s="233"/>
      <c r="J49" s="233"/>
      <c r="K49" s="233"/>
      <c r="L49" s="233"/>
      <c r="M49" s="233"/>
      <c r="N49" s="222"/>
      <c r="O49" s="222"/>
      <c r="P49" s="222"/>
      <c r="Q49" s="222"/>
      <c r="R49" s="222"/>
      <c r="S49" s="222"/>
      <c r="T49" s="223"/>
      <c r="U49" s="222"/>
      <c r="V49" s="212"/>
      <c r="W49" s="212"/>
      <c r="X49" s="212"/>
      <c r="Y49" s="212"/>
      <c r="Z49" s="212"/>
      <c r="AA49" s="212"/>
      <c r="AB49" s="212"/>
      <c r="AC49" s="212"/>
      <c r="AD49" s="212"/>
      <c r="AE49" s="212" t="s">
        <v>106</v>
      </c>
      <c r="AF49" s="212">
        <v>0</v>
      </c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2.5" outlineLevel="1">
      <c r="A50" s="213">
        <v>15</v>
      </c>
      <c r="B50" s="220" t="s">
        <v>149</v>
      </c>
      <c r="C50" s="265" t="s">
        <v>150</v>
      </c>
      <c r="D50" s="222" t="s">
        <v>134</v>
      </c>
      <c r="E50" s="228">
        <v>80</v>
      </c>
      <c r="F50" s="232"/>
      <c r="G50" s="233">
        <f>ROUND(E50*F50,2)</f>
        <v>0</v>
      </c>
      <c r="H50" s="232"/>
      <c r="I50" s="233">
        <f>ROUND(E50*H50,2)</f>
        <v>0</v>
      </c>
      <c r="J50" s="232"/>
      <c r="K50" s="233">
        <f>ROUND(E50*J50,2)</f>
        <v>0</v>
      </c>
      <c r="L50" s="233">
        <v>21</v>
      </c>
      <c r="M50" s="233">
        <f>G50*(1+L50/100)</f>
        <v>0</v>
      </c>
      <c r="N50" s="222">
        <v>0.378</v>
      </c>
      <c r="O50" s="222">
        <f>ROUND(E50*N50,5)</f>
        <v>30.24</v>
      </c>
      <c r="P50" s="222">
        <v>0</v>
      </c>
      <c r="Q50" s="222">
        <f>ROUND(E50*P50,5)</f>
        <v>0</v>
      </c>
      <c r="R50" s="222"/>
      <c r="S50" s="222"/>
      <c r="T50" s="223">
        <v>2.5999999999999999E-2</v>
      </c>
      <c r="U50" s="222">
        <f>ROUND(E50*T50,2)</f>
        <v>2.08</v>
      </c>
      <c r="V50" s="212"/>
      <c r="W50" s="212"/>
      <c r="X50" s="212"/>
      <c r="Y50" s="212"/>
      <c r="Z50" s="212"/>
      <c r="AA50" s="212"/>
      <c r="AB50" s="212"/>
      <c r="AC50" s="212"/>
      <c r="AD50" s="212"/>
      <c r="AE50" s="212" t="s">
        <v>118</v>
      </c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>
      <c r="A51" s="213"/>
      <c r="B51" s="220"/>
      <c r="C51" s="267" t="s">
        <v>151</v>
      </c>
      <c r="D51" s="225"/>
      <c r="E51" s="230">
        <v>80</v>
      </c>
      <c r="F51" s="233"/>
      <c r="G51" s="233"/>
      <c r="H51" s="233"/>
      <c r="I51" s="233"/>
      <c r="J51" s="233"/>
      <c r="K51" s="233"/>
      <c r="L51" s="233"/>
      <c r="M51" s="233"/>
      <c r="N51" s="222"/>
      <c r="O51" s="222"/>
      <c r="P51" s="222"/>
      <c r="Q51" s="222"/>
      <c r="R51" s="222"/>
      <c r="S51" s="222"/>
      <c r="T51" s="223"/>
      <c r="U51" s="222"/>
      <c r="V51" s="212"/>
      <c r="W51" s="212"/>
      <c r="X51" s="212"/>
      <c r="Y51" s="212"/>
      <c r="Z51" s="212"/>
      <c r="AA51" s="212"/>
      <c r="AB51" s="212"/>
      <c r="AC51" s="212"/>
      <c r="AD51" s="212"/>
      <c r="AE51" s="212" t="s">
        <v>106</v>
      </c>
      <c r="AF51" s="212">
        <v>0</v>
      </c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>
      <c r="A52" s="213">
        <v>16</v>
      </c>
      <c r="B52" s="220" t="s">
        <v>152</v>
      </c>
      <c r="C52" s="265" t="s">
        <v>153</v>
      </c>
      <c r="D52" s="222" t="s">
        <v>134</v>
      </c>
      <c r="E52" s="228">
        <v>80</v>
      </c>
      <c r="F52" s="232"/>
      <c r="G52" s="233">
        <f>ROUND(E52*F52,2)</f>
        <v>0</v>
      </c>
      <c r="H52" s="232"/>
      <c r="I52" s="233">
        <f>ROUND(E52*H52,2)</f>
        <v>0</v>
      </c>
      <c r="J52" s="232"/>
      <c r="K52" s="233">
        <f>ROUND(E52*J52,2)</f>
        <v>0</v>
      </c>
      <c r="L52" s="233">
        <v>21</v>
      </c>
      <c r="M52" s="233">
        <f>G52*(1+L52/100)</f>
        <v>0</v>
      </c>
      <c r="N52" s="222">
        <v>5.5449999999999999E-2</v>
      </c>
      <c r="O52" s="222">
        <f>ROUND(E52*N52,5)</f>
        <v>4.4359999999999999</v>
      </c>
      <c r="P52" s="222">
        <v>0</v>
      </c>
      <c r="Q52" s="222">
        <f>ROUND(E52*P52,5)</f>
        <v>0</v>
      </c>
      <c r="R52" s="222"/>
      <c r="S52" s="222"/>
      <c r="T52" s="223">
        <v>0.442</v>
      </c>
      <c r="U52" s="222">
        <f>ROUND(E52*T52,2)</f>
        <v>35.36</v>
      </c>
      <c r="V52" s="212"/>
      <c r="W52" s="212"/>
      <c r="X52" s="212"/>
      <c r="Y52" s="212"/>
      <c r="Z52" s="212"/>
      <c r="AA52" s="212"/>
      <c r="AB52" s="212"/>
      <c r="AC52" s="212"/>
      <c r="AD52" s="212"/>
      <c r="AE52" s="212" t="s">
        <v>118</v>
      </c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22.5" outlineLevel="1">
      <c r="A53" s="213"/>
      <c r="B53" s="220"/>
      <c r="C53" s="266" t="s">
        <v>154</v>
      </c>
      <c r="D53" s="224"/>
      <c r="E53" s="229"/>
      <c r="F53" s="234"/>
      <c r="G53" s="235"/>
      <c r="H53" s="233"/>
      <c r="I53" s="233"/>
      <c r="J53" s="233"/>
      <c r="K53" s="233"/>
      <c r="L53" s="233"/>
      <c r="M53" s="233"/>
      <c r="N53" s="222"/>
      <c r="O53" s="222"/>
      <c r="P53" s="222"/>
      <c r="Q53" s="222"/>
      <c r="R53" s="222"/>
      <c r="S53" s="222"/>
      <c r="T53" s="223"/>
      <c r="U53" s="222"/>
      <c r="V53" s="212"/>
      <c r="W53" s="212"/>
      <c r="X53" s="212"/>
      <c r="Y53" s="212"/>
      <c r="Z53" s="212"/>
      <c r="AA53" s="212"/>
      <c r="AB53" s="212"/>
      <c r="AC53" s="212"/>
      <c r="AD53" s="212"/>
      <c r="AE53" s="212" t="s">
        <v>104</v>
      </c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5" t="str">
        <f>C53</f>
        <v>S provedením lože z kameniva drceného, s vyplněním spár, s dvojitým hutněním vibrováním, a se smetením přebytečného materiálu na krajnici. S dodáním hmot pro lože a výplň spár.</v>
      </c>
      <c r="BB53" s="212"/>
      <c r="BC53" s="212"/>
      <c r="BD53" s="212"/>
      <c r="BE53" s="212"/>
      <c r="BF53" s="212"/>
      <c r="BG53" s="212"/>
      <c r="BH53" s="212"/>
    </row>
    <row r="54" spans="1:60" outlineLevel="1">
      <c r="A54" s="213"/>
      <c r="B54" s="220"/>
      <c r="C54" s="267" t="s">
        <v>155</v>
      </c>
      <c r="D54" s="225"/>
      <c r="E54" s="230">
        <v>29</v>
      </c>
      <c r="F54" s="233"/>
      <c r="G54" s="233"/>
      <c r="H54" s="233"/>
      <c r="I54" s="233"/>
      <c r="J54" s="233"/>
      <c r="K54" s="233"/>
      <c r="L54" s="233"/>
      <c r="M54" s="233"/>
      <c r="N54" s="222"/>
      <c r="O54" s="222"/>
      <c r="P54" s="222"/>
      <c r="Q54" s="222"/>
      <c r="R54" s="222"/>
      <c r="S54" s="222"/>
      <c r="T54" s="223"/>
      <c r="U54" s="222"/>
      <c r="V54" s="212"/>
      <c r="W54" s="212"/>
      <c r="X54" s="212"/>
      <c r="Y54" s="212"/>
      <c r="Z54" s="212"/>
      <c r="AA54" s="212"/>
      <c r="AB54" s="212"/>
      <c r="AC54" s="212"/>
      <c r="AD54" s="212"/>
      <c r="AE54" s="212" t="s">
        <v>106</v>
      </c>
      <c r="AF54" s="212">
        <v>0</v>
      </c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>
      <c r="A55" s="213"/>
      <c r="B55" s="220"/>
      <c r="C55" s="267" t="s">
        <v>156</v>
      </c>
      <c r="D55" s="225"/>
      <c r="E55" s="230">
        <v>39</v>
      </c>
      <c r="F55" s="233"/>
      <c r="G55" s="233"/>
      <c r="H55" s="233"/>
      <c r="I55" s="233"/>
      <c r="J55" s="233"/>
      <c r="K55" s="233"/>
      <c r="L55" s="233"/>
      <c r="M55" s="233"/>
      <c r="N55" s="222"/>
      <c r="O55" s="222"/>
      <c r="P55" s="222"/>
      <c r="Q55" s="222"/>
      <c r="R55" s="222"/>
      <c r="S55" s="222"/>
      <c r="T55" s="223"/>
      <c r="U55" s="222"/>
      <c r="V55" s="212"/>
      <c r="W55" s="212"/>
      <c r="X55" s="212"/>
      <c r="Y55" s="212"/>
      <c r="Z55" s="212"/>
      <c r="AA55" s="212"/>
      <c r="AB55" s="212"/>
      <c r="AC55" s="212"/>
      <c r="AD55" s="212"/>
      <c r="AE55" s="212" t="s">
        <v>106</v>
      </c>
      <c r="AF55" s="212">
        <v>0</v>
      </c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>
      <c r="A56" s="213"/>
      <c r="B56" s="220"/>
      <c r="C56" s="267" t="s">
        <v>157</v>
      </c>
      <c r="D56" s="225"/>
      <c r="E56" s="230">
        <v>12</v>
      </c>
      <c r="F56" s="233"/>
      <c r="G56" s="233"/>
      <c r="H56" s="233"/>
      <c r="I56" s="233"/>
      <c r="J56" s="233"/>
      <c r="K56" s="233"/>
      <c r="L56" s="233"/>
      <c r="M56" s="233"/>
      <c r="N56" s="222"/>
      <c r="O56" s="222"/>
      <c r="P56" s="222"/>
      <c r="Q56" s="222"/>
      <c r="R56" s="222"/>
      <c r="S56" s="222"/>
      <c r="T56" s="223"/>
      <c r="U56" s="222"/>
      <c r="V56" s="212"/>
      <c r="W56" s="212"/>
      <c r="X56" s="212"/>
      <c r="Y56" s="212"/>
      <c r="Z56" s="212"/>
      <c r="AA56" s="212"/>
      <c r="AB56" s="212"/>
      <c r="AC56" s="212"/>
      <c r="AD56" s="212"/>
      <c r="AE56" s="212" t="s">
        <v>106</v>
      </c>
      <c r="AF56" s="212">
        <v>0</v>
      </c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>
      <c r="A57" s="213">
        <v>17</v>
      </c>
      <c r="B57" s="220" t="s">
        <v>158</v>
      </c>
      <c r="C57" s="265" t="s">
        <v>159</v>
      </c>
      <c r="D57" s="222" t="s">
        <v>134</v>
      </c>
      <c r="E57" s="228">
        <v>70</v>
      </c>
      <c r="F57" s="232"/>
      <c r="G57" s="233">
        <f>ROUND(E57*F57,2)</f>
        <v>0</v>
      </c>
      <c r="H57" s="232"/>
      <c r="I57" s="233">
        <f>ROUND(E57*H57,2)</f>
        <v>0</v>
      </c>
      <c r="J57" s="232"/>
      <c r="K57" s="233">
        <f>ROUND(E57*J57,2)</f>
        <v>0</v>
      </c>
      <c r="L57" s="233">
        <v>21</v>
      </c>
      <c r="M57" s="233">
        <f>G57*(1+L57/100)</f>
        <v>0</v>
      </c>
      <c r="N57" s="222">
        <v>0.129</v>
      </c>
      <c r="O57" s="222">
        <f>ROUND(E57*N57,5)</f>
        <v>9.0299999999999994</v>
      </c>
      <c r="P57" s="222">
        <v>0</v>
      </c>
      <c r="Q57" s="222">
        <f>ROUND(E57*P57,5)</f>
        <v>0</v>
      </c>
      <c r="R57" s="222"/>
      <c r="S57" s="222"/>
      <c r="T57" s="223">
        <v>0</v>
      </c>
      <c r="U57" s="222">
        <f>ROUND(E57*T57,2)</f>
        <v>0</v>
      </c>
      <c r="V57" s="212"/>
      <c r="W57" s="212"/>
      <c r="X57" s="212"/>
      <c r="Y57" s="212"/>
      <c r="Z57" s="212"/>
      <c r="AA57" s="212"/>
      <c r="AB57" s="212"/>
      <c r="AC57" s="212"/>
      <c r="AD57" s="212"/>
      <c r="AE57" s="212" t="s">
        <v>160</v>
      </c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>
      <c r="A58" s="213"/>
      <c r="B58" s="220"/>
      <c r="C58" s="267" t="s">
        <v>161</v>
      </c>
      <c r="D58" s="225"/>
      <c r="E58" s="230">
        <v>28</v>
      </c>
      <c r="F58" s="233"/>
      <c r="G58" s="233"/>
      <c r="H58" s="233"/>
      <c r="I58" s="233"/>
      <c r="J58" s="233"/>
      <c r="K58" s="233"/>
      <c r="L58" s="233"/>
      <c r="M58" s="233"/>
      <c r="N58" s="222"/>
      <c r="O58" s="222"/>
      <c r="P58" s="222"/>
      <c r="Q58" s="222"/>
      <c r="R58" s="222"/>
      <c r="S58" s="222"/>
      <c r="T58" s="223"/>
      <c r="U58" s="222"/>
      <c r="V58" s="212"/>
      <c r="W58" s="212"/>
      <c r="X58" s="212"/>
      <c r="Y58" s="212"/>
      <c r="Z58" s="212"/>
      <c r="AA58" s="212"/>
      <c r="AB58" s="212"/>
      <c r="AC58" s="212"/>
      <c r="AD58" s="212"/>
      <c r="AE58" s="212" t="s">
        <v>106</v>
      </c>
      <c r="AF58" s="212">
        <v>0</v>
      </c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>
      <c r="A59" s="213"/>
      <c r="B59" s="220"/>
      <c r="C59" s="267" t="s">
        <v>162</v>
      </c>
      <c r="D59" s="225"/>
      <c r="E59" s="230">
        <v>34</v>
      </c>
      <c r="F59" s="233"/>
      <c r="G59" s="233"/>
      <c r="H59" s="233"/>
      <c r="I59" s="233"/>
      <c r="J59" s="233"/>
      <c r="K59" s="233"/>
      <c r="L59" s="233"/>
      <c r="M59" s="233"/>
      <c r="N59" s="222"/>
      <c r="O59" s="222"/>
      <c r="P59" s="222"/>
      <c r="Q59" s="222"/>
      <c r="R59" s="222"/>
      <c r="S59" s="222"/>
      <c r="T59" s="223"/>
      <c r="U59" s="222"/>
      <c r="V59" s="212"/>
      <c r="W59" s="212"/>
      <c r="X59" s="212"/>
      <c r="Y59" s="212"/>
      <c r="Z59" s="212"/>
      <c r="AA59" s="212"/>
      <c r="AB59" s="212"/>
      <c r="AC59" s="212"/>
      <c r="AD59" s="212"/>
      <c r="AE59" s="212" t="s">
        <v>106</v>
      </c>
      <c r="AF59" s="212">
        <v>0</v>
      </c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>
      <c r="A60" s="213"/>
      <c r="B60" s="220"/>
      <c r="C60" s="267" t="s">
        <v>163</v>
      </c>
      <c r="D60" s="225"/>
      <c r="E60" s="230">
        <v>8</v>
      </c>
      <c r="F60" s="233"/>
      <c r="G60" s="233"/>
      <c r="H60" s="233"/>
      <c r="I60" s="233"/>
      <c r="J60" s="233"/>
      <c r="K60" s="233"/>
      <c r="L60" s="233"/>
      <c r="M60" s="233"/>
      <c r="N60" s="222"/>
      <c r="O60" s="222"/>
      <c r="P60" s="222"/>
      <c r="Q60" s="222"/>
      <c r="R60" s="222"/>
      <c r="S60" s="222"/>
      <c r="T60" s="223"/>
      <c r="U60" s="222"/>
      <c r="V60" s="212"/>
      <c r="W60" s="212"/>
      <c r="X60" s="212"/>
      <c r="Y60" s="212"/>
      <c r="Z60" s="212"/>
      <c r="AA60" s="212"/>
      <c r="AB60" s="212"/>
      <c r="AC60" s="212"/>
      <c r="AD60" s="212"/>
      <c r="AE60" s="212" t="s">
        <v>106</v>
      </c>
      <c r="AF60" s="212">
        <v>0</v>
      </c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2.5" outlineLevel="1">
      <c r="A61" s="213">
        <v>18</v>
      </c>
      <c r="B61" s="220" t="s">
        <v>164</v>
      </c>
      <c r="C61" s="265" t="s">
        <v>165</v>
      </c>
      <c r="D61" s="222" t="s">
        <v>134</v>
      </c>
      <c r="E61" s="228">
        <v>10</v>
      </c>
      <c r="F61" s="232"/>
      <c r="G61" s="233">
        <f>ROUND(E61*F61,2)</f>
        <v>0</v>
      </c>
      <c r="H61" s="232"/>
      <c r="I61" s="233">
        <f>ROUND(E61*H61,2)</f>
        <v>0</v>
      </c>
      <c r="J61" s="232"/>
      <c r="K61" s="233">
        <f>ROUND(E61*J61,2)</f>
        <v>0</v>
      </c>
      <c r="L61" s="233">
        <v>21</v>
      </c>
      <c r="M61" s="233">
        <f>G61*(1+L61/100)</f>
        <v>0</v>
      </c>
      <c r="N61" s="222">
        <v>0.13150000000000001</v>
      </c>
      <c r="O61" s="222">
        <f>ROUND(E61*N61,5)</f>
        <v>1.3149999999999999</v>
      </c>
      <c r="P61" s="222">
        <v>0</v>
      </c>
      <c r="Q61" s="222">
        <f>ROUND(E61*P61,5)</f>
        <v>0</v>
      </c>
      <c r="R61" s="222"/>
      <c r="S61" s="222"/>
      <c r="T61" s="223">
        <v>0</v>
      </c>
      <c r="U61" s="222">
        <f>ROUND(E61*T61,2)</f>
        <v>0</v>
      </c>
      <c r="V61" s="212"/>
      <c r="W61" s="212"/>
      <c r="X61" s="212"/>
      <c r="Y61" s="212"/>
      <c r="Z61" s="212"/>
      <c r="AA61" s="212"/>
      <c r="AB61" s="212"/>
      <c r="AC61" s="212"/>
      <c r="AD61" s="212"/>
      <c r="AE61" s="212" t="s">
        <v>160</v>
      </c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>
      <c r="A62" s="213"/>
      <c r="B62" s="220"/>
      <c r="C62" s="267" t="s">
        <v>166</v>
      </c>
      <c r="D62" s="225"/>
      <c r="E62" s="230">
        <v>1</v>
      </c>
      <c r="F62" s="233"/>
      <c r="G62" s="233"/>
      <c r="H62" s="233"/>
      <c r="I62" s="233"/>
      <c r="J62" s="233"/>
      <c r="K62" s="233"/>
      <c r="L62" s="233"/>
      <c r="M62" s="233"/>
      <c r="N62" s="222"/>
      <c r="O62" s="222"/>
      <c r="P62" s="222"/>
      <c r="Q62" s="222"/>
      <c r="R62" s="222"/>
      <c r="S62" s="222"/>
      <c r="T62" s="223"/>
      <c r="U62" s="222"/>
      <c r="V62" s="212"/>
      <c r="W62" s="212"/>
      <c r="X62" s="212"/>
      <c r="Y62" s="212"/>
      <c r="Z62" s="212"/>
      <c r="AA62" s="212"/>
      <c r="AB62" s="212"/>
      <c r="AC62" s="212"/>
      <c r="AD62" s="212"/>
      <c r="AE62" s="212" t="s">
        <v>106</v>
      </c>
      <c r="AF62" s="212">
        <v>0</v>
      </c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>
      <c r="A63" s="213"/>
      <c r="B63" s="220"/>
      <c r="C63" s="267" t="s">
        <v>167</v>
      </c>
      <c r="D63" s="225"/>
      <c r="E63" s="230">
        <v>5</v>
      </c>
      <c r="F63" s="233"/>
      <c r="G63" s="233"/>
      <c r="H63" s="233"/>
      <c r="I63" s="233"/>
      <c r="J63" s="233"/>
      <c r="K63" s="233"/>
      <c r="L63" s="233"/>
      <c r="M63" s="233"/>
      <c r="N63" s="222"/>
      <c r="O63" s="222"/>
      <c r="P63" s="222"/>
      <c r="Q63" s="222"/>
      <c r="R63" s="222"/>
      <c r="S63" s="222"/>
      <c r="T63" s="223"/>
      <c r="U63" s="222"/>
      <c r="V63" s="212"/>
      <c r="W63" s="212"/>
      <c r="X63" s="212"/>
      <c r="Y63" s="212"/>
      <c r="Z63" s="212"/>
      <c r="AA63" s="212"/>
      <c r="AB63" s="212"/>
      <c r="AC63" s="212"/>
      <c r="AD63" s="212"/>
      <c r="AE63" s="212" t="s">
        <v>106</v>
      </c>
      <c r="AF63" s="212">
        <v>0</v>
      </c>
      <c r="AG63" s="212"/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>
      <c r="A64" s="213"/>
      <c r="B64" s="220"/>
      <c r="C64" s="267" t="s">
        <v>168</v>
      </c>
      <c r="D64" s="225"/>
      <c r="E64" s="230">
        <v>4</v>
      </c>
      <c r="F64" s="233"/>
      <c r="G64" s="233"/>
      <c r="H64" s="233"/>
      <c r="I64" s="233"/>
      <c r="J64" s="233"/>
      <c r="K64" s="233"/>
      <c r="L64" s="233"/>
      <c r="M64" s="233"/>
      <c r="N64" s="222"/>
      <c r="O64" s="222"/>
      <c r="P64" s="222"/>
      <c r="Q64" s="222"/>
      <c r="R64" s="222"/>
      <c r="S64" s="222"/>
      <c r="T64" s="223"/>
      <c r="U64" s="222"/>
      <c r="V64" s="212"/>
      <c r="W64" s="212"/>
      <c r="X64" s="212"/>
      <c r="Y64" s="212"/>
      <c r="Z64" s="212"/>
      <c r="AA64" s="212"/>
      <c r="AB64" s="212"/>
      <c r="AC64" s="212"/>
      <c r="AD64" s="212"/>
      <c r="AE64" s="212" t="s">
        <v>106</v>
      </c>
      <c r="AF64" s="212">
        <v>0</v>
      </c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>
      <c r="A65" s="213">
        <v>19</v>
      </c>
      <c r="B65" s="220" t="s">
        <v>169</v>
      </c>
      <c r="C65" s="265" t="s">
        <v>170</v>
      </c>
      <c r="D65" s="222" t="s">
        <v>134</v>
      </c>
      <c r="E65" s="228">
        <v>6</v>
      </c>
      <c r="F65" s="232"/>
      <c r="G65" s="233">
        <f>ROUND(E65*F65,2)</f>
        <v>0</v>
      </c>
      <c r="H65" s="232"/>
      <c r="I65" s="233">
        <f>ROUND(E65*H65,2)</f>
        <v>0</v>
      </c>
      <c r="J65" s="232"/>
      <c r="K65" s="233">
        <f>ROUND(E65*J65,2)</f>
        <v>0</v>
      </c>
      <c r="L65" s="233">
        <v>21</v>
      </c>
      <c r="M65" s="233">
        <f>G65*(1+L65/100)</f>
        <v>0</v>
      </c>
      <c r="N65" s="222">
        <v>0.30076000000000003</v>
      </c>
      <c r="O65" s="222">
        <f>ROUND(E65*N65,5)</f>
        <v>1.8045599999999999</v>
      </c>
      <c r="P65" s="222">
        <v>0</v>
      </c>
      <c r="Q65" s="222">
        <f>ROUND(E65*P65,5)</f>
        <v>0</v>
      </c>
      <c r="R65" s="222"/>
      <c r="S65" s="222"/>
      <c r="T65" s="223">
        <v>0.51829999999999998</v>
      </c>
      <c r="U65" s="222">
        <f>ROUND(E65*T65,2)</f>
        <v>3.11</v>
      </c>
      <c r="V65" s="212"/>
      <c r="W65" s="212"/>
      <c r="X65" s="212"/>
      <c r="Y65" s="212"/>
      <c r="Z65" s="212"/>
      <c r="AA65" s="212"/>
      <c r="AB65" s="212"/>
      <c r="AC65" s="212"/>
      <c r="AD65" s="212"/>
      <c r="AE65" s="212" t="s">
        <v>102</v>
      </c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2.5" outlineLevel="1">
      <c r="A66" s="213"/>
      <c r="B66" s="220"/>
      <c r="C66" s="266" t="s">
        <v>171</v>
      </c>
      <c r="D66" s="224"/>
      <c r="E66" s="229"/>
      <c r="F66" s="234"/>
      <c r="G66" s="235"/>
      <c r="H66" s="233"/>
      <c r="I66" s="233"/>
      <c r="J66" s="233"/>
      <c r="K66" s="233"/>
      <c r="L66" s="233"/>
      <c r="M66" s="233"/>
      <c r="N66" s="222"/>
      <c r="O66" s="222"/>
      <c r="P66" s="222"/>
      <c r="Q66" s="222"/>
      <c r="R66" s="222"/>
      <c r="S66" s="222"/>
      <c r="T66" s="223"/>
      <c r="U66" s="222"/>
      <c r="V66" s="212"/>
      <c r="W66" s="212"/>
      <c r="X66" s="212"/>
      <c r="Y66" s="212"/>
      <c r="Z66" s="212"/>
      <c r="AA66" s="212"/>
      <c r="AB66" s="212"/>
      <c r="AC66" s="212"/>
      <c r="AD66" s="212"/>
      <c r="AE66" s="212" t="s">
        <v>104</v>
      </c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5" t="str">
        <f>C66</f>
        <v>S provedením potřebných zemních prací, ve skladbách podle popisu, s dodávkou a osazením obrubníků.</v>
      </c>
      <c r="BB66" s="212"/>
      <c r="BC66" s="212"/>
      <c r="BD66" s="212"/>
      <c r="BE66" s="212"/>
      <c r="BF66" s="212"/>
      <c r="BG66" s="212"/>
      <c r="BH66" s="212"/>
    </row>
    <row r="67" spans="1:60" outlineLevel="1">
      <c r="A67" s="213"/>
      <c r="B67" s="220"/>
      <c r="C67" s="267" t="s">
        <v>172</v>
      </c>
      <c r="D67" s="225"/>
      <c r="E67" s="230">
        <v>6</v>
      </c>
      <c r="F67" s="233"/>
      <c r="G67" s="233"/>
      <c r="H67" s="233"/>
      <c r="I67" s="233"/>
      <c r="J67" s="233"/>
      <c r="K67" s="233"/>
      <c r="L67" s="233"/>
      <c r="M67" s="233"/>
      <c r="N67" s="222"/>
      <c r="O67" s="222"/>
      <c r="P67" s="222"/>
      <c r="Q67" s="222"/>
      <c r="R67" s="222"/>
      <c r="S67" s="222"/>
      <c r="T67" s="223"/>
      <c r="U67" s="222"/>
      <c r="V67" s="212"/>
      <c r="W67" s="212"/>
      <c r="X67" s="212"/>
      <c r="Y67" s="212"/>
      <c r="Z67" s="212"/>
      <c r="AA67" s="212"/>
      <c r="AB67" s="212"/>
      <c r="AC67" s="212"/>
      <c r="AD67" s="212"/>
      <c r="AE67" s="212" t="s">
        <v>106</v>
      </c>
      <c r="AF67" s="212">
        <v>0</v>
      </c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>
      <c r="A68" s="213">
        <v>20</v>
      </c>
      <c r="B68" s="220" t="s">
        <v>173</v>
      </c>
      <c r="C68" s="265" t="s">
        <v>174</v>
      </c>
      <c r="D68" s="222" t="s">
        <v>134</v>
      </c>
      <c r="E68" s="228">
        <v>15</v>
      </c>
      <c r="F68" s="232"/>
      <c r="G68" s="233">
        <f>ROUND(E68*F68,2)</f>
        <v>0</v>
      </c>
      <c r="H68" s="232"/>
      <c r="I68" s="233">
        <f>ROUND(E68*H68,2)</f>
        <v>0</v>
      </c>
      <c r="J68" s="232"/>
      <c r="K68" s="233">
        <f>ROUND(E68*J68,2)</f>
        <v>0</v>
      </c>
      <c r="L68" s="233">
        <v>21</v>
      </c>
      <c r="M68" s="233">
        <f>G68*(1+L68/100)</f>
        <v>0</v>
      </c>
      <c r="N68" s="222">
        <v>0.15382000000000001</v>
      </c>
      <c r="O68" s="222">
        <f>ROUND(E68*N68,5)</f>
        <v>2.3073000000000001</v>
      </c>
      <c r="P68" s="222">
        <v>0</v>
      </c>
      <c r="Q68" s="222">
        <f>ROUND(E68*P68,5)</f>
        <v>0</v>
      </c>
      <c r="R68" s="222"/>
      <c r="S68" s="222"/>
      <c r="T68" s="223">
        <v>0.123</v>
      </c>
      <c r="U68" s="222">
        <f>ROUND(E68*T68,2)</f>
        <v>1.85</v>
      </c>
      <c r="V68" s="212"/>
      <c r="W68" s="212"/>
      <c r="X68" s="212"/>
      <c r="Y68" s="212"/>
      <c r="Z68" s="212"/>
      <c r="AA68" s="212"/>
      <c r="AB68" s="212"/>
      <c r="AC68" s="212"/>
      <c r="AD68" s="212"/>
      <c r="AE68" s="212" t="s">
        <v>118</v>
      </c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>
      <c r="A69" s="213"/>
      <c r="B69" s="220"/>
      <c r="C69" s="267" t="s">
        <v>175</v>
      </c>
      <c r="D69" s="225"/>
      <c r="E69" s="230">
        <v>15</v>
      </c>
      <c r="F69" s="233"/>
      <c r="G69" s="233"/>
      <c r="H69" s="233"/>
      <c r="I69" s="233"/>
      <c r="J69" s="233"/>
      <c r="K69" s="233"/>
      <c r="L69" s="233"/>
      <c r="M69" s="233"/>
      <c r="N69" s="222"/>
      <c r="O69" s="222"/>
      <c r="P69" s="222"/>
      <c r="Q69" s="222"/>
      <c r="R69" s="222"/>
      <c r="S69" s="222"/>
      <c r="T69" s="223"/>
      <c r="U69" s="222"/>
      <c r="V69" s="212"/>
      <c r="W69" s="212"/>
      <c r="X69" s="212"/>
      <c r="Y69" s="212"/>
      <c r="Z69" s="212"/>
      <c r="AA69" s="212"/>
      <c r="AB69" s="212"/>
      <c r="AC69" s="212"/>
      <c r="AD69" s="212"/>
      <c r="AE69" s="212" t="s">
        <v>106</v>
      </c>
      <c r="AF69" s="212">
        <v>0</v>
      </c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>
      <c r="A70" s="213">
        <v>21</v>
      </c>
      <c r="B70" s="220" t="s">
        <v>176</v>
      </c>
      <c r="C70" s="265" t="s">
        <v>177</v>
      </c>
      <c r="D70" s="222" t="s">
        <v>134</v>
      </c>
      <c r="E70" s="228">
        <v>3</v>
      </c>
      <c r="F70" s="232"/>
      <c r="G70" s="233">
        <f>ROUND(E70*F70,2)</f>
        <v>0</v>
      </c>
      <c r="H70" s="232"/>
      <c r="I70" s="233">
        <f>ROUND(E70*H70,2)</f>
        <v>0</v>
      </c>
      <c r="J70" s="232"/>
      <c r="K70" s="233">
        <f>ROUND(E70*J70,2)</f>
        <v>0</v>
      </c>
      <c r="L70" s="233">
        <v>21</v>
      </c>
      <c r="M70" s="233">
        <f>G70*(1+L70/100)</f>
        <v>0</v>
      </c>
      <c r="N70" s="222">
        <v>1.4999999999999999E-2</v>
      </c>
      <c r="O70" s="222">
        <f>ROUND(E70*N70,5)</f>
        <v>4.4999999999999998E-2</v>
      </c>
      <c r="P70" s="222">
        <v>0</v>
      </c>
      <c r="Q70" s="222">
        <f>ROUND(E70*P70,5)</f>
        <v>0</v>
      </c>
      <c r="R70" s="222"/>
      <c r="S70" s="222"/>
      <c r="T70" s="223">
        <v>0.39400000000000002</v>
      </c>
      <c r="U70" s="222">
        <f>ROUND(E70*T70,2)</f>
        <v>1.18</v>
      </c>
      <c r="V70" s="212"/>
      <c r="W70" s="212"/>
      <c r="X70" s="212"/>
      <c r="Y70" s="212"/>
      <c r="Z70" s="212"/>
      <c r="AA70" s="212"/>
      <c r="AB70" s="212"/>
      <c r="AC70" s="212"/>
      <c r="AD70" s="212"/>
      <c r="AE70" s="212" t="s">
        <v>118</v>
      </c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>
      <c r="A71" s="213"/>
      <c r="B71" s="220"/>
      <c r="C71" s="266" t="s">
        <v>178</v>
      </c>
      <c r="D71" s="224"/>
      <c r="E71" s="229"/>
      <c r="F71" s="234"/>
      <c r="G71" s="235"/>
      <c r="H71" s="233"/>
      <c r="I71" s="233"/>
      <c r="J71" s="233"/>
      <c r="K71" s="233"/>
      <c r="L71" s="233"/>
      <c r="M71" s="233"/>
      <c r="N71" s="222"/>
      <c r="O71" s="222"/>
      <c r="P71" s="222"/>
      <c r="Q71" s="222"/>
      <c r="R71" s="222"/>
      <c r="S71" s="222"/>
      <c r="T71" s="223"/>
      <c r="U71" s="222"/>
      <c r="V71" s="212"/>
      <c r="W71" s="212"/>
      <c r="X71" s="212"/>
      <c r="Y71" s="212"/>
      <c r="Z71" s="212"/>
      <c r="AA71" s="212"/>
      <c r="AB71" s="212"/>
      <c r="AC71" s="212"/>
      <c r="AD71" s="212"/>
      <c r="AE71" s="212" t="s">
        <v>104</v>
      </c>
      <c r="AF71" s="212"/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5" t="str">
        <f>C71</f>
        <v>Hloubky do 50 mm, s vyčištěním spár.</v>
      </c>
      <c r="BB71" s="212"/>
      <c r="BC71" s="212"/>
      <c r="BD71" s="212"/>
      <c r="BE71" s="212"/>
      <c r="BF71" s="212"/>
      <c r="BG71" s="212"/>
      <c r="BH71" s="212"/>
    </row>
    <row r="72" spans="1:60" outlineLevel="1">
      <c r="A72" s="213"/>
      <c r="B72" s="220"/>
      <c r="C72" s="267" t="s">
        <v>179</v>
      </c>
      <c r="D72" s="225"/>
      <c r="E72" s="230">
        <v>3</v>
      </c>
      <c r="F72" s="233"/>
      <c r="G72" s="233"/>
      <c r="H72" s="233"/>
      <c r="I72" s="233"/>
      <c r="J72" s="233"/>
      <c r="K72" s="233"/>
      <c r="L72" s="233"/>
      <c r="M72" s="233"/>
      <c r="N72" s="222"/>
      <c r="O72" s="222"/>
      <c r="P72" s="222"/>
      <c r="Q72" s="222"/>
      <c r="R72" s="222"/>
      <c r="S72" s="222"/>
      <c r="T72" s="223"/>
      <c r="U72" s="222"/>
      <c r="V72" s="212"/>
      <c r="W72" s="212"/>
      <c r="X72" s="212"/>
      <c r="Y72" s="212"/>
      <c r="Z72" s="212"/>
      <c r="AA72" s="212"/>
      <c r="AB72" s="212"/>
      <c r="AC72" s="212"/>
      <c r="AD72" s="212"/>
      <c r="AE72" s="212" t="s">
        <v>106</v>
      </c>
      <c r="AF72" s="212">
        <v>0</v>
      </c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>
      <c r="A73" s="214" t="s">
        <v>97</v>
      </c>
      <c r="B73" s="221" t="s">
        <v>62</v>
      </c>
      <c r="C73" s="268" t="s">
        <v>63</v>
      </c>
      <c r="D73" s="226"/>
      <c r="E73" s="231"/>
      <c r="F73" s="236"/>
      <c r="G73" s="236">
        <f>SUMIF(AE74:AE95,"&lt;&gt;NOR",G74:G95)</f>
        <v>0</v>
      </c>
      <c r="H73" s="236"/>
      <c r="I73" s="236">
        <f>SUM(I74:I95)</f>
        <v>0</v>
      </c>
      <c r="J73" s="236"/>
      <c r="K73" s="236">
        <f>SUM(K74:K95)</f>
        <v>0</v>
      </c>
      <c r="L73" s="236"/>
      <c r="M73" s="236">
        <f>SUM(M74:M95)</f>
        <v>0</v>
      </c>
      <c r="N73" s="226"/>
      <c r="O73" s="226">
        <f>SUM(O74:O95)</f>
        <v>29.32583</v>
      </c>
      <c r="P73" s="226"/>
      <c r="Q73" s="226">
        <f>SUM(Q74:Q95)</f>
        <v>0</v>
      </c>
      <c r="R73" s="226"/>
      <c r="S73" s="226"/>
      <c r="T73" s="227"/>
      <c r="U73" s="226">
        <f>SUM(U74:U95)</f>
        <v>42.86</v>
      </c>
      <c r="AE73" t="s">
        <v>98</v>
      </c>
    </row>
    <row r="74" spans="1:60" outlineLevel="1">
      <c r="A74" s="213">
        <v>22</v>
      </c>
      <c r="B74" s="220" t="s">
        <v>180</v>
      </c>
      <c r="C74" s="265" t="s">
        <v>181</v>
      </c>
      <c r="D74" s="222" t="s">
        <v>101</v>
      </c>
      <c r="E74" s="228">
        <v>60</v>
      </c>
      <c r="F74" s="232"/>
      <c r="G74" s="233">
        <f>ROUND(E74*F74,2)</f>
        <v>0</v>
      </c>
      <c r="H74" s="232"/>
      <c r="I74" s="233">
        <f>ROUND(E74*H74,2)</f>
        <v>0</v>
      </c>
      <c r="J74" s="232"/>
      <c r="K74" s="233">
        <f>ROUND(E74*J74,2)</f>
        <v>0</v>
      </c>
      <c r="L74" s="233">
        <v>21</v>
      </c>
      <c r="M74" s="233">
        <f>G74*(1+L74/100)</f>
        <v>0</v>
      </c>
      <c r="N74" s="222">
        <v>0</v>
      </c>
      <c r="O74" s="222">
        <f>ROUND(E74*N74,5)</f>
        <v>0</v>
      </c>
      <c r="P74" s="222">
        <v>0</v>
      </c>
      <c r="Q74" s="222">
        <f>ROUND(E74*P74,5)</f>
        <v>0</v>
      </c>
      <c r="R74" s="222"/>
      <c r="S74" s="222"/>
      <c r="T74" s="223">
        <v>3.6999999999999998E-2</v>
      </c>
      <c r="U74" s="222">
        <f>ROUND(E74*T74,2)</f>
        <v>2.2200000000000002</v>
      </c>
      <c r="V74" s="212"/>
      <c r="W74" s="212"/>
      <c r="X74" s="212"/>
      <c r="Y74" s="212"/>
      <c r="Z74" s="212"/>
      <c r="AA74" s="212"/>
      <c r="AB74" s="212"/>
      <c r="AC74" s="212"/>
      <c r="AD74" s="212"/>
      <c r="AE74" s="212" t="s">
        <v>118</v>
      </c>
      <c r="AF74" s="212"/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1">
      <c r="A75" s="213"/>
      <c r="B75" s="220"/>
      <c r="C75" s="267" t="s">
        <v>182</v>
      </c>
      <c r="D75" s="225"/>
      <c r="E75" s="230">
        <v>60</v>
      </c>
      <c r="F75" s="233"/>
      <c r="G75" s="233"/>
      <c r="H75" s="233"/>
      <c r="I75" s="233"/>
      <c r="J75" s="233"/>
      <c r="K75" s="233"/>
      <c r="L75" s="233"/>
      <c r="M75" s="233"/>
      <c r="N75" s="222"/>
      <c r="O75" s="222"/>
      <c r="P75" s="222"/>
      <c r="Q75" s="222"/>
      <c r="R75" s="222"/>
      <c r="S75" s="222"/>
      <c r="T75" s="223"/>
      <c r="U75" s="222"/>
      <c r="V75" s="212"/>
      <c r="W75" s="212"/>
      <c r="X75" s="212"/>
      <c r="Y75" s="212"/>
      <c r="Z75" s="212"/>
      <c r="AA75" s="212"/>
      <c r="AB75" s="212"/>
      <c r="AC75" s="212"/>
      <c r="AD75" s="212"/>
      <c r="AE75" s="212" t="s">
        <v>106</v>
      </c>
      <c r="AF75" s="212">
        <v>0</v>
      </c>
      <c r="AG75" s="212"/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ht="22.5" outlineLevel="1">
      <c r="A76" s="213">
        <v>23</v>
      </c>
      <c r="B76" s="220" t="s">
        <v>183</v>
      </c>
      <c r="C76" s="265" t="s">
        <v>184</v>
      </c>
      <c r="D76" s="222" t="s">
        <v>101</v>
      </c>
      <c r="E76" s="228">
        <v>45</v>
      </c>
      <c r="F76" s="232"/>
      <c r="G76" s="233">
        <f>ROUND(E76*F76,2)</f>
        <v>0</v>
      </c>
      <c r="H76" s="232"/>
      <c r="I76" s="233">
        <f>ROUND(E76*H76,2)</f>
        <v>0</v>
      </c>
      <c r="J76" s="232"/>
      <c r="K76" s="233">
        <f>ROUND(E76*J76,2)</f>
        <v>0</v>
      </c>
      <c r="L76" s="233">
        <v>21</v>
      </c>
      <c r="M76" s="233">
        <f>G76*(1+L76/100)</f>
        <v>0</v>
      </c>
      <c r="N76" s="222">
        <v>0.26980999999999999</v>
      </c>
      <c r="O76" s="222">
        <f>ROUND(E76*N76,5)</f>
        <v>12.141450000000001</v>
      </c>
      <c r="P76" s="222">
        <v>0</v>
      </c>
      <c r="Q76" s="222">
        <f>ROUND(E76*P76,5)</f>
        <v>0</v>
      </c>
      <c r="R76" s="222"/>
      <c r="S76" s="222"/>
      <c r="T76" s="223">
        <v>0.27200000000000002</v>
      </c>
      <c r="U76" s="222">
        <f>ROUND(E76*T76,2)</f>
        <v>12.24</v>
      </c>
      <c r="V76" s="212"/>
      <c r="W76" s="212"/>
      <c r="X76" s="212"/>
      <c r="Y76" s="212"/>
      <c r="Z76" s="212"/>
      <c r="AA76" s="212"/>
      <c r="AB76" s="212"/>
      <c r="AC76" s="212"/>
      <c r="AD76" s="212"/>
      <c r="AE76" s="212" t="s">
        <v>118</v>
      </c>
      <c r="AF76" s="212"/>
      <c r="AG76" s="212"/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1">
      <c r="A77" s="213"/>
      <c r="B77" s="220"/>
      <c r="C77" s="267" t="s">
        <v>185</v>
      </c>
      <c r="D77" s="225"/>
      <c r="E77" s="230">
        <v>16</v>
      </c>
      <c r="F77" s="233"/>
      <c r="G77" s="233"/>
      <c r="H77" s="233"/>
      <c r="I77" s="233"/>
      <c r="J77" s="233"/>
      <c r="K77" s="233"/>
      <c r="L77" s="233"/>
      <c r="M77" s="233"/>
      <c r="N77" s="222"/>
      <c r="O77" s="222"/>
      <c r="P77" s="222"/>
      <c r="Q77" s="222"/>
      <c r="R77" s="222"/>
      <c r="S77" s="222"/>
      <c r="T77" s="223"/>
      <c r="U77" s="222"/>
      <c r="V77" s="212"/>
      <c r="W77" s="212"/>
      <c r="X77" s="212"/>
      <c r="Y77" s="212"/>
      <c r="Z77" s="212"/>
      <c r="AA77" s="212"/>
      <c r="AB77" s="212"/>
      <c r="AC77" s="212"/>
      <c r="AD77" s="212"/>
      <c r="AE77" s="212" t="s">
        <v>106</v>
      </c>
      <c r="AF77" s="212">
        <v>0</v>
      </c>
      <c r="AG77" s="212"/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>
      <c r="A78" s="213"/>
      <c r="B78" s="220"/>
      <c r="C78" s="267" t="s">
        <v>186</v>
      </c>
      <c r="D78" s="225"/>
      <c r="E78" s="230">
        <v>29</v>
      </c>
      <c r="F78" s="233"/>
      <c r="G78" s="233"/>
      <c r="H78" s="233"/>
      <c r="I78" s="233"/>
      <c r="J78" s="233"/>
      <c r="K78" s="233"/>
      <c r="L78" s="233"/>
      <c r="M78" s="233"/>
      <c r="N78" s="222"/>
      <c r="O78" s="222"/>
      <c r="P78" s="222"/>
      <c r="Q78" s="222"/>
      <c r="R78" s="222"/>
      <c r="S78" s="222"/>
      <c r="T78" s="223"/>
      <c r="U78" s="222"/>
      <c r="V78" s="212"/>
      <c r="W78" s="212"/>
      <c r="X78" s="212"/>
      <c r="Y78" s="212"/>
      <c r="Z78" s="212"/>
      <c r="AA78" s="212"/>
      <c r="AB78" s="212"/>
      <c r="AC78" s="212"/>
      <c r="AD78" s="212"/>
      <c r="AE78" s="212" t="s">
        <v>106</v>
      </c>
      <c r="AF78" s="212">
        <v>0</v>
      </c>
      <c r="AG78" s="212"/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ht="22.5" outlineLevel="1">
      <c r="A79" s="213">
        <v>24</v>
      </c>
      <c r="B79" s="220" t="s">
        <v>187</v>
      </c>
      <c r="C79" s="265" t="s">
        <v>188</v>
      </c>
      <c r="D79" s="222" t="s">
        <v>101</v>
      </c>
      <c r="E79" s="228">
        <v>5</v>
      </c>
      <c r="F79" s="232"/>
      <c r="G79" s="233">
        <f>ROUND(E79*F79,2)</f>
        <v>0</v>
      </c>
      <c r="H79" s="232"/>
      <c r="I79" s="233">
        <f>ROUND(E79*H79,2)</f>
        <v>0</v>
      </c>
      <c r="J79" s="232"/>
      <c r="K79" s="233">
        <f>ROUND(E79*J79,2)</f>
        <v>0</v>
      </c>
      <c r="L79" s="233">
        <v>21</v>
      </c>
      <c r="M79" s="233">
        <f>G79*(1+L79/100)</f>
        <v>0</v>
      </c>
      <c r="N79" s="222">
        <v>0.21115999999999999</v>
      </c>
      <c r="O79" s="222">
        <f>ROUND(E79*N79,5)</f>
        <v>1.0558000000000001</v>
      </c>
      <c r="P79" s="222">
        <v>0</v>
      </c>
      <c r="Q79" s="222">
        <f>ROUND(E79*P79,5)</f>
        <v>0</v>
      </c>
      <c r="R79" s="222"/>
      <c r="S79" s="222"/>
      <c r="T79" s="223">
        <v>0.27200000000000002</v>
      </c>
      <c r="U79" s="222">
        <f>ROUND(E79*T79,2)</f>
        <v>1.36</v>
      </c>
      <c r="V79" s="212"/>
      <c r="W79" s="212"/>
      <c r="X79" s="212"/>
      <c r="Y79" s="212"/>
      <c r="Z79" s="212"/>
      <c r="AA79" s="212"/>
      <c r="AB79" s="212"/>
      <c r="AC79" s="212"/>
      <c r="AD79" s="212"/>
      <c r="AE79" s="212" t="s">
        <v>118</v>
      </c>
      <c r="AF79" s="212"/>
      <c r="AG79" s="212"/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>
      <c r="A80" s="213"/>
      <c r="B80" s="220"/>
      <c r="C80" s="267" t="s">
        <v>189</v>
      </c>
      <c r="D80" s="225"/>
      <c r="E80" s="230">
        <v>2</v>
      </c>
      <c r="F80" s="233"/>
      <c r="G80" s="233"/>
      <c r="H80" s="233"/>
      <c r="I80" s="233"/>
      <c r="J80" s="233"/>
      <c r="K80" s="233"/>
      <c r="L80" s="233"/>
      <c r="M80" s="233"/>
      <c r="N80" s="222"/>
      <c r="O80" s="222"/>
      <c r="P80" s="222"/>
      <c r="Q80" s="222"/>
      <c r="R80" s="222"/>
      <c r="S80" s="222"/>
      <c r="T80" s="223"/>
      <c r="U80" s="222"/>
      <c r="V80" s="212"/>
      <c r="W80" s="212"/>
      <c r="X80" s="212"/>
      <c r="Y80" s="212"/>
      <c r="Z80" s="212"/>
      <c r="AA80" s="212"/>
      <c r="AB80" s="212"/>
      <c r="AC80" s="212"/>
      <c r="AD80" s="212"/>
      <c r="AE80" s="212" t="s">
        <v>106</v>
      </c>
      <c r="AF80" s="212">
        <v>0</v>
      </c>
      <c r="AG80" s="212"/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>
      <c r="A81" s="213"/>
      <c r="B81" s="220"/>
      <c r="C81" s="267" t="s">
        <v>190</v>
      </c>
      <c r="D81" s="225"/>
      <c r="E81" s="230">
        <v>3</v>
      </c>
      <c r="F81" s="233"/>
      <c r="G81" s="233"/>
      <c r="H81" s="233"/>
      <c r="I81" s="233"/>
      <c r="J81" s="233"/>
      <c r="K81" s="233"/>
      <c r="L81" s="233"/>
      <c r="M81" s="233"/>
      <c r="N81" s="222"/>
      <c r="O81" s="222"/>
      <c r="P81" s="222"/>
      <c r="Q81" s="222"/>
      <c r="R81" s="222"/>
      <c r="S81" s="222"/>
      <c r="T81" s="223"/>
      <c r="U81" s="222"/>
      <c r="V81" s="212"/>
      <c r="W81" s="212"/>
      <c r="X81" s="212"/>
      <c r="Y81" s="212"/>
      <c r="Z81" s="212"/>
      <c r="AA81" s="212"/>
      <c r="AB81" s="212"/>
      <c r="AC81" s="212"/>
      <c r="AD81" s="212"/>
      <c r="AE81" s="212" t="s">
        <v>106</v>
      </c>
      <c r="AF81" s="212">
        <v>0</v>
      </c>
      <c r="AG81" s="212"/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ht="22.5" outlineLevel="1">
      <c r="A82" s="213">
        <v>25</v>
      </c>
      <c r="B82" s="220" t="s">
        <v>191</v>
      </c>
      <c r="C82" s="265" t="s">
        <v>192</v>
      </c>
      <c r="D82" s="222" t="s">
        <v>101</v>
      </c>
      <c r="E82" s="228">
        <v>10</v>
      </c>
      <c r="F82" s="232"/>
      <c r="G82" s="233">
        <f>ROUND(E82*F82,2)</f>
        <v>0</v>
      </c>
      <c r="H82" s="232"/>
      <c r="I82" s="233">
        <f>ROUND(E82*H82,2)</f>
        <v>0</v>
      </c>
      <c r="J82" s="232"/>
      <c r="K82" s="233">
        <f>ROUND(E82*J82,2)</f>
        <v>0</v>
      </c>
      <c r="L82" s="233">
        <v>21</v>
      </c>
      <c r="M82" s="233">
        <f>G82*(1+L82/100)</f>
        <v>0</v>
      </c>
      <c r="N82" s="222">
        <v>0.19520000000000001</v>
      </c>
      <c r="O82" s="222">
        <f>ROUND(E82*N82,5)</f>
        <v>1.952</v>
      </c>
      <c r="P82" s="222">
        <v>0</v>
      </c>
      <c r="Q82" s="222">
        <f>ROUND(E82*P82,5)</f>
        <v>0</v>
      </c>
      <c r="R82" s="222"/>
      <c r="S82" s="222"/>
      <c r="T82" s="223">
        <v>0.27200000000000002</v>
      </c>
      <c r="U82" s="222">
        <f>ROUND(E82*T82,2)</f>
        <v>2.72</v>
      </c>
      <c r="V82" s="212"/>
      <c r="W82" s="212"/>
      <c r="X82" s="212"/>
      <c r="Y82" s="212"/>
      <c r="Z82" s="212"/>
      <c r="AA82" s="212"/>
      <c r="AB82" s="212"/>
      <c r="AC82" s="212"/>
      <c r="AD82" s="212"/>
      <c r="AE82" s="212" t="s">
        <v>118</v>
      </c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>
      <c r="A83" s="213"/>
      <c r="B83" s="220"/>
      <c r="C83" s="267" t="s">
        <v>189</v>
      </c>
      <c r="D83" s="225"/>
      <c r="E83" s="230">
        <v>2</v>
      </c>
      <c r="F83" s="233"/>
      <c r="G83" s="233"/>
      <c r="H83" s="233"/>
      <c r="I83" s="233"/>
      <c r="J83" s="233"/>
      <c r="K83" s="233"/>
      <c r="L83" s="233"/>
      <c r="M83" s="233"/>
      <c r="N83" s="222"/>
      <c r="O83" s="222"/>
      <c r="P83" s="222"/>
      <c r="Q83" s="222"/>
      <c r="R83" s="222"/>
      <c r="S83" s="222"/>
      <c r="T83" s="223"/>
      <c r="U83" s="222"/>
      <c r="V83" s="212"/>
      <c r="W83" s="212"/>
      <c r="X83" s="212"/>
      <c r="Y83" s="212"/>
      <c r="Z83" s="212"/>
      <c r="AA83" s="212"/>
      <c r="AB83" s="212"/>
      <c r="AC83" s="212"/>
      <c r="AD83" s="212"/>
      <c r="AE83" s="212" t="s">
        <v>106</v>
      </c>
      <c r="AF83" s="212">
        <v>0</v>
      </c>
      <c r="AG83" s="212"/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>
      <c r="A84" s="213"/>
      <c r="B84" s="220"/>
      <c r="C84" s="267" t="s">
        <v>193</v>
      </c>
      <c r="D84" s="225"/>
      <c r="E84" s="230">
        <v>5</v>
      </c>
      <c r="F84" s="233"/>
      <c r="G84" s="233"/>
      <c r="H84" s="233"/>
      <c r="I84" s="233"/>
      <c r="J84" s="233"/>
      <c r="K84" s="233"/>
      <c r="L84" s="233"/>
      <c r="M84" s="233"/>
      <c r="N84" s="222"/>
      <c r="O84" s="222"/>
      <c r="P84" s="222"/>
      <c r="Q84" s="222"/>
      <c r="R84" s="222"/>
      <c r="S84" s="222"/>
      <c r="T84" s="223"/>
      <c r="U84" s="222"/>
      <c r="V84" s="212"/>
      <c r="W84" s="212"/>
      <c r="X84" s="212"/>
      <c r="Y84" s="212"/>
      <c r="Z84" s="212"/>
      <c r="AA84" s="212"/>
      <c r="AB84" s="212"/>
      <c r="AC84" s="212"/>
      <c r="AD84" s="212"/>
      <c r="AE84" s="212" t="s">
        <v>106</v>
      </c>
      <c r="AF84" s="212">
        <v>0</v>
      </c>
      <c r="AG84" s="212"/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>
      <c r="A85" s="213"/>
      <c r="B85" s="220"/>
      <c r="C85" s="267" t="s">
        <v>194</v>
      </c>
      <c r="D85" s="225"/>
      <c r="E85" s="230">
        <v>3</v>
      </c>
      <c r="F85" s="233"/>
      <c r="G85" s="233"/>
      <c r="H85" s="233"/>
      <c r="I85" s="233"/>
      <c r="J85" s="233"/>
      <c r="K85" s="233"/>
      <c r="L85" s="233"/>
      <c r="M85" s="233"/>
      <c r="N85" s="222"/>
      <c r="O85" s="222"/>
      <c r="P85" s="222"/>
      <c r="Q85" s="222"/>
      <c r="R85" s="222"/>
      <c r="S85" s="222"/>
      <c r="T85" s="223"/>
      <c r="U85" s="222"/>
      <c r="V85" s="212"/>
      <c r="W85" s="212"/>
      <c r="X85" s="212"/>
      <c r="Y85" s="212"/>
      <c r="Z85" s="212"/>
      <c r="AA85" s="212"/>
      <c r="AB85" s="212"/>
      <c r="AC85" s="212"/>
      <c r="AD85" s="212"/>
      <c r="AE85" s="212" t="s">
        <v>106</v>
      </c>
      <c r="AF85" s="212">
        <v>0</v>
      </c>
      <c r="AG85" s="212"/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ht="22.5" outlineLevel="1">
      <c r="A86" s="213">
        <v>26</v>
      </c>
      <c r="B86" s="220" t="s">
        <v>195</v>
      </c>
      <c r="C86" s="265" t="s">
        <v>196</v>
      </c>
      <c r="D86" s="222" t="s">
        <v>101</v>
      </c>
      <c r="E86" s="228">
        <v>64</v>
      </c>
      <c r="F86" s="232"/>
      <c r="G86" s="233">
        <f>ROUND(E86*F86,2)</f>
        <v>0</v>
      </c>
      <c r="H86" s="232"/>
      <c r="I86" s="233">
        <f>ROUND(E86*H86,2)</f>
        <v>0</v>
      </c>
      <c r="J86" s="232"/>
      <c r="K86" s="233">
        <f>ROUND(E86*J86,2)</f>
        <v>0</v>
      </c>
      <c r="L86" s="233">
        <v>21</v>
      </c>
      <c r="M86" s="233">
        <f>G86*(1+L86/100)</f>
        <v>0</v>
      </c>
      <c r="N86" s="222">
        <v>0.22133</v>
      </c>
      <c r="O86" s="222">
        <f>ROUND(E86*N86,5)</f>
        <v>14.16512</v>
      </c>
      <c r="P86" s="222">
        <v>0</v>
      </c>
      <c r="Q86" s="222">
        <f>ROUND(E86*P86,5)</f>
        <v>0</v>
      </c>
      <c r="R86" s="222"/>
      <c r="S86" s="222"/>
      <c r="T86" s="223">
        <v>0.27200000000000002</v>
      </c>
      <c r="U86" s="222">
        <f>ROUND(E86*T86,2)</f>
        <v>17.41</v>
      </c>
      <c r="V86" s="212"/>
      <c r="W86" s="212"/>
      <c r="X86" s="212"/>
      <c r="Y86" s="212"/>
      <c r="Z86" s="212"/>
      <c r="AA86" s="212"/>
      <c r="AB86" s="212"/>
      <c r="AC86" s="212"/>
      <c r="AD86" s="212"/>
      <c r="AE86" s="212" t="s">
        <v>118</v>
      </c>
      <c r="AF86" s="212"/>
      <c r="AG86" s="212"/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1">
      <c r="A87" s="213"/>
      <c r="B87" s="220"/>
      <c r="C87" s="267" t="s">
        <v>185</v>
      </c>
      <c r="D87" s="225"/>
      <c r="E87" s="230">
        <v>16</v>
      </c>
      <c r="F87" s="233"/>
      <c r="G87" s="233"/>
      <c r="H87" s="233"/>
      <c r="I87" s="233"/>
      <c r="J87" s="233"/>
      <c r="K87" s="233"/>
      <c r="L87" s="233"/>
      <c r="M87" s="233"/>
      <c r="N87" s="222"/>
      <c r="O87" s="222"/>
      <c r="P87" s="222"/>
      <c r="Q87" s="222"/>
      <c r="R87" s="222"/>
      <c r="S87" s="222"/>
      <c r="T87" s="223"/>
      <c r="U87" s="222"/>
      <c r="V87" s="212"/>
      <c r="W87" s="212"/>
      <c r="X87" s="212"/>
      <c r="Y87" s="212"/>
      <c r="Z87" s="212"/>
      <c r="AA87" s="212"/>
      <c r="AB87" s="212"/>
      <c r="AC87" s="212"/>
      <c r="AD87" s="212"/>
      <c r="AE87" s="212" t="s">
        <v>106</v>
      </c>
      <c r="AF87" s="212">
        <v>0</v>
      </c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>
      <c r="A88" s="213"/>
      <c r="B88" s="220"/>
      <c r="C88" s="267" t="s">
        <v>197</v>
      </c>
      <c r="D88" s="225"/>
      <c r="E88" s="230">
        <v>42</v>
      </c>
      <c r="F88" s="233"/>
      <c r="G88" s="233"/>
      <c r="H88" s="233"/>
      <c r="I88" s="233"/>
      <c r="J88" s="233"/>
      <c r="K88" s="233"/>
      <c r="L88" s="233"/>
      <c r="M88" s="233"/>
      <c r="N88" s="222"/>
      <c r="O88" s="222"/>
      <c r="P88" s="222"/>
      <c r="Q88" s="222"/>
      <c r="R88" s="222"/>
      <c r="S88" s="222"/>
      <c r="T88" s="223"/>
      <c r="U88" s="222"/>
      <c r="V88" s="212"/>
      <c r="W88" s="212"/>
      <c r="X88" s="212"/>
      <c r="Y88" s="212"/>
      <c r="Z88" s="212"/>
      <c r="AA88" s="212"/>
      <c r="AB88" s="212"/>
      <c r="AC88" s="212"/>
      <c r="AD88" s="212"/>
      <c r="AE88" s="212" t="s">
        <v>106</v>
      </c>
      <c r="AF88" s="212">
        <v>0</v>
      </c>
      <c r="AG88" s="212"/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1">
      <c r="A89" s="213"/>
      <c r="B89" s="220"/>
      <c r="C89" s="267" t="s">
        <v>198</v>
      </c>
      <c r="D89" s="225"/>
      <c r="E89" s="230">
        <v>6</v>
      </c>
      <c r="F89" s="233"/>
      <c r="G89" s="233"/>
      <c r="H89" s="233"/>
      <c r="I89" s="233"/>
      <c r="J89" s="233"/>
      <c r="K89" s="233"/>
      <c r="L89" s="233"/>
      <c r="M89" s="233"/>
      <c r="N89" s="222"/>
      <c r="O89" s="222"/>
      <c r="P89" s="222"/>
      <c r="Q89" s="222"/>
      <c r="R89" s="222"/>
      <c r="S89" s="222"/>
      <c r="T89" s="223"/>
      <c r="U89" s="222"/>
      <c r="V89" s="212"/>
      <c r="W89" s="212"/>
      <c r="X89" s="212"/>
      <c r="Y89" s="212"/>
      <c r="Z89" s="212"/>
      <c r="AA89" s="212"/>
      <c r="AB89" s="212"/>
      <c r="AC89" s="212"/>
      <c r="AD89" s="212"/>
      <c r="AE89" s="212" t="s">
        <v>106</v>
      </c>
      <c r="AF89" s="212">
        <v>0</v>
      </c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22.5" outlineLevel="1">
      <c r="A90" s="213">
        <v>27</v>
      </c>
      <c r="B90" s="220" t="s">
        <v>199</v>
      </c>
      <c r="C90" s="265" t="s">
        <v>200</v>
      </c>
      <c r="D90" s="222" t="s">
        <v>201</v>
      </c>
      <c r="E90" s="228">
        <v>2</v>
      </c>
      <c r="F90" s="232"/>
      <c r="G90" s="233">
        <f>ROUND(E90*F90,2)</f>
        <v>0</v>
      </c>
      <c r="H90" s="232"/>
      <c r="I90" s="233">
        <f>ROUND(E90*H90,2)</f>
        <v>0</v>
      </c>
      <c r="J90" s="232"/>
      <c r="K90" s="233">
        <f>ROUND(E90*J90,2)</f>
        <v>0</v>
      </c>
      <c r="L90" s="233">
        <v>21</v>
      </c>
      <c r="M90" s="233">
        <f>G90*(1+L90/100)</f>
        <v>0</v>
      </c>
      <c r="N90" s="222">
        <v>0</v>
      </c>
      <c r="O90" s="222">
        <f>ROUND(E90*N90,5)</f>
        <v>0</v>
      </c>
      <c r="P90" s="222">
        <v>0</v>
      </c>
      <c r="Q90" s="222">
        <f>ROUND(E90*P90,5)</f>
        <v>0</v>
      </c>
      <c r="R90" s="222"/>
      <c r="S90" s="222"/>
      <c r="T90" s="223">
        <v>0.2</v>
      </c>
      <c r="U90" s="222">
        <f>ROUND(E90*T90,2)</f>
        <v>0.4</v>
      </c>
      <c r="V90" s="212"/>
      <c r="W90" s="212"/>
      <c r="X90" s="212"/>
      <c r="Y90" s="212"/>
      <c r="Z90" s="212"/>
      <c r="AA90" s="212"/>
      <c r="AB90" s="212"/>
      <c r="AC90" s="212"/>
      <c r="AD90" s="212"/>
      <c r="AE90" s="212" t="s">
        <v>118</v>
      </c>
      <c r="AF90" s="212"/>
      <c r="AG90" s="212"/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>
      <c r="A91" s="213"/>
      <c r="B91" s="220"/>
      <c r="C91" s="267" t="s">
        <v>202</v>
      </c>
      <c r="D91" s="225"/>
      <c r="E91" s="230">
        <v>2</v>
      </c>
      <c r="F91" s="233"/>
      <c r="G91" s="233"/>
      <c r="H91" s="233"/>
      <c r="I91" s="233"/>
      <c r="J91" s="233"/>
      <c r="K91" s="233"/>
      <c r="L91" s="233"/>
      <c r="M91" s="233"/>
      <c r="N91" s="222"/>
      <c r="O91" s="222"/>
      <c r="P91" s="222"/>
      <c r="Q91" s="222"/>
      <c r="R91" s="222"/>
      <c r="S91" s="222"/>
      <c r="T91" s="223"/>
      <c r="U91" s="222"/>
      <c r="V91" s="212"/>
      <c r="W91" s="212"/>
      <c r="X91" s="212"/>
      <c r="Y91" s="212"/>
      <c r="Z91" s="212"/>
      <c r="AA91" s="212"/>
      <c r="AB91" s="212"/>
      <c r="AC91" s="212"/>
      <c r="AD91" s="212"/>
      <c r="AE91" s="212" t="s">
        <v>106</v>
      </c>
      <c r="AF91" s="212">
        <v>0</v>
      </c>
      <c r="AG91" s="212"/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>
      <c r="A92" s="213">
        <v>28</v>
      </c>
      <c r="B92" s="220" t="s">
        <v>203</v>
      </c>
      <c r="C92" s="265" t="s">
        <v>204</v>
      </c>
      <c r="D92" s="222" t="s">
        <v>201</v>
      </c>
      <c r="E92" s="228">
        <v>2</v>
      </c>
      <c r="F92" s="232"/>
      <c r="G92" s="233">
        <f>ROUND(E92*F92,2)</f>
        <v>0</v>
      </c>
      <c r="H92" s="232"/>
      <c r="I92" s="233">
        <f>ROUND(E92*H92,2)</f>
        <v>0</v>
      </c>
      <c r="J92" s="232"/>
      <c r="K92" s="233">
        <f>ROUND(E92*J92,2)</f>
        <v>0</v>
      </c>
      <c r="L92" s="233">
        <v>21</v>
      </c>
      <c r="M92" s="233">
        <f>G92*(1+L92/100)</f>
        <v>0</v>
      </c>
      <c r="N92" s="222">
        <v>5.1000000000000004E-3</v>
      </c>
      <c r="O92" s="222">
        <f>ROUND(E92*N92,5)</f>
        <v>1.0200000000000001E-2</v>
      </c>
      <c r="P92" s="222">
        <v>0</v>
      </c>
      <c r="Q92" s="222">
        <f>ROUND(E92*P92,5)</f>
        <v>0</v>
      </c>
      <c r="R92" s="222"/>
      <c r="S92" s="222"/>
      <c r="T92" s="223">
        <v>0</v>
      </c>
      <c r="U92" s="222">
        <f>ROUND(E92*T92,2)</f>
        <v>0</v>
      </c>
      <c r="V92" s="212"/>
      <c r="W92" s="212"/>
      <c r="X92" s="212"/>
      <c r="Y92" s="212"/>
      <c r="Z92" s="212"/>
      <c r="AA92" s="212"/>
      <c r="AB92" s="212"/>
      <c r="AC92" s="212"/>
      <c r="AD92" s="212"/>
      <c r="AE92" s="212" t="s">
        <v>160</v>
      </c>
      <c r="AF92" s="212"/>
      <c r="AG92" s="212"/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1">
      <c r="A93" s="213"/>
      <c r="B93" s="220"/>
      <c r="C93" s="267" t="s">
        <v>202</v>
      </c>
      <c r="D93" s="225"/>
      <c r="E93" s="230">
        <v>2</v>
      </c>
      <c r="F93" s="233"/>
      <c r="G93" s="233"/>
      <c r="H93" s="233"/>
      <c r="I93" s="233"/>
      <c r="J93" s="233"/>
      <c r="K93" s="233"/>
      <c r="L93" s="233"/>
      <c r="M93" s="233"/>
      <c r="N93" s="222"/>
      <c r="O93" s="222"/>
      <c r="P93" s="222"/>
      <c r="Q93" s="222"/>
      <c r="R93" s="222"/>
      <c r="S93" s="222"/>
      <c r="T93" s="223"/>
      <c r="U93" s="222"/>
      <c r="V93" s="212"/>
      <c r="W93" s="212"/>
      <c r="X93" s="212"/>
      <c r="Y93" s="212"/>
      <c r="Z93" s="212"/>
      <c r="AA93" s="212"/>
      <c r="AB93" s="212"/>
      <c r="AC93" s="212"/>
      <c r="AD93" s="212"/>
      <c r="AE93" s="212" t="s">
        <v>106</v>
      </c>
      <c r="AF93" s="212">
        <v>0</v>
      </c>
      <c r="AG93" s="212"/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>
      <c r="A94" s="213">
        <v>29</v>
      </c>
      <c r="B94" s="220" t="s">
        <v>205</v>
      </c>
      <c r="C94" s="265" t="s">
        <v>206</v>
      </c>
      <c r="D94" s="222" t="s">
        <v>134</v>
      </c>
      <c r="E94" s="228">
        <v>9</v>
      </c>
      <c r="F94" s="232"/>
      <c r="G94" s="233">
        <f>ROUND(E94*F94,2)</f>
        <v>0</v>
      </c>
      <c r="H94" s="232"/>
      <c r="I94" s="233">
        <f>ROUND(E94*H94,2)</f>
        <v>0</v>
      </c>
      <c r="J94" s="232"/>
      <c r="K94" s="233">
        <f>ROUND(E94*J94,2)</f>
        <v>0</v>
      </c>
      <c r="L94" s="233">
        <v>21</v>
      </c>
      <c r="M94" s="233">
        <f>G94*(1+L94/100)</f>
        <v>0</v>
      </c>
      <c r="N94" s="222">
        <v>1.3999999999999999E-4</v>
      </c>
      <c r="O94" s="222">
        <f>ROUND(E94*N94,5)</f>
        <v>1.2600000000000001E-3</v>
      </c>
      <c r="P94" s="222">
        <v>0</v>
      </c>
      <c r="Q94" s="222">
        <f>ROUND(E94*P94,5)</f>
        <v>0</v>
      </c>
      <c r="R94" s="222"/>
      <c r="S94" s="222"/>
      <c r="T94" s="223">
        <v>0.72299999999999998</v>
      </c>
      <c r="U94" s="222">
        <f>ROUND(E94*T94,2)</f>
        <v>6.51</v>
      </c>
      <c r="V94" s="212"/>
      <c r="W94" s="212"/>
      <c r="X94" s="212"/>
      <c r="Y94" s="212"/>
      <c r="Z94" s="212"/>
      <c r="AA94" s="212"/>
      <c r="AB94" s="212"/>
      <c r="AC94" s="212"/>
      <c r="AD94" s="212"/>
      <c r="AE94" s="212" t="s">
        <v>118</v>
      </c>
      <c r="AF94" s="212"/>
      <c r="AG94" s="212"/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1">
      <c r="A95" s="213"/>
      <c r="B95" s="220"/>
      <c r="C95" s="267" t="s">
        <v>207</v>
      </c>
      <c r="D95" s="225"/>
      <c r="E95" s="230">
        <v>9</v>
      </c>
      <c r="F95" s="233"/>
      <c r="G95" s="233"/>
      <c r="H95" s="233"/>
      <c r="I95" s="233"/>
      <c r="J95" s="233"/>
      <c r="K95" s="233"/>
      <c r="L95" s="233"/>
      <c r="M95" s="233"/>
      <c r="N95" s="222"/>
      <c r="O95" s="222"/>
      <c r="P95" s="222"/>
      <c r="Q95" s="222"/>
      <c r="R95" s="222"/>
      <c r="S95" s="222"/>
      <c r="T95" s="223"/>
      <c r="U95" s="222"/>
      <c r="V95" s="212"/>
      <c r="W95" s="212"/>
      <c r="X95" s="212"/>
      <c r="Y95" s="212"/>
      <c r="Z95" s="212"/>
      <c r="AA95" s="212"/>
      <c r="AB95" s="212"/>
      <c r="AC95" s="212"/>
      <c r="AD95" s="212"/>
      <c r="AE95" s="212" t="s">
        <v>106</v>
      </c>
      <c r="AF95" s="212">
        <v>0</v>
      </c>
      <c r="AG95" s="212"/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>
      <c r="A96" s="214" t="s">
        <v>97</v>
      </c>
      <c r="B96" s="221" t="s">
        <v>64</v>
      </c>
      <c r="C96" s="268" t="s">
        <v>65</v>
      </c>
      <c r="D96" s="226"/>
      <c r="E96" s="231"/>
      <c r="F96" s="236"/>
      <c r="G96" s="236">
        <f>SUMIF(AE97:AE102,"&lt;&gt;NOR",G97:G102)</f>
        <v>0</v>
      </c>
      <c r="H96" s="236"/>
      <c r="I96" s="236">
        <f>SUM(I97:I102)</f>
        <v>0</v>
      </c>
      <c r="J96" s="236"/>
      <c r="K96" s="236">
        <f>SUM(K97:K102)</f>
        <v>0</v>
      </c>
      <c r="L96" s="236"/>
      <c r="M96" s="236">
        <f>SUM(M97:M102)</f>
        <v>0</v>
      </c>
      <c r="N96" s="226"/>
      <c r="O96" s="226">
        <f>SUM(O97:O102)</f>
        <v>0</v>
      </c>
      <c r="P96" s="226"/>
      <c r="Q96" s="226">
        <f>SUM(Q97:Q102)</f>
        <v>0</v>
      </c>
      <c r="R96" s="226"/>
      <c r="S96" s="226"/>
      <c r="T96" s="227"/>
      <c r="U96" s="226">
        <f>SUM(U97:U102)</f>
        <v>0.1</v>
      </c>
      <c r="AE96" t="s">
        <v>98</v>
      </c>
    </row>
    <row r="97" spans="1:60" ht="22.5" outlineLevel="1">
      <c r="A97" s="213">
        <v>30</v>
      </c>
      <c r="B97" s="220" t="s">
        <v>208</v>
      </c>
      <c r="C97" s="265" t="s">
        <v>209</v>
      </c>
      <c r="D97" s="222" t="s">
        <v>127</v>
      </c>
      <c r="E97" s="228">
        <v>9.99</v>
      </c>
      <c r="F97" s="232"/>
      <c r="G97" s="233">
        <f>ROUND(E97*F97,2)</f>
        <v>0</v>
      </c>
      <c r="H97" s="232"/>
      <c r="I97" s="233">
        <f>ROUND(E97*H97,2)</f>
        <v>0</v>
      </c>
      <c r="J97" s="232"/>
      <c r="K97" s="233">
        <f>ROUND(E97*J97,2)</f>
        <v>0</v>
      </c>
      <c r="L97" s="233">
        <v>21</v>
      </c>
      <c r="M97" s="233">
        <f>G97*(1+L97/100)</f>
        <v>0</v>
      </c>
      <c r="N97" s="222">
        <v>0</v>
      </c>
      <c r="O97" s="222">
        <f>ROUND(E97*N97,5)</f>
        <v>0</v>
      </c>
      <c r="P97" s="222">
        <v>0</v>
      </c>
      <c r="Q97" s="222">
        <f>ROUND(E97*P97,5)</f>
        <v>0</v>
      </c>
      <c r="R97" s="222"/>
      <c r="S97" s="222"/>
      <c r="T97" s="223">
        <v>0.01</v>
      </c>
      <c r="U97" s="222">
        <f>ROUND(E97*T97,2)</f>
        <v>0.1</v>
      </c>
      <c r="V97" s="212"/>
      <c r="W97" s="212"/>
      <c r="X97" s="212"/>
      <c r="Y97" s="212"/>
      <c r="Z97" s="212"/>
      <c r="AA97" s="212"/>
      <c r="AB97" s="212"/>
      <c r="AC97" s="212"/>
      <c r="AD97" s="212"/>
      <c r="AE97" s="212" t="s">
        <v>118</v>
      </c>
      <c r="AF97" s="212"/>
      <c r="AG97" s="212"/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>
      <c r="A98" s="213"/>
      <c r="B98" s="220"/>
      <c r="C98" s="267" t="s">
        <v>210</v>
      </c>
      <c r="D98" s="225"/>
      <c r="E98" s="230">
        <v>9.99</v>
      </c>
      <c r="F98" s="233"/>
      <c r="G98" s="233"/>
      <c r="H98" s="233"/>
      <c r="I98" s="233"/>
      <c r="J98" s="233"/>
      <c r="K98" s="233"/>
      <c r="L98" s="233"/>
      <c r="M98" s="233"/>
      <c r="N98" s="222"/>
      <c r="O98" s="222"/>
      <c r="P98" s="222"/>
      <c r="Q98" s="222"/>
      <c r="R98" s="222"/>
      <c r="S98" s="222"/>
      <c r="T98" s="223"/>
      <c r="U98" s="222"/>
      <c r="V98" s="212"/>
      <c r="W98" s="212"/>
      <c r="X98" s="212"/>
      <c r="Y98" s="212"/>
      <c r="Z98" s="212"/>
      <c r="AA98" s="212"/>
      <c r="AB98" s="212"/>
      <c r="AC98" s="212"/>
      <c r="AD98" s="212"/>
      <c r="AE98" s="212" t="s">
        <v>106</v>
      </c>
      <c r="AF98" s="212">
        <v>0</v>
      </c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>
      <c r="A99" s="213">
        <v>31</v>
      </c>
      <c r="B99" s="220" t="s">
        <v>211</v>
      </c>
      <c r="C99" s="265" t="s">
        <v>212</v>
      </c>
      <c r="D99" s="222" t="s">
        <v>127</v>
      </c>
      <c r="E99" s="228">
        <v>9.99</v>
      </c>
      <c r="F99" s="232"/>
      <c r="G99" s="233">
        <f>ROUND(E99*F99,2)</f>
        <v>0</v>
      </c>
      <c r="H99" s="232"/>
      <c r="I99" s="233">
        <f>ROUND(E99*H99,2)</f>
        <v>0</v>
      </c>
      <c r="J99" s="232"/>
      <c r="K99" s="233">
        <f>ROUND(E99*J99,2)</f>
        <v>0</v>
      </c>
      <c r="L99" s="233">
        <v>21</v>
      </c>
      <c r="M99" s="233">
        <f>G99*(1+L99/100)</f>
        <v>0</v>
      </c>
      <c r="N99" s="222">
        <v>0</v>
      </c>
      <c r="O99" s="222">
        <f>ROUND(E99*N99,5)</f>
        <v>0</v>
      </c>
      <c r="P99" s="222">
        <v>0</v>
      </c>
      <c r="Q99" s="222">
        <f>ROUND(E99*P99,5)</f>
        <v>0</v>
      </c>
      <c r="R99" s="222"/>
      <c r="S99" s="222"/>
      <c r="T99" s="223">
        <v>0</v>
      </c>
      <c r="U99" s="222">
        <f>ROUND(E99*T99,2)</f>
        <v>0</v>
      </c>
      <c r="V99" s="212"/>
      <c r="W99" s="212"/>
      <c r="X99" s="212"/>
      <c r="Y99" s="212"/>
      <c r="Z99" s="212"/>
      <c r="AA99" s="212"/>
      <c r="AB99" s="212"/>
      <c r="AC99" s="212"/>
      <c r="AD99" s="212"/>
      <c r="AE99" s="212" t="s">
        <v>118</v>
      </c>
      <c r="AF99" s="212"/>
      <c r="AG99" s="212"/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1">
      <c r="A100" s="213"/>
      <c r="B100" s="220"/>
      <c r="C100" s="267" t="s">
        <v>210</v>
      </c>
      <c r="D100" s="225"/>
      <c r="E100" s="230">
        <v>9.99</v>
      </c>
      <c r="F100" s="233"/>
      <c r="G100" s="233"/>
      <c r="H100" s="233"/>
      <c r="I100" s="233"/>
      <c r="J100" s="233"/>
      <c r="K100" s="233"/>
      <c r="L100" s="233"/>
      <c r="M100" s="233"/>
      <c r="N100" s="222"/>
      <c r="O100" s="222"/>
      <c r="P100" s="222"/>
      <c r="Q100" s="222"/>
      <c r="R100" s="222"/>
      <c r="S100" s="222"/>
      <c r="T100" s="223"/>
      <c r="U100" s="22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 t="s">
        <v>106</v>
      </c>
      <c r="AF100" s="212">
        <v>0</v>
      </c>
      <c r="AG100" s="212"/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>
      <c r="A101" s="213">
        <v>32</v>
      </c>
      <c r="B101" s="220" t="s">
        <v>213</v>
      </c>
      <c r="C101" s="265" t="s">
        <v>214</v>
      </c>
      <c r="D101" s="222" t="s">
        <v>127</v>
      </c>
      <c r="E101" s="228">
        <v>9.99</v>
      </c>
      <c r="F101" s="232"/>
      <c r="G101" s="233">
        <f>ROUND(E101*F101,2)</f>
        <v>0</v>
      </c>
      <c r="H101" s="232"/>
      <c r="I101" s="233">
        <f>ROUND(E101*H101,2)</f>
        <v>0</v>
      </c>
      <c r="J101" s="232"/>
      <c r="K101" s="233">
        <f>ROUND(E101*J101,2)</f>
        <v>0</v>
      </c>
      <c r="L101" s="233">
        <v>21</v>
      </c>
      <c r="M101" s="233">
        <f>G101*(1+L101/100)</f>
        <v>0</v>
      </c>
      <c r="N101" s="222">
        <v>0</v>
      </c>
      <c r="O101" s="222">
        <f>ROUND(E101*N101,5)</f>
        <v>0</v>
      </c>
      <c r="P101" s="222">
        <v>0</v>
      </c>
      <c r="Q101" s="222">
        <f>ROUND(E101*P101,5)</f>
        <v>0</v>
      </c>
      <c r="R101" s="222"/>
      <c r="S101" s="222"/>
      <c r="T101" s="223">
        <v>0</v>
      </c>
      <c r="U101" s="222">
        <f>ROUND(E101*T101,2)</f>
        <v>0</v>
      </c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 t="s">
        <v>118</v>
      </c>
      <c r="AF101" s="212"/>
      <c r="AG101" s="212"/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1">
      <c r="A102" s="213"/>
      <c r="B102" s="220"/>
      <c r="C102" s="267" t="s">
        <v>215</v>
      </c>
      <c r="D102" s="225"/>
      <c r="E102" s="230">
        <v>9.99</v>
      </c>
      <c r="F102" s="233"/>
      <c r="G102" s="233"/>
      <c r="H102" s="233"/>
      <c r="I102" s="233"/>
      <c r="J102" s="233"/>
      <c r="K102" s="233"/>
      <c r="L102" s="233"/>
      <c r="M102" s="233"/>
      <c r="N102" s="222"/>
      <c r="O102" s="222"/>
      <c r="P102" s="222"/>
      <c r="Q102" s="222"/>
      <c r="R102" s="222"/>
      <c r="S102" s="222"/>
      <c r="T102" s="223"/>
      <c r="U102" s="22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 t="s">
        <v>106</v>
      </c>
      <c r="AF102" s="212">
        <v>0</v>
      </c>
      <c r="AG102" s="212"/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>
      <c r="A103" s="214" t="s">
        <v>97</v>
      </c>
      <c r="B103" s="221" t="s">
        <v>66</v>
      </c>
      <c r="C103" s="268" t="s">
        <v>67</v>
      </c>
      <c r="D103" s="226"/>
      <c r="E103" s="231"/>
      <c r="F103" s="236"/>
      <c r="G103" s="236">
        <f>SUMIF(AE104:AE105,"&lt;&gt;NOR",G104:G105)</f>
        <v>0</v>
      </c>
      <c r="H103" s="236"/>
      <c r="I103" s="236">
        <f>SUM(I104:I105)</f>
        <v>0</v>
      </c>
      <c r="J103" s="236"/>
      <c r="K103" s="236">
        <f>SUM(K104:K105)</f>
        <v>0</v>
      </c>
      <c r="L103" s="236"/>
      <c r="M103" s="236">
        <f>SUM(M104:M105)</f>
        <v>0</v>
      </c>
      <c r="N103" s="226"/>
      <c r="O103" s="226">
        <f>SUM(O104:O105)</f>
        <v>0</v>
      </c>
      <c r="P103" s="226"/>
      <c r="Q103" s="226">
        <f>SUM(Q104:Q105)</f>
        <v>0</v>
      </c>
      <c r="R103" s="226"/>
      <c r="S103" s="226"/>
      <c r="T103" s="227"/>
      <c r="U103" s="226">
        <f>SUM(U104:U105)</f>
        <v>45.68</v>
      </c>
      <c r="AE103" t="s">
        <v>98</v>
      </c>
    </row>
    <row r="104" spans="1:60" outlineLevel="1">
      <c r="A104" s="213">
        <v>33</v>
      </c>
      <c r="B104" s="220" t="s">
        <v>216</v>
      </c>
      <c r="C104" s="265" t="s">
        <v>217</v>
      </c>
      <c r="D104" s="222" t="s">
        <v>127</v>
      </c>
      <c r="E104" s="228">
        <v>117.13339999999999</v>
      </c>
      <c r="F104" s="232"/>
      <c r="G104" s="233">
        <f>ROUND(E104*F104,2)</f>
        <v>0</v>
      </c>
      <c r="H104" s="232"/>
      <c r="I104" s="233">
        <f>ROUND(E104*H104,2)</f>
        <v>0</v>
      </c>
      <c r="J104" s="232"/>
      <c r="K104" s="233">
        <f>ROUND(E104*J104,2)</f>
        <v>0</v>
      </c>
      <c r="L104" s="233">
        <v>21</v>
      </c>
      <c r="M104" s="233">
        <f>G104*(1+L104/100)</f>
        <v>0</v>
      </c>
      <c r="N104" s="222">
        <v>0</v>
      </c>
      <c r="O104" s="222">
        <f>ROUND(E104*N104,5)</f>
        <v>0</v>
      </c>
      <c r="P104" s="222">
        <v>0</v>
      </c>
      <c r="Q104" s="222">
        <f>ROUND(E104*P104,5)</f>
        <v>0</v>
      </c>
      <c r="R104" s="222"/>
      <c r="S104" s="222"/>
      <c r="T104" s="223">
        <v>0.39</v>
      </c>
      <c r="U104" s="222">
        <f>ROUND(E104*T104,2)</f>
        <v>45.68</v>
      </c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 t="s">
        <v>118</v>
      </c>
      <c r="AF104" s="212"/>
      <c r="AG104" s="212"/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1">
      <c r="A105" s="213"/>
      <c r="B105" s="220"/>
      <c r="C105" s="267" t="s">
        <v>218</v>
      </c>
      <c r="D105" s="225"/>
      <c r="E105" s="230">
        <v>117.13339999999999</v>
      </c>
      <c r="F105" s="233"/>
      <c r="G105" s="233"/>
      <c r="H105" s="233"/>
      <c r="I105" s="233"/>
      <c r="J105" s="233"/>
      <c r="K105" s="233"/>
      <c r="L105" s="233"/>
      <c r="M105" s="233"/>
      <c r="N105" s="222"/>
      <c r="O105" s="222"/>
      <c r="P105" s="222"/>
      <c r="Q105" s="222"/>
      <c r="R105" s="222"/>
      <c r="S105" s="222"/>
      <c r="T105" s="223"/>
      <c r="U105" s="22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 t="s">
        <v>106</v>
      </c>
      <c r="AF105" s="212">
        <v>0</v>
      </c>
      <c r="AG105" s="212"/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>
      <c r="A106" s="214" t="s">
        <v>97</v>
      </c>
      <c r="B106" s="221" t="s">
        <v>68</v>
      </c>
      <c r="C106" s="268" t="s">
        <v>69</v>
      </c>
      <c r="D106" s="226"/>
      <c r="E106" s="231"/>
      <c r="F106" s="236"/>
      <c r="G106" s="236">
        <f>SUMIF(AE107:AE109,"&lt;&gt;NOR",G107:G109)</f>
        <v>0</v>
      </c>
      <c r="H106" s="236"/>
      <c r="I106" s="236">
        <f>SUM(I107:I109)</f>
        <v>0</v>
      </c>
      <c r="J106" s="236"/>
      <c r="K106" s="236">
        <f>SUM(K107:K109)</f>
        <v>0</v>
      </c>
      <c r="L106" s="236"/>
      <c r="M106" s="236">
        <f>SUM(M107:M109)</f>
        <v>0</v>
      </c>
      <c r="N106" s="226"/>
      <c r="O106" s="226">
        <f>SUM(O107:O109)</f>
        <v>14.10402</v>
      </c>
      <c r="P106" s="226"/>
      <c r="Q106" s="226">
        <f>SUM(Q107:Q109)</f>
        <v>0</v>
      </c>
      <c r="R106" s="226"/>
      <c r="S106" s="226"/>
      <c r="T106" s="227"/>
      <c r="U106" s="226">
        <f>SUM(U107:U109)</f>
        <v>78.84</v>
      </c>
      <c r="AE106" t="s">
        <v>98</v>
      </c>
    </row>
    <row r="107" spans="1:60" ht="22.5" outlineLevel="1">
      <c r="A107" s="213">
        <v>34</v>
      </c>
      <c r="B107" s="220" t="s">
        <v>219</v>
      </c>
      <c r="C107" s="265" t="s">
        <v>220</v>
      </c>
      <c r="D107" s="222" t="s">
        <v>201</v>
      </c>
      <c r="E107" s="228">
        <v>2</v>
      </c>
      <c r="F107" s="232"/>
      <c r="G107" s="233">
        <f>ROUND(E107*F107,2)</f>
        <v>0</v>
      </c>
      <c r="H107" s="232"/>
      <c r="I107" s="233">
        <f>ROUND(E107*H107,2)</f>
        <v>0</v>
      </c>
      <c r="J107" s="232"/>
      <c r="K107" s="233">
        <f>ROUND(E107*J107,2)</f>
        <v>0</v>
      </c>
      <c r="L107" s="233">
        <v>21</v>
      </c>
      <c r="M107" s="233">
        <f>G107*(1+L107/100)</f>
        <v>0</v>
      </c>
      <c r="N107" s="222">
        <v>7.0520100000000001</v>
      </c>
      <c r="O107" s="222">
        <f>ROUND(E107*N107,5)</f>
        <v>14.10402</v>
      </c>
      <c r="P107" s="222">
        <v>0</v>
      </c>
      <c r="Q107" s="222">
        <f>ROUND(E107*P107,5)</f>
        <v>0</v>
      </c>
      <c r="R107" s="222"/>
      <c r="S107" s="222"/>
      <c r="T107" s="223">
        <v>39.417850000000001</v>
      </c>
      <c r="U107" s="222">
        <f>ROUND(E107*T107,2)</f>
        <v>78.84</v>
      </c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 t="s">
        <v>102</v>
      </c>
      <c r="AF107" s="212"/>
      <c r="AG107" s="212"/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1">
      <c r="A108" s="213"/>
      <c r="B108" s="220"/>
      <c r="C108" s="266" t="s">
        <v>221</v>
      </c>
      <c r="D108" s="224"/>
      <c r="E108" s="229"/>
      <c r="F108" s="234"/>
      <c r="G108" s="235"/>
      <c r="H108" s="233"/>
      <c r="I108" s="233"/>
      <c r="J108" s="233"/>
      <c r="K108" s="233"/>
      <c r="L108" s="233"/>
      <c r="M108" s="233"/>
      <c r="N108" s="222"/>
      <c r="O108" s="222"/>
      <c r="P108" s="222"/>
      <c r="Q108" s="222"/>
      <c r="R108" s="222"/>
      <c r="S108" s="222"/>
      <c r="T108" s="223"/>
      <c r="U108" s="22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 t="s">
        <v>104</v>
      </c>
      <c r="AF108" s="212"/>
      <c r="AG108" s="212"/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5" t="str">
        <f>C108</f>
        <v>Ruční výkop jámy v hornině 3, pro stožár o objemu do 2 m3, včetně odstranění mozaiky nebo rozrušení živičného povrchu, zakrytí jámy deskou a zajištění proti posunutí, základ z prostého betonu včetně dopravy směsi k základu a betonáže, zhotovení azbestocementového pouzdra mimo osu kabelu, uložení podkladového plechu na vybetonované dno, uložení, vyrovnání a zabetonování pouzdra, vytvoření kabelových prostupů, zabezpečení pouzdra proti zasypání a úrazu osob, osvětlovací stožár ocelový včetně výložníku, stožárová patice litinová pro stožáry, elektrovýzbroj stožárů pro dva okruhy, hloubení kabelové rýhy 50 x 70 cm ručně nebo strojně bez ohledu na druh použitého mechanizačního prostředku, u strojních výkopů včetně přípravných, pomocných a vytyčovacích prací v průměrných podmínkách a se započítáním podílu prací v jiných než běžných podmínkách, s jedním výhozem až do vzdálenosti 3 m za okraj rýhy nebo s případným naložením do dopravního vozíku přistaveného k okraji rýhy, v hornině 3, zřízení kabelového lože z kopaného písku bez zakrytí, dodání kopaného písku, přísun písku do rýhy, pokrytí dna rýhy souvislou urovnanou vrstvou písku tloušťky 10 cm nad kabelem, dodávka a položení kabelu druhu dle popisu, do 1000 V, volně, zakrytí kabelu výstražnou folií z PVC s rozvinutím a uložením a včetně dodávky fólie, ruční zához nezapažené kabelové rýhy s případným rozpojováním výkopku a s jedním přehozem až do vzdálenosti 3 m nebo se shozením z vozidel, bez pěchování zeminy, úprava terénu, odkopání terénních nerovností až do hloubky 10 cm, zásyp materiálem získaným odkopávkou, koncovky eprosinové, svítidlo výbojkové 446 05 70 - 70 W SHC parkové, uzemňovací vedení v zemi včetně svorek, propojení a izolace spojů, silový kabel do 1 kV volně uložený CYKY-M 3 x 1,5 a 4 x 10, upravení povrchu pouzdrového základu včetně zhotovení spádové betonové desky.</v>
      </c>
      <c r="BB108" s="212"/>
      <c r="BC108" s="212"/>
      <c r="BD108" s="212"/>
      <c r="BE108" s="212"/>
      <c r="BF108" s="212"/>
      <c r="BG108" s="212"/>
      <c r="BH108" s="212"/>
    </row>
    <row r="109" spans="1:60" outlineLevel="1">
      <c r="A109" s="213"/>
      <c r="B109" s="220"/>
      <c r="C109" s="267" t="s">
        <v>222</v>
      </c>
      <c r="D109" s="225"/>
      <c r="E109" s="230">
        <v>2</v>
      </c>
      <c r="F109" s="233"/>
      <c r="G109" s="233"/>
      <c r="H109" s="233"/>
      <c r="I109" s="233"/>
      <c r="J109" s="233"/>
      <c r="K109" s="233"/>
      <c r="L109" s="233"/>
      <c r="M109" s="233"/>
      <c r="N109" s="222"/>
      <c r="O109" s="222"/>
      <c r="P109" s="222"/>
      <c r="Q109" s="222"/>
      <c r="R109" s="222"/>
      <c r="S109" s="222"/>
      <c r="T109" s="223"/>
      <c r="U109" s="22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 t="s">
        <v>106</v>
      </c>
      <c r="AF109" s="212">
        <v>0</v>
      </c>
      <c r="AG109" s="212"/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>
      <c r="A110" s="214" t="s">
        <v>97</v>
      </c>
      <c r="B110" s="221" t="s">
        <v>70</v>
      </c>
      <c r="C110" s="268" t="s">
        <v>26</v>
      </c>
      <c r="D110" s="226"/>
      <c r="E110" s="231"/>
      <c r="F110" s="236"/>
      <c r="G110" s="236">
        <f>SUMIF(AE111:AE118,"&lt;&gt;NOR",G111:G118)</f>
        <v>0</v>
      </c>
      <c r="H110" s="236"/>
      <c r="I110" s="236">
        <f>SUM(I111:I118)</f>
        <v>0</v>
      </c>
      <c r="J110" s="236"/>
      <c r="K110" s="236">
        <f>SUM(K111:K118)</f>
        <v>0</v>
      </c>
      <c r="L110" s="236"/>
      <c r="M110" s="236">
        <f>SUM(M111:M118)</f>
        <v>0</v>
      </c>
      <c r="N110" s="226"/>
      <c r="O110" s="226">
        <f>SUM(O111:O118)</f>
        <v>0</v>
      </c>
      <c r="P110" s="226"/>
      <c r="Q110" s="226">
        <f>SUM(Q111:Q118)</f>
        <v>0</v>
      </c>
      <c r="R110" s="226"/>
      <c r="S110" s="226"/>
      <c r="T110" s="227"/>
      <c r="U110" s="226">
        <f>SUM(U111:U118)</f>
        <v>0</v>
      </c>
      <c r="AE110" t="s">
        <v>98</v>
      </c>
    </row>
    <row r="111" spans="1:60" outlineLevel="1">
      <c r="A111" s="213">
        <v>35</v>
      </c>
      <c r="B111" s="220" t="s">
        <v>223</v>
      </c>
      <c r="C111" s="265" t="s">
        <v>224</v>
      </c>
      <c r="D111" s="222" t="s">
        <v>225</v>
      </c>
      <c r="E111" s="228">
        <v>1</v>
      </c>
      <c r="F111" s="232"/>
      <c r="G111" s="233">
        <f>ROUND(E111*F111,2)</f>
        <v>0</v>
      </c>
      <c r="H111" s="232"/>
      <c r="I111" s="233">
        <f>ROUND(E111*H111,2)</f>
        <v>0</v>
      </c>
      <c r="J111" s="232"/>
      <c r="K111" s="233">
        <f>ROUND(E111*J111,2)</f>
        <v>0</v>
      </c>
      <c r="L111" s="233">
        <v>21</v>
      </c>
      <c r="M111" s="233">
        <f>G111*(1+L111/100)</f>
        <v>0</v>
      </c>
      <c r="N111" s="222">
        <v>0</v>
      </c>
      <c r="O111" s="222">
        <f>ROUND(E111*N111,5)</f>
        <v>0</v>
      </c>
      <c r="P111" s="222">
        <v>0</v>
      </c>
      <c r="Q111" s="222">
        <f>ROUND(E111*P111,5)</f>
        <v>0</v>
      </c>
      <c r="R111" s="222"/>
      <c r="S111" s="222"/>
      <c r="T111" s="223">
        <v>0</v>
      </c>
      <c r="U111" s="222">
        <f>ROUND(E111*T111,2)</f>
        <v>0</v>
      </c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 t="s">
        <v>118</v>
      </c>
      <c r="AF111" s="212"/>
      <c r="AG111" s="212"/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>
      <c r="A112" s="213">
        <v>36</v>
      </c>
      <c r="B112" s="220" t="s">
        <v>226</v>
      </c>
      <c r="C112" s="265" t="s">
        <v>227</v>
      </c>
      <c r="D112" s="222" t="s">
        <v>225</v>
      </c>
      <c r="E112" s="228">
        <v>1</v>
      </c>
      <c r="F112" s="232"/>
      <c r="G112" s="233">
        <f>ROUND(E112*F112,2)</f>
        <v>0</v>
      </c>
      <c r="H112" s="232"/>
      <c r="I112" s="233">
        <f>ROUND(E112*H112,2)</f>
        <v>0</v>
      </c>
      <c r="J112" s="232"/>
      <c r="K112" s="233">
        <f>ROUND(E112*J112,2)</f>
        <v>0</v>
      </c>
      <c r="L112" s="233">
        <v>21</v>
      </c>
      <c r="M112" s="233">
        <f>G112*(1+L112/100)</f>
        <v>0</v>
      </c>
      <c r="N112" s="222">
        <v>0</v>
      </c>
      <c r="O112" s="222">
        <f>ROUND(E112*N112,5)</f>
        <v>0</v>
      </c>
      <c r="P112" s="222">
        <v>0</v>
      </c>
      <c r="Q112" s="222">
        <f>ROUND(E112*P112,5)</f>
        <v>0</v>
      </c>
      <c r="R112" s="222"/>
      <c r="S112" s="222"/>
      <c r="T112" s="223">
        <v>0</v>
      </c>
      <c r="U112" s="222">
        <f>ROUND(E112*T112,2)</f>
        <v>0</v>
      </c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 t="s">
        <v>118</v>
      </c>
      <c r="AF112" s="212"/>
      <c r="AG112" s="212"/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>
      <c r="A113" s="213">
        <v>37</v>
      </c>
      <c r="B113" s="220" t="s">
        <v>228</v>
      </c>
      <c r="C113" s="265" t="s">
        <v>229</v>
      </c>
      <c r="D113" s="222" t="s">
        <v>225</v>
      </c>
      <c r="E113" s="228">
        <v>1</v>
      </c>
      <c r="F113" s="232"/>
      <c r="G113" s="233">
        <f>ROUND(E113*F113,2)</f>
        <v>0</v>
      </c>
      <c r="H113" s="232"/>
      <c r="I113" s="233">
        <f>ROUND(E113*H113,2)</f>
        <v>0</v>
      </c>
      <c r="J113" s="232"/>
      <c r="K113" s="233">
        <f>ROUND(E113*J113,2)</f>
        <v>0</v>
      </c>
      <c r="L113" s="233">
        <v>21</v>
      </c>
      <c r="M113" s="233">
        <f>G113*(1+L113/100)</f>
        <v>0</v>
      </c>
      <c r="N113" s="222">
        <v>0</v>
      </c>
      <c r="O113" s="222">
        <f>ROUND(E113*N113,5)</f>
        <v>0</v>
      </c>
      <c r="P113" s="222">
        <v>0</v>
      </c>
      <c r="Q113" s="222">
        <f>ROUND(E113*P113,5)</f>
        <v>0</v>
      </c>
      <c r="R113" s="222"/>
      <c r="S113" s="222"/>
      <c r="T113" s="223">
        <v>0</v>
      </c>
      <c r="U113" s="222">
        <f>ROUND(E113*T113,2)</f>
        <v>0</v>
      </c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 t="s">
        <v>118</v>
      </c>
      <c r="AF113" s="212"/>
      <c r="AG113" s="212"/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>
      <c r="A114" s="213">
        <v>38</v>
      </c>
      <c r="B114" s="220" t="s">
        <v>230</v>
      </c>
      <c r="C114" s="265" t="s">
        <v>231</v>
      </c>
      <c r="D114" s="222" t="s">
        <v>225</v>
      </c>
      <c r="E114" s="228">
        <v>1</v>
      </c>
      <c r="F114" s="232"/>
      <c r="G114" s="233">
        <f>ROUND(E114*F114,2)</f>
        <v>0</v>
      </c>
      <c r="H114" s="232"/>
      <c r="I114" s="233">
        <f>ROUND(E114*H114,2)</f>
        <v>0</v>
      </c>
      <c r="J114" s="232"/>
      <c r="K114" s="233">
        <f>ROUND(E114*J114,2)</f>
        <v>0</v>
      </c>
      <c r="L114" s="233">
        <v>21</v>
      </c>
      <c r="M114" s="233">
        <f>G114*(1+L114/100)</f>
        <v>0</v>
      </c>
      <c r="N114" s="222">
        <v>0</v>
      </c>
      <c r="O114" s="222">
        <f>ROUND(E114*N114,5)</f>
        <v>0</v>
      </c>
      <c r="P114" s="222">
        <v>0</v>
      </c>
      <c r="Q114" s="222">
        <f>ROUND(E114*P114,5)</f>
        <v>0</v>
      </c>
      <c r="R114" s="222"/>
      <c r="S114" s="222"/>
      <c r="T114" s="223">
        <v>0</v>
      </c>
      <c r="U114" s="222">
        <f>ROUND(E114*T114,2)</f>
        <v>0</v>
      </c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 t="s">
        <v>118</v>
      </c>
      <c r="AF114" s="212"/>
      <c r="AG114" s="212"/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1">
      <c r="A115" s="213">
        <v>39</v>
      </c>
      <c r="B115" s="220" t="s">
        <v>232</v>
      </c>
      <c r="C115" s="265" t="s">
        <v>233</v>
      </c>
      <c r="D115" s="222" t="s">
        <v>225</v>
      </c>
      <c r="E115" s="228">
        <v>1</v>
      </c>
      <c r="F115" s="232"/>
      <c r="G115" s="233">
        <f>ROUND(E115*F115,2)</f>
        <v>0</v>
      </c>
      <c r="H115" s="232"/>
      <c r="I115" s="233">
        <f>ROUND(E115*H115,2)</f>
        <v>0</v>
      </c>
      <c r="J115" s="232"/>
      <c r="K115" s="233">
        <f>ROUND(E115*J115,2)</f>
        <v>0</v>
      </c>
      <c r="L115" s="233">
        <v>21</v>
      </c>
      <c r="M115" s="233">
        <f>G115*(1+L115/100)</f>
        <v>0</v>
      </c>
      <c r="N115" s="222">
        <v>0</v>
      </c>
      <c r="O115" s="222">
        <f>ROUND(E115*N115,5)</f>
        <v>0</v>
      </c>
      <c r="P115" s="222">
        <v>0</v>
      </c>
      <c r="Q115" s="222">
        <f>ROUND(E115*P115,5)</f>
        <v>0</v>
      </c>
      <c r="R115" s="222"/>
      <c r="S115" s="222"/>
      <c r="T115" s="223">
        <v>0</v>
      </c>
      <c r="U115" s="222">
        <f>ROUND(E115*T115,2)</f>
        <v>0</v>
      </c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 t="s">
        <v>118</v>
      </c>
      <c r="AF115" s="212"/>
      <c r="AG115" s="212"/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ht="22.5" outlineLevel="1">
      <c r="A116" s="213">
        <v>40</v>
      </c>
      <c r="B116" s="220" t="s">
        <v>234</v>
      </c>
      <c r="C116" s="265" t="s">
        <v>235</v>
      </c>
      <c r="D116" s="222" t="s">
        <v>225</v>
      </c>
      <c r="E116" s="228">
        <v>1</v>
      </c>
      <c r="F116" s="232"/>
      <c r="G116" s="233">
        <f>ROUND(E116*F116,2)</f>
        <v>0</v>
      </c>
      <c r="H116" s="232"/>
      <c r="I116" s="233">
        <f>ROUND(E116*H116,2)</f>
        <v>0</v>
      </c>
      <c r="J116" s="232"/>
      <c r="K116" s="233">
        <f>ROUND(E116*J116,2)</f>
        <v>0</v>
      </c>
      <c r="L116" s="233">
        <v>21</v>
      </c>
      <c r="M116" s="233">
        <f>G116*(1+L116/100)</f>
        <v>0</v>
      </c>
      <c r="N116" s="222">
        <v>0</v>
      </c>
      <c r="O116" s="222">
        <f>ROUND(E116*N116,5)</f>
        <v>0</v>
      </c>
      <c r="P116" s="222">
        <v>0</v>
      </c>
      <c r="Q116" s="222">
        <f>ROUND(E116*P116,5)</f>
        <v>0</v>
      </c>
      <c r="R116" s="222"/>
      <c r="S116" s="222"/>
      <c r="T116" s="223">
        <v>0</v>
      </c>
      <c r="U116" s="222">
        <f>ROUND(E116*T116,2)</f>
        <v>0</v>
      </c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 t="s">
        <v>118</v>
      </c>
      <c r="AF116" s="212"/>
      <c r="AG116" s="212"/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1">
      <c r="A117" s="213">
        <v>41</v>
      </c>
      <c r="B117" s="220" t="s">
        <v>236</v>
      </c>
      <c r="C117" s="265" t="s">
        <v>237</v>
      </c>
      <c r="D117" s="222" t="s">
        <v>225</v>
      </c>
      <c r="E117" s="228">
        <v>1</v>
      </c>
      <c r="F117" s="232"/>
      <c r="G117" s="233">
        <f>ROUND(E117*F117,2)</f>
        <v>0</v>
      </c>
      <c r="H117" s="232"/>
      <c r="I117" s="233">
        <f>ROUND(E117*H117,2)</f>
        <v>0</v>
      </c>
      <c r="J117" s="232"/>
      <c r="K117" s="233">
        <f>ROUND(E117*J117,2)</f>
        <v>0</v>
      </c>
      <c r="L117" s="233">
        <v>21</v>
      </c>
      <c r="M117" s="233">
        <f>G117*(1+L117/100)</f>
        <v>0</v>
      </c>
      <c r="N117" s="222">
        <v>0</v>
      </c>
      <c r="O117" s="222">
        <f>ROUND(E117*N117,5)</f>
        <v>0</v>
      </c>
      <c r="P117" s="222">
        <v>0</v>
      </c>
      <c r="Q117" s="222">
        <f>ROUND(E117*P117,5)</f>
        <v>0</v>
      </c>
      <c r="R117" s="222"/>
      <c r="S117" s="222"/>
      <c r="T117" s="223">
        <v>0</v>
      </c>
      <c r="U117" s="222">
        <f>ROUND(E117*T117,2)</f>
        <v>0</v>
      </c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 t="s">
        <v>118</v>
      </c>
      <c r="AF117" s="212"/>
      <c r="AG117" s="212"/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1">
      <c r="A118" s="244">
        <v>42</v>
      </c>
      <c r="B118" s="245" t="s">
        <v>238</v>
      </c>
      <c r="C118" s="269" t="s">
        <v>239</v>
      </c>
      <c r="D118" s="246" t="s">
        <v>225</v>
      </c>
      <c r="E118" s="247">
        <v>1</v>
      </c>
      <c r="F118" s="248"/>
      <c r="G118" s="249">
        <f>ROUND(E118*F118,2)</f>
        <v>0</v>
      </c>
      <c r="H118" s="248"/>
      <c r="I118" s="249">
        <f>ROUND(E118*H118,2)</f>
        <v>0</v>
      </c>
      <c r="J118" s="248"/>
      <c r="K118" s="249">
        <f>ROUND(E118*J118,2)</f>
        <v>0</v>
      </c>
      <c r="L118" s="249">
        <v>21</v>
      </c>
      <c r="M118" s="249">
        <f>G118*(1+L118/100)</f>
        <v>0</v>
      </c>
      <c r="N118" s="246">
        <v>0</v>
      </c>
      <c r="O118" s="246">
        <f>ROUND(E118*N118,5)</f>
        <v>0</v>
      </c>
      <c r="P118" s="246">
        <v>0</v>
      </c>
      <c r="Q118" s="246">
        <f>ROUND(E118*P118,5)</f>
        <v>0</v>
      </c>
      <c r="R118" s="246"/>
      <c r="S118" s="246"/>
      <c r="T118" s="250">
        <v>0</v>
      </c>
      <c r="U118" s="246">
        <f>ROUND(E118*T118,2)</f>
        <v>0</v>
      </c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 t="s">
        <v>118</v>
      </c>
      <c r="AF118" s="212"/>
      <c r="AG118" s="212"/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>
      <c r="A119" s="6"/>
      <c r="B119" s="7" t="s">
        <v>240</v>
      </c>
      <c r="C119" s="270" t="s">
        <v>240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AC119">
        <v>15</v>
      </c>
      <c r="AD119">
        <v>21</v>
      </c>
    </row>
    <row r="120" spans="1:60">
      <c r="A120" s="251"/>
      <c r="B120" s="252">
        <v>26</v>
      </c>
      <c r="C120" s="271" t="s">
        <v>240</v>
      </c>
      <c r="D120" s="253"/>
      <c r="E120" s="253"/>
      <c r="F120" s="253"/>
      <c r="G120" s="264">
        <f>G8+G46+G73+G96+G103+G106+G110</f>
        <v>0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AC120">
        <f>SUMIF(L7:L118,AC119,G7:G118)</f>
        <v>0</v>
      </c>
      <c r="AD120">
        <f>SUMIF(L7:L118,AD119,G7:G118)</f>
        <v>0</v>
      </c>
      <c r="AE120" t="s">
        <v>241</v>
      </c>
    </row>
    <row r="121" spans="1:60">
      <c r="A121" s="6"/>
      <c r="B121" s="7" t="s">
        <v>240</v>
      </c>
      <c r="C121" s="270" t="s">
        <v>240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60">
      <c r="A122" s="6"/>
      <c r="B122" s="7" t="s">
        <v>240</v>
      </c>
      <c r="C122" s="270" t="s">
        <v>240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60">
      <c r="A123" s="254">
        <v>33</v>
      </c>
      <c r="B123" s="254"/>
      <c r="C123" s="272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60">
      <c r="A124" s="255"/>
      <c r="B124" s="256"/>
      <c r="C124" s="273"/>
      <c r="D124" s="256"/>
      <c r="E124" s="256"/>
      <c r="F124" s="256"/>
      <c r="G124" s="257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AE124" t="s">
        <v>242</v>
      </c>
    </row>
    <row r="125" spans="1:60">
      <c r="A125" s="258"/>
      <c r="B125" s="259"/>
      <c r="C125" s="274"/>
      <c r="D125" s="259"/>
      <c r="E125" s="259"/>
      <c r="F125" s="259"/>
      <c r="G125" s="260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60">
      <c r="A126" s="258"/>
      <c r="B126" s="259"/>
      <c r="C126" s="274"/>
      <c r="D126" s="259"/>
      <c r="E126" s="259"/>
      <c r="F126" s="259"/>
      <c r="G126" s="260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60">
      <c r="A127" s="258"/>
      <c r="B127" s="259"/>
      <c r="C127" s="274"/>
      <c r="D127" s="259"/>
      <c r="E127" s="259"/>
      <c r="F127" s="259"/>
      <c r="G127" s="260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60">
      <c r="A128" s="261"/>
      <c r="B128" s="262"/>
      <c r="C128" s="275"/>
      <c r="D128" s="262"/>
      <c r="E128" s="262"/>
      <c r="F128" s="262"/>
      <c r="G128" s="263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31">
      <c r="A129" s="6"/>
      <c r="B129" s="7" t="s">
        <v>240</v>
      </c>
      <c r="C129" s="270" t="s">
        <v>240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31">
      <c r="C130" s="276"/>
      <c r="AE130" t="s">
        <v>243</v>
      </c>
    </row>
  </sheetData>
  <mergeCells count="22">
    <mergeCell ref="C71:G71"/>
    <mergeCell ref="C108:G108"/>
    <mergeCell ref="A123:C123"/>
    <mergeCell ref="A124:G128"/>
    <mergeCell ref="C38:G38"/>
    <mergeCell ref="C41:G41"/>
    <mergeCell ref="C44:G44"/>
    <mergeCell ref="C48:G48"/>
    <mergeCell ref="C53:G53"/>
    <mergeCell ref="C66:G66"/>
    <mergeCell ref="C16:G16"/>
    <mergeCell ref="C19:G19"/>
    <mergeCell ref="C22:G22"/>
    <mergeCell ref="C27:G27"/>
    <mergeCell ref="C30:G30"/>
    <mergeCell ref="C33:G33"/>
    <mergeCell ref="A1:G1"/>
    <mergeCell ref="C2:G2"/>
    <mergeCell ref="C3:G3"/>
    <mergeCell ref="C4:G4"/>
    <mergeCell ref="C10:G10"/>
    <mergeCell ref="C13:G13"/>
  </mergeCells>
  <pageMargins left="0.59055118110236204" right="0.39370078740157499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2014-02-28T09:52:57Z</cp:lastPrinted>
  <dcterms:created xsi:type="dcterms:W3CDTF">2009-04-08T07:15:50Z</dcterms:created>
  <dcterms:modified xsi:type="dcterms:W3CDTF">2020-03-31T07:22:13Z</dcterms:modified>
</cp:coreProperties>
</file>