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ento_zošit"/>
  <mc:AlternateContent xmlns:mc="http://schemas.openxmlformats.org/markup-compatibility/2006">
    <mc:Choice Requires="x15">
      <x15ac:absPath xmlns:x15ac="http://schemas.microsoft.com/office/spreadsheetml/2010/11/ac" url="C:\Práca\BVS operatívny leasing\nová súťaž\Úkony v LPP\Vysvetlenie č.6\"/>
    </mc:Choice>
  </mc:AlternateContent>
  <xr:revisionPtr revIDLastSave="0" documentId="13_ncr:1_{15A037CA-5E84-4372-87D8-145F1B3CB2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tabulka" sheetId="1" r:id="rId1"/>
    <sheet name="Časť 1. polep vozidiel" sheetId="5" r:id="rId2"/>
    <sheet name="Časť 2. typ majákov" sheetId="6" r:id="rId3"/>
    <sheet name="Časť 3. príslušenstvo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5" l="1"/>
  <c r="I80" i="5"/>
  <c r="I79" i="5"/>
  <c r="I78" i="5"/>
  <c r="H78" i="5"/>
  <c r="H79" i="5"/>
  <c r="H80" i="5"/>
  <c r="H66" i="5"/>
  <c r="I66" i="5" s="1"/>
  <c r="H67" i="5"/>
  <c r="I67" i="5" s="1"/>
  <c r="H68" i="5"/>
  <c r="I68" i="5" s="1"/>
  <c r="H69" i="5"/>
  <c r="I69" i="5" s="1"/>
  <c r="H55" i="5"/>
  <c r="I55" i="5" s="1"/>
  <c r="H56" i="5"/>
  <c r="I56" i="5" s="1"/>
  <c r="H57" i="5"/>
  <c r="I57" i="5" s="1"/>
  <c r="H58" i="5"/>
  <c r="I58" i="5" s="1"/>
  <c r="H44" i="5"/>
  <c r="I44" i="5" s="1"/>
  <c r="H45" i="5"/>
  <c r="I45" i="5" s="1"/>
  <c r="H46" i="5"/>
  <c r="I46" i="5" s="1"/>
  <c r="H47" i="5"/>
  <c r="I47" i="5" s="1"/>
  <c r="H34" i="5"/>
  <c r="I34" i="5" s="1"/>
  <c r="H35" i="5"/>
  <c r="I35" i="5" s="1"/>
  <c r="H36" i="5"/>
  <c r="I36" i="5" s="1"/>
  <c r="H22" i="5"/>
  <c r="I22" i="5" s="1"/>
  <c r="H23" i="5"/>
  <c r="I23" i="5" s="1"/>
  <c r="H24" i="5"/>
  <c r="I24" i="5" s="1"/>
  <c r="H25" i="5"/>
  <c r="I25" i="5" s="1"/>
  <c r="H26" i="5"/>
  <c r="I26" i="5" s="1"/>
  <c r="H14" i="5" l="1"/>
  <c r="I14" i="5" s="1"/>
  <c r="H12" i="5"/>
  <c r="I12" i="5" s="1"/>
  <c r="H13" i="5"/>
  <c r="I13" i="5" s="1"/>
  <c r="H11" i="5"/>
  <c r="I11" i="5" s="1"/>
  <c r="H15" i="5"/>
  <c r="I15" i="5" s="1"/>
  <c r="G7" i="1"/>
  <c r="F14" i="6" l="1"/>
  <c r="F13" i="7" l="1"/>
  <c r="D11" i="6"/>
  <c r="E11" i="6" s="1"/>
  <c r="D12" i="6"/>
  <c r="E12" i="6" s="1"/>
  <c r="D13" i="6"/>
  <c r="E13" i="6" s="1"/>
  <c r="D10" i="6"/>
  <c r="E10" i="6" s="1"/>
  <c r="H88" i="5"/>
  <c r="I88" i="5" s="1"/>
  <c r="H87" i="5"/>
  <c r="H81" i="5"/>
  <c r="H77" i="5"/>
  <c r="I77" i="5" s="1"/>
  <c r="E77" i="5"/>
  <c r="H76" i="5"/>
  <c r="I76" i="5" s="1"/>
  <c r="E76" i="5"/>
  <c r="H65" i="5"/>
  <c r="I65" i="5" s="1"/>
  <c r="E65" i="5"/>
  <c r="H64" i="5"/>
  <c r="E64" i="5"/>
  <c r="E58" i="5"/>
  <c r="H54" i="5"/>
  <c r="I54" i="5" s="1"/>
  <c r="E54" i="5"/>
  <c r="H53" i="5"/>
  <c r="I53" i="5" s="1"/>
  <c r="E53" i="5"/>
  <c r="H43" i="5"/>
  <c r="I43" i="5" s="1"/>
  <c r="E43" i="5"/>
  <c r="H42" i="5"/>
  <c r="I42" i="5" s="1"/>
  <c r="E42" i="5"/>
  <c r="H33" i="5"/>
  <c r="I33" i="5" s="1"/>
  <c r="E33" i="5"/>
  <c r="H32" i="5"/>
  <c r="E32" i="5"/>
  <c r="E26" i="5"/>
  <c r="E22" i="5"/>
  <c r="H21" i="5"/>
  <c r="I21" i="5" s="1"/>
  <c r="E21" i="5"/>
  <c r="E15" i="5"/>
  <c r="E11" i="5"/>
  <c r="H10" i="5"/>
  <c r="I10" i="5" s="1"/>
  <c r="E10" i="5"/>
  <c r="E14" i="6" l="1"/>
  <c r="I32" i="5"/>
  <c r="I37" i="5" s="1"/>
  <c r="I64" i="5"/>
  <c r="I70" i="5" s="1"/>
  <c r="I87" i="5"/>
  <c r="I89" i="5" s="1"/>
  <c r="I82" i="5"/>
  <c r="I59" i="5"/>
  <c r="I48" i="5"/>
  <c r="I16" i="5"/>
  <c r="I27" i="5"/>
  <c r="I93" i="5" l="1"/>
  <c r="G40" i="1" s="1"/>
  <c r="G15" i="1" l="1"/>
  <c r="H15" i="1"/>
  <c r="G24" i="1"/>
  <c r="H24" i="1"/>
  <c r="G25" i="1"/>
  <c r="H25" i="1"/>
  <c r="G26" i="1"/>
  <c r="G27" i="1"/>
  <c r="H27" i="1"/>
  <c r="G28" i="1"/>
  <c r="H28" i="1"/>
  <c r="G29" i="1"/>
  <c r="H29" i="1"/>
  <c r="G12" i="1"/>
  <c r="H8" i="1" l="1"/>
  <c r="H9" i="1"/>
  <c r="G21" i="1" l="1"/>
  <c r="H21" i="1"/>
  <c r="G22" i="1"/>
  <c r="G23" i="1"/>
  <c r="G30" i="1"/>
  <c r="H30" i="1"/>
  <c r="H20" i="1"/>
  <c r="G20" i="1"/>
  <c r="H13" i="1"/>
  <c r="H16" i="1"/>
  <c r="H11" i="1"/>
  <c r="G8" i="1"/>
  <c r="G9" i="1"/>
  <c r="G10" i="1"/>
  <c r="G11" i="1"/>
  <c r="G13" i="1"/>
  <c r="G14" i="1"/>
  <c r="G16" i="1"/>
  <c r="H6" i="1"/>
  <c r="G6" i="1"/>
  <c r="H17" i="1" l="1"/>
  <c r="G17" i="1"/>
  <c r="H31" i="1"/>
  <c r="G31" i="1"/>
  <c r="G39" i="1" l="1"/>
  <c r="G38" i="1"/>
  <c r="D12" i="7" l="1"/>
  <c r="E12" i="7" s="1"/>
  <c r="D11" i="7"/>
  <c r="E11" i="7" s="1"/>
  <c r="D10" i="7"/>
  <c r="E10" i="7" s="1"/>
  <c r="D9" i="7"/>
  <c r="E9" i="7" s="1"/>
  <c r="G41" i="1" l="1"/>
  <c r="E13" i="7" l="1"/>
  <c r="G42" i="1" s="1"/>
  <c r="G44" i="1" l="1"/>
  <c r="G43" i="1" s="1"/>
  <c r="G45" i="1" s="1"/>
</calcChain>
</file>

<file path=xl/sharedStrings.xml><?xml version="1.0" encoding="utf-8"?>
<sst xmlns="http://schemas.openxmlformats.org/spreadsheetml/2006/main" count="258" uniqueCount="120">
  <si>
    <t>Operatívny leasing motorových vozidiel - nové vozidlá na obmenu vozového parku</t>
  </si>
  <si>
    <t>Príloha č. 3</t>
  </si>
  <si>
    <t>C2 - Cenová ponuka</t>
  </si>
  <si>
    <t>č.p.</t>
  </si>
  <si>
    <t>Operatívny leasing za 60 mesiacov el. vozidlá.
Operatívny leasing za 60 mesiacov za spalovacie motory.</t>
  </si>
  <si>
    <t>Predpokladané množstvo (ks)</t>
  </si>
  <si>
    <r>
      <t>Jednotková cena za automobil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pri prenájme za 60 mesiacov el. vozidlá (mesačná splátka).
Jednotková cena  za automobil v EUR bez DPH pri prenájme za 60 mesiacov za spalovacie motory (mesačná splátka).</t>
    </r>
  </si>
  <si>
    <t xml:space="preserve">Jednotková cena za automobil v EUR bez DPH_OPCIA 12 mesiacov za spalovacie motory. (mesačná splátka) </t>
  </si>
  <si>
    <r>
      <t>Celková cena za položku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za 60 mesiacov el. vozidlá.
Celková cena za položku v EUR bez DPH za 60 mesiacov za spalovacie motory.</t>
    </r>
  </si>
  <si>
    <t xml:space="preserve">Celková cena v EUR bez DPH_OPCIA NA 12 mesiacov za spalovacie motory </t>
  </si>
  <si>
    <t>Osobný automobil OAS</t>
  </si>
  <si>
    <t>Osobný automobil OAS-b</t>
  </si>
  <si>
    <t>Osobný automobil OAS-e</t>
  </si>
  <si>
    <t>Osobný automobil OAM</t>
  </si>
  <si>
    <t>Osobný automobil OAM-b</t>
  </si>
  <si>
    <t>Osobný automobil OAM-ph</t>
  </si>
  <si>
    <t>Osobný automobil OAM-e</t>
  </si>
  <si>
    <t>Osobný automobil OAR</t>
  </si>
  <si>
    <t>Osobný automobil OAR-b</t>
  </si>
  <si>
    <t>Osobný automobil OAR-e</t>
  </si>
  <si>
    <t>Osobný automobil OAP</t>
  </si>
  <si>
    <t>Osobný automobil OAP A/b</t>
  </si>
  <si>
    <t>Osobný automobil OAP A/e</t>
  </si>
  <si>
    <t>Osobný automobil OAP C/d</t>
  </si>
  <si>
    <t>Osobný automobil OAP C/b</t>
  </si>
  <si>
    <t>Celková cena operatívny leasing za 60 mesiacov el. vozidlá.
Celková cena operatívny leasing 60 mesiacov za spalovacie motory. Celková cena_opcia na 12 mesiacov za spalovacie motory.</t>
  </si>
  <si>
    <t xml:space="preserve">č.p. </t>
  </si>
  <si>
    <r>
      <t>Operatívny leasing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trvaní 60 mesiacov el. vozidlá.
Operatívny leasing v trvaní 60 mesiacov za spalovacie motory.</t>
    </r>
  </si>
  <si>
    <t xml:space="preserve">Dodávkový automobil DAM </t>
  </si>
  <si>
    <t>Dodávkový automobil DAM A/d</t>
  </si>
  <si>
    <t>Dodávkový automobil DAM A5/d</t>
  </si>
  <si>
    <t>Dodávkový automobil DAM A/e</t>
  </si>
  <si>
    <t>Dodávkový automobil DAM A5/e</t>
  </si>
  <si>
    <t>Dodávkový automobil DAS A</t>
  </si>
  <si>
    <t>Dodávkový automobil DAS A/d</t>
  </si>
  <si>
    <t>Dodávkový automobil DAS A6/d</t>
  </si>
  <si>
    <t>Dodávkový automobil DAS A/e</t>
  </si>
  <si>
    <t>Dodávkový automobil DAS B</t>
  </si>
  <si>
    <t>Dodávkový automobil DAS B/d</t>
  </si>
  <si>
    <t>Dodávkový automobil DAS B6/d</t>
  </si>
  <si>
    <t>Úžitkový automobil NAT</t>
  </si>
  <si>
    <t>Úžitkový automobil NAT A/d</t>
  </si>
  <si>
    <t>Úžitkový automobil NAT A/b</t>
  </si>
  <si>
    <t>Celková cena za prenájom 60 mesiacov za celý predmet zákazky v EUR bez DPH</t>
  </si>
  <si>
    <t>Celková cena _opcia na 12 mesiacov za spalovacie motory v EUR bez DPH</t>
  </si>
  <si>
    <t>Celková cena predpokladaného množstva_Časť 1. polep vozidiel v EUR bez DPH</t>
  </si>
  <si>
    <t>Celková cena predpokladaného množstva_Časť 2. typ majákov v EUR bez DPH</t>
  </si>
  <si>
    <t>Celková cena predpokladaného množstva_Časť 3. príslušenstvo v EUR bez DPH</t>
  </si>
  <si>
    <t>Výška DPH spolu v EUR (sadzba 23%)</t>
  </si>
  <si>
    <t>Celková cena za celý predmet zákazky v EUR bez DPH</t>
  </si>
  <si>
    <t>Celková cena za celý predmet zákazky v EUR vrátane DPH</t>
  </si>
  <si>
    <t>Komponent na zapracovanie do splátky za prenájom Časť 1.</t>
  </si>
  <si>
    <t>POZICIA/KAT. VOZ</t>
  </si>
  <si>
    <t>ZÁKLADNÝ POPIS</t>
  </si>
  <si>
    <t>REALIZACIA</t>
  </si>
  <si>
    <t>POCET NA VOZIDLO</t>
  </si>
  <si>
    <t>MESAČNÁ SPLÁTKA bez DPH na 60 mesiacov prenájom
[EUR / VOZ]</t>
  </si>
  <si>
    <t>CELKOVÁ CENA bez DPH za 60 mesiacov prenájom
[EUR / VOZ]</t>
  </si>
  <si>
    <t>Predpokladané objednané množstvo v EUR bez DPH</t>
  </si>
  <si>
    <t>Predpokladaný počet</t>
  </si>
  <si>
    <t>Rozmer A
[cm]</t>
  </si>
  <si>
    <t>Rozmer B
[cm]</t>
  </si>
  <si>
    <t>PLOCHA
[m2]</t>
  </si>
  <si>
    <t>DAM A</t>
  </si>
  <si>
    <t>LOGO BVS</t>
  </si>
  <si>
    <t>Poruchova Sluzba + Tel.cislo</t>
  </si>
  <si>
    <t>Zásahové vozidlo/Servisné vozidlo</t>
  </si>
  <si>
    <t>Reflexny pas</t>
  </si>
  <si>
    <t>DAS A</t>
  </si>
  <si>
    <t>DAM A5</t>
  </si>
  <si>
    <t>DAS A6</t>
  </si>
  <si>
    <t>DAS B</t>
  </si>
  <si>
    <t>DAS B6</t>
  </si>
  <si>
    <t>NAT</t>
  </si>
  <si>
    <t xml:space="preserve">OAS         </t>
  </si>
  <si>
    <t>LOGO BVS + Poruchova Sluzba + Tel.cislo</t>
  </si>
  <si>
    <t>Celková suma za_Časť 1. polep vozidiel</t>
  </si>
  <si>
    <t>Komponent na zapracovanie do splátky za prenájom Časť 2.</t>
  </si>
  <si>
    <t>MESAČNÁ SPLÁTKA na 60 mesiacov prenájom
[EUR / VOZ]</t>
  </si>
  <si>
    <t>CELKOVÁ CENA za 60 mesiacov prenájom
[EUR / VOZ]</t>
  </si>
  <si>
    <t>Všetky kategórie vozidiel</t>
  </si>
  <si>
    <t xml:space="preserve">Maják pozícia 1 </t>
  </si>
  <si>
    <t>Maják pozícia 2</t>
  </si>
  <si>
    <t>Maják pozícia 3</t>
  </si>
  <si>
    <t>Maják pozícia 4</t>
  </si>
  <si>
    <t>Názorné zobrazenie komponentov:</t>
  </si>
  <si>
    <t>Svetelná signalizácia BVS</t>
  </si>
  <si>
    <t>Výška 80 mm</t>
  </si>
  <si>
    <t>rozmer: 355 x 205 x 53mm</t>
  </si>
  <si>
    <t>MAJÁKOVÉ RAMPY</t>
  </si>
  <si>
    <t>Navádzacia alej s ovládačkou</t>
  </si>
  <si>
    <t>Rozsah:</t>
  </si>
  <si>
    <r>
      <t xml:space="preserve"> </t>
    </r>
    <r>
      <rPr>
        <sz val="11"/>
        <color theme="1"/>
        <rFont val="Calibri"/>
        <family val="2"/>
        <charset val="238"/>
      </rPr>
      <t>· d</t>
    </r>
    <r>
      <rPr>
        <sz val="11"/>
        <color theme="1"/>
        <rFont val="Calibri"/>
        <family val="2"/>
        <charset val="238"/>
        <scheme val="minor"/>
      </rPr>
      <t>odávka a montáž vrátane vnútorných rozvodov elektroinštalácie s umiestnením ovládacích prvkov ľahko dostupných z miesta vodiča</t>
    </r>
  </si>
  <si>
    <t>Všeobecné požiadavky:</t>
  </si>
  <si>
    <t xml:space="preserve"> · výstražné svetlá musia byť homologizované podľa technických požiadaviek uvedených v § 19 odsek 1 vyhlášky  č. 464/2009 Z.z.</t>
  </si>
  <si>
    <t xml:space="preserve"> · výstražné svetlá musia byť oranžovej farby</t>
  </si>
  <si>
    <t xml:space="preserve"> · výstražné svetlá musia byť s LED technológiou</t>
  </si>
  <si>
    <t xml:space="preserve">Pozn. Obstarávateľ bude pre majákové rampy akceptovať pre rozmer s pôvodnou dĺžkou 1020 mm aj prevedenie dĺžky od 1000 mm do 1100 mm </t>
  </si>
  <si>
    <t>pre rozmer s pôvodnou dĺžkou 492 mm bude Obstarávateľ akceptovať aj prevedenie dĺžky od 450 mm do 500 mm</t>
  </si>
  <si>
    <t>V prípade Navádzacej aleje s ovládačkou Obstarávateľ bude akceptovať rozmer od 1100mm do 1200 mm</t>
  </si>
  <si>
    <t>Komponent na zapracovanie do splátky za prenájom Časť 3.</t>
  </si>
  <si>
    <t>p.č.</t>
  </si>
  <si>
    <t>Vysvetlivky</t>
  </si>
  <si>
    <t>Kategória DAM – ľavá strana</t>
  </si>
  <si>
    <t>Kategória DAS A pravá a  ľavá strana</t>
  </si>
  <si>
    <t>Kategória DAS B – ľavá a pravá strana</t>
  </si>
  <si>
    <r>
      <t xml:space="preserve">Elektro-mech. </t>
    </r>
    <r>
      <rPr>
        <u/>
        <sz val="11"/>
        <color rgb="FFFF0000"/>
        <rFont val="Calibri"/>
        <family val="2"/>
        <charset val="238"/>
        <scheme val="minor"/>
      </rPr>
      <t>portálový žeriav v nákladnom priestore, nosnosť min. 300 kg</t>
    </r>
  </si>
  <si>
    <t>Nevyhnutnou súčasťou regálovej zostavy je bezpečnostná podlaha a obloženie ložného priestoru automobilu</t>
  </si>
  <si>
    <t xml:space="preserve">VÝBAVY VOZIDIEL </t>
  </si>
  <si>
    <t>1. Kategória DAM – ľavá strana</t>
  </si>
  <si>
    <t>2. Kategória DAS A pravá a  ľavá strana</t>
  </si>
  <si>
    <t xml:space="preserve">Bezpečnostná podlaha </t>
  </si>
  <si>
    <t xml:space="preserve">Obloženie bokov automobilu </t>
  </si>
  <si>
    <t>Dôležité !!!</t>
  </si>
  <si>
    <t>Nevyhnutnou súčasťou regálovej zostavy je podlaha a obloženie ložného priestoru automobilu</t>
  </si>
  <si>
    <t>3. Kategória DAS B – ľavá a pravá strana</t>
  </si>
  <si>
    <r>
      <t xml:space="preserve">4. Elektro-mech. </t>
    </r>
    <r>
      <rPr>
        <b/>
        <sz val="11"/>
        <color rgb="FFFF0000"/>
        <rFont val="Calibri"/>
        <family val="2"/>
        <charset val="238"/>
        <scheme val="minor"/>
      </rPr>
      <t>portálový žeriav v nákladnom priestore, nosnosť min. 300 kg</t>
    </r>
  </si>
  <si>
    <t>Nosnosť min. 300 kg</t>
  </si>
  <si>
    <t>Dĺžka výsuvného ramena min. 200 cm</t>
  </si>
  <si>
    <t>Spĺňa normu: CE, EN-14492-2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</si>
</sst>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_-* #,##0.00\ [$€-1]_-;\-* #,##0.00\ [$€-1]_-;_-* &quot;-&quot;??\ [$€-1]_-;_-@_-"/>
  </numFmts>
  <fonts count="4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rgb="FF231F20"/>
      <name val="Tahoma"/>
      <family val="2"/>
      <charset val="238"/>
    </font>
    <font>
      <b/>
      <sz val="10"/>
      <color theme="1"/>
      <name val="Tahoma"/>
      <family val="2"/>
      <charset val="238"/>
    </font>
    <font>
      <sz val="20"/>
      <color rgb="FF231F2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18"/>
      <color rgb="FF231F20"/>
      <name val="Arial"/>
      <family val="2"/>
      <charset val="238"/>
    </font>
    <font>
      <sz val="8"/>
      <color rgb="FF231F20"/>
      <name val="Trebuchet MS"/>
      <family val="2"/>
      <charset val="238"/>
    </font>
    <font>
      <b/>
      <sz val="12"/>
      <color rgb="FF231F20"/>
      <name val="Arial"/>
      <family val="2"/>
      <charset val="238"/>
    </font>
    <font>
      <sz val="24"/>
      <color rgb="FF231F2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Trebuchet MS"/>
      <family val="2"/>
      <charset val="238"/>
    </font>
    <font>
      <b/>
      <u/>
      <sz val="13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231F20"/>
      <name val="Trebuchet MS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rgb="FFFFFFFF"/>
      <name val="Proba Pro"/>
      <family val="2"/>
    </font>
    <font>
      <sz val="16"/>
      <color theme="1"/>
      <name val="Calibri"/>
      <family val="2"/>
      <charset val="238"/>
      <scheme val="minor"/>
    </font>
    <font>
      <b/>
      <sz val="16"/>
      <color rgb="FFFFFFFF"/>
      <name val="Calibri"/>
      <family val="2"/>
      <charset val="238"/>
      <scheme val="minor"/>
    </font>
    <font>
      <sz val="16"/>
      <color theme="1"/>
      <name val="Proba Pro"/>
      <family val="2"/>
    </font>
    <font>
      <b/>
      <sz val="16"/>
      <color theme="1"/>
      <name val="Proba Pro"/>
      <family val="2"/>
    </font>
    <font>
      <sz val="16"/>
      <name val="Proba Pro"/>
      <family val="2"/>
    </font>
    <font>
      <b/>
      <sz val="16"/>
      <color theme="1"/>
      <name val="Calibri"/>
      <family val="2"/>
      <charset val="238"/>
      <scheme val="minor"/>
    </font>
    <font>
      <b/>
      <sz val="16"/>
      <name val="Proba Pro"/>
      <family val="2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color theme="1"/>
      <name val="Proba pro"/>
      <charset val="238"/>
    </font>
    <font>
      <sz val="11"/>
      <color rgb="FFFF0000"/>
      <name val="Calibri"/>
      <family val="2"/>
      <charset val="238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29999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3" fillId="0" borderId="24" xfId="0" applyFont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6" borderId="17" xfId="0" applyFont="1" applyFill="1" applyBorder="1" applyAlignment="1">
      <alignment horizontal="left" vertical="center"/>
    </xf>
    <xf numFmtId="0" fontId="1" fillId="6" borderId="21" xfId="0" applyFont="1" applyFill="1" applyBorder="1"/>
    <xf numFmtId="0" fontId="1" fillId="6" borderId="24" xfId="0" applyFont="1" applyFill="1" applyBorder="1"/>
    <xf numFmtId="0" fontId="1" fillId="0" borderId="28" xfId="0" applyFont="1" applyBorder="1" applyAlignment="1">
      <alignment vertical="center"/>
    </xf>
    <xf numFmtId="0" fontId="0" fillId="0" borderId="18" xfId="0" applyBorder="1"/>
    <xf numFmtId="0" fontId="0" fillId="0" borderId="22" xfId="0" applyBorder="1"/>
    <xf numFmtId="0" fontId="0" fillId="0" borderId="18" xfId="0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21" fillId="0" borderId="0" xfId="0" applyFont="1"/>
    <xf numFmtId="0" fontId="22" fillId="0" borderId="0" xfId="0" applyFont="1" applyAlignment="1">
      <alignment horizontal="right" vertical="center"/>
    </xf>
    <xf numFmtId="0" fontId="1" fillId="0" borderId="20" xfId="0" applyFont="1" applyBorder="1"/>
    <xf numFmtId="0" fontId="0" fillId="0" borderId="45" xfId="0" applyBorder="1"/>
    <xf numFmtId="0" fontId="0" fillId="0" borderId="46" xfId="0" applyBorder="1"/>
    <xf numFmtId="0" fontId="0" fillId="0" borderId="36" xfId="0" applyBorder="1"/>
    <xf numFmtId="0" fontId="0" fillId="0" borderId="47" xfId="0" applyBorder="1"/>
    <xf numFmtId="0" fontId="1" fillId="0" borderId="36" xfId="0" applyFont="1" applyBorder="1"/>
    <xf numFmtId="0" fontId="0" fillId="0" borderId="23" xfId="0" applyBorder="1"/>
    <xf numFmtId="0" fontId="0" fillId="0" borderId="19" xfId="0" applyBorder="1"/>
    <xf numFmtId="0" fontId="0" fillId="0" borderId="39" xfId="0" applyBorder="1"/>
    <xf numFmtId="1" fontId="3" fillId="0" borderId="48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1" fontId="3" fillId="0" borderId="49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horizontal="right" vertical="center"/>
    </xf>
    <xf numFmtId="0" fontId="1" fillId="0" borderId="30" xfId="0" applyFont="1" applyBorder="1" applyAlignment="1">
      <alignment wrapText="1"/>
    </xf>
    <xf numFmtId="165" fontId="0" fillId="0" borderId="28" xfId="0" applyNumberFormat="1" applyBorder="1"/>
    <xf numFmtId="165" fontId="1" fillId="0" borderId="32" xfId="0" applyNumberFormat="1" applyFont="1" applyBorder="1" applyAlignment="1">
      <alignment horizontal="right"/>
    </xf>
    <xf numFmtId="0" fontId="3" fillId="0" borderId="21" xfId="0" applyFont="1" applyBorder="1" applyAlignment="1">
      <alignment vertical="center"/>
    </xf>
    <xf numFmtId="165" fontId="3" fillId="0" borderId="25" xfId="0" applyNumberFormat="1" applyFont="1" applyBorder="1" applyAlignment="1" applyProtection="1">
      <alignment horizontal="right" vertical="center"/>
      <protection locked="0"/>
    </xf>
    <xf numFmtId="165" fontId="3" fillId="0" borderId="14" xfId="0" applyNumberFormat="1" applyFont="1" applyBorder="1" applyAlignment="1" applyProtection="1">
      <alignment horizontal="right" vertical="center"/>
      <protection locked="0"/>
    </xf>
    <xf numFmtId="4" fontId="29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9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29" fillId="0" borderId="1" xfId="0" applyNumberFormat="1" applyFont="1" applyBorder="1" applyAlignment="1">
      <alignment horizontal="right" vertical="center" wrapText="1"/>
    </xf>
    <xf numFmtId="4" fontId="29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29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28" fillId="4" borderId="10" xfId="0" applyFont="1" applyFill="1" applyBorder="1" applyAlignment="1">
      <alignment vertical="center" wrapText="1"/>
    </xf>
    <xf numFmtId="4" fontId="31" fillId="4" borderId="1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25" fillId="0" borderId="0" xfId="0" applyFont="1"/>
    <xf numFmtId="165" fontId="28" fillId="0" borderId="21" xfId="0" applyNumberFormat="1" applyFont="1" applyBorder="1" applyAlignment="1">
      <alignment horizontal="right"/>
    </xf>
    <xf numFmtId="4" fontId="28" fillId="0" borderId="0" xfId="0" applyNumberFormat="1" applyFont="1" applyAlignment="1">
      <alignment horizontal="right"/>
    </xf>
    <xf numFmtId="165" fontId="28" fillId="0" borderId="24" xfId="0" applyNumberFormat="1" applyFont="1" applyBorder="1" applyAlignment="1">
      <alignment horizontal="right"/>
    </xf>
    <xf numFmtId="165" fontId="28" fillId="0" borderId="26" xfId="0" applyNumberFormat="1" applyFont="1" applyBorder="1" applyAlignment="1">
      <alignment horizontal="right"/>
    </xf>
    <xf numFmtId="165" fontId="28" fillId="7" borderId="22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6" borderId="17" xfId="0" applyFont="1" applyFill="1" applyBorder="1" applyAlignment="1">
      <alignment vertical="center"/>
    </xf>
    <xf numFmtId="0" fontId="1" fillId="5" borderId="17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65" fontId="33" fillId="0" borderId="0" xfId="0" applyNumberFormat="1" applyFont="1"/>
    <xf numFmtId="0" fontId="19" fillId="0" borderId="29" xfId="0" applyFont="1" applyBorder="1"/>
    <xf numFmtId="0" fontId="19" fillId="0" borderId="34" xfId="0" applyFont="1" applyBorder="1"/>
    <xf numFmtId="0" fontId="34" fillId="0" borderId="34" xfId="0" applyFont="1" applyBorder="1"/>
    <xf numFmtId="165" fontId="0" fillId="0" borderId="22" xfId="0" applyNumberFormat="1" applyBorder="1"/>
    <xf numFmtId="0" fontId="0" fillId="0" borderId="17" xfId="0" applyBorder="1"/>
    <xf numFmtId="0" fontId="0" fillId="0" borderId="22" xfId="0" applyBorder="1" applyAlignment="1">
      <alignment vertical="center"/>
    </xf>
    <xf numFmtId="0" fontId="1" fillId="0" borderId="28" xfId="0" applyFont="1" applyBorder="1"/>
    <xf numFmtId="0" fontId="3" fillId="0" borderId="53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right" vertical="center"/>
    </xf>
    <xf numFmtId="164" fontId="3" fillId="0" borderId="50" xfId="0" applyNumberFormat="1" applyFont="1" applyBorder="1" applyAlignment="1">
      <alignment horizontal="right" vertical="center"/>
    </xf>
    <xf numFmtId="1" fontId="3" fillId="0" borderId="54" xfId="0" applyNumberFormat="1" applyFont="1" applyBorder="1" applyAlignment="1">
      <alignment horizontal="right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6" borderId="26" xfId="0" applyFont="1" applyFill="1" applyBorder="1"/>
    <xf numFmtId="0" fontId="19" fillId="0" borderId="33" xfId="0" applyFont="1" applyBorder="1"/>
    <xf numFmtId="165" fontId="0" fillId="0" borderId="1" xfId="0" applyNumberFormat="1" applyBorder="1"/>
    <xf numFmtId="165" fontId="0" fillId="0" borderId="11" xfId="0" applyNumberFormat="1" applyBorder="1" applyProtection="1">
      <protection locked="0"/>
    </xf>
    <xf numFmtId="165" fontId="0" fillId="0" borderId="12" xfId="0" applyNumberFormat="1" applyBorder="1"/>
    <xf numFmtId="165" fontId="0" fillId="0" borderId="25" xfId="0" applyNumberFormat="1" applyBorder="1" applyProtection="1">
      <protection locked="0"/>
    </xf>
    <xf numFmtId="165" fontId="0" fillId="0" borderId="14" xfId="0" applyNumberFormat="1" applyBorder="1" applyProtection="1">
      <protection locked="0"/>
    </xf>
    <xf numFmtId="165" fontId="0" fillId="0" borderId="15" xfId="0" applyNumberFormat="1" applyBorder="1"/>
    <xf numFmtId="0" fontId="32" fillId="0" borderId="0" xfId="0" applyFont="1" applyAlignment="1">
      <alignment horizontal="center" vertical="center"/>
    </xf>
    <xf numFmtId="0" fontId="28" fillId="4" borderId="10" xfId="0" applyFont="1" applyFill="1" applyBorder="1" applyAlignment="1">
      <alignment horizontal="left" vertical="center" wrapText="1"/>
    </xf>
    <xf numFmtId="4" fontId="29" fillId="7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</xf>
    <xf numFmtId="1" fontId="3" fillId="0" borderId="44" xfId="0" applyNumberFormat="1" applyFont="1" applyBorder="1" applyAlignment="1">
      <alignment horizontal="right" vertical="center"/>
    </xf>
    <xf numFmtId="1" fontId="3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4" fontId="31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29" fillId="7" borderId="0" xfId="0" applyNumberFormat="1" applyFont="1" applyFill="1" applyAlignment="1" applyProtection="1">
      <alignment horizontal="right" vertical="center" wrapText="1"/>
      <protection locked="0"/>
    </xf>
    <xf numFmtId="4" fontId="29" fillId="0" borderId="6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165" fontId="3" fillId="0" borderId="49" xfId="0" applyNumberFormat="1" applyFont="1" applyBorder="1" applyAlignment="1">
      <alignment horizontal="right" vertical="center"/>
    </xf>
    <xf numFmtId="165" fontId="3" fillId="0" borderId="57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>
      <alignment horizontal="right" vertical="center"/>
    </xf>
    <xf numFmtId="165" fontId="0" fillId="0" borderId="48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49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5" fontId="0" fillId="0" borderId="7" xfId="0" applyNumberFormat="1" applyBorder="1"/>
    <xf numFmtId="165" fontId="0" fillId="0" borderId="49" xfId="0" applyNumberFormat="1" applyBorder="1"/>
    <xf numFmtId="165" fontId="23" fillId="0" borderId="23" xfId="0" applyNumberFormat="1" applyFont="1" applyBorder="1" applyAlignment="1">
      <alignment horizontal="right" vertical="center"/>
    </xf>
    <xf numFmtId="49" fontId="0" fillId="0" borderId="28" xfId="0" applyNumberFormat="1" applyBorder="1" applyAlignment="1">
      <alignment horizontal="right"/>
    </xf>
    <xf numFmtId="165" fontId="0" fillId="0" borderId="48" xfId="0" applyNumberFormat="1" applyBorder="1"/>
    <xf numFmtId="165" fontId="0" fillId="0" borderId="40" xfId="0" applyNumberFormat="1" applyBorder="1"/>
    <xf numFmtId="165" fontId="0" fillId="0" borderId="4" xfId="0" applyNumberFormat="1" applyBorder="1"/>
    <xf numFmtId="165" fontId="3" fillId="0" borderId="4" xfId="0" applyNumberFormat="1" applyFont="1" applyBorder="1" applyAlignment="1">
      <alignment horizontal="right" vertical="center"/>
    </xf>
    <xf numFmtId="0" fontId="3" fillId="0" borderId="24" xfId="0" applyFont="1" applyBorder="1"/>
    <xf numFmtId="0" fontId="3" fillId="0" borderId="29" xfId="0" applyFont="1" applyBorder="1" applyAlignment="1">
      <alignment horizontal="left" wrapText="1"/>
    </xf>
    <xf numFmtId="165" fontId="3" fillId="0" borderId="11" xfId="0" applyNumberFormat="1" applyFont="1" applyBorder="1" applyAlignment="1" applyProtection="1">
      <alignment horizontal="right"/>
      <protection locked="0"/>
    </xf>
    <xf numFmtId="165" fontId="3" fillId="0" borderId="8" xfId="0" applyNumberFormat="1" applyFont="1" applyBorder="1" applyAlignment="1">
      <alignment horizontal="right"/>
    </xf>
    <xf numFmtId="0" fontId="0" fillId="0" borderId="8" xfId="0" applyBorder="1"/>
    <xf numFmtId="0" fontId="3" fillId="0" borderId="34" xfId="0" applyFont="1" applyBorder="1" applyAlignment="1">
      <alignment horizontal="left" wrapText="1"/>
    </xf>
    <xf numFmtId="165" fontId="3" fillId="0" borderId="25" xfId="0" applyNumberFormat="1" applyFont="1" applyBorder="1" applyAlignment="1" applyProtection="1">
      <alignment horizontal="right"/>
      <protection locked="0"/>
    </xf>
    <xf numFmtId="165" fontId="3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26" xfId="0" applyFont="1" applyBorder="1"/>
    <xf numFmtId="0" fontId="3" fillId="0" borderId="33" xfId="0" applyFont="1" applyBorder="1" applyAlignment="1">
      <alignment horizontal="left" wrapText="1"/>
    </xf>
    <xf numFmtId="165" fontId="3" fillId="0" borderId="14" xfId="0" applyNumberFormat="1" applyFont="1" applyBorder="1" applyAlignment="1" applyProtection="1">
      <alignment horizontal="right"/>
      <protection locked="0"/>
    </xf>
    <xf numFmtId="165" fontId="3" fillId="0" borderId="15" xfId="0" applyNumberFormat="1" applyFont="1" applyBorder="1" applyAlignment="1">
      <alignment horizontal="right"/>
    </xf>
    <xf numFmtId="0" fontId="0" fillId="0" borderId="6" xfId="0" applyBorder="1"/>
    <xf numFmtId="4" fontId="29" fillId="8" borderId="59" xfId="0" applyNumberFormat="1" applyFont="1" applyFill="1" applyBorder="1" applyAlignment="1">
      <alignment horizontal="right" vertical="center" wrapText="1"/>
    </xf>
    <xf numFmtId="0" fontId="3" fillId="0" borderId="37" xfId="0" applyFont="1" applyBorder="1" applyAlignment="1">
      <alignment vertical="center"/>
    </xf>
    <xf numFmtId="165" fontId="3" fillId="0" borderId="60" xfId="0" applyNumberFormat="1" applyFont="1" applyBorder="1" applyAlignment="1" applyProtection="1">
      <alignment horizontal="right" vertical="center"/>
      <protection locked="0"/>
    </xf>
    <xf numFmtId="0" fontId="36" fillId="0" borderId="6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right" vertical="center"/>
    </xf>
    <xf numFmtId="164" fontId="36" fillId="0" borderId="6" xfId="0" applyNumberFormat="1" applyFont="1" applyBorder="1" applyAlignment="1">
      <alignment horizontal="right" vertical="center"/>
    </xf>
    <xf numFmtId="1" fontId="36" fillId="0" borderId="2" xfId="0" applyNumberFormat="1" applyFont="1" applyBorder="1" applyAlignment="1">
      <alignment horizontal="right" vertical="center"/>
    </xf>
    <xf numFmtId="0" fontId="36" fillId="0" borderId="37" xfId="0" applyFont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1" fontId="36" fillId="0" borderId="61" xfId="0" applyNumberFormat="1" applyFont="1" applyBorder="1" applyAlignment="1">
      <alignment horizontal="right" vertical="center"/>
    </xf>
    <xf numFmtId="0" fontId="33" fillId="0" borderId="0" xfId="0" applyFont="1"/>
    <xf numFmtId="0" fontId="38" fillId="0" borderId="0" xfId="0" applyFont="1"/>
    <xf numFmtId="0" fontId="38" fillId="0" borderId="18" xfId="0" applyFont="1" applyBorder="1" applyAlignment="1">
      <alignment vertical="center"/>
    </xf>
    <xf numFmtId="0" fontId="33" fillId="0" borderId="22" xfId="0" applyFont="1" applyBorder="1" applyAlignment="1">
      <alignment vertical="center" wrapText="1"/>
    </xf>
    <xf numFmtId="1" fontId="39" fillId="0" borderId="48" xfId="0" applyNumberFormat="1" applyFont="1" applyBorder="1" applyAlignment="1">
      <alignment horizontal="right" vertical="center"/>
    </xf>
    <xf numFmtId="0" fontId="28" fillId="4" borderId="7" xfId="0" applyFont="1" applyFill="1" applyBorder="1" applyAlignment="1">
      <alignment horizontal="left" vertical="center" wrapText="1"/>
    </xf>
    <xf numFmtId="0" fontId="28" fillId="4" borderId="10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8" fillId="0" borderId="34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8" fillId="0" borderId="43" xfId="0" applyFont="1" applyBorder="1" applyAlignment="1">
      <alignment horizontal="left"/>
    </xf>
    <xf numFmtId="0" fontId="28" fillId="3" borderId="40" xfId="0" applyFont="1" applyFill="1" applyBorder="1" applyAlignment="1">
      <alignment horizontal="left"/>
    </xf>
    <xf numFmtId="0" fontId="28" fillId="3" borderId="41" xfId="0" applyFont="1" applyFill="1" applyBorder="1" applyAlignment="1">
      <alignment horizontal="left"/>
    </xf>
    <xf numFmtId="0" fontId="28" fillId="3" borderId="42" xfId="0" applyFont="1" applyFill="1" applyBorder="1" applyAlignment="1">
      <alignment horizontal="left"/>
    </xf>
    <xf numFmtId="0" fontId="28" fillId="0" borderId="33" xfId="0" applyFont="1" applyBorder="1" applyAlignment="1">
      <alignment horizontal="left"/>
    </xf>
    <xf numFmtId="0" fontId="28" fillId="0" borderId="35" xfId="0" applyFont="1" applyBorder="1" applyAlignment="1">
      <alignment horizontal="left"/>
    </xf>
    <xf numFmtId="0" fontId="28" fillId="0" borderId="27" xfId="0" applyFont="1" applyBorder="1" applyAlignment="1">
      <alignment horizontal="left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3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31" xfId="0" applyFont="1" applyBorder="1"/>
    <xf numFmtId="0" fontId="4" fillId="0" borderId="32" xfId="0" applyFont="1" applyBorder="1"/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5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19" xfId="0" applyFont="1" applyBorder="1"/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4" Type="http://schemas.openxmlformats.org/officeDocument/2006/relationships/image" Target="../media/image2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10" Type="http://schemas.openxmlformats.org/officeDocument/2006/relationships/image" Target="../media/image35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457200</xdr:colOff>
      <xdr:row>86</xdr:row>
      <xdr:rowOff>144780</xdr:rowOff>
    </xdr:from>
    <xdr:ext cx="2171700" cy="742950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44975" y="12460605"/>
          <a:ext cx="217170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20</xdr:col>
      <xdr:colOff>87630</xdr:colOff>
      <xdr:row>74</xdr:row>
      <xdr:rowOff>15240</xdr:rowOff>
    </xdr:from>
    <xdr:ext cx="3124200" cy="1266825"/>
    <xdr:pic>
      <xdr:nvPicPr>
        <xdr:cNvPr id="23" name="image35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318480" y="10702290"/>
          <a:ext cx="31242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</xdr:colOff>
      <xdr:row>6</xdr:row>
      <xdr:rowOff>66675</xdr:rowOff>
    </xdr:from>
    <xdr:ext cx="2581275" cy="1162050"/>
    <xdr:pic>
      <xdr:nvPicPr>
        <xdr:cNvPr id="24" name="image28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435840" y="1524000"/>
          <a:ext cx="25812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289560</xdr:colOff>
      <xdr:row>6</xdr:row>
      <xdr:rowOff>13335</xdr:rowOff>
    </xdr:from>
    <xdr:ext cx="2333625" cy="1209675"/>
    <xdr:pic>
      <xdr:nvPicPr>
        <xdr:cNvPr id="27" name="image26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034260" y="1470660"/>
          <a:ext cx="23336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289560</xdr:colOff>
      <xdr:row>6</xdr:row>
      <xdr:rowOff>57150</xdr:rowOff>
    </xdr:from>
    <xdr:ext cx="2314575" cy="1104900"/>
    <xdr:pic>
      <xdr:nvPicPr>
        <xdr:cNvPr id="28" name="image11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7358360" y="1514475"/>
          <a:ext cx="231457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232410</xdr:colOff>
      <xdr:row>29</xdr:row>
      <xdr:rowOff>45720</xdr:rowOff>
    </xdr:from>
    <xdr:ext cx="2800350" cy="1171575"/>
    <xdr:pic>
      <xdr:nvPicPr>
        <xdr:cNvPr id="29" name="image30.pn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653010" y="4598670"/>
          <a:ext cx="28003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91440</xdr:colOff>
      <xdr:row>29</xdr:row>
      <xdr:rowOff>83820</xdr:rowOff>
    </xdr:from>
    <xdr:ext cx="2324100" cy="1200150"/>
    <xdr:pic>
      <xdr:nvPicPr>
        <xdr:cNvPr id="33" name="image37.pn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417165" y="4636770"/>
          <a:ext cx="2324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135255</xdr:colOff>
      <xdr:row>30</xdr:row>
      <xdr:rowOff>81915</xdr:rowOff>
    </xdr:from>
    <xdr:ext cx="2266950" cy="1009650"/>
    <xdr:pic>
      <xdr:nvPicPr>
        <xdr:cNvPr id="36" name="image10.pn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785080" y="4815840"/>
          <a:ext cx="226695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</xdr:colOff>
      <xdr:row>18</xdr:row>
      <xdr:rowOff>19050</xdr:rowOff>
    </xdr:from>
    <xdr:ext cx="2419350" cy="1152525"/>
    <xdr:pic>
      <xdr:nvPicPr>
        <xdr:cNvPr id="37" name="image17.pn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035915" y="3133725"/>
          <a:ext cx="24193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135255</xdr:colOff>
      <xdr:row>18</xdr:row>
      <xdr:rowOff>112395</xdr:rowOff>
    </xdr:from>
    <xdr:ext cx="2228850" cy="1019175"/>
    <xdr:pic>
      <xdr:nvPicPr>
        <xdr:cNvPr id="38" name="image15.pn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879955" y="3227070"/>
          <a:ext cx="222885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30480</xdr:colOff>
      <xdr:row>18</xdr:row>
      <xdr:rowOff>49530</xdr:rowOff>
    </xdr:from>
    <xdr:ext cx="2276475" cy="1162050"/>
    <xdr:pic>
      <xdr:nvPicPr>
        <xdr:cNvPr id="39" name="image22.pn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7099280" y="3164205"/>
          <a:ext cx="22764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100965</xdr:colOff>
      <xdr:row>37</xdr:row>
      <xdr:rowOff>167640</xdr:rowOff>
    </xdr:from>
    <xdr:ext cx="2867025" cy="1343025"/>
    <xdr:pic>
      <xdr:nvPicPr>
        <xdr:cNvPr id="40" name="image12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21640" y="5806440"/>
          <a:ext cx="28670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51435</xdr:colOff>
      <xdr:row>38</xdr:row>
      <xdr:rowOff>95250</xdr:rowOff>
    </xdr:from>
    <xdr:ext cx="2428875" cy="1152525"/>
    <xdr:pic>
      <xdr:nvPicPr>
        <xdr:cNvPr id="41" name="image19.pn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5377160" y="5915025"/>
          <a:ext cx="24288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146685</xdr:colOff>
      <xdr:row>38</xdr:row>
      <xdr:rowOff>152400</xdr:rowOff>
    </xdr:from>
    <xdr:ext cx="2457450" cy="1076325"/>
    <xdr:pic>
      <xdr:nvPicPr>
        <xdr:cNvPr id="42" name="image16.pn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796510" y="5972175"/>
          <a:ext cx="24574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49</xdr:row>
      <xdr:rowOff>167640</xdr:rowOff>
    </xdr:from>
    <xdr:ext cx="2476500" cy="1400175"/>
    <xdr:pic>
      <xdr:nvPicPr>
        <xdr:cNvPr id="43" name="image13.pn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578715" y="7425690"/>
          <a:ext cx="24765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400050</xdr:colOff>
      <xdr:row>50</xdr:row>
      <xdr:rowOff>165735</xdr:rowOff>
    </xdr:from>
    <xdr:ext cx="2495550" cy="1266825"/>
    <xdr:pic>
      <xdr:nvPicPr>
        <xdr:cNvPr id="44" name="image27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5144750" y="7604760"/>
          <a:ext cx="24955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60</xdr:row>
      <xdr:rowOff>78105</xdr:rowOff>
    </xdr:from>
    <xdr:ext cx="2562225" cy="1447800"/>
    <xdr:pic>
      <xdr:nvPicPr>
        <xdr:cNvPr id="45" name="image13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578715" y="8774430"/>
          <a:ext cx="25622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398145</xdr:colOff>
      <xdr:row>60</xdr:row>
      <xdr:rowOff>140970</xdr:rowOff>
    </xdr:from>
    <xdr:ext cx="2619375" cy="1400175"/>
    <xdr:pic>
      <xdr:nvPicPr>
        <xdr:cNvPr id="46" name="image23.pn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5142845" y="8837295"/>
          <a:ext cx="2619375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129540</xdr:colOff>
      <xdr:row>73</xdr:row>
      <xdr:rowOff>173355</xdr:rowOff>
    </xdr:from>
    <xdr:ext cx="2847975" cy="1219200"/>
    <xdr:pic>
      <xdr:nvPicPr>
        <xdr:cNvPr id="47" name="image25.pn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550140" y="10679430"/>
          <a:ext cx="284797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13335</xdr:colOff>
      <xdr:row>85</xdr:row>
      <xdr:rowOff>154305</xdr:rowOff>
    </xdr:from>
    <xdr:ext cx="2314575" cy="809625"/>
    <xdr:pic>
      <xdr:nvPicPr>
        <xdr:cNvPr id="48" name="image14.pn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034010" y="12289155"/>
          <a:ext cx="23145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13335</xdr:colOff>
      <xdr:row>86</xdr:row>
      <xdr:rowOff>146685</xdr:rowOff>
    </xdr:from>
    <xdr:ext cx="2143125" cy="733425"/>
    <xdr:pic>
      <xdr:nvPicPr>
        <xdr:cNvPr id="49" name="image24.pn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4758035" y="12462510"/>
          <a:ext cx="214312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30480</xdr:colOff>
      <xdr:row>73</xdr:row>
      <xdr:rowOff>41910</xdr:rowOff>
    </xdr:from>
    <xdr:ext cx="3034665" cy="1428750"/>
    <xdr:pic>
      <xdr:nvPicPr>
        <xdr:cNvPr id="50" name="image36.pn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5356205" y="10547985"/>
          <a:ext cx="3034665" cy="1428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125058</xdr:colOff>
      <xdr:row>20</xdr:row>
      <xdr:rowOff>69581</xdr:rowOff>
    </xdr:from>
    <xdr:to>
      <xdr:col>1</xdr:col>
      <xdr:colOff>1595719</xdr:colOff>
      <xdr:row>27</xdr:row>
      <xdr:rowOff>170329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833" y="4927331"/>
          <a:ext cx="1470661" cy="164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45272</xdr:colOff>
      <xdr:row>33</xdr:row>
      <xdr:rowOff>180638</xdr:rowOff>
    </xdr:from>
    <xdr:to>
      <xdr:col>5</xdr:col>
      <xdr:colOff>2240</xdr:colOff>
      <xdr:row>39</xdr:row>
      <xdr:rowOff>53787</xdr:rowOff>
    </xdr:to>
    <xdr:grpSp>
      <xdr:nvGrpSpPr>
        <xdr:cNvPr id="3" name="Group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>
          <a:grpSpLocks/>
        </xdr:cNvGrpSpPr>
      </xdr:nvGrpSpPr>
      <xdr:grpSpPr bwMode="auto">
        <a:xfrm>
          <a:off x="2153472" y="7994313"/>
          <a:ext cx="5487818" cy="1714649"/>
          <a:chOff x="800" y="6819"/>
          <a:chExt cx="7363" cy="3525"/>
        </a:xfrm>
      </xdr:grpSpPr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0" y="6819"/>
            <a:ext cx="7363" cy="3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Text Box 1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3" y="8626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3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605789</xdr:colOff>
      <xdr:row>33</xdr:row>
      <xdr:rowOff>71717</xdr:rowOff>
    </xdr:from>
    <xdr:to>
      <xdr:col>11</xdr:col>
      <xdr:colOff>475129</xdr:colOff>
      <xdr:row>40</xdr:row>
      <xdr:rowOff>114300</xdr:rowOff>
    </xdr:to>
    <xdr:grpSp>
      <xdr:nvGrpSpPr>
        <xdr:cNvPr id="6" name="Group 1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>
          <a:grpSpLocks/>
        </xdr:cNvGrpSpPr>
      </xdr:nvGrpSpPr>
      <xdr:grpSpPr bwMode="auto">
        <a:xfrm>
          <a:off x="8241664" y="7879042"/>
          <a:ext cx="4520715" cy="2074583"/>
          <a:chOff x="9380" y="7248"/>
          <a:chExt cx="6116" cy="2869"/>
        </a:xfrm>
      </xdr:grpSpPr>
      <xdr:pic>
        <xdr:nvPicPr>
          <xdr:cNvPr id="7" name="Picture 13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0" y="7248"/>
            <a:ext cx="6116" cy="286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1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2" y="8392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4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628425</xdr:colOff>
      <xdr:row>20</xdr:row>
      <xdr:rowOff>44823</xdr:rowOff>
    </xdr:from>
    <xdr:to>
      <xdr:col>4</xdr:col>
      <xdr:colOff>416006</xdr:colOff>
      <xdr:row>27</xdr:row>
      <xdr:rowOff>29135</xdr:rowOff>
    </xdr:to>
    <xdr:pic>
      <xdr:nvPicPr>
        <xdr:cNvPr id="9" name="image5.jpe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600" y="4902573"/>
          <a:ext cx="2168831" cy="152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232457</xdr:colOff>
      <xdr:row>43</xdr:row>
      <xdr:rowOff>163836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009775" y="10448925"/>
          <a:ext cx="3128057" cy="35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334010" indent="-334645">
            <a:lnSpc>
              <a:spcPct val="102000"/>
            </a:lnSpc>
            <a:spcBef>
              <a:spcPts val="10"/>
            </a:spcBef>
            <a:spcAft>
              <a:spcPts val="0"/>
            </a:spcAft>
          </a:pP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dĺžka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492mm,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1020mm,</a:t>
          </a:r>
          <a:r>
            <a:rPr lang="sk-SK" sz="1000" spc="8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1092mm,</a:t>
          </a:r>
          <a:r>
            <a:rPr lang="sk-SK" sz="1000" spc="-31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voliteľná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farba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krytu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192255</xdr:colOff>
      <xdr:row>44</xdr:row>
      <xdr:rowOff>32521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8734425" y="10639425"/>
          <a:ext cx="1468605" cy="223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1340"/>
            </a:lnSpc>
            <a:spcAft>
              <a:spcPts val="0"/>
            </a:spcAft>
          </a:pP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dĺžka</a:t>
          </a:r>
          <a:r>
            <a:rPr lang="sk-SK" sz="1200" spc="15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 </a:t>
          </a: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1103mm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23</xdr:row>
      <xdr:rowOff>83820</xdr:rowOff>
    </xdr:from>
    <xdr:to>
      <xdr:col>2</xdr:col>
      <xdr:colOff>10159</xdr:colOff>
      <xdr:row>39</xdr:row>
      <xdr:rowOff>143509</xdr:rowOff>
    </xdr:to>
    <xdr:pic>
      <xdr:nvPicPr>
        <xdr:cNvPr id="2" name="Obrázok 1" descr="Obrázok, na ktorom je budova, zmenšený model, hračka, stroj&#10;&#10;Automaticky generovaný popi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160645"/>
          <a:ext cx="4099559" cy="310133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40</xdr:row>
      <xdr:rowOff>114300</xdr:rowOff>
    </xdr:from>
    <xdr:to>
      <xdr:col>2</xdr:col>
      <xdr:colOff>0</xdr:colOff>
      <xdr:row>54</xdr:row>
      <xdr:rowOff>30480</xdr:rowOff>
    </xdr:to>
    <xdr:pic>
      <xdr:nvPicPr>
        <xdr:cNvPr id="3" name="Obrázok 2" descr="Obrázok, na ktorom je stroj, zdravotnícke zariadenie, dizajn&#10;&#10;Automaticky generovaný popi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8429625"/>
          <a:ext cx="4126230" cy="25831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60</xdr:row>
      <xdr:rowOff>106680</xdr:rowOff>
    </xdr:from>
    <xdr:to>
      <xdr:col>2</xdr:col>
      <xdr:colOff>1905</xdr:colOff>
      <xdr:row>75</xdr:row>
      <xdr:rowOff>160020</xdr:rowOff>
    </xdr:to>
    <xdr:pic>
      <xdr:nvPicPr>
        <xdr:cNvPr id="4" name="Obrázok 3" descr="Obrázok, na ktorom je budova, zmenšený model, vnútri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2260580"/>
          <a:ext cx="4105275" cy="29108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77</xdr:row>
      <xdr:rowOff>45720</xdr:rowOff>
    </xdr:from>
    <xdr:to>
      <xdr:col>2</xdr:col>
      <xdr:colOff>1905</xdr:colOff>
      <xdr:row>90</xdr:row>
      <xdr:rowOff>95250</xdr:rowOff>
    </xdr:to>
    <xdr:pic>
      <xdr:nvPicPr>
        <xdr:cNvPr id="5" name="Obrázok 4" descr="Obrázok, na ktorom je stroj, snímka obrazovky, vnútri, dizajn&#10;&#10;Automaticky generovaný popi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15438120"/>
          <a:ext cx="4128135" cy="252603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91</xdr:row>
      <xdr:rowOff>99060</xdr:rowOff>
    </xdr:from>
    <xdr:to>
      <xdr:col>1</xdr:col>
      <xdr:colOff>4131945</xdr:colOff>
      <xdr:row>106</xdr:row>
      <xdr:rowOff>66041</xdr:rowOff>
    </xdr:to>
    <xdr:pic>
      <xdr:nvPicPr>
        <xdr:cNvPr id="6" name="Obrázok 5" descr="Obrázok, na ktorom je dizajn&#10;&#10; Automaticky generovaný popis so strednou spoľahlivosťou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8158460"/>
          <a:ext cx="4093845" cy="283083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115</xdr:row>
      <xdr:rowOff>22860</xdr:rowOff>
    </xdr:from>
    <xdr:to>
      <xdr:col>2</xdr:col>
      <xdr:colOff>0</xdr:colOff>
      <xdr:row>131</xdr:row>
      <xdr:rowOff>106046</xdr:rowOff>
    </xdr:to>
    <xdr:pic>
      <xdr:nvPicPr>
        <xdr:cNvPr id="7" name="Obrázok 6" descr="Obrázok, na ktorom je budova, vnútri&#10;&#10;Automaticky generovaný popis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2301835"/>
          <a:ext cx="4095750" cy="313118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132</xdr:row>
      <xdr:rowOff>7620</xdr:rowOff>
    </xdr:from>
    <xdr:to>
      <xdr:col>1</xdr:col>
      <xdr:colOff>4131945</xdr:colOff>
      <xdr:row>148</xdr:row>
      <xdr:rowOff>85090</xdr:rowOff>
    </xdr:to>
    <xdr:pic>
      <xdr:nvPicPr>
        <xdr:cNvPr id="8" name="Obrázok 7" descr="Obrázok, na ktorom je polica, snímka obrazovky, regále, dizajn&#10;&#10;Automaticky generovaný popi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5525095"/>
          <a:ext cx="4093845" cy="313182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149</xdr:row>
      <xdr:rowOff>91440</xdr:rowOff>
    </xdr:from>
    <xdr:to>
      <xdr:col>2</xdr:col>
      <xdr:colOff>1905</xdr:colOff>
      <xdr:row>164</xdr:row>
      <xdr:rowOff>87629</xdr:rowOff>
    </xdr:to>
    <xdr:pic>
      <xdr:nvPicPr>
        <xdr:cNvPr id="9" name="Obrázok 8" descr="Obrázok, na ktorom je snímka obrazovky, stroj, text, dizajn&#10;&#10;Automaticky generovaný popis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28847415"/>
          <a:ext cx="4067175" cy="28536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3182388</xdr:colOff>
      <xdr:row>192</xdr:row>
      <xdr:rowOff>67873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22AAB274-B9B4-41AC-A6D5-FC9973F90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32299275"/>
          <a:ext cx="3182388" cy="350639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5</xdr:col>
      <xdr:colOff>921294</xdr:colOff>
      <xdr:row>186</xdr:row>
      <xdr:rowOff>6828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50648A6B-20FE-42CB-A823-CB7FEB257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86500" y="32118300"/>
          <a:ext cx="3340644" cy="2540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H45"/>
  <sheetViews>
    <sheetView tabSelected="1" zoomScale="70" zoomScaleNormal="70" workbookViewId="0">
      <selection activeCell="E7" sqref="E7"/>
    </sheetView>
  </sheetViews>
  <sheetFormatPr defaultRowHeight="21"/>
  <cols>
    <col min="1" max="1" width="14.81640625" style="74" customWidth="1"/>
    <col min="2" max="2" width="44.26953125" style="75" customWidth="1"/>
    <col min="3" max="3" width="57.26953125" style="75" customWidth="1"/>
    <col min="4" max="4" width="32.453125" style="75" customWidth="1"/>
    <col min="5" max="5" width="57.1796875" style="75" customWidth="1"/>
    <col min="6" max="6" width="37.7265625" style="75" customWidth="1"/>
    <col min="7" max="7" width="55.81640625" style="75" customWidth="1"/>
    <col min="8" max="8" width="38.1796875" style="75" customWidth="1"/>
  </cols>
  <sheetData>
    <row r="1" spans="1:8">
      <c r="A1" s="81" t="s">
        <v>0</v>
      </c>
      <c r="H1" s="82" t="s">
        <v>1</v>
      </c>
    </row>
    <row r="3" spans="1:8" ht="26">
      <c r="A3" s="191" t="s">
        <v>2</v>
      </c>
      <c r="B3" s="191"/>
      <c r="C3" s="191"/>
      <c r="D3" s="191"/>
      <c r="E3" s="191"/>
      <c r="F3" s="191"/>
      <c r="G3" s="191"/>
      <c r="H3" s="191"/>
    </row>
    <row r="4" spans="1:8" ht="15" customHeight="1">
      <c r="A4" s="177" t="s">
        <v>3</v>
      </c>
      <c r="B4" s="178" t="s">
        <v>4</v>
      </c>
      <c r="C4" s="179"/>
      <c r="D4" s="177" t="s">
        <v>5</v>
      </c>
      <c r="E4" s="182" t="s">
        <v>6</v>
      </c>
      <c r="F4" s="182" t="s">
        <v>7</v>
      </c>
      <c r="G4" s="177" t="s">
        <v>8</v>
      </c>
      <c r="H4" s="182" t="s">
        <v>9</v>
      </c>
    </row>
    <row r="5" spans="1:8" ht="136.9" customHeight="1">
      <c r="A5" s="177"/>
      <c r="B5" s="180"/>
      <c r="C5" s="181"/>
      <c r="D5" s="177"/>
      <c r="E5" s="183"/>
      <c r="F5" s="183"/>
      <c r="G5" s="177"/>
      <c r="H5" s="183"/>
    </row>
    <row r="6" spans="1:8" ht="60" customHeight="1" thickBot="1">
      <c r="A6" s="120">
        <v>1</v>
      </c>
      <c r="B6" s="184" t="s">
        <v>10</v>
      </c>
      <c r="C6" s="121" t="s">
        <v>11</v>
      </c>
      <c r="D6" s="122">
        <v>9</v>
      </c>
      <c r="E6" s="67"/>
      <c r="F6" s="68"/>
      <c r="G6" s="69">
        <f t="shared" ref="G6:G16" si="0">60*E6*D6</f>
        <v>0</v>
      </c>
      <c r="H6" s="127">
        <f>12*F6*D6</f>
        <v>0</v>
      </c>
    </row>
    <row r="7" spans="1:8" ht="60" customHeight="1" thickTop="1" thickBot="1">
      <c r="A7" s="120">
        <v>2</v>
      </c>
      <c r="B7" s="185"/>
      <c r="C7" s="121" t="s">
        <v>12</v>
      </c>
      <c r="D7" s="122">
        <v>26</v>
      </c>
      <c r="E7" s="70"/>
      <c r="F7" s="160"/>
      <c r="G7" s="69">
        <f t="shared" si="0"/>
        <v>0</v>
      </c>
      <c r="H7" s="160"/>
    </row>
    <row r="8" spans="1:8" ht="60" customHeight="1" thickTop="1">
      <c r="A8" s="120">
        <v>3</v>
      </c>
      <c r="B8" s="184" t="s">
        <v>13</v>
      </c>
      <c r="C8" s="121" t="s">
        <v>14</v>
      </c>
      <c r="D8" s="122">
        <v>24</v>
      </c>
      <c r="E8" s="67"/>
      <c r="F8" s="71"/>
      <c r="G8" s="69">
        <f t="shared" si="0"/>
        <v>0</v>
      </c>
      <c r="H8" s="127">
        <f t="shared" ref="H8:H9" si="1">12*F8*D8</f>
        <v>0</v>
      </c>
    </row>
    <row r="9" spans="1:8" ht="60" customHeight="1" thickBot="1">
      <c r="A9" s="120">
        <v>4</v>
      </c>
      <c r="B9" s="186"/>
      <c r="C9" s="121" t="s">
        <v>15</v>
      </c>
      <c r="D9" s="122">
        <v>10</v>
      </c>
      <c r="E9" s="67"/>
      <c r="F9" s="67"/>
      <c r="G9" s="69">
        <f t="shared" si="0"/>
        <v>0</v>
      </c>
      <c r="H9" s="127">
        <f t="shared" si="1"/>
        <v>0</v>
      </c>
    </row>
    <row r="10" spans="1:8" ht="60" customHeight="1" thickTop="1" thickBot="1">
      <c r="A10" s="120">
        <v>5</v>
      </c>
      <c r="B10" s="185"/>
      <c r="C10" s="121" t="s">
        <v>16</v>
      </c>
      <c r="D10" s="122">
        <v>17</v>
      </c>
      <c r="E10" s="67"/>
      <c r="F10" s="160"/>
      <c r="G10" s="69">
        <f t="shared" si="0"/>
        <v>0</v>
      </c>
      <c r="H10" s="160"/>
    </row>
    <row r="11" spans="1:8" ht="60" customHeight="1" thickTop="1" thickBot="1">
      <c r="A11" s="120">
        <v>6</v>
      </c>
      <c r="B11" s="184" t="s">
        <v>17</v>
      </c>
      <c r="C11" s="123" t="s">
        <v>18</v>
      </c>
      <c r="D11" s="122">
        <v>9</v>
      </c>
      <c r="E11" s="67"/>
      <c r="F11" s="67"/>
      <c r="G11" s="69">
        <f t="shared" si="0"/>
        <v>0</v>
      </c>
      <c r="H11" s="127">
        <f>12*F11*D11</f>
        <v>0</v>
      </c>
    </row>
    <row r="12" spans="1:8" ht="60" customHeight="1" thickTop="1" thickBot="1">
      <c r="A12" s="120">
        <v>7</v>
      </c>
      <c r="B12" s="185"/>
      <c r="C12" s="123" t="s">
        <v>19</v>
      </c>
      <c r="D12" s="122">
        <v>5</v>
      </c>
      <c r="E12" s="67"/>
      <c r="F12" s="160"/>
      <c r="G12" s="69">
        <f t="shared" si="0"/>
        <v>0</v>
      </c>
      <c r="H12" s="160"/>
    </row>
    <row r="13" spans="1:8" ht="60" customHeight="1" thickTop="1" thickBot="1">
      <c r="A13" s="120">
        <v>8</v>
      </c>
      <c r="B13" s="187" t="s">
        <v>20</v>
      </c>
      <c r="C13" s="124" t="s">
        <v>21</v>
      </c>
      <c r="D13" s="122">
        <v>2</v>
      </c>
      <c r="E13" s="67"/>
      <c r="F13" s="67"/>
      <c r="G13" s="69">
        <f t="shared" si="0"/>
        <v>0</v>
      </c>
      <c r="H13" s="127">
        <f t="shared" ref="H13:H16" si="2">12*F13*D13</f>
        <v>0</v>
      </c>
    </row>
    <row r="14" spans="1:8" ht="60" customHeight="1" thickTop="1" thickBot="1">
      <c r="A14" s="120">
        <v>9</v>
      </c>
      <c r="B14" s="188"/>
      <c r="C14" s="124" t="s">
        <v>22</v>
      </c>
      <c r="D14" s="122">
        <v>1</v>
      </c>
      <c r="E14" s="67"/>
      <c r="F14" s="160"/>
      <c r="G14" s="69">
        <f t="shared" si="0"/>
        <v>0</v>
      </c>
      <c r="H14" s="160"/>
    </row>
    <row r="15" spans="1:8" ht="60" customHeight="1" thickTop="1">
      <c r="A15" s="120">
        <v>10</v>
      </c>
      <c r="B15" s="188"/>
      <c r="C15" s="124" t="s">
        <v>23</v>
      </c>
      <c r="D15" s="122">
        <v>3</v>
      </c>
      <c r="E15" s="67"/>
      <c r="F15" s="67"/>
      <c r="G15" s="69">
        <f t="shared" ref="G15" si="3">60*E15*D15</f>
        <v>0</v>
      </c>
      <c r="H15" s="127">
        <f t="shared" ref="H15" si="4">12*F15*D15</f>
        <v>0</v>
      </c>
    </row>
    <row r="16" spans="1:8" ht="60" customHeight="1">
      <c r="A16" s="120">
        <v>11</v>
      </c>
      <c r="B16" s="188"/>
      <c r="C16" s="124" t="s">
        <v>24</v>
      </c>
      <c r="D16" s="122">
        <v>6</v>
      </c>
      <c r="E16" s="113"/>
      <c r="F16" s="126"/>
      <c r="G16" s="69">
        <f t="shared" si="0"/>
        <v>0</v>
      </c>
      <c r="H16" s="127">
        <f t="shared" si="2"/>
        <v>0</v>
      </c>
    </row>
    <row r="17" spans="1:8" ht="123.75" customHeight="1">
      <c r="A17" s="175" t="s">
        <v>25</v>
      </c>
      <c r="B17" s="176"/>
      <c r="C17" s="176"/>
      <c r="D17" s="72"/>
      <c r="E17" s="72"/>
      <c r="F17" s="72"/>
      <c r="G17" s="125">
        <f>SUM(G6:G16)</f>
        <v>0</v>
      </c>
      <c r="H17" s="125">
        <f>SUM(H6:H16)</f>
        <v>0</v>
      </c>
    </row>
    <row r="18" spans="1:8" ht="18.75" customHeight="1">
      <c r="A18" s="182" t="s">
        <v>26</v>
      </c>
      <c r="B18" s="178" t="s">
        <v>27</v>
      </c>
      <c r="C18" s="189"/>
      <c r="D18" s="182" t="s">
        <v>5</v>
      </c>
      <c r="E18" s="182" t="s">
        <v>6</v>
      </c>
      <c r="F18" s="182" t="s">
        <v>7</v>
      </c>
      <c r="G18" s="177" t="s">
        <v>8</v>
      </c>
      <c r="H18" s="182" t="s">
        <v>9</v>
      </c>
    </row>
    <row r="19" spans="1:8" ht="148.9" customHeight="1">
      <c r="A19" s="183"/>
      <c r="B19" s="180"/>
      <c r="C19" s="190"/>
      <c r="D19" s="183"/>
      <c r="E19" s="183"/>
      <c r="F19" s="183"/>
      <c r="G19" s="177"/>
      <c r="H19" s="183"/>
    </row>
    <row r="20" spans="1:8" ht="60" customHeight="1">
      <c r="A20" s="120">
        <v>1</v>
      </c>
      <c r="B20" s="184" t="s">
        <v>28</v>
      </c>
      <c r="C20" s="128" t="s">
        <v>29</v>
      </c>
      <c r="D20" s="122">
        <v>3</v>
      </c>
      <c r="E20" s="67"/>
      <c r="F20" s="67"/>
      <c r="G20" s="69">
        <f>60*E20*D20</f>
        <v>0</v>
      </c>
      <c r="H20" s="69">
        <f>12*F20*D20</f>
        <v>0</v>
      </c>
    </row>
    <row r="21" spans="1:8" ht="60" customHeight="1" thickBot="1">
      <c r="A21" s="120">
        <v>2</v>
      </c>
      <c r="B21" s="186"/>
      <c r="C21" s="128" t="s">
        <v>30</v>
      </c>
      <c r="D21" s="122">
        <v>11</v>
      </c>
      <c r="E21" s="67"/>
      <c r="F21" s="67"/>
      <c r="G21" s="69">
        <f t="shared" ref="G21:G30" si="5">60*E21*D21</f>
        <v>0</v>
      </c>
      <c r="H21" s="69">
        <f t="shared" ref="H21:H30" si="6">12*F21*D21</f>
        <v>0</v>
      </c>
    </row>
    <row r="22" spans="1:8" ht="60" customHeight="1" thickTop="1" thickBot="1">
      <c r="A22" s="120">
        <v>3</v>
      </c>
      <c r="B22" s="186"/>
      <c r="C22" s="128" t="s">
        <v>31</v>
      </c>
      <c r="D22" s="122">
        <v>1</v>
      </c>
      <c r="E22" s="67"/>
      <c r="F22" s="160"/>
      <c r="G22" s="69">
        <f t="shared" si="5"/>
        <v>0</v>
      </c>
      <c r="H22" s="160"/>
    </row>
    <row r="23" spans="1:8" ht="60" customHeight="1" thickTop="1" thickBot="1">
      <c r="A23" s="120">
        <v>4</v>
      </c>
      <c r="B23" s="185"/>
      <c r="C23" s="128" t="s">
        <v>32</v>
      </c>
      <c r="D23" s="122">
        <v>1</v>
      </c>
      <c r="E23" s="67"/>
      <c r="F23" s="160"/>
      <c r="G23" s="69">
        <f t="shared" si="5"/>
        <v>0</v>
      </c>
      <c r="H23" s="160"/>
    </row>
    <row r="24" spans="1:8" ht="60" customHeight="1" thickTop="1">
      <c r="A24" s="120">
        <v>5</v>
      </c>
      <c r="B24" s="184" t="s">
        <v>33</v>
      </c>
      <c r="C24" s="128" t="s">
        <v>34</v>
      </c>
      <c r="D24" s="122">
        <v>4</v>
      </c>
      <c r="E24" s="67"/>
      <c r="F24" s="67"/>
      <c r="G24" s="69">
        <f t="shared" ref="G24:G29" si="7">60*E24*D24</f>
        <v>0</v>
      </c>
      <c r="H24" s="69">
        <f t="shared" ref="H24:H29" si="8">12*F24*D24</f>
        <v>0</v>
      </c>
    </row>
    <row r="25" spans="1:8" ht="60" customHeight="1" thickBot="1">
      <c r="A25" s="120">
        <v>6</v>
      </c>
      <c r="B25" s="186"/>
      <c r="C25" s="128" t="s">
        <v>35</v>
      </c>
      <c r="D25" s="122">
        <v>1</v>
      </c>
      <c r="E25" s="67"/>
      <c r="F25" s="67"/>
      <c r="G25" s="69">
        <f t="shared" si="7"/>
        <v>0</v>
      </c>
      <c r="H25" s="69">
        <f t="shared" si="8"/>
        <v>0</v>
      </c>
    </row>
    <row r="26" spans="1:8" ht="60" customHeight="1" thickTop="1" thickBot="1">
      <c r="A26" s="120">
        <v>7</v>
      </c>
      <c r="B26" s="185"/>
      <c r="C26" s="128" t="s">
        <v>36</v>
      </c>
      <c r="D26" s="122">
        <v>1</v>
      </c>
      <c r="E26" s="67"/>
      <c r="F26" s="160"/>
      <c r="G26" s="69">
        <f t="shared" si="7"/>
        <v>0</v>
      </c>
      <c r="H26" s="160"/>
    </row>
    <row r="27" spans="1:8" ht="60" customHeight="1" thickTop="1">
      <c r="A27" s="120">
        <v>8</v>
      </c>
      <c r="B27" s="184" t="s">
        <v>37</v>
      </c>
      <c r="C27" s="128" t="s">
        <v>38</v>
      </c>
      <c r="D27" s="122">
        <v>15</v>
      </c>
      <c r="E27" s="67"/>
      <c r="F27" s="67"/>
      <c r="G27" s="69">
        <f t="shared" si="7"/>
        <v>0</v>
      </c>
      <c r="H27" s="69">
        <f t="shared" si="8"/>
        <v>0</v>
      </c>
    </row>
    <row r="28" spans="1:8" ht="60" customHeight="1">
      <c r="A28" s="120">
        <v>9</v>
      </c>
      <c r="B28" s="186"/>
      <c r="C28" s="128" t="s">
        <v>39</v>
      </c>
      <c r="D28" s="122">
        <v>1</v>
      </c>
      <c r="E28" s="67"/>
      <c r="F28" s="67"/>
      <c r="G28" s="69">
        <f t="shared" si="7"/>
        <v>0</v>
      </c>
      <c r="H28" s="69">
        <f t="shared" si="8"/>
        <v>0</v>
      </c>
    </row>
    <row r="29" spans="1:8" ht="60" customHeight="1">
      <c r="A29" s="120">
        <v>10</v>
      </c>
      <c r="B29" s="184" t="s">
        <v>40</v>
      </c>
      <c r="C29" s="128" t="s">
        <v>41</v>
      </c>
      <c r="D29" s="122">
        <v>4</v>
      </c>
      <c r="E29" s="67"/>
      <c r="F29" s="67"/>
      <c r="G29" s="69">
        <f t="shared" si="7"/>
        <v>0</v>
      </c>
      <c r="H29" s="69">
        <f t="shared" si="8"/>
        <v>0</v>
      </c>
    </row>
    <row r="30" spans="1:8" ht="60" customHeight="1">
      <c r="A30" s="120">
        <v>11</v>
      </c>
      <c r="B30" s="186"/>
      <c r="C30" s="128" t="s">
        <v>42</v>
      </c>
      <c r="D30" s="122">
        <v>4</v>
      </c>
      <c r="E30" s="67"/>
      <c r="F30" s="67"/>
      <c r="G30" s="69">
        <f t="shared" si="5"/>
        <v>0</v>
      </c>
      <c r="H30" s="69">
        <f t="shared" si="6"/>
        <v>0</v>
      </c>
    </row>
    <row r="31" spans="1:8" ht="68.25" customHeight="1">
      <c r="A31" s="175" t="s">
        <v>25</v>
      </c>
      <c r="B31" s="176"/>
      <c r="C31" s="176"/>
      <c r="D31" s="112"/>
      <c r="E31" s="112"/>
      <c r="F31" s="112"/>
      <c r="G31" s="73">
        <f>SUM(G20:G30)</f>
        <v>0</v>
      </c>
      <c r="H31" s="73">
        <f>SUM(H20:H30)</f>
        <v>0</v>
      </c>
    </row>
    <row r="32" spans="1:8" ht="26">
      <c r="A32" s="111"/>
      <c r="B32" s="111"/>
      <c r="C32" s="111"/>
      <c r="D32" s="111"/>
      <c r="E32" s="111"/>
      <c r="F32" s="111"/>
      <c r="G32" s="111"/>
      <c r="H32" s="111"/>
    </row>
    <row r="33" spans="1:8" ht="26">
      <c r="A33" s="111"/>
      <c r="B33" s="111"/>
      <c r="C33" s="111"/>
      <c r="D33" s="111"/>
      <c r="E33" s="111"/>
      <c r="F33" s="111"/>
      <c r="G33" s="111"/>
      <c r="H33" s="111"/>
    </row>
    <row r="34" spans="1:8" ht="26">
      <c r="A34" s="111"/>
      <c r="B34" s="111"/>
      <c r="C34" s="111"/>
      <c r="D34" s="111"/>
      <c r="E34" s="111"/>
      <c r="F34" s="111"/>
      <c r="G34" s="111"/>
      <c r="H34" s="111"/>
    </row>
    <row r="37" spans="1:8" ht="21.5" thickBot="1"/>
    <row r="38" spans="1:8">
      <c r="B38" s="192" t="s">
        <v>43</v>
      </c>
      <c r="C38" s="193"/>
      <c r="D38" s="193"/>
      <c r="E38" s="193"/>
      <c r="F38" s="194"/>
      <c r="G38" s="76">
        <f>G17+G31</f>
        <v>0</v>
      </c>
      <c r="H38" s="77"/>
    </row>
    <row r="39" spans="1:8">
      <c r="B39" s="192" t="s">
        <v>44</v>
      </c>
      <c r="C39" s="193"/>
      <c r="D39" s="193"/>
      <c r="E39" s="193"/>
      <c r="F39" s="194"/>
      <c r="G39" s="78">
        <f>H17+H31</f>
        <v>0</v>
      </c>
      <c r="H39" s="77"/>
    </row>
    <row r="40" spans="1:8">
      <c r="B40" s="192" t="s">
        <v>45</v>
      </c>
      <c r="C40" s="193"/>
      <c r="D40" s="193"/>
      <c r="E40" s="193"/>
      <c r="F40" s="194"/>
      <c r="G40" s="78">
        <f>'Časť 1. polep vozidiel'!I93</f>
        <v>0</v>
      </c>
      <c r="H40" s="77"/>
    </row>
    <row r="41" spans="1:8">
      <c r="B41" s="192" t="s">
        <v>46</v>
      </c>
      <c r="C41" s="193"/>
      <c r="D41" s="193"/>
      <c r="E41" s="193"/>
      <c r="F41" s="194"/>
      <c r="G41" s="78">
        <f>'Časť 2. typ majákov'!E14</f>
        <v>0</v>
      </c>
      <c r="H41" s="77"/>
    </row>
    <row r="42" spans="1:8">
      <c r="B42" s="192" t="s">
        <v>47</v>
      </c>
      <c r="C42" s="193"/>
      <c r="D42" s="193"/>
      <c r="E42" s="193"/>
      <c r="F42" s="194"/>
      <c r="G42" s="78">
        <f>'Časť 3. príslušenstvo'!E13</f>
        <v>0</v>
      </c>
      <c r="H42" s="77"/>
    </row>
    <row r="43" spans="1:8" ht="21.5" thickBot="1">
      <c r="B43" s="198" t="s">
        <v>48</v>
      </c>
      <c r="C43" s="199"/>
      <c r="D43" s="199"/>
      <c r="E43" s="199"/>
      <c r="F43" s="200"/>
      <c r="G43" s="79">
        <f>G44/100*23</f>
        <v>0</v>
      </c>
      <c r="H43" s="77"/>
    </row>
    <row r="44" spans="1:8" ht="22.5" customHeight="1" thickBot="1">
      <c r="B44" s="195" t="s">
        <v>49</v>
      </c>
      <c r="C44" s="196"/>
      <c r="D44" s="196"/>
      <c r="E44" s="196"/>
      <c r="F44" s="197"/>
      <c r="G44" s="80">
        <f>G38+G39+G40+G41+G42</f>
        <v>0</v>
      </c>
      <c r="H44" s="77"/>
    </row>
    <row r="45" spans="1:8" ht="22.5" customHeight="1" thickBot="1">
      <c r="B45" s="195" t="s">
        <v>50</v>
      </c>
      <c r="C45" s="196"/>
      <c r="D45" s="196"/>
      <c r="E45" s="196"/>
      <c r="F45" s="197"/>
      <c r="G45" s="80">
        <f>G43+G44</f>
        <v>0</v>
      </c>
      <c r="H45" s="77"/>
    </row>
  </sheetData>
  <sheetProtection algorithmName="SHA-512" hashValue="r/LINFhvMeyVxsCn2A9CPxKlkvqarMXkiyDjWP86V+BL377UgsTqyXiBIW8mtGGe3CllrkRgO/CS2GJqaG/lDA==" saltValue="AUPgTBFmlrO5j/Mi7NrnsA==" spinCount="100000" sheet="1" selectLockedCells="1"/>
  <protectedRanges>
    <protectedRange sqref="E1:F3 E32:F1048576" name="Rozsah1"/>
    <protectedRange sqref="H4:H5 E4:F6 E8:F9 E7 E11:F11 E10 E13:F13 E12 E15:F17 E14" name="Rozsah1_1"/>
    <protectedRange sqref="H18:H19 E18:F21 E24:F25 E22 E23 E27:F31 E26" name="Rozsah1_2"/>
  </protectedRanges>
  <mergeCells count="33">
    <mergeCell ref="A3:H3"/>
    <mergeCell ref="B38:F38"/>
    <mergeCell ref="B39:F39"/>
    <mergeCell ref="B44:F44"/>
    <mergeCell ref="B45:F45"/>
    <mergeCell ref="B40:F40"/>
    <mergeCell ref="B41:F41"/>
    <mergeCell ref="B43:F43"/>
    <mergeCell ref="B42:F42"/>
    <mergeCell ref="G4:G5"/>
    <mergeCell ref="H4:H5"/>
    <mergeCell ref="B6:B7"/>
    <mergeCell ref="B8:B10"/>
    <mergeCell ref="F18:F19"/>
    <mergeCell ref="G18:G19"/>
    <mergeCell ref="H18:H19"/>
    <mergeCell ref="F4:F5"/>
    <mergeCell ref="B13:B16"/>
    <mergeCell ref="A17:C17"/>
    <mergeCell ref="A18:A19"/>
    <mergeCell ref="B18:C19"/>
    <mergeCell ref="D18:D19"/>
    <mergeCell ref="E18:E19"/>
    <mergeCell ref="A31:C31"/>
    <mergeCell ref="A4:A5"/>
    <mergeCell ref="B4:C5"/>
    <mergeCell ref="D4:D5"/>
    <mergeCell ref="E4:E5"/>
    <mergeCell ref="B11:B12"/>
    <mergeCell ref="B20:B23"/>
    <mergeCell ref="B24:B26"/>
    <mergeCell ref="B27:B28"/>
    <mergeCell ref="B29:B30"/>
  </mergeCells>
  <pageMargins left="1.0236220472440944" right="0.23622047244094491" top="1.1417322834645669" bottom="0.74803149606299213" header="0.31496062992125984" footer="0.31496062992125984"/>
  <pageSetup paperSize="9" scale="39" fitToHeight="0" orientation="landscape" r:id="rId1"/>
  <colBreaks count="1" manualBreakCount="1">
    <brk id="7" max="1048575" man="1"/>
  </colBreaks>
  <ignoredErrors>
    <ignoredError sqref="G6:H6 G7:G10 G16:H17 G11:H11 G13:H13 G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0"/>
  <sheetViews>
    <sheetView topLeftCell="A16" workbookViewId="0">
      <selection activeCell="G34" sqref="G34"/>
    </sheetView>
  </sheetViews>
  <sheetFormatPr defaultColWidth="14.453125" defaultRowHeight="14.5"/>
  <cols>
    <col min="1" max="1" width="17" customWidth="1"/>
    <col min="2" max="2" width="37.1796875" bestFit="1" customWidth="1"/>
    <col min="3" max="4" width="13.7265625" bestFit="1" customWidth="1"/>
    <col min="5" max="5" width="12.54296875" bestFit="1" customWidth="1"/>
    <col min="6" max="6" width="8.7265625" customWidth="1"/>
    <col min="7" max="7" width="29.1796875" customWidth="1"/>
    <col min="8" max="8" width="25.26953125" customWidth="1"/>
    <col min="9" max="9" width="20.26953125" customWidth="1"/>
    <col min="10" max="10" width="17.7265625" customWidth="1"/>
    <col min="11" max="25" width="8.7265625" customWidth="1"/>
  </cols>
  <sheetData>
    <row r="1" spans="1:10" ht="15" customHeight="1">
      <c r="A1" t="s">
        <v>0</v>
      </c>
      <c r="I1" t="s">
        <v>1</v>
      </c>
    </row>
    <row r="2" spans="1:10" ht="15" customHeight="1"/>
    <row r="3" spans="1:10" ht="15" customHeight="1">
      <c r="A3" s="233" t="s">
        <v>2</v>
      </c>
      <c r="B3" s="233"/>
      <c r="C3" s="233"/>
      <c r="D3" s="233"/>
      <c r="E3" s="233"/>
      <c r="F3" s="233"/>
      <c r="G3" s="233"/>
      <c r="H3" s="233"/>
      <c r="I3" s="233"/>
    </row>
    <row r="4" spans="1:10" ht="15" customHeight="1" thickBot="1"/>
    <row r="5" spans="1:10" ht="15" customHeight="1">
      <c r="B5" s="234" t="s">
        <v>51</v>
      </c>
      <c r="C5" s="235"/>
      <c r="D5" s="235"/>
      <c r="E5" s="235"/>
      <c r="F5" s="236"/>
    </row>
    <row r="6" spans="1:10" ht="40.15" customHeight="1" thickBot="1">
      <c r="B6" s="237"/>
      <c r="C6" s="238"/>
      <c r="D6" s="238"/>
      <c r="E6" s="238"/>
      <c r="F6" s="239"/>
    </row>
    <row r="7" spans="1:10" ht="14.25" customHeight="1" thickBot="1">
      <c r="A7" s="240" t="s">
        <v>52</v>
      </c>
      <c r="B7" s="241" t="s">
        <v>53</v>
      </c>
      <c r="C7" s="243" t="s">
        <v>54</v>
      </c>
      <c r="D7" s="244"/>
      <c r="E7" s="244"/>
      <c r="F7" s="202" t="s">
        <v>55</v>
      </c>
      <c r="G7" s="217" t="s">
        <v>56</v>
      </c>
      <c r="H7" s="201" t="s">
        <v>57</v>
      </c>
      <c r="I7" s="203" t="s">
        <v>58</v>
      </c>
      <c r="J7" s="251" t="s">
        <v>59</v>
      </c>
    </row>
    <row r="8" spans="1:10" ht="14.25" customHeight="1" thickBot="1">
      <c r="A8" s="241"/>
      <c r="B8" s="241"/>
      <c r="C8" s="245" t="s">
        <v>60</v>
      </c>
      <c r="D8" s="245" t="s">
        <v>61</v>
      </c>
      <c r="E8" s="247" t="s">
        <v>62</v>
      </c>
      <c r="F8" s="202"/>
      <c r="G8" s="218"/>
      <c r="H8" s="202"/>
      <c r="I8" s="204"/>
      <c r="J8" s="252"/>
    </row>
    <row r="9" spans="1:10" ht="16.5" customHeight="1" thickBot="1">
      <c r="A9" s="168" t="s">
        <v>63</v>
      </c>
      <c r="B9" s="242"/>
      <c r="C9" s="246"/>
      <c r="D9" s="246"/>
      <c r="E9" s="248"/>
      <c r="F9" s="221"/>
      <c r="G9" s="218"/>
      <c r="H9" s="221"/>
      <c r="I9" s="222"/>
      <c r="J9" s="253"/>
    </row>
    <row r="10" spans="1:10" ht="14.25" customHeight="1">
      <c r="A10" s="1">
        <v>1</v>
      </c>
      <c r="B10" s="2" t="s">
        <v>64</v>
      </c>
      <c r="C10" s="3">
        <v>30</v>
      </c>
      <c r="D10" s="3">
        <v>17</v>
      </c>
      <c r="E10" s="4">
        <f t="shared" ref="E10:E15" si="0">C10*D10/10000</f>
        <v>5.0999999999999997E-2</v>
      </c>
      <c r="F10" s="57">
        <v>2</v>
      </c>
      <c r="G10" s="65"/>
      <c r="H10" s="145">
        <f t="shared" ref="H10:H15" si="1">G10*60</f>
        <v>0</v>
      </c>
      <c r="I10" s="144">
        <f>H10*J10</f>
        <v>0</v>
      </c>
      <c r="J10" s="249">
        <v>4</v>
      </c>
    </row>
    <row r="11" spans="1:10" ht="14.25" customHeight="1">
      <c r="A11" s="1">
        <v>2</v>
      </c>
      <c r="B11" s="5" t="s">
        <v>65</v>
      </c>
      <c r="C11" s="6">
        <v>50</v>
      </c>
      <c r="D11" s="6">
        <v>26</v>
      </c>
      <c r="E11" s="7">
        <f t="shared" si="0"/>
        <v>0.13</v>
      </c>
      <c r="F11" s="58">
        <v>2</v>
      </c>
      <c r="G11" s="65"/>
      <c r="H11" s="60">
        <f t="shared" si="1"/>
        <v>0</v>
      </c>
      <c r="I11" s="138">
        <f>H11*J10</f>
        <v>0</v>
      </c>
      <c r="J11" s="254"/>
    </row>
    <row r="12" spans="1:10" ht="14.25" customHeight="1">
      <c r="A12" s="167">
        <v>3</v>
      </c>
      <c r="B12" s="163" t="s">
        <v>66</v>
      </c>
      <c r="C12" s="164">
        <v>95</v>
      </c>
      <c r="D12" s="164">
        <v>9</v>
      </c>
      <c r="E12" s="165">
        <v>8.5500000000000007E-2</v>
      </c>
      <c r="F12" s="166">
        <v>2</v>
      </c>
      <c r="G12" s="162"/>
      <c r="H12" s="145">
        <f t="shared" si="1"/>
        <v>0</v>
      </c>
      <c r="I12" s="138">
        <f>H12*J10</f>
        <v>0</v>
      </c>
      <c r="J12" s="254"/>
    </row>
    <row r="13" spans="1:10" ht="14.25" customHeight="1">
      <c r="A13" s="167">
        <v>4</v>
      </c>
      <c r="B13" s="163" t="s">
        <v>65</v>
      </c>
      <c r="C13" s="164">
        <v>70</v>
      </c>
      <c r="D13" s="164">
        <v>15</v>
      </c>
      <c r="E13" s="165">
        <v>0.105</v>
      </c>
      <c r="F13" s="166">
        <v>1</v>
      </c>
      <c r="G13" s="162"/>
      <c r="H13" s="60">
        <f t="shared" si="1"/>
        <v>0</v>
      </c>
      <c r="I13" s="138">
        <f>H13*J10</f>
        <v>0</v>
      </c>
      <c r="J13" s="254"/>
    </row>
    <row r="14" spans="1:10" ht="14.25" customHeight="1">
      <c r="A14" s="167">
        <v>5</v>
      </c>
      <c r="B14" s="163" t="s">
        <v>64</v>
      </c>
      <c r="C14" s="164">
        <v>30</v>
      </c>
      <c r="D14" s="164">
        <v>17</v>
      </c>
      <c r="E14" s="165">
        <v>5.0999999999999997E-2</v>
      </c>
      <c r="F14" s="166">
        <v>1</v>
      </c>
      <c r="G14" s="162"/>
      <c r="H14" s="60">
        <f t="shared" si="1"/>
        <v>0</v>
      </c>
      <c r="I14" s="138">
        <f>H14*J10</f>
        <v>0</v>
      </c>
      <c r="J14" s="254"/>
    </row>
    <row r="15" spans="1:10" ht="14.15" customHeight="1" thickBot="1">
      <c r="A15" s="9">
        <v>6</v>
      </c>
      <c r="B15" s="10" t="s">
        <v>67</v>
      </c>
      <c r="C15" s="11">
        <v>9.6</v>
      </c>
      <c r="D15" s="11">
        <v>5</v>
      </c>
      <c r="E15" s="12">
        <f t="shared" si="0"/>
        <v>4.7999999999999996E-3</v>
      </c>
      <c r="F15" s="59">
        <v>1</v>
      </c>
      <c r="G15" s="66"/>
      <c r="H15" s="129">
        <f t="shared" si="1"/>
        <v>0</v>
      </c>
      <c r="I15" s="138">
        <f>H15*J10</f>
        <v>0</v>
      </c>
      <c r="J15" s="250"/>
    </row>
    <row r="16" spans="1:10" ht="14.25" customHeight="1" thickBot="1">
      <c r="A16" s="13"/>
      <c r="B16" s="14"/>
      <c r="C16" s="15"/>
      <c r="D16" s="15"/>
      <c r="E16" s="16"/>
      <c r="F16" s="17"/>
      <c r="G16" s="18"/>
      <c r="I16" s="62">
        <f>SUM(I10:I15)</f>
        <v>0</v>
      </c>
    </row>
    <row r="17" spans="1:10" ht="14.25" customHeight="1" thickBot="1">
      <c r="A17" s="13"/>
      <c r="B17" s="14"/>
      <c r="C17" s="15"/>
      <c r="D17" s="15"/>
      <c r="E17" s="16"/>
      <c r="F17" s="17"/>
      <c r="G17" s="18"/>
    </row>
    <row r="18" spans="1:10" ht="14.25" customHeight="1" thickBot="1">
      <c r="A18" s="207" t="s">
        <v>52</v>
      </c>
      <c r="B18" s="209" t="s">
        <v>53</v>
      </c>
      <c r="C18" s="212" t="s">
        <v>54</v>
      </c>
      <c r="D18" s="213"/>
      <c r="E18" s="214"/>
      <c r="F18" s="207" t="s">
        <v>55</v>
      </c>
      <c r="G18" s="217" t="s">
        <v>56</v>
      </c>
      <c r="H18" s="201" t="s">
        <v>57</v>
      </c>
      <c r="I18" s="203" t="s">
        <v>58</v>
      </c>
      <c r="J18" s="251" t="s">
        <v>59</v>
      </c>
    </row>
    <row r="19" spans="1:10" ht="14.25" customHeight="1" thickBot="1">
      <c r="A19" s="208"/>
      <c r="B19" s="210"/>
      <c r="C19" s="205" t="s">
        <v>60</v>
      </c>
      <c r="D19" s="205" t="s">
        <v>61</v>
      </c>
      <c r="E19" s="205" t="s">
        <v>62</v>
      </c>
      <c r="F19" s="215"/>
      <c r="G19" s="218"/>
      <c r="H19" s="202"/>
      <c r="I19" s="204"/>
      <c r="J19" s="252"/>
    </row>
    <row r="20" spans="1:10" ht="14.25" customHeight="1" thickBot="1">
      <c r="A20" s="168" t="s">
        <v>68</v>
      </c>
      <c r="B20" s="220"/>
      <c r="C20" s="219"/>
      <c r="D20" s="219"/>
      <c r="E20" s="219"/>
      <c r="F20" s="208"/>
      <c r="G20" s="218"/>
      <c r="H20" s="221"/>
      <c r="I20" s="222"/>
      <c r="J20" s="253"/>
    </row>
    <row r="21" spans="1:10" ht="14.25" customHeight="1">
      <c r="A21" s="1">
        <v>1</v>
      </c>
      <c r="B21" s="2" t="s">
        <v>64</v>
      </c>
      <c r="C21" s="3">
        <v>30</v>
      </c>
      <c r="D21" s="3">
        <v>17</v>
      </c>
      <c r="E21" s="4">
        <f t="shared" ref="E21:E26" si="2">C21*D21/10000</f>
        <v>5.0999999999999997E-2</v>
      </c>
      <c r="F21" s="174">
        <v>2</v>
      </c>
      <c r="G21" s="65"/>
      <c r="H21" s="131">
        <f t="shared" ref="H21:H26" si="3">G21*60</f>
        <v>0</v>
      </c>
      <c r="I21" s="144">
        <f>H21*J21</f>
        <v>0</v>
      </c>
      <c r="J21" s="249">
        <v>5</v>
      </c>
    </row>
    <row r="22" spans="1:10" ht="14.25" customHeight="1">
      <c r="A22" s="1">
        <v>2</v>
      </c>
      <c r="B22" s="5" t="s">
        <v>65</v>
      </c>
      <c r="C22" s="6">
        <v>90</v>
      </c>
      <c r="D22" s="6">
        <v>20</v>
      </c>
      <c r="E22" s="7">
        <f t="shared" si="2"/>
        <v>0.18</v>
      </c>
      <c r="F22" s="58">
        <v>2</v>
      </c>
      <c r="G22" s="65"/>
      <c r="H22" s="131">
        <f t="shared" si="3"/>
        <v>0</v>
      </c>
      <c r="I22" s="144">
        <f>H22*J21</f>
        <v>0</v>
      </c>
      <c r="J22" s="254"/>
    </row>
    <row r="23" spans="1:10" ht="14.25" customHeight="1">
      <c r="A23" s="167">
        <v>3</v>
      </c>
      <c r="B23" s="163" t="s">
        <v>66</v>
      </c>
      <c r="C23" s="164">
        <v>100</v>
      </c>
      <c r="D23" s="164">
        <v>10</v>
      </c>
      <c r="E23" s="165">
        <v>0.1</v>
      </c>
      <c r="F23" s="166">
        <v>2</v>
      </c>
      <c r="G23" s="162"/>
      <c r="H23" s="131">
        <f t="shared" si="3"/>
        <v>0</v>
      </c>
      <c r="I23" s="144">
        <f>H23*J21</f>
        <v>0</v>
      </c>
      <c r="J23" s="254"/>
    </row>
    <row r="24" spans="1:10" ht="14.25" customHeight="1">
      <c r="A24" s="167">
        <v>4</v>
      </c>
      <c r="B24" s="163" t="s">
        <v>64</v>
      </c>
      <c r="C24" s="164">
        <v>30</v>
      </c>
      <c r="D24" s="164">
        <v>17</v>
      </c>
      <c r="E24" s="165">
        <v>5.0999999999999997E-2</v>
      </c>
      <c r="F24" s="166">
        <v>1</v>
      </c>
      <c r="G24" s="162"/>
      <c r="H24" s="131">
        <f t="shared" si="3"/>
        <v>0</v>
      </c>
      <c r="I24" s="144">
        <f>H24*J21</f>
        <v>0</v>
      </c>
      <c r="J24" s="254"/>
    </row>
    <row r="25" spans="1:10" ht="14.25" customHeight="1">
      <c r="A25" s="167">
        <v>5</v>
      </c>
      <c r="B25" s="163" t="s">
        <v>65</v>
      </c>
      <c r="C25" s="164">
        <v>36</v>
      </c>
      <c r="D25" s="164">
        <v>18</v>
      </c>
      <c r="E25" s="165">
        <v>6.4799999999999996E-2</v>
      </c>
      <c r="F25" s="166">
        <v>1</v>
      </c>
      <c r="G25" s="162"/>
      <c r="H25" s="131">
        <f t="shared" si="3"/>
        <v>0</v>
      </c>
      <c r="I25" s="144">
        <f>H25*J21</f>
        <v>0</v>
      </c>
      <c r="J25" s="254"/>
    </row>
    <row r="26" spans="1:10" ht="14.25" customHeight="1" thickBot="1">
      <c r="A26" s="9">
        <v>6</v>
      </c>
      <c r="B26" s="10" t="s">
        <v>67</v>
      </c>
      <c r="C26" s="11">
        <v>9.6</v>
      </c>
      <c r="D26" s="11">
        <v>5</v>
      </c>
      <c r="E26" s="12">
        <f t="shared" si="2"/>
        <v>4.7999999999999996E-3</v>
      </c>
      <c r="F26" s="59">
        <v>1</v>
      </c>
      <c r="G26" s="66"/>
      <c r="H26" s="131">
        <f t="shared" si="3"/>
        <v>0</v>
      </c>
      <c r="I26" s="144">
        <f>H26*J21</f>
        <v>0</v>
      </c>
      <c r="J26" s="250"/>
    </row>
    <row r="27" spans="1:10" ht="13.9" customHeight="1" thickBot="1">
      <c r="A27" s="13"/>
      <c r="B27" s="14"/>
      <c r="C27" s="15"/>
      <c r="D27" s="15"/>
      <c r="E27" s="16"/>
      <c r="F27" s="17"/>
      <c r="G27" s="18"/>
      <c r="I27" s="62">
        <f>SUM(I21:I26)</f>
        <v>0</v>
      </c>
    </row>
    <row r="28" spans="1:10" ht="14.25" customHeight="1" thickBot="1">
      <c r="A28" s="13"/>
      <c r="B28" s="14"/>
      <c r="C28" s="15"/>
      <c r="D28" s="15"/>
      <c r="E28" s="16"/>
      <c r="F28" s="17"/>
      <c r="G28" s="18"/>
    </row>
    <row r="29" spans="1:10" ht="14.25" customHeight="1" thickBot="1">
      <c r="A29" s="207" t="s">
        <v>52</v>
      </c>
      <c r="B29" s="209" t="s">
        <v>53</v>
      </c>
      <c r="C29" s="212" t="s">
        <v>54</v>
      </c>
      <c r="D29" s="213"/>
      <c r="E29" s="214"/>
      <c r="F29" s="207" t="s">
        <v>55</v>
      </c>
      <c r="G29" s="217" t="s">
        <v>56</v>
      </c>
      <c r="H29" s="201" t="s">
        <v>57</v>
      </c>
      <c r="I29" s="203" t="s">
        <v>58</v>
      </c>
      <c r="J29" s="251" t="s">
        <v>59</v>
      </c>
    </row>
    <row r="30" spans="1:10" ht="14.25" customHeight="1" thickBot="1">
      <c r="A30" s="208"/>
      <c r="B30" s="210"/>
      <c r="C30" s="205" t="s">
        <v>60</v>
      </c>
      <c r="D30" s="205" t="s">
        <v>61</v>
      </c>
      <c r="E30" s="205" t="s">
        <v>62</v>
      </c>
      <c r="F30" s="215"/>
      <c r="G30" s="218"/>
      <c r="H30" s="202"/>
      <c r="I30" s="204"/>
      <c r="J30" s="252"/>
    </row>
    <row r="31" spans="1:10" ht="14.25" customHeight="1" thickBot="1">
      <c r="A31" s="168" t="s">
        <v>69</v>
      </c>
      <c r="B31" s="220"/>
      <c r="C31" s="219"/>
      <c r="D31" s="219"/>
      <c r="E31" s="219"/>
      <c r="F31" s="208"/>
      <c r="G31" s="232"/>
      <c r="H31" s="221"/>
      <c r="I31" s="222"/>
      <c r="J31" s="253"/>
    </row>
    <row r="32" spans="1:10" ht="14.25" customHeight="1">
      <c r="A32" s="1">
        <v>1</v>
      </c>
      <c r="B32" s="2" t="s">
        <v>64</v>
      </c>
      <c r="C32" s="3">
        <v>30</v>
      </c>
      <c r="D32" s="3">
        <v>17</v>
      </c>
      <c r="E32" s="4">
        <f>C32*D32/10000</f>
        <v>5.0999999999999997E-2</v>
      </c>
      <c r="F32" s="114">
        <v>2</v>
      </c>
      <c r="G32" s="130"/>
      <c r="H32" s="131">
        <f t="shared" ref="H32:H36" si="4">G32*60</f>
        <v>0</v>
      </c>
      <c r="I32" s="144">
        <f>H32*J32</f>
        <v>0</v>
      </c>
      <c r="J32" s="249">
        <v>12</v>
      </c>
    </row>
    <row r="33" spans="1:10" ht="14.25" customHeight="1">
      <c r="A33" s="1">
        <v>2</v>
      </c>
      <c r="B33" s="5" t="s">
        <v>65</v>
      </c>
      <c r="C33" s="6">
        <v>75</v>
      </c>
      <c r="D33" s="6">
        <v>18</v>
      </c>
      <c r="E33" s="7">
        <f>C33*D33/10000</f>
        <v>0.13500000000000001</v>
      </c>
      <c r="F33" s="117">
        <v>2</v>
      </c>
      <c r="G33" s="65"/>
      <c r="H33" s="8">
        <f t="shared" si="4"/>
        <v>0</v>
      </c>
      <c r="I33" s="144">
        <f>H33*J32</f>
        <v>0</v>
      </c>
      <c r="J33" s="254"/>
    </row>
    <row r="34" spans="1:10" ht="14.25" customHeight="1">
      <c r="A34" s="161">
        <v>3</v>
      </c>
      <c r="B34" s="163" t="s">
        <v>66</v>
      </c>
      <c r="C34" s="164">
        <v>50</v>
      </c>
      <c r="D34" s="164">
        <v>19</v>
      </c>
      <c r="E34" s="165">
        <v>9.5000000000000001E-2</v>
      </c>
      <c r="F34" s="169">
        <v>2</v>
      </c>
      <c r="G34" s="162"/>
      <c r="H34" s="131">
        <f t="shared" si="4"/>
        <v>0</v>
      </c>
      <c r="I34" s="144">
        <f>H34*J32</f>
        <v>0</v>
      </c>
      <c r="J34" s="254"/>
    </row>
    <row r="35" spans="1:10" ht="14.25" customHeight="1">
      <c r="A35" s="161">
        <v>4</v>
      </c>
      <c r="B35" s="163" t="s">
        <v>64</v>
      </c>
      <c r="C35" s="164">
        <v>30</v>
      </c>
      <c r="D35" s="164">
        <v>17</v>
      </c>
      <c r="E35" s="165">
        <v>5.0999999999999997E-2</v>
      </c>
      <c r="F35" s="169">
        <v>1</v>
      </c>
      <c r="G35" s="162"/>
      <c r="H35" s="8">
        <f t="shared" si="4"/>
        <v>0</v>
      </c>
      <c r="I35" s="144">
        <f>H35*J32</f>
        <v>0</v>
      </c>
      <c r="J35" s="254"/>
    </row>
    <row r="36" spans="1:10" ht="14.25" customHeight="1" thickBot="1">
      <c r="A36" s="9">
        <v>5</v>
      </c>
      <c r="B36" s="45" t="s">
        <v>67</v>
      </c>
      <c r="C36" s="11">
        <v>9.6</v>
      </c>
      <c r="D36" s="11">
        <v>5</v>
      </c>
      <c r="E36" s="12">
        <v>4.7999999999999996E-3</v>
      </c>
      <c r="F36" s="118">
        <v>1</v>
      </c>
      <c r="G36" s="66"/>
      <c r="H36" s="131">
        <f t="shared" si="4"/>
        <v>0</v>
      </c>
      <c r="I36" s="144">
        <f>H36*J32</f>
        <v>0</v>
      </c>
      <c r="J36" s="250"/>
    </row>
    <row r="37" spans="1:10" ht="14.25" customHeight="1" thickBot="1">
      <c r="A37" s="13"/>
      <c r="B37" s="14"/>
      <c r="C37" s="15"/>
      <c r="D37" s="15"/>
      <c r="E37" s="16"/>
      <c r="F37" s="17"/>
      <c r="G37" s="18"/>
      <c r="I37" s="62">
        <f>SUM(I32:I36)</f>
        <v>0</v>
      </c>
    </row>
    <row r="38" spans="1:10" ht="14.25" customHeight="1" thickBot="1">
      <c r="A38" s="13"/>
      <c r="B38" s="14"/>
      <c r="C38" s="15"/>
      <c r="D38" s="15"/>
      <c r="E38" s="16"/>
      <c r="F38" s="17"/>
      <c r="G38" s="18"/>
    </row>
    <row r="39" spans="1:10" ht="14.25" customHeight="1" thickBot="1">
      <c r="A39" s="207" t="s">
        <v>52</v>
      </c>
      <c r="B39" s="209" t="s">
        <v>53</v>
      </c>
      <c r="C39" s="212" t="s">
        <v>54</v>
      </c>
      <c r="D39" s="213"/>
      <c r="E39" s="214"/>
      <c r="F39" s="207" t="s">
        <v>55</v>
      </c>
      <c r="G39" s="223" t="s">
        <v>56</v>
      </c>
      <c r="H39" s="226" t="s">
        <v>57</v>
      </c>
      <c r="I39" s="229" t="s">
        <v>58</v>
      </c>
      <c r="J39" s="251" t="s">
        <v>59</v>
      </c>
    </row>
    <row r="40" spans="1:10" ht="14.25" customHeight="1" thickBot="1">
      <c r="A40" s="208"/>
      <c r="B40" s="210"/>
      <c r="C40" s="205" t="s">
        <v>60</v>
      </c>
      <c r="D40" s="205" t="s">
        <v>61</v>
      </c>
      <c r="E40" s="205" t="s">
        <v>62</v>
      </c>
      <c r="F40" s="215"/>
      <c r="G40" s="224"/>
      <c r="H40" s="227"/>
      <c r="I40" s="230"/>
      <c r="J40" s="252"/>
    </row>
    <row r="41" spans="1:10" ht="14.25" customHeight="1" thickBot="1">
      <c r="A41" s="168" t="s">
        <v>70</v>
      </c>
      <c r="B41" s="220"/>
      <c r="C41" s="219"/>
      <c r="D41" s="219"/>
      <c r="E41" s="219"/>
      <c r="F41" s="208"/>
      <c r="G41" s="225"/>
      <c r="H41" s="228"/>
      <c r="I41" s="231"/>
      <c r="J41" s="253"/>
    </row>
    <row r="42" spans="1:10" ht="14.25" customHeight="1">
      <c r="A42" s="1">
        <v>1</v>
      </c>
      <c r="B42" s="2" t="s">
        <v>64</v>
      </c>
      <c r="C42" s="3">
        <v>30</v>
      </c>
      <c r="D42" s="3">
        <v>17</v>
      </c>
      <c r="E42" s="4">
        <f t="shared" ref="E42:E43" si="5">C42*D42/10000</f>
        <v>5.0999999999999997E-2</v>
      </c>
      <c r="F42" s="114">
        <v>2</v>
      </c>
      <c r="G42" s="115"/>
      <c r="H42" s="131">
        <f>G42*60</f>
        <v>0</v>
      </c>
      <c r="I42" s="144">
        <f>H42*J42</f>
        <v>0</v>
      </c>
      <c r="J42" s="249">
        <v>1</v>
      </c>
    </row>
    <row r="43" spans="1:10" ht="14.25" customHeight="1">
      <c r="A43" s="1">
        <v>2</v>
      </c>
      <c r="B43" s="5" t="s">
        <v>65</v>
      </c>
      <c r="C43" s="6">
        <v>90</v>
      </c>
      <c r="D43" s="6">
        <v>20</v>
      </c>
      <c r="E43" s="7">
        <f t="shared" si="5"/>
        <v>0.18</v>
      </c>
      <c r="F43" s="117">
        <v>2</v>
      </c>
      <c r="G43" s="65"/>
      <c r="H43" s="131">
        <f t="shared" ref="H43:H47" si="6">G43*60</f>
        <v>0</v>
      </c>
      <c r="I43" s="138">
        <f>H43*J42</f>
        <v>0</v>
      </c>
      <c r="J43" s="254"/>
    </row>
    <row r="44" spans="1:10" ht="14.25" customHeight="1">
      <c r="A44" s="167">
        <v>3</v>
      </c>
      <c r="B44" s="163" t="s">
        <v>66</v>
      </c>
      <c r="C44" s="164">
        <v>75</v>
      </c>
      <c r="D44" s="164">
        <v>9</v>
      </c>
      <c r="E44" s="165">
        <v>6.7500000000000004E-2</v>
      </c>
      <c r="F44" s="169">
        <v>1</v>
      </c>
      <c r="G44" s="162"/>
      <c r="H44" s="131">
        <f t="shared" si="6"/>
        <v>0</v>
      </c>
      <c r="I44" s="144">
        <f>H44*J42</f>
        <v>0</v>
      </c>
      <c r="J44" s="254"/>
    </row>
    <row r="45" spans="1:10" ht="14.25" customHeight="1">
      <c r="A45" s="167">
        <v>4</v>
      </c>
      <c r="B45" s="163" t="s">
        <v>64</v>
      </c>
      <c r="C45" s="164">
        <v>30</v>
      </c>
      <c r="D45" s="164">
        <v>17</v>
      </c>
      <c r="E45" s="165">
        <v>5.0999999999999997E-2</v>
      </c>
      <c r="F45" s="169">
        <v>1</v>
      </c>
      <c r="G45" s="162"/>
      <c r="H45" s="131">
        <f t="shared" si="6"/>
        <v>0</v>
      </c>
      <c r="I45" s="138">
        <f>H45*J42</f>
        <v>0</v>
      </c>
      <c r="J45" s="254"/>
    </row>
    <row r="46" spans="1:10" ht="14.25" customHeight="1">
      <c r="A46" s="167">
        <v>5</v>
      </c>
      <c r="B46" s="163" t="s">
        <v>65</v>
      </c>
      <c r="C46" s="164">
        <v>36</v>
      </c>
      <c r="D46" s="164">
        <v>18</v>
      </c>
      <c r="E46" s="165">
        <v>6.4799999999999996E-2</v>
      </c>
      <c r="F46" s="169">
        <v>1</v>
      </c>
      <c r="G46" s="162"/>
      <c r="H46" s="131">
        <f t="shared" si="6"/>
        <v>0</v>
      </c>
      <c r="I46" s="144">
        <f>H46*J42</f>
        <v>0</v>
      </c>
      <c r="J46" s="254"/>
    </row>
    <row r="47" spans="1:10" ht="14.25" customHeight="1" thickBot="1">
      <c r="A47" s="9">
        <v>6</v>
      </c>
      <c r="B47" s="45" t="s">
        <v>67</v>
      </c>
      <c r="C47" s="11">
        <v>9.6</v>
      </c>
      <c r="D47" s="11">
        <v>5</v>
      </c>
      <c r="E47" s="12">
        <v>4.7999999999999996E-3</v>
      </c>
      <c r="F47" s="118">
        <v>1</v>
      </c>
      <c r="G47" s="66"/>
      <c r="H47" s="131">
        <f t="shared" si="6"/>
        <v>0</v>
      </c>
      <c r="I47" s="138">
        <f>H47*J42</f>
        <v>0</v>
      </c>
      <c r="J47" s="250"/>
    </row>
    <row r="48" spans="1:10" ht="13.9" customHeight="1" thickBot="1">
      <c r="A48" s="13"/>
      <c r="B48" s="14"/>
      <c r="C48" s="15"/>
      <c r="D48" s="15"/>
      <c r="E48" s="16"/>
      <c r="F48" s="17"/>
      <c r="G48" s="18"/>
      <c r="I48" s="62">
        <f>SUM(I42:I47)</f>
        <v>0</v>
      </c>
    </row>
    <row r="49" spans="1:10" ht="14.25" customHeight="1" thickBot="1">
      <c r="A49" s="13"/>
      <c r="B49" s="14"/>
      <c r="C49" s="15"/>
      <c r="D49" s="15"/>
      <c r="E49" s="16"/>
      <c r="F49" s="17"/>
      <c r="G49" s="18"/>
    </row>
    <row r="50" spans="1:10" ht="14.25" customHeight="1" thickBot="1">
      <c r="A50" s="207" t="s">
        <v>52</v>
      </c>
      <c r="B50" s="209" t="s">
        <v>53</v>
      </c>
      <c r="C50" s="212" t="s">
        <v>54</v>
      </c>
      <c r="D50" s="213"/>
      <c r="E50" s="214"/>
      <c r="F50" s="207" t="s">
        <v>55</v>
      </c>
      <c r="G50" s="217" t="s">
        <v>56</v>
      </c>
      <c r="H50" s="201" t="s">
        <v>57</v>
      </c>
      <c r="I50" s="203" t="s">
        <v>58</v>
      </c>
      <c r="J50" s="251" t="s">
        <v>59</v>
      </c>
    </row>
    <row r="51" spans="1:10" ht="14.25" customHeight="1" thickBot="1">
      <c r="A51" s="208"/>
      <c r="B51" s="210"/>
      <c r="C51" s="205" t="s">
        <v>60</v>
      </c>
      <c r="D51" s="205" t="s">
        <v>61</v>
      </c>
      <c r="E51" s="205" t="s">
        <v>62</v>
      </c>
      <c r="F51" s="215"/>
      <c r="G51" s="218"/>
      <c r="H51" s="202"/>
      <c r="I51" s="204"/>
      <c r="J51" s="252"/>
    </row>
    <row r="52" spans="1:10" ht="14.25" customHeight="1" thickBot="1">
      <c r="A52" s="168" t="s">
        <v>71</v>
      </c>
      <c r="B52" s="220"/>
      <c r="C52" s="219"/>
      <c r="D52" s="219"/>
      <c r="E52" s="219"/>
      <c r="F52" s="208"/>
      <c r="G52" s="218"/>
      <c r="H52" s="221"/>
      <c r="I52" s="222"/>
      <c r="J52" s="253"/>
    </row>
    <row r="53" spans="1:10" ht="14.25" customHeight="1">
      <c r="A53" s="1">
        <v>1</v>
      </c>
      <c r="B53" s="2" t="s">
        <v>64</v>
      </c>
      <c r="C53" s="3">
        <v>30</v>
      </c>
      <c r="D53" s="3">
        <v>17</v>
      </c>
      <c r="E53" s="4">
        <f t="shared" ref="E53:E58" si="7">C53*D53/10000</f>
        <v>5.0999999999999997E-2</v>
      </c>
      <c r="F53" s="57">
        <v>2</v>
      </c>
      <c r="G53" s="65"/>
      <c r="H53" s="131">
        <f t="shared" ref="H53:H58" si="8">G53*60</f>
        <v>0</v>
      </c>
      <c r="I53" s="144">
        <f>H53*J53</f>
        <v>0</v>
      </c>
      <c r="J53" s="249">
        <v>15</v>
      </c>
    </row>
    <row r="54" spans="1:10" ht="14.25" customHeight="1">
      <c r="A54" s="1">
        <v>2</v>
      </c>
      <c r="B54" s="5" t="s">
        <v>65</v>
      </c>
      <c r="C54" s="6">
        <v>120</v>
      </c>
      <c r="D54" s="6">
        <v>29</v>
      </c>
      <c r="E54" s="7">
        <f t="shared" si="7"/>
        <v>0.34799999999999998</v>
      </c>
      <c r="F54" s="58">
        <v>2</v>
      </c>
      <c r="G54" s="65"/>
      <c r="H54" s="8">
        <f t="shared" si="8"/>
        <v>0</v>
      </c>
      <c r="I54" s="144">
        <f>H54*J53</f>
        <v>0</v>
      </c>
      <c r="J54" s="254"/>
    </row>
    <row r="55" spans="1:10" ht="14.25" customHeight="1">
      <c r="A55" s="167">
        <v>3</v>
      </c>
      <c r="B55" s="163" t="s">
        <v>66</v>
      </c>
      <c r="C55" s="164">
        <v>120</v>
      </c>
      <c r="D55" s="164">
        <v>11</v>
      </c>
      <c r="E55" s="165">
        <v>0.13200000000000001</v>
      </c>
      <c r="F55" s="166">
        <v>2</v>
      </c>
      <c r="G55" s="162"/>
      <c r="H55" s="131">
        <f t="shared" si="8"/>
        <v>0</v>
      </c>
      <c r="I55" s="144">
        <f>H55*J53</f>
        <v>0</v>
      </c>
      <c r="J55" s="254"/>
    </row>
    <row r="56" spans="1:10" ht="14.25" customHeight="1">
      <c r="A56" s="167">
        <v>4</v>
      </c>
      <c r="B56" s="163" t="s">
        <v>64</v>
      </c>
      <c r="C56" s="164">
        <v>48</v>
      </c>
      <c r="D56" s="164">
        <v>28</v>
      </c>
      <c r="E56" s="165">
        <v>0.13439999999999999</v>
      </c>
      <c r="F56" s="166">
        <v>1</v>
      </c>
      <c r="G56" s="162"/>
      <c r="H56" s="8">
        <f t="shared" si="8"/>
        <v>0</v>
      </c>
      <c r="I56" s="144">
        <f>H56*J53</f>
        <v>0</v>
      </c>
      <c r="J56" s="254"/>
    </row>
    <row r="57" spans="1:10" ht="14.25" customHeight="1">
      <c r="A57" s="167">
        <v>5</v>
      </c>
      <c r="B57" s="163" t="s">
        <v>65</v>
      </c>
      <c r="C57" s="164">
        <v>51</v>
      </c>
      <c r="D57" s="164">
        <v>24</v>
      </c>
      <c r="E57" s="165">
        <v>0.12239999999999999</v>
      </c>
      <c r="F57" s="166">
        <v>1</v>
      </c>
      <c r="G57" s="162"/>
      <c r="H57" s="131">
        <f t="shared" si="8"/>
        <v>0</v>
      </c>
      <c r="I57" s="144">
        <f>H57*J53</f>
        <v>0</v>
      </c>
      <c r="J57" s="254"/>
    </row>
    <row r="58" spans="1:10" ht="14.25" customHeight="1" thickBot="1">
      <c r="A58" s="9">
        <v>6</v>
      </c>
      <c r="B58" s="10" t="s">
        <v>67</v>
      </c>
      <c r="C58" s="11">
        <v>14</v>
      </c>
      <c r="D58" s="11">
        <v>5</v>
      </c>
      <c r="E58" s="12">
        <f t="shared" si="7"/>
        <v>7.0000000000000001E-3</v>
      </c>
      <c r="F58" s="59">
        <v>1</v>
      </c>
      <c r="G58" s="66"/>
      <c r="H58" s="8">
        <f t="shared" si="8"/>
        <v>0</v>
      </c>
      <c r="I58" s="144">
        <f>H58*J53</f>
        <v>0</v>
      </c>
      <c r="J58" s="250"/>
    </row>
    <row r="59" spans="1:10" ht="13.9" customHeight="1" thickBot="1">
      <c r="A59" s="13"/>
      <c r="B59" s="14"/>
      <c r="C59" s="15"/>
      <c r="D59" s="15"/>
      <c r="E59" s="16"/>
      <c r="F59" s="17"/>
      <c r="G59" s="18"/>
      <c r="I59" s="143">
        <f>SUM(I53:I58)</f>
        <v>0</v>
      </c>
    </row>
    <row r="60" spans="1:10" ht="14.25" customHeight="1" thickBot="1">
      <c r="A60" s="13"/>
      <c r="B60" s="14"/>
      <c r="C60" s="15"/>
      <c r="D60" s="15"/>
      <c r="E60" s="16"/>
      <c r="F60" s="17"/>
      <c r="G60" s="18"/>
    </row>
    <row r="61" spans="1:10" ht="14.25" customHeight="1" thickBot="1">
      <c r="A61" s="207" t="s">
        <v>52</v>
      </c>
      <c r="B61" s="209" t="s">
        <v>53</v>
      </c>
      <c r="C61" s="212" t="s">
        <v>54</v>
      </c>
      <c r="D61" s="213"/>
      <c r="E61" s="214"/>
      <c r="F61" s="207" t="s">
        <v>55</v>
      </c>
      <c r="G61" s="217" t="s">
        <v>56</v>
      </c>
      <c r="H61" s="201" t="s">
        <v>57</v>
      </c>
      <c r="I61" s="203" t="s">
        <v>58</v>
      </c>
      <c r="J61" s="251" t="s">
        <v>59</v>
      </c>
    </row>
    <row r="62" spans="1:10" ht="14.25" customHeight="1" thickBot="1">
      <c r="A62" s="208"/>
      <c r="B62" s="210"/>
      <c r="C62" s="205" t="s">
        <v>60</v>
      </c>
      <c r="D62" s="205" t="s">
        <v>61</v>
      </c>
      <c r="E62" s="205" t="s">
        <v>62</v>
      </c>
      <c r="F62" s="215"/>
      <c r="G62" s="218"/>
      <c r="H62" s="202"/>
      <c r="I62" s="204"/>
      <c r="J62" s="252"/>
    </row>
    <row r="63" spans="1:10" ht="14.25" customHeight="1" thickBot="1">
      <c r="A63" s="168" t="s">
        <v>72</v>
      </c>
      <c r="B63" s="220"/>
      <c r="C63" s="219"/>
      <c r="D63" s="219"/>
      <c r="E63" s="219"/>
      <c r="F63" s="208"/>
      <c r="G63" s="218"/>
      <c r="H63" s="202"/>
      <c r="I63" s="204"/>
      <c r="J63" s="253"/>
    </row>
    <row r="64" spans="1:10" ht="14.25" customHeight="1">
      <c r="A64" s="1">
        <v>1</v>
      </c>
      <c r="B64" s="2" t="s">
        <v>64</v>
      </c>
      <c r="C64" s="3">
        <v>30</v>
      </c>
      <c r="D64" s="3">
        <v>17</v>
      </c>
      <c r="E64" s="4">
        <f>C64*D64/10000</f>
        <v>5.0999999999999997E-2</v>
      </c>
      <c r="F64" s="114">
        <v>2</v>
      </c>
      <c r="G64" s="115"/>
      <c r="H64" s="116">
        <f>G64*60</f>
        <v>0</v>
      </c>
      <c r="I64" s="142">
        <f>H64*J64</f>
        <v>0</v>
      </c>
      <c r="J64" s="249">
        <v>1</v>
      </c>
    </row>
    <row r="65" spans="1:10" ht="14.25" customHeight="1">
      <c r="A65" s="1">
        <v>2</v>
      </c>
      <c r="B65" s="5" t="s">
        <v>65</v>
      </c>
      <c r="C65" s="6">
        <v>120</v>
      </c>
      <c r="D65" s="6">
        <v>29</v>
      </c>
      <c r="E65" s="7">
        <f>C65*D65/10000</f>
        <v>0.34799999999999998</v>
      </c>
      <c r="F65" s="117">
        <v>2</v>
      </c>
      <c r="G65" s="65"/>
      <c r="H65" s="8">
        <f t="shared" ref="H65:H69" si="9">G65*60</f>
        <v>0</v>
      </c>
      <c r="I65" s="138">
        <f>H65*J64</f>
        <v>0</v>
      </c>
      <c r="J65" s="254"/>
    </row>
    <row r="66" spans="1:10" ht="14.25" customHeight="1">
      <c r="A66" s="167">
        <v>3</v>
      </c>
      <c r="B66" s="163" t="s">
        <v>66</v>
      </c>
      <c r="C66" s="164">
        <v>14</v>
      </c>
      <c r="D66" s="164">
        <v>5</v>
      </c>
      <c r="E66" s="165">
        <v>7.0000000000000001E-3</v>
      </c>
      <c r="F66" s="169">
        <v>1</v>
      </c>
      <c r="G66" s="162"/>
      <c r="H66" s="8">
        <f t="shared" si="9"/>
        <v>0</v>
      </c>
      <c r="I66" s="138">
        <f>H66*J64</f>
        <v>0</v>
      </c>
      <c r="J66" s="254"/>
    </row>
    <row r="67" spans="1:10" ht="14.25" customHeight="1">
      <c r="A67" s="167">
        <v>4</v>
      </c>
      <c r="B67" s="163" t="s">
        <v>64</v>
      </c>
      <c r="C67" s="164">
        <v>48</v>
      </c>
      <c r="D67" s="164">
        <v>28</v>
      </c>
      <c r="E67" s="165">
        <v>0.13439999999999999</v>
      </c>
      <c r="F67" s="169">
        <v>1</v>
      </c>
      <c r="G67" s="162"/>
      <c r="H67" s="8">
        <f t="shared" si="9"/>
        <v>0</v>
      </c>
      <c r="I67" s="138">
        <f>H67*J64</f>
        <v>0</v>
      </c>
      <c r="J67" s="254"/>
    </row>
    <row r="68" spans="1:10" ht="14.25" customHeight="1">
      <c r="A68" s="167">
        <v>5</v>
      </c>
      <c r="B68" s="163" t="s">
        <v>65</v>
      </c>
      <c r="C68" s="164">
        <v>51</v>
      </c>
      <c r="D68" s="164">
        <v>24</v>
      </c>
      <c r="E68" s="165">
        <v>0.12239999999999999</v>
      </c>
      <c r="F68" s="169">
        <v>1</v>
      </c>
      <c r="G68" s="162"/>
      <c r="H68" s="8">
        <f t="shared" si="9"/>
        <v>0</v>
      </c>
      <c r="I68" s="138">
        <f>H68*J64</f>
        <v>0</v>
      </c>
      <c r="J68" s="254"/>
    </row>
    <row r="69" spans="1:10" ht="14.25" customHeight="1" thickBot="1">
      <c r="A69" s="9">
        <v>6</v>
      </c>
      <c r="B69" s="45" t="s">
        <v>67</v>
      </c>
      <c r="C69" s="11">
        <v>14</v>
      </c>
      <c r="D69" s="11">
        <v>5</v>
      </c>
      <c r="E69" s="12">
        <v>7.0000000000000001E-3</v>
      </c>
      <c r="F69" s="118">
        <v>1</v>
      </c>
      <c r="G69" s="66"/>
      <c r="H69" s="8">
        <f t="shared" si="9"/>
        <v>0</v>
      </c>
      <c r="I69" s="138">
        <f>H69*J64</f>
        <v>0</v>
      </c>
      <c r="J69" s="250"/>
    </row>
    <row r="70" spans="1:10" ht="14.25" customHeight="1" thickBot="1">
      <c r="A70" s="13"/>
      <c r="B70" s="14"/>
      <c r="C70" s="15"/>
      <c r="D70" s="15"/>
      <c r="E70" s="16"/>
      <c r="F70" s="17"/>
      <c r="G70" s="18"/>
      <c r="I70" s="62">
        <f>SUM(I64:I69)</f>
        <v>0</v>
      </c>
    </row>
    <row r="71" spans="1:10" ht="14.25" customHeight="1">
      <c r="A71" s="13"/>
      <c r="B71" s="14"/>
      <c r="C71" s="15"/>
      <c r="D71" s="15"/>
      <c r="E71" s="16"/>
      <c r="F71" s="17"/>
      <c r="G71" s="18"/>
    </row>
    <row r="72" spans="1:10" ht="14.25" customHeight="1" thickBot="1">
      <c r="A72" s="13"/>
      <c r="B72" s="14"/>
      <c r="C72" s="15"/>
      <c r="D72" s="15"/>
      <c r="E72" s="16"/>
      <c r="F72" s="17"/>
      <c r="G72" s="18"/>
    </row>
    <row r="73" spans="1:10" ht="14.25" customHeight="1" thickBot="1">
      <c r="A73" s="207" t="s">
        <v>52</v>
      </c>
      <c r="B73" s="209" t="s">
        <v>53</v>
      </c>
      <c r="C73" s="212" t="s">
        <v>54</v>
      </c>
      <c r="D73" s="213"/>
      <c r="E73" s="214"/>
      <c r="F73" s="207" t="s">
        <v>55</v>
      </c>
      <c r="G73" s="217" t="s">
        <v>56</v>
      </c>
      <c r="H73" s="201" t="s">
        <v>57</v>
      </c>
      <c r="I73" s="203" t="s">
        <v>58</v>
      </c>
      <c r="J73" s="251" t="s">
        <v>59</v>
      </c>
    </row>
    <row r="74" spans="1:10" ht="14.25" customHeight="1" thickBot="1">
      <c r="A74" s="208"/>
      <c r="B74" s="210"/>
      <c r="C74" s="205" t="s">
        <v>60</v>
      </c>
      <c r="D74" s="205" t="s">
        <v>61</v>
      </c>
      <c r="E74" s="205" t="s">
        <v>62</v>
      </c>
      <c r="F74" s="215"/>
      <c r="G74" s="218"/>
      <c r="H74" s="202"/>
      <c r="I74" s="204"/>
      <c r="J74" s="252"/>
    </row>
    <row r="75" spans="1:10" ht="14.25" customHeight="1" thickBot="1">
      <c r="A75" s="168" t="s">
        <v>73</v>
      </c>
      <c r="B75" s="220"/>
      <c r="C75" s="219"/>
      <c r="D75" s="219"/>
      <c r="E75" s="219"/>
      <c r="F75" s="208"/>
      <c r="G75" s="218"/>
      <c r="H75" s="202"/>
      <c r="I75" s="204"/>
      <c r="J75" s="253"/>
    </row>
    <row r="76" spans="1:10" ht="14.25" customHeight="1">
      <c r="A76" s="1">
        <v>1</v>
      </c>
      <c r="B76" s="2" t="s">
        <v>64</v>
      </c>
      <c r="C76" s="3">
        <v>30</v>
      </c>
      <c r="D76" s="3">
        <v>17</v>
      </c>
      <c r="E76" s="4">
        <f>C76*D76/10000</f>
        <v>5.0999999999999997E-2</v>
      </c>
      <c r="F76" s="114">
        <v>2</v>
      </c>
      <c r="G76" s="115"/>
      <c r="H76" s="116">
        <f>G76*60</f>
        <v>0</v>
      </c>
      <c r="I76" s="142">
        <f>H76*J76</f>
        <v>0</v>
      </c>
      <c r="J76" s="249">
        <v>8</v>
      </c>
    </row>
    <row r="77" spans="1:10" ht="14.25" customHeight="1">
      <c r="A77" s="1">
        <v>2</v>
      </c>
      <c r="B77" s="5" t="s">
        <v>65</v>
      </c>
      <c r="C77" s="6">
        <v>50</v>
      </c>
      <c r="D77" s="6">
        <v>27</v>
      </c>
      <c r="E77" s="7">
        <f>C77*D77/10000</f>
        <v>0.13500000000000001</v>
      </c>
      <c r="F77" s="117">
        <v>2</v>
      </c>
      <c r="G77" s="65"/>
      <c r="H77" s="8">
        <f t="shared" ref="H77:H81" si="10">G77*60</f>
        <v>0</v>
      </c>
      <c r="I77" s="138">
        <f>H77*J76</f>
        <v>0</v>
      </c>
      <c r="J77" s="254"/>
    </row>
    <row r="78" spans="1:10" ht="14.25" customHeight="1">
      <c r="A78" s="167">
        <v>3</v>
      </c>
      <c r="B78" s="163" t="s">
        <v>66</v>
      </c>
      <c r="C78" s="164">
        <v>100</v>
      </c>
      <c r="D78" s="164">
        <v>10</v>
      </c>
      <c r="E78" s="165">
        <v>0.1</v>
      </c>
      <c r="F78" s="169">
        <v>2</v>
      </c>
      <c r="G78" s="162"/>
      <c r="H78" s="8">
        <f t="shared" si="10"/>
        <v>0</v>
      </c>
      <c r="I78" s="138">
        <f>H78*J76</f>
        <v>0</v>
      </c>
      <c r="J78" s="254"/>
    </row>
    <row r="79" spans="1:10" ht="14.25" customHeight="1">
      <c r="A79" s="167">
        <v>4</v>
      </c>
      <c r="B79" s="163" t="s">
        <v>64</v>
      </c>
      <c r="C79" s="164">
        <v>30</v>
      </c>
      <c r="D79" s="164">
        <v>17</v>
      </c>
      <c r="E79" s="165">
        <v>5.0999999999999997E-2</v>
      </c>
      <c r="F79" s="169">
        <v>1</v>
      </c>
      <c r="G79" s="162"/>
      <c r="H79" s="8">
        <f t="shared" si="10"/>
        <v>0</v>
      </c>
      <c r="I79" s="138">
        <f>H79*J76</f>
        <v>0</v>
      </c>
      <c r="J79" s="254"/>
    </row>
    <row r="80" spans="1:10" ht="14.25" customHeight="1">
      <c r="A80" s="167">
        <v>5</v>
      </c>
      <c r="B80" s="163" t="s">
        <v>65</v>
      </c>
      <c r="C80" s="164">
        <v>51</v>
      </c>
      <c r="D80" s="164">
        <v>24</v>
      </c>
      <c r="E80" s="165">
        <v>0.12239999999999999</v>
      </c>
      <c r="F80" s="169">
        <v>1</v>
      </c>
      <c r="G80" s="162"/>
      <c r="H80" s="8">
        <f t="shared" si="10"/>
        <v>0</v>
      </c>
      <c r="I80" s="138">
        <f>H80*J76</f>
        <v>0</v>
      </c>
      <c r="J80" s="254"/>
    </row>
    <row r="81" spans="1:10" ht="14.25" customHeight="1" thickBot="1">
      <c r="A81" s="9">
        <v>6</v>
      </c>
      <c r="B81" s="45" t="s">
        <v>67</v>
      </c>
      <c r="C81" s="11">
        <v>11.6</v>
      </c>
      <c r="D81" s="11">
        <v>5</v>
      </c>
      <c r="E81" s="12">
        <v>5.7999999999999996E-3</v>
      </c>
      <c r="F81" s="118">
        <v>1</v>
      </c>
      <c r="G81" s="66"/>
      <c r="H81" s="119">
        <f t="shared" si="10"/>
        <v>0</v>
      </c>
      <c r="I81" s="139">
        <f>H81*J76</f>
        <v>0</v>
      </c>
      <c r="J81" s="250"/>
    </row>
    <row r="82" spans="1:10" ht="14.25" customHeight="1" thickBot="1">
      <c r="A82" s="13"/>
      <c r="B82" s="14"/>
      <c r="C82" s="15"/>
      <c r="D82" s="15"/>
      <c r="E82" s="16"/>
      <c r="F82" s="17"/>
      <c r="G82" s="18"/>
      <c r="I82" s="62">
        <f>SUM(I76:I81)</f>
        <v>0</v>
      </c>
    </row>
    <row r="83" spans="1:10" ht="14.25" customHeight="1" thickBot="1">
      <c r="A83" s="13"/>
      <c r="B83" s="14"/>
      <c r="C83" s="13"/>
      <c r="D83" s="13"/>
      <c r="E83" s="13"/>
      <c r="F83" s="13"/>
      <c r="G83" s="18"/>
    </row>
    <row r="84" spans="1:10" ht="14.25" customHeight="1" thickBot="1">
      <c r="A84" s="207" t="s">
        <v>52</v>
      </c>
      <c r="B84" s="209" t="s">
        <v>53</v>
      </c>
      <c r="C84" s="212" t="s">
        <v>54</v>
      </c>
      <c r="D84" s="213"/>
      <c r="E84" s="214"/>
      <c r="F84" s="207" t="s">
        <v>55</v>
      </c>
      <c r="G84" s="217" t="s">
        <v>56</v>
      </c>
      <c r="H84" s="201" t="s">
        <v>57</v>
      </c>
      <c r="I84" s="203" t="s">
        <v>58</v>
      </c>
      <c r="J84" s="251" t="s">
        <v>59</v>
      </c>
    </row>
    <row r="85" spans="1:10" ht="14.25" customHeight="1" thickBot="1">
      <c r="A85" s="208"/>
      <c r="B85" s="210"/>
      <c r="C85" s="205" t="s">
        <v>60</v>
      </c>
      <c r="D85" s="205" t="s">
        <v>61</v>
      </c>
      <c r="E85" s="205" t="s">
        <v>62</v>
      </c>
      <c r="F85" s="215"/>
      <c r="G85" s="218"/>
      <c r="H85" s="202"/>
      <c r="I85" s="204"/>
      <c r="J85" s="252"/>
    </row>
    <row r="86" spans="1:10" ht="14.25" customHeight="1" thickBot="1">
      <c r="A86" s="168" t="s">
        <v>74</v>
      </c>
      <c r="B86" s="211"/>
      <c r="C86" s="206"/>
      <c r="D86" s="206"/>
      <c r="E86" s="206"/>
      <c r="F86" s="216"/>
      <c r="G86" s="218"/>
      <c r="H86" s="202"/>
      <c r="I86" s="204"/>
      <c r="J86" s="253"/>
    </row>
    <row r="87" spans="1:10" ht="14.25" customHeight="1">
      <c r="A87" s="1">
        <v>1</v>
      </c>
      <c r="B87" s="2" t="s">
        <v>75</v>
      </c>
      <c r="C87" s="3">
        <v>30</v>
      </c>
      <c r="D87" s="3">
        <v>17</v>
      </c>
      <c r="E87" s="4">
        <v>5.0999999999999997E-2</v>
      </c>
      <c r="F87" s="57">
        <v>2</v>
      </c>
      <c r="G87" s="115"/>
      <c r="H87" s="116">
        <f>G87*60</f>
        <v>0</v>
      </c>
      <c r="I87" s="142">
        <f>H87*J87</f>
        <v>0</v>
      </c>
      <c r="J87" s="249">
        <v>35</v>
      </c>
    </row>
    <row r="88" spans="1:10" ht="14.25" customHeight="1" thickBot="1">
      <c r="A88" s="9">
        <v>2</v>
      </c>
      <c r="B88" s="97" t="s">
        <v>67</v>
      </c>
      <c r="C88" s="98">
        <v>11.6</v>
      </c>
      <c r="D88" s="98">
        <v>5</v>
      </c>
      <c r="E88" s="99">
        <v>5.7999999999999996E-3</v>
      </c>
      <c r="F88" s="100">
        <v>1</v>
      </c>
      <c r="G88" s="66"/>
      <c r="H88" s="119">
        <f>G88*60</f>
        <v>0</v>
      </c>
      <c r="I88" s="139">
        <f>H88*J87</f>
        <v>0</v>
      </c>
      <c r="J88" s="250"/>
    </row>
    <row r="89" spans="1:10" ht="13.9" customHeight="1" thickBot="1">
      <c r="A89" s="13"/>
      <c r="B89" s="20"/>
      <c r="C89" s="21"/>
      <c r="D89" s="21"/>
      <c r="E89" s="21"/>
      <c r="F89" s="21"/>
      <c r="G89" s="18"/>
      <c r="I89" s="62">
        <f>SUM(I87:I88)</f>
        <v>0</v>
      </c>
    </row>
    <row r="90" spans="1:10" ht="14.25" customHeight="1">
      <c r="B90" s="22"/>
    </row>
    <row r="91" spans="1:10" ht="15" customHeight="1"/>
    <row r="92" spans="1:10" ht="15" thickBot="1"/>
    <row r="93" spans="1:10" ht="29.5" thickBot="1">
      <c r="H93" s="61" t="s">
        <v>76</v>
      </c>
      <c r="I93" s="63">
        <f>I16+I27+I37+I48+I59+I70+I82+I89</f>
        <v>0</v>
      </c>
    </row>
    <row r="94" spans="1:10" ht="15" customHeight="1"/>
    <row r="95" spans="1:10" ht="15" customHeight="1"/>
    <row r="96" spans="1:10" ht="14.25" customHeight="1">
      <c r="B96" s="22"/>
    </row>
    <row r="97" spans="2:2" ht="14.25" customHeight="1">
      <c r="B97" s="22"/>
    </row>
    <row r="98" spans="2:2" ht="14.25" customHeight="1">
      <c r="B98" s="22"/>
    </row>
    <row r="99" spans="2:2" ht="14.25" customHeight="1">
      <c r="B99" s="22"/>
    </row>
    <row r="100" spans="2:2" ht="14.25" customHeight="1">
      <c r="B100" s="22"/>
    </row>
    <row r="101" spans="2:2" ht="14.25" customHeight="1">
      <c r="B101" s="22"/>
    </row>
    <row r="102" spans="2:2" ht="14.25" customHeight="1">
      <c r="B102" s="22"/>
    </row>
    <row r="103" spans="2:2" ht="14.25" customHeight="1">
      <c r="B103" s="22"/>
    </row>
    <row r="104" spans="2:2" ht="14.25" customHeight="1">
      <c r="B104" s="22"/>
    </row>
    <row r="105" spans="2:2" ht="14.25" customHeight="1">
      <c r="B105" s="22"/>
    </row>
    <row r="106" spans="2:2" ht="14.25" customHeight="1">
      <c r="B106" s="22"/>
    </row>
    <row r="107" spans="2:2" ht="14.25" customHeight="1">
      <c r="B107" s="22"/>
    </row>
    <row r="108" spans="2:2" ht="14.25" customHeight="1">
      <c r="B108" s="22"/>
    </row>
    <row r="109" spans="2:2" ht="14.25" customHeight="1">
      <c r="B109" s="22"/>
    </row>
    <row r="110" spans="2:2" ht="14.25" customHeight="1">
      <c r="B110" s="22"/>
    </row>
    <row r="111" spans="2:2" ht="14.25" customHeight="1">
      <c r="B111" s="22"/>
    </row>
    <row r="112" spans="2:2" ht="14.25" customHeight="1">
      <c r="B112" s="22"/>
    </row>
    <row r="113" spans="2:2" ht="14.25" customHeight="1">
      <c r="B113" s="22"/>
    </row>
    <row r="114" spans="2:2" ht="14.25" customHeight="1">
      <c r="B114" s="22"/>
    </row>
    <row r="115" spans="2:2" ht="14.25" customHeight="1">
      <c r="B115" s="22"/>
    </row>
    <row r="116" spans="2:2" ht="14.25" customHeight="1">
      <c r="B116" s="22"/>
    </row>
    <row r="117" spans="2:2" ht="14.25" customHeight="1">
      <c r="B117" s="22"/>
    </row>
    <row r="118" spans="2:2" ht="14.25" customHeight="1">
      <c r="B118" s="22"/>
    </row>
    <row r="119" spans="2:2" ht="14.25" customHeight="1">
      <c r="B119" s="22"/>
    </row>
    <row r="120" spans="2:2" ht="14.25" customHeight="1">
      <c r="B120" s="22"/>
    </row>
    <row r="121" spans="2:2" ht="14.25" customHeight="1">
      <c r="B121" s="22"/>
    </row>
    <row r="122" spans="2:2" ht="14.25" customHeight="1">
      <c r="B122" s="22"/>
    </row>
    <row r="123" spans="2:2" ht="14.25" customHeight="1">
      <c r="B123" s="22"/>
    </row>
    <row r="124" spans="2:2" ht="14.25" customHeight="1">
      <c r="B124" s="22"/>
    </row>
    <row r="125" spans="2:2" ht="14.25" customHeight="1">
      <c r="B125" s="22"/>
    </row>
    <row r="126" spans="2:2" ht="14.25" customHeight="1">
      <c r="B126" s="22"/>
    </row>
    <row r="127" spans="2:2" ht="14.25" customHeight="1">
      <c r="B127" s="22"/>
    </row>
    <row r="128" spans="2:2" ht="14.25" customHeight="1">
      <c r="B128" s="22"/>
    </row>
    <row r="129" spans="2:2" ht="14.25" customHeight="1">
      <c r="B129" s="22"/>
    </row>
    <row r="130" spans="2:2" ht="14.25" customHeight="1">
      <c r="B130" s="22"/>
    </row>
    <row r="131" spans="2:2" ht="14.25" customHeight="1">
      <c r="B131" s="22"/>
    </row>
    <row r="132" spans="2:2" ht="14.25" customHeight="1">
      <c r="B132" s="22"/>
    </row>
    <row r="133" spans="2:2" ht="14.25" customHeight="1">
      <c r="B133" s="22"/>
    </row>
    <row r="134" spans="2:2" ht="14.25" customHeight="1">
      <c r="B134" s="22"/>
    </row>
    <row r="135" spans="2:2" ht="14.25" customHeight="1">
      <c r="B135" s="22"/>
    </row>
    <row r="136" spans="2:2" ht="14.25" customHeight="1">
      <c r="B136" s="22"/>
    </row>
    <row r="137" spans="2:2" ht="14.25" customHeight="1">
      <c r="B137" s="22"/>
    </row>
    <row r="138" spans="2:2" ht="14.25" customHeight="1">
      <c r="B138" s="22"/>
    </row>
    <row r="139" spans="2:2" ht="14.25" customHeight="1">
      <c r="B139" s="22"/>
    </row>
    <row r="140" spans="2:2" ht="14.25" customHeight="1">
      <c r="B140" s="22"/>
    </row>
    <row r="141" spans="2:2" ht="14.25" customHeight="1">
      <c r="B141" s="22"/>
    </row>
    <row r="142" spans="2:2" ht="14.25" customHeight="1">
      <c r="B142" s="22"/>
    </row>
    <row r="143" spans="2:2" ht="14.25" customHeight="1">
      <c r="B143" s="22"/>
    </row>
    <row r="144" spans="2:2" ht="14.25" customHeight="1">
      <c r="B144" s="22"/>
    </row>
    <row r="145" spans="2:2" ht="14.25" customHeight="1">
      <c r="B145" s="22"/>
    </row>
    <row r="146" spans="2:2" ht="14.25" customHeight="1">
      <c r="B146" s="22"/>
    </row>
    <row r="147" spans="2:2" ht="14.25" customHeight="1">
      <c r="B147" s="22"/>
    </row>
    <row r="148" spans="2:2" ht="14.25" customHeight="1">
      <c r="B148" s="22"/>
    </row>
    <row r="149" spans="2:2" ht="14.25" customHeight="1">
      <c r="B149" s="22"/>
    </row>
    <row r="150" spans="2:2" ht="14.25" customHeight="1">
      <c r="B150" s="22"/>
    </row>
    <row r="151" spans="2:2" ht="14.25" customHeight="1">
      <c r="B151" s="22"/>
    </row>
    <row r="152" spans="2:2" ht="14.25" customHeight="1">
      <c r="B152" s="22"/>
    </row>
    <row r="153" spans="2:2" ht="14.25" customHeight="1">
      <c r="B153" s="22"/>
    </row>
    <row r="154" spans="2:2" ht="14.25" customHeight="1">
      <c r="B154" s="22"/>
    </row>
    <row r="155" spans="2:2" ht="14.25" customHeight="1">
      <c r="B155" s="22"/>
    </row>
    <row r="156" spans="2:2" ht="14.25" customHeight="1">
      <c r="B156" s="22"/>
    </row>
    <row r="157" spans="2:2" ht="14.25" customHeight="1">
      <c r="B157" s="22"/>
    </row>
    <row r="158" spans="2:2" ht="14.25" customHeight="1">
      <c r="B158" s="22"/>
    </row>
    <row r="159" spans="2:2" ht="14.25" customHeight="1">
      <c r="B159" s="22"/>
    </row>
    <row r="160" spans="2:2" ht="14.25" customHeight="1">
      <c r="B160" s="22"/>
    </row>
    <row r="161" spans="2:2" ht="14.25" customHeight="1">
      <c r="B161" s="22"/>
    </row>
    <row r="162" spans="2:2" ht="14.25" customHeight="1">
      <c r="B162" s="22"/>
    </row>
    <row r="163" spans="2:2" ht="14.25" customHeight="1">
      <c r="B163" s="22"/>
    </row>
    <row r="164" spans="2:2" ht="14.25" customHeight="1">
      <c r="B164" s="22"/>
    </row>
    <row r="165" spans="2:2" ht="14.25" customHeight="1">
      <c r="B165" s="22"/>
    </row>
    <row r="166" spans="2:2" ht="14.25" customHeight="1">
      <c r="B166" s="22"/>
    </row>
    <row r="167" spans="2:2" ht="14.25" customHeight="1">
      <c r="B167" s="22"/>
    </row>
    <row r="168" spans="2:2" ht="14.25" customHeight="1">
      <c r="B168" s="22"/>
    </row>
    <row r="169" spans="2:2" ht="14.25" customHeight="1">
      <c r="B169" s="22"/>
    </row>
    <row r="170" spans="2:2" ht="14.25" customHeight="1">
      <c r="B170" s="22"/>
    </row>
    <row r="171" spans="2:2" ht="14.25" customHeight="1">
      <c r="B171" s="22"/>
    </row>
    <row r="172" spans="2:2" ht="14.25" customHeight="1">
      <c r="B172" s="22"/>
    </row>
    <row r="173" spans="2:2" ht="14.25" customHeight="1">
      <c r="B173" s="22"/>
    </row>
    <row r="174" spans="2:2" ht="14.25" customHeight="1">
      <c r="B174" s="22"/>
    </row>
    <row r="175" spans="2:2" ht="14.25" customHeight="1">
      <c r="B175" s="22"/>
    </row>
    <row r="176" spans="2:2" ht="14.25" customHeight="1">
      <c r="B176" s="22"/>
    </row>
    <row r="177" spans="2:2" ht="14.25" customHeight="1">
      <c r="B177" s="22"/>
    </row>
    <row r="178" spans="2:2" ht="14.25" customHeight="1">
      <c r="B178" s="22"/>
    </row>
    <row r="179" spans="2:2" ht="14.25" customHeight="1">
      <c r="B179" s="22"/>
    </row>
    <row r="180" spans="2:2" ht="14.25" customHeight="1">
      <c r="B180" s="22"/>
    </row>
    <row r="181" spans="2:2" ht="14.25" customHeight="1">
      <c r="B181" s="22"/>
    </row>
    <row r="182" spans="2:2" ht="14.25" customHeight="1">
      <c r="B182" s="22"/>
    </row>
    <row r="183" spans="2:2" ht="14.25" customHeight="1">
      <c r="B183" s="22"/>
    </row>
    <row r="184" spans="2:2" ht="14.25" customHeight="1">
      <c r="B184" s="22"/>
    </row>
    <row r="185" spans="2:2" ht="14.25" customHeight="1">
      <c r="B185" s="22"/>
    </row>
    <row r="186" spans="2:2" ht="14.25" customHeight="1">
      <c r="B186" s="22"/>
    </row>
    <row r="187" spans="2:2" ht="14.25" customHeight="1">
      <c r="B187" s="22"/>
    </row>
    <row r="188" spans="2:2" ht="14.25" customHeight="1">
      <c r="B188" s="22"/>
    </row>
    <row r="189" spans="2:2" ht="14.25" customHeight="1">
      <c r="B189" s="22"/>
    </row>
    <row r="190" spans="2:2" ht="14.25" customHeight="1">
      <c r="B190" s="22"/>
    </row>
    <row r="191" spans="2:2" ht="14.25" customHeight="1">
      <c r="B191" s="22"/>
    </row>
    <row r="192" spans="2:2" ht="14.25" customHeight="1">
      <c r="B192" s="22"/>
    </row>
    <row r="193" spans="2:2" ht="14.25" customHeight="1">
      <c r="B193" s="22"/>
    </row>
    <row r="194" spans="2:2" ht="14.25" customHeight="1">
      <c r="B194" s="22"/>
    </row>
    <row r="195" spans="2:2" ht="14.25" customHeight="1">
      <c r="B195" s="22"/>
    </row>
    <row r="196" spans="2:2" ht="14.25" customHeight="1">
      <c r="B196" s="22"/>
    </row>
    <row r="197" spans="2:2" ht="14.25" customHeight="1">
      <c r="B197" s="22"/>
    </row>
    <row r="198" spans="2:2" ht="14.25" customHeight="1">
      <c r="B198" s="22"/>
    </row>
    <row r="199" spans="2:2" ht="14.25" customHeight="1">
      <c r="B199" s="22"/>
    </row>
    <row r="200" spans="2:2" ht="14.25" customHeight="1">
      <c r="B200" s="22"/>
    </row>
    <row r="201" spans="2:2" ht="14.25" customHeight="1">
      <c r="B201" s="22"/>
    </row>
    <row r="202" spans="2:2" ht="14.25" customHeight="1">
      <c r="B202" s="22"/>
    </row>
    <row r="203" spans="2:2" ht="14.25" customHeight="1">
      <c r="B203" s="22"/>
    </row>
    <row r="204" spans="2:2" ht="14.25" customHeight="1">
      <c r="B204" s="22"/>
    </row>
    <row r="205" spans="2:2" ht="14.25" customHeight="1">
      <c r="B205" s="22"/>
    </row>
    <row r="206" spans="2:2" ht="14.25" customHeight="1">
      <c r="B206" s="22"/>
    </row>
    <row r="207" spans="2:2" ht="14.25" customHeight="1">
      <c r="B207" s="22"/>
    </row>
    <row r="208" spans="2:2" ht="14.25" customHeight="1">
      <c r="B208" s="22"/>
    </row>
    <row r="209" spans="2:2" ht="14.25" customHeight="1">
      <c r="B209" s="22"/>
    </row>
    <row r="210" spans="2:2" ht="14.25" customHeight="1">
      <c r="B210" s="22"/>
    </row>
    <row r="211" spans="2:2" ht="14.25" customHeight="1">
      <c r="B211" s="22"/>
    </row>
    <row r="212" spans="2:2" ht="14.25" customHeight="1">
      <c r="B212" s="22"/>
    </row>
    <row r="213" spans="2:2" ht="14.25" customHeight="1">
      <c r="B213" s="22"/>
    </row>
    <row r="214" spans="2:2" ht="14.25" customHeight="1">
      <c r="B214" s="22"/>
    </row>
    <row r="215" spans="2:2" ht="14.25" customHeight="1">
      <c r="B215" s="22"/>
    </row>
    <row r="216" spans="2:2" ht="14.25" customHeight="1">
      <c r="B216" s="22"/>
    </row>
    <row r="217" spans="2:2" ht="14.25" customHeight="1">
      <c r="B217" s="22"/>
    </row>
    <row r="218" spans="2:2" ht="14.25" customHeight="1">
      <c r="B218" s="22"/>
    </row>
    <row r="219" spans="2:2" ht="14.25" customHeight="1">
      <c r="B219" s="22"/>
    </row>
    <row r="220" spans="2:2" ht="14.25" customHeight="1">
      <c r="B220" s="22"/>
    </row>
    <row r="221" spans="2:2" ht="14.25" customHeight="1">
      <c r="B221" s="22"/>
    </row>
    <row r="222" spans="2:2" ht="14.25" customHeight="1">
      <c r="B222" s="22"/>
    </row>
    <row r="223" spans="2:2" ht="14.25" customHeight="1">
      <c r="B223" s="22"/>
    </row>
    <row r="224" spans="2:2" ht="14.25" customHeight="1">
      <c r="B224" s="22"/>
    </row>
    <row r="225" spans="2:2" ht="14.25" customHeight="1">
      <c r="B225" s="22"/>
    </row>
    <row r="226" spans="2:2" ht="14.25" customHeight="1">
      <c r="B226" s="22"/>
    </row>
    <row r="227" spans="2:2" ht="14.25" customHeight="1">
      <c r="B227" s="22"/>
    </row>
    <row r="228" spans="2:2" ht="14.25" customHeight="1">
      <c r="B228" s="22"/>
    </row>
    <row r="229" spans="2:2" ht="14.25" customHeight="1">
      <c r="B229" s="22"/>
    </row>
    <row r="230" spans="2:2" ht="14.25" customHeight="1">
      <c r="B230" s="22"/>
    </row>
    <row r="231" spans="2:2" ht="14.25" customHeight="1">
      <c r="B231" s="22"/>
    </row>
    <row r="232" spans="2:2" ht="14.25" customHeight="1">
      <c r="B232" s="22"/>
    </row>
    <row r="233" spans="2:2" ht="14.25" customHeight="1">
      <c r="B233" s="22"/>
    </row>
    <row r="234" spans="2:2" ht="14.25" customHeight="1">
      <c r="B234" s="22"/>
    </row>
    <row r="235" spans="2:2" ht="14.25" customHeight="1">
      <c r="B235" s="22"/>
    </row>
    <row r="236" spans="2:2" ht="14.25" customHeight="1">
      <c r="B236" s="22"/>
    </row>
    <row r="237" spans="2:2" ht="14.25" customHeight="1">
      <c r="B237" s="22"/>
    </row>
    <row r="238" spans="2:2" ht="14.25" customHeight="1">
      <c r="B238" s="22"/>
    </row>
    <row r="239" spans="2:2" ht="14.25" customHeight="1">
      <c r="B239" s="22"/>
    </row>
    <row r="240" spans="2:2" ht="14.25" customHeight="1">
      <c r="B240" s="22"/>
    </row>
    <row r="241" spans="2:2" ht="14.25" customHeight="1">
      <c r="B241" s="22"/>
    </row>
    <row r="242" spans="2:2" ht="14.25" customHeight="1">
      <c r="B242" s="22"/>
    </row>
    <row r="243" spans="2:2" ht="14.25" customHeight="1">
      <c r="B243" s="22"/>
    </row>
    <row r="244" spans="2:2" ht="14.25" customHeight="1">
      <c r="B244" s="22"/>
    </row>
    <row r="245" spans="2:2" ht="14.25" customHeight="1">
      <c r="B245" s="22"/>
    </row>
    <row r="246" spans="2:2" ht="14.25" customHeight="1">
      <c r="B246" s="22"/>
    </row>
    <row r="247" spans="2:2" ht="14.25" customHeight="1">
      <c r="B247" s="22"/>
    </row>
    <row r="248" spans="2:2" ht="14.25" customHeight="1">
      <c r="B248" s="22"/>
    </row>
    <row r="249" spans="2:2" ht="14.25" customHeight="1">
      <c r="B249" s="22"/>
    </row>
    <row r="250" spans="2:2" ht="14.25" customHeight="1">
      <c r="B250" s="22"/>
    </row>
    <row r="251" spans="2:2" ht="14.25" customHeight="1">
      <c r="B251" s="22"/>
    </row>
    <row r="252" spans="2:2" ht="14.25" customHeight="1">
      <c r="B252" s="22"/>
    </row>
    <row r="253" spans="2:2" ht="14.25" customHeight="1">
      <c r="B253" s="22"/>
    </row>
    <row r="254" spans="2:2" ht="14.25" customHeight="1">
      <c r="B254" s="22"/>
    </row>
    <row r="255" spans="2:2" ht="14.25" customHeight="1">
      <c r="B255" s="22"/>
    </row>
    <row r="256" spans="2:2" ht="14.25" customHeight="1">
      <c r="B256" s="22"/>
    </row>
    <row r="257" spans="2:2" ht="14.25" customHeight="1">
      <c r="B257" s="22"/>
    </row>
    <row r="258" spans="2:2" ht="14.25" customHeight="1">
      <c r="B258" s="22"/>
    </row>
    <row r="259" spans="2:2" ht="14.25" customHeight="1">
      <c r="B259" s="22"/>
    </row>
    <row r="260" spans="2:2" ht="14.25" customHeight="1">
      <c r="B260" s="22"/>
    </row>
    <row r="261" spans="2:2" ht="14.25" customHeight="1">
      <c r="B261" s="22"/>
    </row>
    <row r="262" spans="2:2" ht="14.25" customHeight="1">
      <c r="B262" s="22"/>
    </row>
    <row r="263" spans="2:2" ht="14.25" customHeight="1">
      <c r="B263" s="22"/>
    </row>
    <row r="264" spans="2:2" ht="14.25" customHeight="1">
      <c r="B264" s="22"/>
    </row>
    <row r="265" spans="2:2" ht="14.25" customHeight="1">
      <c r="B265" s="22"/>
    </row>
    <row r="266" spans="2:2" ht="14.25" customHeight="1">
      <c r="B266" s="22"/>
    </row>
    <row r="267" spans="2:2" ht="14.25" customHeight="1">
      <c r="B267" s="22"/>
    </row>
    <row r="268" spans="2:2" ht="14.25" customHeight="1">
      <c r="B268" s="22"/>
    </row>
    <row r="269" spans="2:2" ht="14.25" customHeight="1">
      <c r="B269" s="22"/>
    </row>
    <row r="270" spans="2:2" ht="14.25" customHeight="1">
      <c r="B270" s="22"/>
    </row>
    <row r="271" spans="2:2" ht="14.25" customHeight="1">
      <c r="B271" s="22"/>
    </row>
    <row r="272" spans="2:2" ht="14.25" customHeight="1">
      <c r="B272" s="22"/>
    </row>
    <row r="273" spans="2:2" ht="14.25" customHeight="1">
      <c r="B273" s="22"/>
    </row>
    <row r="274" spans="2:2" ht="14.25" customHeight="1">
      <c r="B274" s="22"/>
    </row>
    <row r="275" spans="2:2" ht="14.25" customHeight="1">
      <c r="B275" s="22"/>
    </row>
    <row r="276" spans="2:2" ht="14.25" customHeight="1">
      <c r="B276" s="22"/>
    </row>
    <row r="277" spans="2:2" ht="14.25" customHeight="1">
      <c r="B277" s="22"/>
    </row>
    <row r="278" spans="2:2" ht="14.25" customHeight="1">
      <c r="B278" s="22"/>
    </row>
    <row r="279" spans="2:2" ht="14.25" customHeight="1">
      <c r="B279" s="22"/>
    </row>
    <row r="280" spans="2:2" ht="14.25" customHeight="1">
      <c r="B280" s="22"/>
    </row>
    <row r="281" spans="2:2" ht="14.25" customHeight="1">
      <c r="B281" s="22"/>
    </row>
    <row r="282" spans="2:2" ht="14.25" customHeight="1">
      <c r="B282" s="22"/>
    </row>
    <row r="283" spans="2:2" ht="14.25" customHeight="1">
      <c r="B283" s="22"/>
    </row>
    <row r="284" spans="2:2" ht="14.25" customHeight="1">
      <c r="B284" s="22"/>
    </row>
    <row r="285" spans="2:2" ht="14.25" customHeight="1">
      <c r="B285" s="22"/>
    </row>
    <row r="286" spans="2:2" ht="14.25" customHeight="1">
      <c r="B286" s="22"/>
    </row>
    <row r="287" spans="2:2" ht="14.25" customHeight="1">
      <c r="B287" s="22"/>
    </row>
    <row r="288" spans="2:2" ht="14.25" customHeight="1">
      <c r="B288" s="22"/>
    </row>
    <row r="289" spans="2:2" ht="14.25" customHeight="1">
      <c r="B289" s="22"/>
    </row>
    <row r="290" spans="2:2" ht="14.25" customHeight="1">
      <c r="B290" s="22"/>
    </row>
    <row r="291" spans="2:2" ht="14.25" customHeight="1">
      <c r="B291" s="22"/>
    </row>
    <row r="292" spans="2:2" ht="14.25" customHeight="1">
      <c r="B292" s="22"/>
    </row>
    <row r="293" spans="2:2" ht="14.25" customHeight="1">
      <c r="B293" s="22"/>
    </row>
    <row r="294" spans="2:2" ht="14.25" customHeight="1">
      <c r="B294" s="22"/>
    </row>
    <row r="295" spans="2:2" ht="14.25" customHeight="1">
      <c r="B295" s="22"/>
    </row>
    <row r="296" spans="2:2" ht="14.25" customHeight="1">
      <c r="B296" s="22"/>
    </row>
    <row r="297" spans="2:2" ht="14.25" customHeight="1">
      <c r="B297" s="22"/>
    </row>
    <row r="298" spans="2:2" ht="14.25" customHeight="1">
      <c r="B298" s="22"/>
    </row>
    <row r="299" spans="2:2" ht="14.25" customHeight="1">
      <c r="B299" s="22"/>
    </row>
    <row r="300" spans="2:2" ht="14.25" customHeight="1">
      <c r="B300" s="22"/>
    </row>
    <row r="301" spans="2:2" ht="14.25" customHeight="1">
      <c r="B301" s="22"/>
    </row>
    <row r="302" spans="2:2" ht="14.25" customHeight="1">
      <c r="B302" s="22"/>
    </row>
    <row r="303" spans="2:2" ht="14.25" customHeight="1">
      <c r="B303" s="22"/>
    </row>
    <row r="304" spans="2:2" ht="14.25" customHeight="1">
      <c r="B304" s="22"/>
    </row>
    <row r="305" spans="2:2" ht="14.25" customHeight="1">
      <c r="B305" s="22"/>
    </row>
    <row r="306" spans="2:2" ht="14.25" customHeight="1">
      <c r="B306" s="22"/>
    </row>
    <row r="307" spans="2:2" ht="14.25" customHeight="1">
      <c r="B307" s="22"/>
    </row>
    <row r="308" spans="2:2" ht="14.25" customHeight="1">
      <c r="B308" s="22"/>
    </row>
    <row r="309" spans="2:2" ht="14.25" customHeight="1">
      <c r="B309" s="22"/>
    </row>
    <row r="310" spans="2:2" ht="14.25" customHeight="1">
      <c r="B310" s="22"/>
    </row>
    <row r="311" spans="2:2" ht="14.25" customHeight="1">
      <c r="B311" s="22"/>
    </row>
    <row r="312" spans="2:2" ht="14.25" customHeight="1">
      <c r="B312" s="22"/>
    </row>
    <row r="313" spans="2:2" ht="14.25" customHeight="1">
      <c r="B313" s="22"/>
    </row>
    <row r="314" spans="2:2" ht="14.25" customHeight="1">
      <c r="B314" s="22"/>
    </row>
    <row r="315" spans="2:2" ht="14.25" customHeight="1">
      <c r="B315" s="22"/>
    </row>
    <row r="316" spans="2:2" ht="14.25" customHeight="1">
      <c r="B316" s="22"/>
    </row>
    <row r="317" spans="2:2" ht="14.25" customHeight="1">
      <c r="B317" s="22"/>
    </row>
    <row r="318" spans="2:2" ht="14.25" customHeight="1">
      <c r="B318" s="22"/>
    </row>
    <row r="319" spans="2:2" ht="14.25" customHeight="1">
      <c r="B319" s="22"/>
    </row>
    <row r="320" spans="2:2" ht="14.25" customHeight="1">
      <c r="B320" s="22"/>
    </row>
    <row r="321" spans="2:2" ht="14.25" customHeight="1">
      <c r="B321" s="22"/>
    </row>
    <row r="322" spans="2:2" ht="14.25" customHeight="1">
      <c r="B322" s="22"/>
    </row>
    <row r="323" spans="2:2" ht="14.25" customHeight="1">
      <c r="B323" s="22"/>
    </row>
    <row r="324" spans="2:2" ht="14.25" customHeight="1">
      <c r="B324" s="22"/>
    </row>
    <row r="325" spans="2:2" ht="14.25" customHeight="1">
      <c r="B325" s="22"/>
    </row>
    <row r="326" spans="2:2" ht="14.25" customHeight="1">
      <c r="B326" s="22"/>
    </row>
    <row r="327" spans="2:2" ht="14.25" customHeight="1">
      <c r="B327" s="22"/>
    </row>
    <row r="328" spans="2:2" ht="14.25" customHeight="1">
      <c r="B328" s="22"/>
    </row>
    <row r="329" spans="2:2" ht="14.25" customHeight="1">
      <c r="B329" s="22"/>
    </row>
    <row r="330" spans="2:2" ht="14.25" customHeight="1">
      <c r="B330" s="22"/>
    </row>
    <row r="331" spans="2:2" ht="14.25" customHeight="1">
      <c r="B331" s="22"/>
    </row>
    <row r="332" spans="2:2" ht="14.25" customHeight="1">
      <c r="B332" s="22"/>
    </row>
    <row r="333" spans="2:2" ht="14.25" customHeight="1">
      <c r="B333" s="22"/>
    </row>
    <row r="334" spans="2:2" ht="14.25" customHeight="1">
      <c r="B334" s="22"/>
    </row>
    <row r="335" spans="2:2" ht="14.25" customHeight="1">
      <c r="B335" s="22"/>
    </row>
    <row r="336" spans="2:2" ht="14.25" customHeight="1">
      <c r="B336" s="22"/>
    </row>
    <row r="337" spans="2:2" ht="14.25" customHeight="1">
      <c r="B337" s="22"/>
    </row>
    <row r="338" spans="2:2" ht="14.25" customHeight="1">
      <c r="B338" s="22"/>
    </row>
    <row r="339" spans="2:2" ht="14.25" customHeight="1">
      <c r="B339" s="22"/>
    </row>
    <row r="340" spans="2:2" ht="14.25" customHeight="1">
      <c r="B340" s="22"/>
    </row>
    <row r="341" spans="2:2" ht="14.25" customHeight="1">
      <c r="B341" s="22"/>
    </row>
    <row r="342" spans="2:2" ht="14.25" customHeight="1">
      <c r="B342" s="22"/>
    </row>
    <row r="343" spans="2:2" ht="14.25" customHeight="1">
      <c r="B343" s="22"/>
    </row>
    <row r="344" spans="2:2" ht="14.25" customHeight="1">
      <c r="B344" s="22"/>
    </row>
    <row r="345" spans="2:2" ht="14.25" customHeight="1">
      <c r="B345" s="22"/>
    </row>
    <row r="346" spans="2:2" ht="14.25" customHeight="1">
      <c r="B346" s="22"/>
    </row>
    <row r="347" spans="2:2" ht="14.25" customHeight="1">
      <c r="B347" s="22"/>
    </row>
    <row r="348" spans="2:2" ht="14.25" customHeight="1">
      <c r="B348" s="22"/>
    </row>
    <row r="349" spans="2:2" ht="14.25" customHeight="1">
      <c r="B349" s="22"/>
    </row>
    <row r="350" spans="2:2" ht="14.25" customHeight="1">
      <c r="B350" s="22"/>
    </row>
    <row r="351" spans="2:2" ht="14.25" customHeight="1">
      <c r="B351" s="22"/>
    </row>
    <row r="352" spans="2:2" ht="14.25" customHeight="1">
      <c r="B352" s="22"/>
    </row>
    <row r="353" spans="2:2" ht="14.25" customHeight="1">
      <c r="B353" s="22"/>
    </row>
    <row r="354" spans="2:2" ht="14.25" customHeight="1">
      <c r="B354" s="22"/>
    </row>
    <row r="355" spans="2:2" ht="14.25" customHeight="1">
      <c r="B355" s="22"/>
    </row>
    <row r="356" spans="2:2" ht="14.25" customHeight="1">
      <c r="B356" s="22"/>
    </row>
    <row r="357" spans="2:2" ht="14.25" customHeight="1">
      <c r="B357" s="22"/>
    </row>
    <row r="358" spans="2:2" ht="14.25" customHeight="1">
      <c r="B358" s="22"/>
    </row>
    <row r="359" spans="2:2" ht="14.25" customHeight="1">
      <c r="B359" s="22"/>
    </row>
    <row r="360" spans="2:2" ht="14.25" customHeight="1">
      <c r="B360" s="22"/>
    </row>
    <row r="361" spans="2:2" ht="14.25" customHeight="1">
      <c r="B361" s="22"/>
    </row>
    <row r="362" spans="2:2" ht="14.25" customHeight="1">
      <c r="B362" s="22"/>
    </row>
    <row r="363" spans="2:2" ht="14.25" customHeight="1">
      <c r="B363" s="22"/>
    </row>
    <row r="364" spans="2:2" ht="14.25" customHeight="1">
      <c r="B364" s="22"/>
    </row>
    <row r="365" spans="2:2" ht="14.25" customHeight="1">
      <c r="B365" s="22"/>
    </row>
    <row r="366" spans="2:2" ht="14.25" customHeight="1">
      <c r="B366" s="22"/>
    </row>
    <row r="367" spans="2:2" ht="14.25" customHeight="1">
      <c r="B367" s="22"/>
    </row>
    <row r="368" spans="2:2" ht="14.25" customHeight="1">
      <c r="B368" s="22"/>
    </row>
    <row r="369" spans="2:2" ht="14.25" customHeight="1">
      <c r="B369" s="22"/>
    </row>
    <row r="370" spans="2:2" ht="14.25" customHeight="1">
      <c r="B370" s="22"/>
    </row>
    <row r="371" spans="2:2" ht="14.25" customHeight="1">
      <c r="B371" s="22"/>
    </row>
    <row r="372" spans="2:2" ht="14.25" customHeight="1">
      <c r="B372" s="22"/>
    </row>
    <row r="373" spans="2:2" ht="14.25" customHeight="1">
      <c r="B373" s="22"/>
    </row>
    <row r="374" spans="2:2" ht="14.25" customHeight="1">
      <c r="B374" s="22"/>
    </row>
    <row r="375" spans="2:2" ht="14.25" customHeight="1">
      <c r="B375" s="22"/>
    </row>
    <row r="376" spans="2:2" ht="14.25" customHeight="1">
      <c r="B376" s="22"/>
    </row>
    <row r="377" spans="2:2" ht="14.25" customHeight="1">
      <c r="B377" s="22"/>
    </row>
    <row r="378" spans="2:2" ht="14.25" customHeight="1">
      <c r="B378" s="22"/>
    </row>
    <row r="379" spans="2:2" ht="14.25" customHeight="1">
      <c r="B379" s="22"/>
    </row>
    <row r="380" spans="2:2" ht="14.25" customHeight="1">
      <c r="B380" s="22"/>
    </row>
    <row r="381" spans="2:2" ht="14.25" customHeight="1">
      <c r="B381" s="22"/>
    </row>
    <row r="382" spans="2:2" ht="14.25" customHeight="1">
      <c r="B382" s="22"/>
    </row>
    <row r="383" spans="2:2" ht="14.25" customHeight="1">
      <c r="B383" s="22"/>
    </row>
    <row r="384" spans="2:2" ht="14.25" customHeight="1">
      <c r="B384" s="22"/>
    </row>
    <row r="385" spans="2:2" ht="14.25" customHeight="1">
      <c r="B385" s="22"/>
    </row>
    <row r="386" spans="2:2" ht="14.25" customHeight="1">
      <c r="B386" s="22"/>
    </row>
    <row r="387" spans="2:2" ht="14.25" customHeight="1">
      <c r="B387" s="22"/>
    </row>
    <row r="388" spans="2:2" ht="14.25" customHeight="1">
      <c r="B388" s="22"/>
    </row>
    <row r="389" spans="2:2" ht="14.25" customHeight="1">
      <c r="B389" s="22"/>
    </row>
    <row r="390" spans="2:2" ht="14.25" customHeight="1">
      <c r="B390" s="22"/>
    </row>
    <row r="391" spans="2:2" ht="14.25" customHeight="1">
      <c r="B391" s="22"/>
    </row>
    <row r="392" spans="2:2" ht="14.25" customHeight="1">
      <c r="B392" s="22"/>
    </row>
    <row r="393" spans="2:2" ht="14.25" customHeight="1">
      <c r="B393" s="22"/>
    </row>
    <row r="394" spans="2:2" ht="14.25" customHeight="1">
      <c r="B394" s="22"/>
    </row>
    <row r="395" spans="2:2" ht="14.25" customHeight="1">
      <c r="B395" s="22"/>
    </row>
    <row r="396" spans="2:2" ht="14.25" customHeight="1">
      <c r="B396" s="22"/>
    </row>
    <row r="397" spans="2:2" ht="14.25" customHeight="1">
      <c r="B397" s="22"/>
    </row>
    <row r="398" spans="2:2" ht="14.25" customHeight="1">
      <c r="B398" s="22"/>
    </row>
    <row r="399" spans="2:2" ht="14.25" customHeight="1">
      <c r="B399" s="22"/>
    </row>
    <row r="400" spans="2:2" ht="14.25" customHeight="1">
      <c r="B400" s="22"/>
    </row>
    <row r="401" spans="2:2" ht="14.25" customHeight="1">
      <c r="B401" s="22"/>
    </row>
    <row r="402" spans="2:2" ht="14.25" customHeight="1">
      <c r="B402" s="22"/>
    </row>
    <row r="403" spans="2:2" ht="14.25" customHeight="1">
      <c r="B403" s="22"/>
    </row>
    <row r="404" spans="2:2" ht="14.25" customHeight="1">
      <c r="B404" s="22"/>
    </row>
    <row r="405" spans="2:2" ht="14.25" customHeight="1">
      <c r="B405" s="22"/>
    </row>
    <row r="406" spans="2:2" ht="14.25" customHeight="1">
      <c r="B406" s="22"/>
    </row>
    <row r="407" spans="2:2" ht="14.25" customHeight="1">
      <c r="B407" s="22"/>
    </row>
    <row r="408" spans="2:2" ht="14.25" customHeight="1">
      <c r="B408" s="22"/>
    </row>
    <row r="409" spans="2:2" ht="14.25" customHeight="1">
      <c r="B409" s="22"/>
    </row>
    <row r="410" spans="2:2" ht="14.25" customHeight="1">
      <c r="B410" s="22"/>
    </row>
    <row r="411" spans="2:2" ht="14.25" customHeight="1">
      <c r="B411" s="22"/>
    </row>
    <row r="412" spans="2:2" ht="14.25" customHeight="1">
      <c r="B412" s="22"/>
    </row>
    <row r="413" spans="2:2" ht="14.25" customHeight="1">
      <c r="B413" s="22"/>
    </row>
    <row r="414" spans="2:2" ht="14.25" customHeight="1">
      <c r="B414" s="22"/>
    </row>
    <row r="415" spans="2:2" ht="14.25" customHeight="1">
      <c r="B415" s="22"/>
    </row>
    <row r="416" spans="2:2" ht="14.25" customHeight="1">
      <c r="B416" s="22"/>
    </row>
    <row r="417" spans="2:2" ht="14.25" customHeight="1">
      <c r="B417" s="22"/>
    </row>
    <row r="418" spans="2:2" ht="14.25" customHeight="1">
      <c r="B418" s="22"/>
    </row>
    <row r="419" spans="2:2" ht="14.25" customHeight="1">
      <c r="B419" s="22"/>
    </row>
    <row r="420" spans="2:2" ht="14.25" customHeight="1">
      <c r="B420" s="22"/>
    </row>
    <row r="421" spans="2:2" ht="14.25" customHeight="1">
      <c r="B421" s="22"/>
    </row>
    <row r="422" spans="2:2" ht="14.25" customHeight="1">
      <c r="B422" s="22"/>
    </row>
    <row r="423" spans="2:2" ht="14.25" customHeight="1">
      <c r="B423" s="22"/>
    </row>
    <row r="424" spans="2:2" ht="14.25" customHeight="1">
      <c r="B424" s="22"/>
    </row>
    <row r="425" spans="2:2" ht="14.25" customHeight="1">
      <c r="B425" s="22"/>
    </row>
    <row r="426" spans="2:2" ht="14.25" customHeight="1">
      <c r="B426" s="22"/>
    </row>
    <row r="427" spans="2:2" ht="14.25" customHeight="1">
      <c r="B427" s="22"/>
    </row>
    <row r="428" spans="2:2" ht="14.25" customHeight="1">
      <c r="B428" s="22"/>
    </row>
    <row r="429" spans="2:2" ht="14.25" customHeight="1">
      <c r="B429" s="22"/>
    </row>
    <row r="430" spans="2:2" ht="14.25" customHeight="1">
      <c r="B430" s="22"/>
    </row>
    <row r="431" spans="2:2" ht="14.25" customHeight="1">
      <c r="B431" s="22"/>
    </row>
    <row r="432" spans="2:2" ht="14.25" customHeight="1">
      <c r="B432" s="22"/>
    </row>
    <row r="433" spans="2:2" ht="14.25" customHeight="1">
      <c r="B433" s="22"/>
    </row>
    <row r="434" spans="2:2" ht="14.25" customHeight="1">
      <c r="B434" s="22"/>
    </row>
    <row r="435" spans="2:2" ht="14.25" customHeight="1">
      <c r="B435" s="22"/>
    </row>
    <row r="436" spans="2:2" ht="14.25" customHeight="1">
      <c r="B436" s="22"/>
    </row>
    <row r="437" spans="2:2" ht="14.25" customHeight="1">
      <c r="B437" s="22"/>
    </row>
    <row r="438" spans="2:2" ht="14.25" customHeight="1">
      <c r="B438" s="22"/>
    </row>
    <row r="439" spans="2:2" ht="14.25" customHeight="1">
      <c r="B439" s="22"/>
    </row>
    <row r="440" spans="2:2" ht="14.25" customHeight="1">
      <c r="B440" s="22"/>
    </row>
    <row r="441" spans="2:2" ht="14.25" customHeight="1">
      <c r="B441" s="22"/>
    </row>
    <row r="442" spans="2:2" ht="14.25" customHeight="1">
      <c r="B442" s="22"/>
    </row>
    <row r="443" spans="2:2" ht="14.25" customHeight="1">
      <c r="B443" s="22"/>
    </row>
    <row r="444" spans="2:2" ht="14.25" customHeight="1">
      <c r="B444" s="22"/>
    </row>
    <row r="445" spans="2:2" ht="14.25" customHeight="1">
      <c r="B445" s="22"/>
    </row>
    <row r="446" spans="2:2" ht="14.25" customHeight="1">
      <c r="B446" s="22"/>
    </row>
    <row r="447" spans="2:2" ht="14.25" customHeight="1">
      <c r="B447" s="22"/>
    </row>
    <row r="448" spans="2:2" ht="14.25" customHeight="1">
      <c r="B448" s="22"/>
    </row>
    <row r="449" spans="2:2" ht="14.25" customHeight="1">
      <c r="B449" s="22"/>
    </row>
    <row r="450" spans="2:2" ht="14.25" customHeight="1">
      <c r="B450" s="22"/>
    </row>
    <row r="451" spans="2:2" ht="14.25" customHeight="1">
      <c r="B451" s="22"/>
    </row>
    <row r="452" spans="2:2" ht="14.25" customHeight="1">
      <c r="B452" s="22"/>
    </row>
    <row r="453" spans="2:2" ht="14.25" customHeight="1">
      <c r="B453" s="22"/>
    </row>
    <row r="454" spans="2:2" ht="14.25" customHeight="1">
      <c r="B454" s="22"/>
    </row>
    <row r="455" spans="2:2" ht="14.25" customHeight="1">
      <c r="B455" s="22"/>
    </row>
    <row r="456" spans="2:2" ht="14.25" customHeight="1">
      <c r="B456" s="22"/>
    </row>
    <row r="457" spans="2:2" ht="14.25" customHeight="1">
      <c r="B457" s="22"/>
    </row>
    <row r="458" spans="2:2" ht="14.25" customHeight="1">
      <c r="B458" s="22"/>
    </row>
    <row r="459" spans="2:2" ht="14.25" customHeight="1">
      <c r="B459" s="22"/>
    </row>
    <row r="460" spans="2:2" ht="14.25" customHeight="1">
      <c r="B460" s="22"/>
    </row>
    <row r="461" spans="2:2" ht="14.25" customHeight="1">
      <c r="B461" s="22"/>
    </row>
    <row r="462" spans="2:2" ht="14.25" customHeight="1">
      <c r="B462" s="22"/>
    </row>
    <row r="463" spans="2:2" ht="14.25" customHeight="1">
      <c r="B463" s="22"/>
    </row>
    <row r="464" spans="2:2" ht="14.25" customHeight="1">
      <c r="B464" s="22"/>
    </row>
    <row r="465" spans="2:2" ht="14.25" customHeight="1">
      <c r="B465" s="22"/>
    </row>
    <row r="466" spans="2:2" ht="14.25" customHeight="1">
      <c r="B466" s="22"/>
    </row>
    <row r="467" spans="2:2" ht="14.25" customHeight="1">
      <c r="B467" s="22"/>
    </row>
    <row r="468" spans="2:2" ht="14.25" customHeight="1">
      <c r="B468" s="22"/>
    </row>
    <row r="469" spans="2:2" ht="14.25" customHeight="1">
      <c r="B469" s="22"/>
    </row>
    <row r="470" spans="2:2" ht="14.25" customHeight="1">
      <c r="B470" s="22"/>
    </row>
    <row r="471" spans="2:2" ht="14.25" customHeight="1">
      <c r="B471" s="22"/>
    </row>
    <row r="472" spans="2:2" ht="14.25" customHeight="1">
      <c r="B472" s="22"/>
    </row>
    <row r="473" spans="2:2" ht="14.25" customHeight="1">
      <c r="B473" s="22"/>
    </row>
    <row r="474" spans="2:2" ht="14.25" customHeight="1">
      <c r="B474" s="22"/>
    </row>
    <row r="475" spans="2:2" ht="14.25" customHeight="1">
      <c r="B475" s="22"/>
    </row>
    <row r="476" spans="2:2" ht="14.25" customHeight="1">
      <c r="B476" s="22"/>
    </row>
    <row r="477" spans="2:2" ht="14.25" customHeight="1">
      <c r="B477" s="22"/>
    </row>
    <row r="478" spans="2:2" ht="14.25" customHeight="1">
      <c r="B478" s="22"/>
    </row>
    <row r="479" spans="2:2" ht="14.25" customHeight="1">
      <c r="B479" s="22"/>
    </row>
    <row r="480" spans="2:2" ht="14.25" customHeight="1">
      <c r="B480" s="22"/>
    </row>
    <row r="481" spans="2:2" ht="14.25" customHeight="1">
      <c r="B481" s="22"/>
    </row>
    <row r="482" spans="2:2" ht="14.25" customHeight="1">
      <c r="B482" s="22"/>
    </row>
    <row r="483" spans="2:2" ht="14.25" customHeight="1">
      <c r="B483" s="22"/>
    </row>
    <row r="484" spans="2:2" ht="14.25" customHeight="1">
      <c r="B484" s="22"/>
    </row>
    <row r="485" spans="2:2" ht="14.25" customHeight="1">
      <c r="B485" s="22"/>
    </row>
    <row r="486" spans="2:2" ht="14.25" customHeight="1">
      <c r="B486" s="22"/>
    </row>
    <row r="487" spans="2:2" ht="14.25" customHeight="1">
      <c r="B487" s="22"/>
    </row>
    <row r="488" spans="2:2" ht="14.25" customHeight="1">
      <c r="B488" s="22"/>
    </row>
    <row r="489" spans="2:2" ht="14.25" customHeight="1">
      <c r="B489" s="22"/>
    </row>
    <row r="490" spans="2:2" ht="14.25" customHeight="1">
      <c r="B490" s="22"/>
    </row>
    <row r="491" spans="2:2" ht="14.25" customHeight="1">
      <c r="B491" s="22"/>
    </row>
    <row r="492" spans="2:2" ht="14.25" customHeight="1">
      <c r="B492" s="22"/>
    </row>
    <row r="493" spans="2:2" ht="14.25" customHeight="1">
      <c r="B493" s="22"/>
    </row>
    <row r="494" spans="2:2" ht="14.25" customHeight="1">
      <c r="B494" s="22"/>
    </row>
    <row r="495" spans="2:2" ht="14.25" customHeight="1">
      <c r="B495" s="22"/>
    </row>
    <row r="496" spans="2:2" ht="14.25" customHeight="1">
      <c r="B496" s="22"/>
    </row>
    <row r="497" spans="2:2" ht="14.25" customHeight="1">
      <c r="B497" s="22"/>
    </row>
    <row r="498" spans="2:2" ht="14.25" customHeight="1">
      <c r="B498" s="22"/>
    </row>
    <row r="499" spans="2:2" ht="14.25" customHeight="1">
      <c r="B499" s="22"/>
    </row>
    <row r="500" spans="2:2" ht="14.25" customHeight="1">
      <c r="B500" s="22"/>
    </row>
    <row r="501" spans="2:2" ht="14.25" customHeight="1">
      <c r="B501" s="22"/>
    </row>
    <row r="502" spans="2:2" ht="14.25" customHeight="1">
      <c r="B502" s="22"/>
    </row>
    <row r="503" spans="2:2" ht="14.25" customHeight="1">
      <c r="B503" s="22"/>
    </row>
    <row r="504" spans="2:2" ht="14.25" customHeight="1">
      <c r="B504" s="22"/>
    </row>
    <row r="505" spans="2:2" ht="14.25" customHeight="1">
      <c r="B505" s="22"/>
    </row>
    <row r="506" spans="2:2" ht="14.25" customHeight="1">
      <c r="B506" s="22"/>
    </row>
    <row r="507" spans="2:2" ht="14.25" customHeight="1">
      <c r="B507" s="22"/>
    </row>
    <row r="508" spans="2:2" ht="14.25" customHeight="1">
      <c r="B508" s="22"/>
    </row>
    <row r="509" spans="2:2" ht="14.25" customHeight="1">
      <c r="B509" s="22"/>
    </row>
    <row r="510" spans="2:2" ht="14.25" customHeight="1">
      <c r="B510" s="22"/>
    </row>
    <row r="511" spans="2:2" ht="14.25" customHeight="1">
      <c r="B511" s="22"/>
    </row>
    <row r="512" spans="2:2" ht="14.25" customHeight="1">
      <c r="B512" s="22"/>
    </row>
    <row r="513" spans="2:2" ht="14.25" customHeight="1">
      <c r="B513" s="22"/>
    </row>
    <row r="514" spans="2:2" ht="14.25" customHeight="1">
      <c r="B514" s="22"/>
    </row>
    <row r="515" spans="2:2" ht="14.25" customHeight="1">
      <c r="B515" s="22"/>
    </row>
    <row r="516" spans="2:2" ht="14.25" customHeight="1">
      <c r="B516" s="22"/>
    </row>
    <row r="517" spans="2:2" ht="14.25" customHeight="1">
      <c r="B517" s="22"/>
    </row>
    <row r="518" spans="2:2" ht="14.25" customHeight="1">
      <c r="B518" s="22"/>
    </row>
    <row r="519" spans="2:2" ht="14.25" customHeight="1">
      <c r="B519" s="22"/>
    </row>
    <row r="520" spans="2:2" ht="14.25" customHeight="1">
      <c r="B520" s="22"/>
    </row>
    <row r="521" spans="2:2" ht="14.25" customHeight="1">
      <c r="B521" s="22"/>
    </row>
    <row r="522" spans="2:2" ht="14.25" customHeight="1">
      <c r="B522" s="22"/>
    </row>
    <row r="523" spans="2:2" ht="14.25" customHeight="1">
      <c r="B523" s="22"/>
    </row>
    <row r="524" spans="2:2" ht="14.25" customHeight="1">
      <c r="B524" s="22"/>
    </row>
    <row r="525" spans="2:2" ht="14.25" customHeight="1">
      <c r="B525" s="22"/>
    </row>
    <row r="526" spans="2:2" ht="14.25" customHeight="1">
      <c r="B526" s="22"/>
    </row>
    <row r="527" spans="2:2" ht="14.25" customHeight="1">
      <c r="B527" s="22"/>
    </row>
    <row r="528" spans="2:2" ht="14.25" customHeight="1">
      <c r="B528" s="22"/>
    </row>
    <row r="529" spans="2:2" ht="14.25" customHeight="1">
      <c r="B529" s="22"/>
    </row>
    <row r="530" spans="2:2" ht="14.25" customHeight="1">
      <c r="B530" s="22"/>
    </row>
    <row r="531" spans="2:2" ht="14.25" customHeight="1">
      <c r="B531" s="22"/>
    </row>
    <row r="532" spans="2:2" ht="14.25" customHeight="1">
      <c r="B532" s="22"/>
    </row>
    <row r="533" spans="2:2" ht="14.25" customHeight="1">
      <c r="B533" s="22"/>
    </row>
    <row r="534" spans="2:2" ht="14.25" customHeight="1">
      <c r="B534" s="22"/>
    </row>
    <row r="535" spans="2:2" ht="14.25" customHeight="1">
      <c r="B535" s="22"/>
    </row>
    <row r="536" spans="2:2" ht="14.25" customHeight="1">
      <c r="B536" s="22"/>
    </row>
    <row r="537" spans="2:2" ht="14.25" customHeight="1">
      <c r="B537" s="22"/>
    </row>
    <row r="538" spans="2:2" ht="14.25" customHeight="1">
      <c r="B538" s="22"/>
    </row>
    <row r="539" spans="2:2" ht="14.25" customHeight="1">
      <c r="B539" s="22"/>
    </row>
    <row r="540" spans="2:2" ht="14.25" customHeight="1">
      <c r="B540" s="22"/>
    </row>
    <row r="541" spans="2:2" ht="14.25" customHeight="1">
      <c r="B541" s="22"/>
    </row>
    <row r="542" spans="2:2" ht="14.25" customHeight="1">
      <c r="B542" s="22"/>
    </row>
    <row r="543" spans="2:2" ht="14.25" customHeight="1">
      <c r="B543" s="22"/>
    </row>
    <row r="544" spans="2:2" ht="14.25" customHeight="1">
      <c r="B544" s="22"/>
    </row>
    <row r="545" spans="2:2" ht="14.25" customHeight="1">
      <c r="B545" s="22"/>
    </row>
    <row r="546" spans="2:2" ht="14.25" customHeight="1">
      <c r="B546" s="22"/>
    </row>
    <row r="547" spans="2:2" ht="14.25" customHeight="1">
      <c r="B547" s="22"/>
    </row>
    <row r="548" spans="2:2" ht="14.25" customHeight="1">
      <c r="B548" s="22"/>
    </row>
    <row r="549" spans="2:2" ht="14.25" customHeight="1">
      <c r="B549" s="22"/>
    </row>
    <row r="550" spans="2:2" ht="14.25" customHeight="1">
      <c r="B550" s="22"/>
    </row>
    <row r="551" spans="2:2" ht="14.25" customHeight="1">
      <c r="B551" s="22"/>
    </row>
    <row r="552" spans="2:2" ht="14.25" customHeight="1">
      <c r="B552" s="22"/>
    </row>
    <row r="553" spans="2:2" ht="14.25" customHeight="1">
      <c r="B553" s="22"/>
    </row>
    <row r="554" spans="2:2" ht="14.25" customHeight="1">
      <c r="B554" s="22"/>
    </row>
    <row r="555" spans="2:2" ht="14.25" customHeight="1">
      <c r="B555" s="22"/>
    </row>
    <row r="556" spans="2:2" ht="14.25" customHeight="1">
      <c r="B556" s="22"/>
    </row>
    <row r="557" spans="2:2" ht="14.25" customHeight="1">
      <c r="B557" s="22"/>
    </row>
    <row r="558" spans="2:2" ht="14.25" customHeight="1">
      <c r="B558" s="22"/>
    </row>
    <row r="559" spans="2:2" ht="14.25" customHeight="1">
      <c r="B559" s="22"/>
    </row>
    <row r="560" spans="2:2" ht="14.25" customHeight="1">
      <c r="B560" s="22"/>
    </row>
    <row r="561" spans="2:2" ht="14.25" customHeight="1">
      <c r="B561" s="22"/>
    </row>
    <row r="562" spans="2:2" ht="14.25" customHeight="1">
      <c r="B562" s="22"/>
    </row>
    <row r="563" spans="2:2" ht="14.25" customHeight="1">
      <c r="B563" s="22"/>
    </row>
    <row r="564" spans="2:2" ht="14.25" customHeight="1">
      <c r="B564" s="22"/>
    </row>
    <row r="565" spans="2:2" ht="14.25" customHeight="1">
      <c r="B565" s="22"/>
    </row>
    <row r="566" spans="2:2" ht="14.25" customHeight="1">
      <c r="B566" s="22"/>
    </row>
    <row r="567" spans="2:2" ht="14.25" customHeight="1">
      <c r="B567" s="22"/>
    </row>
    <row r="568" spans="2:2" ht="14.25" customHeight="1">
      <c r="B568" s="22"/>
    </row>
    <row r="569" spans="2:2" ht="14.25" customHeight="1">
      <c r="B569" s="22"/>
    </row>
    <row r="570" spans="2:2" ht="14.25" customHeight="1">
      <c r="B570" s="22"/>
    </row>
    <row r="571" spans="2:2" ht="14.25" customHeight="1">
      <c r="B571" s="22"/>
    </row>
    <row r="572" spans="2:2" ht="14.25" customHeight="1">
      <c r="B572" s="22"/>
    </row>
    <row r="573" spans="2:2" ht="14.25" customHeight="1">
      <c r="B573" s="22"/>
    </row>
    <row r="574" spans="2:2" ht="14.25" customHeight="1">
      <c r="B574" s="22"/>
    </row>
    <row r="575" spans="2:2" ht="14.25" customHeight="1">
      <c r="B575" s="22"/>
    </row>
    <row r="576" spans="2:2" ht="14.25" customHeight="1">
      <c r="B576" s="22"/>
    </row>
    <row r="577" spans="2:2" ht="14.25" customHeight="1">
      <c r="B577" s="22"/>
    </row>
    <row r="578" spans="2:2" ht="14.25" customHeight="1">
      <c r="B578" s="22"/>
    </row>
    <row r="579" spans="2:2" ht="14.25" customHeight="1">
      <c r="B579" s="22"/>
    </row>
    <row r="580" spans="2:2" ht="14.25" customHeight="1">
      <c r="B580" s="22"/>
    </row>
    <row r="581" spans="2:2" ht="14.25" customHeight="1">
      <c r="B581" s="22"/>
    </row>
    <row r="582" spans="2:2" ht="14.25" customHeight="1">
      <c r="B582" s="22"/>
    </row>
    <row r="583" spans="2:2" ht="14.25" customHeight="1">
      <c r="B583" s="22"/>
    </row>
    <row r="584" spans="2:2" ht="14.25" customHeight="1">
      <c r="B584" s="22"/>
    </row>
    <row r="585" spans="2:2" ht="14.25" customHeight="1">
      <c r="B585" s="22"/>
    </row>
    <row r="586" spans="2:2" ht="14.25" customHeight="1">
      <c r="B586" s="22"/>
    </row>
    <row r="587" spans="2:2" ht="14.25" customHeight="1">
      <c r="B587" s="22"/>
    </row>
    <row r="588" spans="2:2" ht="14.25" customHeight="1">
      <c r="B588" s="22"/>
    </row>
    <row r="589" spans="2:2" ht="14.25" customHeight="1">
      <c r="B589" s="22"/>
    </row>
    <row r="590" spans="2:2" ht="14.25" customHeight="1">
      <c r="B590" s="22"/>
    </row>
    <row r="591" spans="2:2" ht="14.25" customHeight="1">
      <c r="B591" s="22"/>
    </row>
    <row r="592" spans="2:2" ht="14.25" customHeight="1">
      <c r="B592" s="22"/>
    </row>
    <row r="593" spans="2:2" ht="14.25" customHeight="1">
      <c r="B593" s="22"/>
    </row>
    <row r="594" spans="2:2" ht="14.25" customHeight="1">
      <c r="B594" s="22"/>
    </row>
    <row r="595" spans="2:2" ht="14.25" customHeight="1">
      <c r="B595" s="22"/>
    </row>
    <row r="596" spans="2:2" ht="14.25" customHeight="1">
      <c r="B596" s="22"/>
    </row>
    <row r="597" spans="2:2" ht="14.25" customHeight="1">
      <c r="B597" s="22"/>
    </row>
    <row r="598" spans="2:2" ht="14.25" customHeight="1">
      <c r="B598" s="22"/>
    </row>
    <row r="599" spans="2:2" ht="14.25" customHeight="1">
      <c r="B599" s="22"/>
    </row>
    <row r="600" spans="2:2" ht="14.25" customHeight="1">
      <c r="B600" s="22"/>
    </row>
    <row r="601" spans="2:2" ht="14.25" customHeight="1">
      <c r="B601" s="22"/>
    </row>
    <row r="602" spans="2:2" ht="14.25" customHeight="1">
      <c r="B602" s="22"/>
    </row>
    <row r="603" spans="2:2" ht="14.25" customHeight="1">
      <c r="B603" s="22"/>
    </row>
    <row r="604" spans="2:2" ht="14.25" customHeight="1">
      <c r="B604" s="22"/>
    </row>
    <row r="605" spans="2:2" ht="14.25" customHeight="1">
      <c r="B605" s="22"/>
    </row>
    <row r="606" spans="2:2" ht="14.25" customHeight="1">
      <c r="B606" s="22"/>
    </row>
    <row r="607" spans="2:2" ht="14.25" customHeight="1">
      <c r="B607" s="22"/>
    </row>
    <row r="608" spans="2:2" ht="14.25" customHeight="1">
      <c r="B608" s="22"/>
    </row>
    <row r="609" spans="2:2" ht="14.25" customHeight="1">
      <c r="B609" s="22"/>
    </row>
    <row r="610" spans="2:2" ht="14.25" customHeight="1">
      <c r="B610" s="22"/>
    </row>
    <row r="611" spans="2:2" ht="14.25" customHeight="1">
      <c r="B611" s="22"/>
    </row>
    <row r="612" spans="2:2" ht="14.25" customHeight="1">
      <c r="B612" s="22"/>
    </row>
    <row r="613" spans="2:2" ht="14.25" customHeight="1">
      <c r="B613" s="22"/>
    </row>
    <row r="614" spans="2:2" ht="14.25" customHeight="1">
      <c r="B614" s="22"/>
    </row>
    <row r="615" spans="2:2" ht="14.25" customHeight="1">
      <c r="B615" s="22"/>
    </row>
    <row r="616" spans="2:2" ht="14.25" customHeight="1">
      <c r="B616" s="22"/>
    </row>
    <row r="617" spans="2:2" ht="14.25" customHeight="1">
      <c r="B617" s="22"/>
    </row>
    <row r="618" spans="2:2" ht="14.25" customHeight="1">
      <c r="B618" s="22"/>
    </row>
    <row r="619" spans="2:2" ht="14.25" customHeight="1">
      <c r="B619" s="22"/>
    </row>
    <row r="620" spans="2:2" ht="14.25" customHeight="1">
      <c r="B620" s="22"/>
    </row>
    <row r="621" spans="2:2" ht="14.25" customHeight="1">
      <c r="B621" s="22"/>
    </row>
    <row r="622" spans="2:2" ht="14.25" customHeight="1">
      <c r="B622" s="22"/>
    </row>
    <row r="623" spans="2:2" ht="14.25" customHeight="1">
      <c r="B623" s="22"/>
    </row>
    <row r="624" spans="2:2" ht="14.25" customHeight="1">
      <c r="B624" s="22"/>
    </row>
    <row r="625" spans="2:2" ht="14.25" customHeight="1">
      <c r="B625" s="22"/>
    </row>
    <row r="626" spans="2:2" ht="14.25" customHeight="1">
      <c r="B626" s="22"/>
    </row>
    <row r="627" spans="2:2" ht="14.25" customHeight="1">
      <c r="B627" s="22"/>
    </row>
    <row r="628" spans="2:2" ht="14.25" customHeight="1">
      <c r="B628" s="22"/>
    </row>
    <row r="629" spans="2:2" ht="14.25" customHeight="1">
      <c r="B629" s="22"/>
    </row>
    <row r="630" spans="2:2" ht="14.25" customHeight="1">
      <c r="B630" s="22"/>
    </row>
    <row r="631" spans="2:2" ht="14.25" customHeight="1">
      <c r="B631" s="22"/>
    </row>
    <row r="632" spans="2:2" ht="14.25" customHeight="1">
      <c r="B632" s="22"/>
    </row>
    <row r="633" spans="2:2" ht="14.25" customHeight="1">
      <c r="B633" s="22"/>
    </row>
    <row r="634" spans="2:2" ht="14.25" customHeight="1">
      <c r="B634" s="22"/>
    </row>
    <row r="635" spans="2:2" ht="14.25" customHeight="1">
      <c r="B635" s="22"/>
    </row>
    <row r="636" spans="2:2" ht="14.25" customHeight="1">
      <c r="B636" s="22"/>
    </row>
    <row r="637" spans="2:2" ht="14.25" customHeight="1">
      <c r="B637" s="22"/>
    </row>
    <row r="638" spans="2:2" ht="14.25" customHeight="1">
      <c r="B638" s="22"/>
    </row>
    <row r="639" spans="2:2" ht="14.25" customHeight="1">
      <c r="B639" s="22"/>
    </row>
    <row r="640" spans="2:2" ht="14.25" customHeight="1">
      <c r="B640" s="22"/>
    </row>
    <row r="641" spans="2:2" ht="14.25" customHeight="1">
      <c r="B641" s="22"/>
    </row>
    <row r="642" spans="2:2" ht="14.25" customHeight="1">
      <c r="B642" s="22"/>
    </row>
    <row r="643" spans="2:2" ht="14.25" customHeight="1">
      <c r="B643" s="22"/>
    </row>
    <row r="644" spans="2:2" ht="14.25" customHeight="1">
      <c r="B644" s="22"/>
    </row>
    <row r="645" spans="2:2" ht="14.25" customHeight="1">
      <c r="B645" s="22"/>
    </row>
    <row r="646" spans="2:2" ht="14.25" customHeight="1">
      <c r="B646" s="22"/>
    </row>
    <row r="647" spans="2:2" ht="14.25" customHeight="1">
      <c r="B647" s="22"/>
    </row>
    <row r="648" spans="2:2" ht="14.25" customHeight="1">
      <c r="B648" s="22"/>
    </row>
    <row r="649" spans="2:2" ht="14.25" customHeight="1">
      <c r="B649" s="22"/>
    </row>
    <row r="650" spans="2:2" ht="14.25" customHeight="1">
      <c r="B650" s="22"/>
    </row>
    <row r="651" spans="2:2" ht="14.25" customHeight="1">
      <c r="B651" s="22"/>
    </row>
    <row r="652" spans="2:2" ht="14.25" customHeight="1">
      <c r="B652" s="22"/>
    </row>
    <row r="653" spans="2:2" ht="14.25" customHeight="1">
      <c r="B653" s="22"/>
    </row>
    <row r="654" spans="2:2" ht="14.25" customHeight="1">
      <c r="B654" s="22"/>
    </row>
    <row r="655" spans="2:2" ht="14.25" customHeight="1">
      <c r="B655" s="22"/>
    </row>
    <row r="656" spans="2:2" ht="14.25" customHeight="1">
      <c r="B656" s="22"/>
    </row>
    <row r="657" spans="2:2" ht="14.25" customHeight="1">
      <c r="B657" s="22"/>
    </row>
    <row r="658" spans="2:2" ht="14.25" customHeight="1">
      <c r="B658" s="22"/>
    </row>
    <row r="659" spans="2:2" ht="14.25" customHeight="1">
      <c r="B659" s="22"/>
    </row>
    <row r="660" spans="2:2" ht="14.25" customHeight="1">
      <c r="B660" s="22"/>
    </row>
    <row r="661" spans="2:2" ht="14.25" customHeight="1">
      <c r="B661" s="22"/>
    </row>
    <row r="662" spans="2:2" ht="14.25" customHeight="1">
      <c r="B662" s="22"/>
    </row>
    <row r="663" spans="2:2" ht="14.25" customHeight="1">
      <c r="B663" s="22"/>
    </row>
    <row r="664" spans="2:2" ht="14.25" customHeight="1">
      <c r="B664" s="22"/>
    </row>
    <row r="665" spans="2:2" ht="14.25" customHeight="1">
      <c r="B665" s="22"/>
    </row>
    <row r="666" spans="2:2" ht="14.25" customHeight="1">
      <c r="B666" s="22"/>
    </row>
    <row r="667" spans="2:2" ht="14.25" customHeight="1">
      <c r="B667" s="22"/>
    </row>
    <row r="668" spans="2:2" ht="14.25" customHeight="1">
      <c r="B668" s="22"/>
    </row>
    <row r="669" spans="2:2" ht="14.25" customHeight="1">
      <c r="B669" s="22"/>
    </row>
    <row r="670" spans="2:2" ht="14.25" customHeight="1">
      <c r="B670" s="22"/>
    </row>
    <row r="671" spans="2:2" ht="14.25" customHeight="1">
      <c r="B671" s="22"/>
    </row>
    <row r="672" spans="2:2" ht="14.25" customHeight="1">
      <c r="B672" s="22"/>
    </row>
    <row r="673" spans="2:2" ht="14.25" customHeight="1">
      <c r="B673" s="22"/>
    </row>
    <row r="674" spans="2:2" ht="14.25" customHeight="1">
      <c r="B674" s="22"/>
    </row>
    <row r="675" spans="2:2" ht="14.25" customHeight="1">
      <c r="B675" s="22"/>
    </row>
    <row r="676" spans="2:2" ht="14.25" customHeight="1">
      <c r="B676" s="22"/>
    </row>
    <row r="677" spans="2:2" ht="14.25" customHeight="1">
      <c r="B677" s="22"/>
    </row>
    <row r="678" spans="2:2" ht="14.25" customHeight="1">
      <c r="B678" s="22"/>
    </row>
    <row r="679" spans="2:2" ht="14.25" customHeight="1">
      <c r="B679" s="22"/>
    </row>
    <row r="680" spans="2:2" ht="14.25" customHeight="1">
      <c r="B680" s="22"/>
    </row>
    <row r="681" spans="2:2" ht="14.25" customHeight="1">
      <c r="B681" s="22"/>
    </row>
    <row r="682" spans="2:2" ht="14.25" customHeight="1">
      <c r="B682" s="22"/>
    </row>
    <row r="683" spans="2:2" ht="14.25" customHeight="1">
      <c r="B683" s="22"/>
    </row>
    <row r="684" spans="2:2" ht="14.25" customHeight="1">
      <c r="B684" s="22"/>
    </row>
    <row r="685" spans="2:2" ht="14.25" customHeight="1">
      <c r="B685" s="22"/>
    </row>
    <row r="686" spans="2:2" ht="14.25" customHeight="1">
      <c r="B686" s="22"/>
    </row>
    <row r="687" spans="2:2" ht="14.25" customHeight="1">
      <c r="B687" s="22"/>
    </row>
    <row r="688" spans="2:2" ht="14.25" customHeight="1">
      <c r="B688" s="22"/>
    </row>
    <row r="689" spans="2:2" ht="14.25" customHeight="1">
      <c r="B689" s="22"/>
    </row>
    <row r="690" spans="2:2" ht="14.25" customHeight="1">
      <c r="B690" s="22"/>
    </row>
    <row r="691" spans="2:2" ht="14.25" customHeight="1">
      <c r="B691" s="22"/>
    </row>
    <row r="692" spans="2:2" ht="14.25" customHeight="1">
      <c r="B692" s="22"/>
    </row>
    <row r="693" spans="2:2" ht="14.25" customHeight="1">
      <c r="B693" s="22"/>
    </row>
    <row r="694" spans="2:2" ht="14.25" customHeight="1">
      <c r="B694" s="22"/>
    </row>
    <row r="695" spans="2:2" ht="14.25" customHeight="1">
      <c r="B695" s="22"/>
    </row>
    <row r="696" spans="2:2" ht="14.25" customHeight="1">
      <c r="B696" s="22"/>
    </row>
    <row r="697" spans="2:2" ht="14.25" customHeight="1">
      <c r="B697" s="22"/>
    </row>
    <row r="698" spans="2:2" ht="14.25" customHeight="1">
      <c r="B698" s="22"/>
    </row>
    <row r="699" spans="2:2" ht="14.25" customHeight="1">
      <c r="B699" s="22"/>
    </row>
    <row r="700" spans="2:2" ht="14.25" customHeight="1">
      <c r="B700" s="22"/>
    </row>
    <row r="701" spans="2:2" ht="14.25" customHeight="1">
      <c r="B701" s="22"/>
    </row>
    <row r="702" spans="2:2" ht="14.25" customHeight="1">
      <c r="B702" s="22"/>
    </row>
    <row r="703" spans="2:2" ht="14.25" customHeight="1">
      <c r="B703" s="22"/>
    </row>
    <row r="704" spans="2:2" ht="14.25" customHeight="1">
      <c r="B704" s="22"/>
    </row>
    <row r="705" spans="2:2" ht="14.25" customHeight="1">
      <c r="B705" s="22"/>
    </row>
    <row r="706" spans="2:2" ht="14.25" customHeight="1">
      <c r="B706" s="22"/>
    </row>
    <row r="707" spans="2:2" ht="14.25" customHeight="1">
      <c r="B707" s="22"/>
    </row>
    <row r="708" spans="2:2" ht="14.25" customHeight="1">
      <c r="B708" s="22"/>
    </row>
    <row r="709" spans="2:2" ht="14.25" customHeight="1">
      <c r="B709" s="22"/>
    </row>
    <row r="710" spans="2:2" ht="14.25" customHeight="1">
      <c r="B710" s="22"/>
    </row>
    <row r="711" spans="2:2" ht="14.25" customHeight="1">
      <c r="B711" s="22"/>
    </row>
    <row r="712" spans="2:2" ht="14.25" customHeight="1">
      <c r="B712" s="22"/>
    </row>
    <row r="713" spans="2:2" ht="14.25" customHeight="1">
      <c r="B713" s="22"/>
    </row>
    <row r="714" spans="2:2" ht="14.25" customHeight="1">
      <c r="B714" s="22"/>
    </row>
    <row r="715" spans="2:2" ht="14.25" customHeight="1">
      <c r="B715" s="22"/>
    </row>
    <row r="716" spans="2:2" ht="14.25" customHeight="1">
      <c r="B716" s="22"/>
    </row>
    <row r="717" spans="2:2" ht="14.25" customHeight="1">
      <c r="B717" s="22"/>
    </row>
    <row r="718" spans="2:2" ht="14.25" customHeight="1">
      <c r="B718" s="22"/>
    </row>
    <row r="719" spans="2:2" ht="14.25" customHeight="1">
      <c r="B719" s="22"/>
    </row>
    <row r="720" spans="2:2" ht="14.25" customHeight="1">
      <c r="B720" s="22"/>
    </row>
    <row r="721" spans="2:2" ht="14.25" customHeight="1">
      <c r="B721" s="22"/>
    </row>
    <row r="722" spans="2:2" ht="14.25" customHeight="1">
      <c r="B722" s="22"/>
    </row>
    <row r="723" spans="2:2" ht="14.25" customHeight="1">
      <c r="B723" s="22"/>
    </row>
    <row r="724" spans="2:2" ht="14.25" customHeight="1">
      <c r="B724" s="22"/>
    </row>
    <row r="725" spans="2:2" ht="14.25" customHeight="1">
      <c r="B725" s="22"/>
    </row>
    <row r="726" spans="2:2" ht="14.25" customHeight="1">
      <c r="B726" s="22"/>
    </row>
    <row r="727" spans="2:2" ht="14.25" customHeight="1">
      <c r="B727" s="22"/>
    </row>
    <row r="728" spans="2:2" ht="14.25" customHeight="1">
      <c r="B728" s="22"/>
    </row>
    <row r="729" spans="2:2" ht="14.25" customHeight="1">
      <c r="B729" s="22"/>
    </row>
    <row r="730" spans="2:2" ht="14.25" customHeight="1">
      <c r="B730" s="22"/>
    </row>
    <row r="731" spans="2:2" ht="14.25" customHeight="1">
      <c r="B731" s="22"/>
    </row>
    <row r="732" spans="2:2" ht="14.25" customHeight="1">
      <c r="B732" s="22"/>
    </row>
    <row r="733" spans="2:2" ht="14.25" customHeight="1">
      <c r="B733" s="22"/>
    </row>
    <row r="734" spans="2:2" ht="14.25" customHeight="1">
      <c r="B734" s="22"/>
    </row>
    <row r="735" spans="2:2" ht="14.25" customHeight="1">
      <c r="B735" s="22"/>
    </row>
    <row r="736" spans="2:2" ht="14.25" customHeight="1">
      <c r="B736" s="22"/>
    </row>
    <row r="737" spans="2:2" ht="14.25" customHeight="1">
      <c r="B737" s="22"/>
    </row>
    <row r="738" spans="2:2" ht="14.25" customHeight="1">
      <c r="B738" s="22"/>
    </row>
    <row r="739" spans="2:2" ht="14.25" customHeight="1">
      <c r="B739" s="22"/>
    </row>
    <row r="740" spans="2:2" ht="14.25" customHeight="1">
      <c r="B740" s="22"/>
    </row>
    <row r="741" spans="2:2" ht="14.25" customHeight="1">
      <c r="B741" s="22"/>
    </row>
    <row r="742" spans="2:2" ht="14.25" customHeight="1">
      <c r="B742" s="22"/>
    </row>
    <row r="743" spans="2:2" ht="14.25" customHeight="1">
      <c r="B743" s="22"/>
    </row>
    <row r="744" spans="2:2" ht="14.25" customHeight="1">
      <c r="B744" s="22"/>
    </row>
    <row r="745" spans="2:2" ht="14.25" customHeight="1">
      <c r="B745" s="22"/>
    </row>
    <row r="746" spans="2:2" ht="14.25" customHeight="1">
      <c r="B746" s="22"/>
    </row>
    <row r="747" spans="2:2" ht="14.25" customHeight="1">
      <c r="B747" s="22"/>
    </row>
    <row r="748" spans="2:2" ht="14.25" customHeight="1">
      <c r="B748" s="22"/>
    </row>
    <row r="749" spans="2:2" ht="14.25" customHeight="1">
      <c r="B749" s="22"/>
    </row>
    <row r="750" spans="2:2" ht="14.25" customHeight="1">
      <c r="B750" s="22"/>
    </row>
    <row r="751" spans="2:2" ht="14.25" customHeight="1">
      <c r="B751" s="22"/>
    </row>
    <row r="752" spans="2:2" ht="14.25" customHeight="1">
      <c r="B752" s="22"/>
    </row>
    <row r="753" spans="2:2" ht="14.25" customHeight="1">
      <c r="B753" s="22"/>
    </row>
    <row r="754" spans="2:2" ht="14.25" customHeight="1">
      <c r="B754" s="22"/>
    </row>
    <row r="755" spans="2:2" ht="14.25" customHeight="1">
      <c r="B755" s="22"/>
    </row>
    <row r="756" spans="2:2" ht="14.25" customHeight="1">
      <c r="B756" s="22"/>
    </row>
    <row r="757" spans="2:2" ht="14.25" customHeight="1">
      <c r="B757" s="22"/>
    </row>
    <row r="758" spans="2:2" ht="14.25" customHeight="1">
      <c r="B758" s="22"/>
    </row>
    <row r="759" spans="2:2" ht="14.25" customHeight="1">
      <c r="B759" s="22"/>
    </row>
    <row r="760" spans="2:2" ht="14.25" customHeight="1">
      <c r="B760" s="22"/>
    </row>
    <row r="761" spans="2:2" ht="14.25" customHeight="1">
      <c r="B761" s="22"/>
    </row>
    <row r="762" spans="2:2" ht="14.25" customHeight="1">
      <c r="B762" s="22"/>
    </row>
    <row r="763" spans="2:2" ht="14.25" customHeight="1">
      <c r="B763" s="22"/>
    </row>
    <row r="764" spans="2:2" ht="14.25" customHeight="1">
      <c r="B764" s="22"/>
    </row>
    <row r="765" spans="2:2" ht="14.25" customHeight="1">
      <c r="B765" s="22"/>
    </row>
    <row r="766" spans="2:2" ht="14.25" customHeight="1">
      <c r="B766" s="22"/>
    </row>
    <row r="767" spans="2:2" ht="14.25" customHeight="1">
      <c r="B767" s="22"/>
    </row>
    <row r="768" spans="2:2" ht="14.25" customHeight="1">
      <c r="B768" s="22"/>
    </row>
    <row r="769" spans="2:2" ht="14.25" customHeight="1">
      <c r="B769" s="22"/>
    </row>
    <row r="770" spans="2:2" ht="14.25" customHeight="1">
      <c r="B770" s="22"/>
    </row>
    <row r="771" spans="2:2" ht="14.25" customHeight="1">
      <c r="B771" s="22"/>
    </row>
    <row r="772" spans="2:2" ht="14.25" customHeight="1">
      <c r="B772" s="22"/>
    </row>
    <row r="773" spans="2:2" ht="14.25" customHeight="1">
      <c r="B773" s="22"/>
    </row>
    <row r="774" spans="2:2" ht="14.25" customHeight="1">
      <c r="B774" s="22"/>
    </row>
    <row r="775" spans="2:2" ht="14.25" customHeight="1">
      <c r="B775" s="22"/>
    </row>
    <row r="776" spans="2:2" ht="14.25" customHeight="1">
      <c r="B776" s="22"/>
    </row>
    <row r="777" spans="2:2" ht="14.25" customHeight="1">
      <c r="B777" s="22"/>
    </row>
    <row r="778" spans="2:2" ht="14.25" customHeight="1">
      <c r="B778" s="22"/>
    </row>
    <row r="779" spans="2:2" ht="14.25" customHeight="1">
      <c r="B779" s="22"/>
    </row>
    <row r="780" spans="2:2" ht="14.25" customHeight="1">
      <c r="B780" s="22"/>
    </row>
    <row r="781" spans="2:2" ht="14.25" customHeight="1">
      <c r="B781" s="22"/>
    </row>
    <row r="782" spans="2:2" ht="14.25" customHeight="1">
      <c r="B782" s="22"/>
    </row>
    <row r="783" spans="2:2" ht="14.25" customHeight="1">
      <c r="B783" s="22"/>
    </row>
    <row r="784" spans="2:2" ht="14.25" customHeight="1">
      <c r="B784" s="22"/>
    </row>
    <row r="785" spans="2:2" ht="14.25" customHeight="1">
      <c r="B785" s="22"/>
    </row>
    <row r="786" spans="2:2" ht="14.25" customHeight="1">
      <c r="B786" s="22"/>
    </row>
    <row r="787" spans="2:2" ht="14.25" customHeight="1">
      <c r="B787" s="22"/>
    </row>
    <row r="788" spans="2:2" ht="14.25" customHeight="1">
      <c r="B788" s="22"/>
    </row>
    <row r="789" spans="2:2" ht="14.25" customHeight="1">
      <c r="B789" s="22"/>
    </row>
    <row r="790" spans="2:2" ht="14.25" customHeight="1">
      <c r="B790" s="22"/>
    </row>
    <row r="791" spans="2:2" ht="14.25" customHeight="1">
      <c r="B791" s="22"/>
    </row>
    <row r="792" spans="2:2" ht="14.25" customHeight="1">
      <c r="B792" s="22"/>
    </row>
    <row r="793" spans="2:2" ht="14.25" customHeight="1">
      <c r="B793" s="22"/>
    </row>
    <row r="794" spans="2:2" ht="14.25" customHeight="1">
      <c r="B794" s="22"/>
    </row>
    <row r="795" spans="2:2" ht="14.25" customHeight="1">
      <c r="B795" s="22"/>
    </row>
    <row r="796" spans="2:2" ht="14.25" customHeight="1">
      <c r="B796" s="22"/>
    </row>
    <row r="797" spans="2:2" ht="14.25" customHeight="1">
      <c r="B797" s="22"/>
    </row>
    <row r="798" spans="2:2" ht="14.25" customHeight="1">
      <c r="B798" s="22"/>
    </row>
    <row r="799" spans="2:2" ht="14.25" customHeight="1">
      <c r="B799" s="22"/>
    </row>
    <row r="800" spans="2:2" ht="14.25" customHeight="1">
      <c r="B800" s="22"/>
    </row>
    <row r="801" spans="2:2" ht="14.25" customHeight="1">
      <c r="B801" s="22"/>
    </row>
    <row r="802" spans="2:2" ht="14.25" customHeight="1">
      <c r="B802" s="22"/>
    </row>
    <row r="803" spans="2:2" ht="14.25" customHeight="1">
      <c r="B803" s="22"/>
    </row>
    <row r="804" spans="2:2" ht="14.25" customHeight="1">
      <c r="B804" s="22"/>
    </row>
    <row r="805" spans="2:2" ht="14.25" customHeight="1">
      <c r="B805" s="22"/>
    </row>
    <row r="806" spans="2:2" ht="14.25" customHeight="1">
      <c r="B806" s="22"/>
    </row>
    <row r="807" spans="2:2" ht="14.25" customHeight="1">
      <c r="B807" s="22"/>
    </row>
    <row r="808" spans="2:2" ht="14.25" customHeight="1">
      <c r="B808" s="22"/>
    </row>
    <row r="809" spans="2:2" ht="14.25" customHeight="1">
      <c r="B809" s="22"/>
    </row>
    <row r="810" spans="2:2" ht="14.25" customHeight="1">
      <c r="B810" s="22"/>
    </row>
    <row r="811" spans="2:2" ht="14.25" customHeight="1">
      <c r="B811" s="22"/>
    </row>
    <row r="812" spans="2:2" ht="14.25" customHeight="1">
      <c r="B812" s="22"/>
    </row>
    <row r="813" spans="2:2" ht="14.25" customHeight="1">
      <c r="B813" s="22"/>
    </row>
    <row r="814" spans="2:2" ht="14.25" customHeight="1">
      <c r="B814" s="22"/>
    </row>
    <row r="815" spans="2:2" ht="14.25" customHeight="1">
      <c r="B815" s="22"/>
    </row>
    <row r="816" spans="2:2" ht="14.25" customHeight="1">
      <c r="B816" s="22"/>
    </row>
    <row r="817" spans="2:2" ht="14.25" customHeight="1">
      <c r="B817" s="22"/>
    </row>
    <row r="818" spans="2:2" ht="14.25" customHeight="1">
      <c r="B818" s="22"/>
    </row>
    <row r="819" spans="2:2" ht="14.25" customHeight="1">
      <c r="B819" s="22"/>
    </row>
    <row r="820" spans="2:2" ht="14.25" customHeight="1">
      <c r="B820" s="22"/>
    </row>
    <row r="821" spans="2:2" ht="14.25" customHeight="1">
      <c r="B821" s="22"/>
    </row>
    <row r="822" spans="2:2" ht="14.25" customHeight="1">
      <c r="B822" s="22"/>
    </row>
    <row r="823" spans="2:2" ht="14.25" customHeight="1">
      <c r="B823" s="22"/>
    </row>
    <row r="824" spans="2:2" ht="14.25" customHeight="1">
      <c r="B824" s="22"/>
    </row>
    <row r="825" spans="2:2" ht="14.25" customHeight="1">
      <c r="B825" s="22"/>
    </row>
    <row r="826" spans="2:2" ht="14.25" customHeight="1">
      <c r="B826" s="22"/>
    </row>
    <row r="827" spans="2:2" ht="14.25" customHeight="1">
      <c r="B827" s="22"/>
    </row>
    <row r="828" spans="2:2" ht="14.25" customHeight="1">
      <c r="B828" s="22"/>
    </row>
    <row r="829" spans="2:2" ht="14.25" customHeight="1">
      <c r="B829" s="22"/>
    </row>
    <row r="830" spans="2:2" ht="14.25" customHeight="1">
      <c r="B830" s="22"/>
    </row>
    <row r="831" spans="2:2" ht="14.25" customHeight="1">
      <c r="B831" s="22"/>
    </row>
    <row r="832" spans="2:2" ht="14.25" customHeight="1">
      <c r="B832" s="22"/>
    </row>
    <row r="833" spans="2:2" ht="14.25" customHeight="1">
      <c r="B833" s="22"/>
    </row>
    <row r="834" spans="2:2" ht="14.25" customHeight="1">
      <c r="B834" s="22"/>
    </row>
    <row r="835" spans="2:2" ht="14.25" customHeight="1">
      <c r="B835" s="22"/>
    </row>
    <row r="836" spans="2:2" ht="14.25" customHeight="1">
      <c r="B836" s="22"/>
    </row>
    <row r="837" spans="2:2" ht="14.25" customHeight="1">
      <c r="B837" s="22"/>
    </row>
    <row r="838" spans="2:2" ht="14.25" customHeight="1">
      <c r="B838" s="22"/>
    </row>
    <row r="839" spans="2:2" ht="14.25" customHeight="1">
      <c r="B839" s="22"/>
    </row>
    <row r="840" spans="2:2" ht="14.25" customHeight="1">
      <c r="B840" s="22"/>
    </row>
    <row r="841" spans="2:2" ht="14.25" customHeight="1">
      <c r="B841" s="22"/>
    </row>
    <row r="842" spans="2:2" ht="14.25" customHeight="1">
      <c r="B842" s="22"/>
    </row>
    <row r="843" spans="2:2" ht="14.25" customHeight="1">
      <c r="B843" s="22"/>
    </row>
    <row r="844" spans="2:2" ht="14.25" customHeight="1">
      <c r="B844" s="22"/>
    </row>
    <row r="845" spans="2:2" ht="14.25" customHeight="1">
      <c r="B845" s="22"/>
    </row>
    <row r="846" spans="2:2" ht="14.25" customHeight="1">
      <c r="B846" s="22"/>
    </row>
    <row r="847" spans="2:2" ht="14.25" customHeight="1">
      <c r="B847" s="22"/>
    </row>
    <row r="848" spans="2:2" ht="14.25" customHeight="1">
      <c r="B848" s="22"/>
    </row>
    <row r="849" spans="2:2" ht="14.25" customHeight="1">
      <c r="B849" s="22"/>
    </row>
    <row r="850" spans="2:2" ht="14.25" customHeight="1">
      <c r="B850" s="22"/>
    </row>
    <row r="851" spans="2:2" ht="14.25" customHeight="1">
      <c r="B851" s="22"/>
    </row>
    <row r="852" spans="2:2" ht="14.25" customHeight="1">
      <c r="B852" s="22"/>
    </row>
    <row r="853" spans="2:2" ht="14.25" customHeight="1">
      <c r="B853" s="22"/>
    </row>
    <row r="854" spans="2:2" ht="14.25" customHeight="1">
      <c r="B854" s="22"/>
    </row>
    <row r="855" spans="2:2" ht="14.25" customHeight="1">
      <c r="B855" s="22"/>
    </row>
    <row r="856" spans="2:2" ht="14.25" customHeight="1">
      <c r="B856" s="22"/>
    </row>
    <row r="857" spans="2:2" ht="14.25" customHeight="1">
      <c r="B857" s="22"/>
    </row>
    <row r="858" spans="2:2" ht="14.25" customHeight="1">
      <c r="B858" s="22"/>
    </row>
    <row r="859" spans="2:2" ht="14.25" customHeight="1">
      <c r="B859" s="22"/>
    </row>
    <row r="860" spans="2:2" ht="14.25" customHeight="1">
      <c r="B860" s="22"/>
    </row>
    <row r="861" spans="2:2" ht="14.25" customHeight="1">
      <c r="B861" s="22"/>
    </row>
    <row r="862" spans="2:2" ht="14.25" customHeight="1">
      <c r="B862" s="22"/>
    </row>
    <row r="863" spans="2:2" ht="14.25" customHeight="1">
      <c r="B863" s="22"/>
    </row>
    <row r="864" spans="2:2" ht="14.25" customHeight="1">
      <c r="B864" s="22"/>
    </row>
    <row r="865" spans="2:2" ht="14.25" customHeight="1">
      <c r="B865" s="22"/>
    </row>
    <row r="866" spans="2:2" ht="14.25" customHeight="1">
      <c r="B866" s="22"/>
    </row>
    <row r="867" spans="2:2" ht="14.25" customHeight="1">
      <c r="B867" s="22"/>
    </row>
    <row r="868" spans="2:2" ht="14.25" customHeight="1">
      <c r="B868" s="22"/>
    </row>
    <row r="869" spans="2:2" ht="14.25" customHeight="1">
      <c r="B869" s="22"/>
    </row>
    <row r="870" spans="2:2" ht="14.25" customHeight="1">
      <c r="B870" s="22"/>
    </row>
    <row r="871" spans="2:2" ht="14.25" customHeight="1">
      <c r="B871" s="22"/>
    </row>
    <row r="872" spans="2:2" ht="14.25" customHeight="1">
      <c r="B872" s="22"/>
    </row>
    <row r="873" spans="2:2" ht="14.25" customHeight="1">
      <c r="B873" s="22"/>
    </row>
    <row r="874" spans="2:2" ht="14.25" customHeight="1">
      <c r="B874" s="22"/>
    </row>
    <row r="875" spans="2:2" ht="14.25" customHeight="1">
      <c r="B875" s="22"/>
    </row>
    <row r="876" spans="2:2" ht="14.25" customHeight="1">
      <c r="B876" s="22"/>
    </row>
    <row r="877" spans="2:2" ht="14.25" customHeight="1">
      <c r="B877" s="22"/>
    </row>
    <row r="878" spans="2:2" ht="14.25" customHeight="1">
      <c r="B878" s="22"/>
    </row>
    <row r="879" spans="2:2" ht="14.25" customHeight="1">
      <c r="B879" s="22"/>
    </row>
    <row r="880" spans="2:2" ht="14.25" customHeight="1">
      <c r="B880" s="22"/>
    </row>
    <row r="881" spans="2:2" ht="14.25" customHeight="1">
      <c r="B881" s="22"/>
    </row>
    <row r="882" spans="2:2" ht="14.25" customHeight="1">
      <c r="B882" s="22"/>
    </row>
    <row r="883" spans="2:2" ht="14.25" customHeight="1">
      <c r="B883" s="22"/>
    </row>
    <row r="884" spans="2:2" ht="14.25" customHeight="1">
      <c r="B884" s="22"/>
    </row>
    <row r="885" spans="2:2" ht="14.25" customHeight="1">
      <c r="B885" s="22"/>
    </row>
    <row r="886" spans="2:2" ht="14.25" customHeight="1">
      <c r="B886" s="22"/>
    </row>
    <row r="887" spans="2:2" ht="14.25" customHeight="1">
      <c r="B887" s="22"/>
    </row>
    <row r="888" spans="2:2" ht="14.25" customHeight="1">
      <c r="B888" s="22"/>
    </row>
    <row r="889" spans="2:2" ht="14.25" customHeight="1">
      <c r="B889" s="22"/>
    </row>
    <row r="890" spans="2:2" ht="14.25" customHeight="1">
      <c r="B890" s="22"/>
    </row>
    <row r="891" spans="2:2" ht="14.25" customHeight="1">
      <c r="B891" s="22"/>
    </row>
    <row r="892" spans="2:2" ht="14.25" customHeight="1">
      <c r="B892" s="22"/>
    </row>
    <row r="893" spans="2:2" ht="14.25" customHeight="1">
      <c r="B893" s="22"/>
    </row>
    <row r="894" spans="2:2" ht="14.25" customHeight="1">
      <c r="B894" s="22"/>
    </row>
    <row r="895" spans="2:2" ht="14.25" customHeight="1">
      <c r="B895" s="22"/>
    </row>
    <row r="896" spans="2:2" ht="14.25" customHeight="1">
      <c r="B896" s="22"/>
    </row>
    <row r="897" spans="2:2" ht="14.25" customHeight="1">
      <c r="B897" s="22"/>
    </row>
    <row r="898" spans="2:2" ht="14.25" customHeight="1">
      <c r="B898" s="22"/>
    </row>
    <row r="899" spans="2:2" ht="14.25" customHeight="1">
      <c r="B899" s="22"/>
    </row>
    <row r="900" spans="2:2" ht="14.25" customHeight="1">
      <c r="B900" s="22"/>
    </row>
    <row r="901" spans="2:2" ht="14.25" customHeight="1">
      <c r="B901" s="22"/>
    </row>
    <row r="902" spans="2:2" ht="14.25" customHeight="1">
      <c r="B902" s="22"/>
    </row>
    <row r="903" spans="2:2" ht="14.25" customHeight="1">
      <c r="B903" s="22"/>
    </row>
    <row r="904" spans="2:2" ht="14.25" customHeight="1">
      <c r="B904" s="22"/>
    </row>
    <row r="905" spans="2:2" ht="14.25" customHeight="1">
      <c r="B905" s="22"/>
    </row>
    <row r="906" spans="2:2" ht="14.25" customHeight="1">
      <c r="B906" s="22"/>
    </row>
    <row r="907" spans="2:2" ht="14.25" customHeight="1">
      <c r="B907" s="22"/>
    </row>
    <row r="908" spans="2:2" ht="14.25" customHeight="1">
      <c r="B908" s="22"/>
    </row>
    <row r="909" spans="2:2" ht="14.25" customHeight="1">
      <c r="B909" s="22"/>
    </row>
    <row r="910" spans="2:2" ht="14.25" customHeight="1">
      <c r="B910" s="22"/>
    </row>
    <row r="911" spans="2:2" ht="14.25" customHeight="1">
      <c r="B911" s="22"/>
    </row>
    <row r="912" spans="2:2" ht="14.25" customHeight="1">
      <c r="B912" s="22"/>
    </row>
    <row r="913" spans="2:2" ht="14.25" customHeight="1">
      <c r="B913" s="22"/>
    </row>
    <row r="914" spans="2:2" ht="14.25" customHeight="1">
      <c r="B914" s="22"/>
    </row>
    <row r="915" spans="2:2" ht="14.25" customHeight="1">
      <c r="B915" s="22"/>
    </row>
    <row r="916" spans="2:2" ht="14.25" customHeight="1">
      <c r="B916" s="22"/>
    </row>
    <row r="917" spans="2:2" ht="14.25" customHeight="1">
      <c r="B917" s="22"/>
    </row>
    <row r="918" spans="2:2" ht="14.25" customHeight="1">
      <c r="B918" s="22"/>
    </row>
    <row r="919" spans="2:2" ht="14.25" customHeight="1">
      <c r="B919" s="22"/>
    </row>
    <row r="920" spans="2:2" ht="14.25" customHeight="1">
      <c r="B920" s="22"/>
    </row>
    <row r="921" spans="2:2" ht="14.25" customHeight="1">
      <c r="B921" s="22"/>
    </row>
    <row r="922" spans="2:2" ht="14.25" customHeight="1">
      <c r="B922" s="22"/>
    </row>
    <row r="923" spans="2:2" ht="14.25" customHeight="1">
      <c r="B923" s="22"/>
    </row>
    <row r="924" spans="2:2" ht="14.25" customHeight="1">
      <c r="B924" s="22"/>
    </row>
    <row r="925" spans="2:2" ht="14.25" customHeight="1">
      <c r="B925" s="22"/>
    </row>
    <row r="926" spans="2:2" ht="14.25" customHeight="1">
      <c r="B926" s="22"/>
    </row>
    <row r="927" spans="2:2" ht="14.25" customHeight="1">
      <c r="B927" s="22"/>
    </row>
    <row r="928" spans="2:2" ht="14.25" customHeight="1">
      <c r="B928" s="22"/>
    </row>
    <row r="929" spans="2:2" ht="14.25" customHeight="1">
      <c r="B929" s="22"/>
    </row>
    <row r="930" spans="2:2" ht="14.25" customHeight="1">
      <c r="B930" s="22"/>
    </row>
    <row r="931" spans="2:2" ht="14.25" customHeight="1">
      <c r="B931" s="22"/>
    </row>
    <row r="932" spans="2:2" ht="14.25" customHeight="1">
      <c r="B932" s="22"/>
    </row>
    <row r="933" spans="2:2" ht="14.25" customHeight="1">
      <c r="B933" s="22"/>
    </row>
    <row r="934" spans="2:2" ht="14.25" customHeight="1">
      <c r="B934" s="22"/>
    </row>
    <row r="935" spans="2:2" ht="14.25" customHeight="1">
      <c r="B935" s="22"/>
    </row>
    <row r="936" spans="2:2" ht="14.25" customHeight="1">
      <c r="B936" s="22"/>
    </row>
    <row r="937" spans="2:2" ht="14.25" customHeight="1">
      <c r="B937" s="22"/>
    </row>
    <row r="938" spans="2:2" ht="14.25" customHeight="1">
      <c r="B938" s="22"/>
    </row>
    <row r="939" spans="2:2" ht="14.25" customHeight="1">
      <c r="B939" s="22"/>
    </row>
    <row r="940" spans="2:2" ht="14.25" customHeight="1">
      <c r="B940" s="22"/>
    </row>
    <row r="941" spans="2:2" ht="14.25" customHeight="1">
      <c r="B941" s="22"/>
    </row>
    <row r="942" spans="2:2" ht="14.25" customHeight="1">
      <c r="B942" s="22"/>
    </row>
    <row r="943" spans="2:2" ht="14.25" customHeight="1">
      <c r="B943" s="22"/>
    </row>
    <row r="944" spans="2:2" ht="14.25" customHeight="1">
      <c r="B944" s="22"/>
    </row>
    <row r="945" spans="2:2" ht="14.25" customHeight="1">
      <c r="B945" s="22"/>
    </row>
    <row r="946" spans="2:2" ht="14.25" customHeight="1">
      <c r="B946" s="22"/>
    </row>
    <row r="947" spans="2:2" ht="14.25" customHeight="1">
      <c r="B947" s="22"/>
    </row>
    <row r="948" spans="2:2" ht="14.25" customHeight="1">
      <c r="B948" s="22"/>
    </row>
    <row r="949" spans="2:2" ht="14.25" customHeight="1">
      <c r="B949" s="22"/>
    </row>
    <row r="950" spans="2:2" ht="14.25" customHeight="1">
      <c r="B950" s="22"/>
    </row>
    <row r="951" spans="2:2" ht="14.25" customHeight="1">
      <c r="B951" s="22"/>
    </row>
    <row r="952" spans="2:2" ht="14.25" customHeight="1">
      <c r="B952" s="22"/>
    </row>
    <row r="953" spans="2:2" ht="14.25" customHeight="1">
      <c r="B953" s="22"/>
    </row>
    <row r="954" spans="2:2" ht="14.25" customHeight="1">
      <c r="B954" s="22"/>
    </row>
    <row r="955" spans="2:2" ht="14.25" customHeight="1">
      <c r="B955" s="22"/>
    </row>
    <row r="956" spans="2:2" ht="14.25" customHeight="1">
      <c r="B956" s="22"/>
    </row>
    <row r="957" spans="2:2" ht="14.25" customHeight="1">
      <c r="B957" s="22"/>
    </row>
    <row r="958" spans="2:2" ht="14.25" customHeight="1">
      <c r="B958" s="22"/>
    </row>
    <row r="959" spans="2:2" ht="14.25" customHeight="1">
      <c r="B959" s="22"/>
    </row>
    <row r="960" spans="2:2" ht="14.25" customHeight="1">
      <c r="B960" s="22"/>
    </row>
    <row r="961" spans="2:2" ht="14.25" customHeight="1">
      <c r="B961" s="22"/>
    </row>
    <row r="962" spans="2:2" ht="14.25" customHeight="1">
      <c r="B962" s="22"/>
    </row>
    <row r="963" spans="2:2" ht="14.25" customHeight="1">
      <c r="B963" s="22"/>
    </row>
    <row r="964" spans="2:2" ht="14.25" customHeight="1">
      <c r="B964" s="22"/>
    </row>
    <row r="965" spans="2:2" ht="14.25" customHeight="1">
      <c r="B965" s="22"/>
    </row>
    <row r="966" spans="2:2" ht="14.25" customHeight="1">
      <c r="B966" s="22"/>
    </row>
    <row r="967" spans="2:2" ht="14.25" customHeight="1">
      <c r="B967" s="22"/>
    </row>
    <row r="968" spans="2:2" ht="14.25" customHeight="1">
      <c r="B968" s="22"/>
    </row>
    <row r="969" spans="2:2" ht="14.25" customHeight="1">
      <c r="B969" s="22"/>
    </row>
    <row r="970" spans="2:2" ht="14.25" customHeight="1">
      <c r="B970" s="22"/>
    </row>
    <row r="971" spans="2:2" ht="14.25" customHeight="1">
      <c r="B971" s="22"/>
    </row>
    <row r="972" spans="2:2" ht="14.25" customHeight="1">
      <c r="B972" s="22"/>
    </row>
    <row r="973" spans="2:2" ht="14.25" customHeight="1">
      <c r="B973" s="22"/>
    </row>
    <row r="974" spans="2:2" ht="14.25" customHeight="1">
      <c r="B974" s="22"/>
    </row>
    <row r="975" spans="2:2" ht="14.25" customHeight="1">
      <c r="B975" s="22"/>
    </row>
    <row r="976" spans="2:2" ht="14.25" customHeight="1">
      <c r="B976" s="22"/>
    </row>
    <row r="977" spans="2:2" ht="14.25" customHeight="1">
      <c r="B977" s="22"/>
    </row>
    <row r="978" spans="2:2" ht="14.25" customHeight="1">
      <c r="B978" s="22"/>
    </row>
    <row r="979" spans="2:2" ht="14.25" customHeight="1">
      <c r="B979" s="22"/>
    </row>
    <row r="980" spans="2:2" ht="14.25" customHeight="1">
      <c r="B980" s="22"/>
    </row>
    <row r="981" spans="2:2" ht="14.25" customHeight="1">
      <c r="B981" s="22"/>
    </row>
    <row r="982" spans="2:2" ht="14.25" customHeight="1">
      <c r="B982" s="22"/>
    </row>
    <row r="983" spans="2:2" ht="14.25" customHeight="1">
      <c r="B983" s="22"/>
    </row>
    <row r="984" spans="2:2" ht="14.25" customHeight="1">
      <c r="B984" s="22"/>
    </row>
    <row r="985" spans="2:2" ht="14.25" customHeight="1">
      <c r="B985" s="22"/>
    </row>
    <row r="986" spans="2:2" ht="14.25" customHeight="1">
      <c r="B986" s="22"/>
    </row>
    <row r="987" spans="2:2" ht="14.25" customHeight="1">
      <c r="B987" s="22"/>
    </row>
    <row r="988" spans="2:2" ht="14.25" customHeight="1">
      <c r="B988" s="22"/>
    </row>
    <row r="989" spans="2:2" ht="14.25" customHeight="1">
      <c r="B989" s="22"/>
    </row>
    <row r="990" spans="2:2" ht="14.25" customHeight="1">
      <c r="B990" s="22"/>
    </row>
  </sheetData>
  <sheetProtection algorithmName="SHA-512" hashValue="PseLzQvV1n5DqOeva1kyVmkrT6rMjsNd5HM2h4MazrtVCUjBBdqfwMeDzf29ufpH48z5bpAcgLpkoFpp0DSMMQ==" saltValue="+IolCB9vH4NrFmy2xs9l6Q==" spinCount="100000" sheet="1" objects="1" scenarios="1"/>
  <mergeCells count="98">
    <mergeCell ref="J87:J88"/>
    <mergeCell ref="J61:J63"/>
    <mergeCell ref="J73:J75"/>
    <mergeCell ref="J84:J86"/>
    <mergeCell ref="J7:J9"/>
    <mergeCell ref="J18:J20"/>
    <mergeCell ref="J29:J31"/>
    <mergeCell ref="J39:J41"/>
    <mergeCell ref="J50:J52"/>
    <mergeCell ref="J10:J15"/>
    <mergeCell ref="J21:J26"/>
    <mergeCell ref="J32:J36"/>
    <mergeCell ref="J42:J47"/>
    <mergeCell ref="J53:J58"/>
    <mergeCell ref="J64:J69"/>
    <mergeCell ref="J76:J81"/>
    <mergeCell ref="A3:I3"/>
    <mergeCell ref="B5:F6"/>
    <mergeCell ref="A7:A8"/>
    <mergeCell ref="B7:B9"/>
    <mergeCell ref="C7:E7"/>
    <mergeCell ref="F7:F9"/>
    <mergeCell ref="G7:G9"/>
    <mergeCell ref="H7:H9"/>
    <mergeCell ref="I7:I9"/>
    <mergeCell ref="C8:C9"/>
    <mergeCell ref="D8:D9"/>
    <mergeCell ref="E8:E9"/>
    <mergeCell ref="A18:A19"/>
    <mergeCell ref="B18:B20"/>
    <mergeCell ref="C18:E18"/>
    <mergeCell ref="G18:G20"/>
    <mergeCell ref="H18:H20"/>
    <mergeCell ref="I18:I20"/>
    <mergeCell ref="C19:C20"/>
    <mergeCell ref="D19:D20"/>
    <mergeCell ref="E19:E20"/>
    <mergeCell ref="F18:F20"/>
    <mergeCell ref="A29:A30"/>
    <mergeCell ref="B29:B31"/>
    <mergeCell ref="C29:E29"/>
    <mergeCell ref="F29:F31"/>
    <mergeCell ref="G29:G31"/>
    <mergeCell ref="H39:H41"/>
    <mergeCell ref="I39:I41"/>
    <mergeCell ref="I29:I31"/>
    <mergeCell ref="C30:C31"/>
    <mergeCell ref="D30:D31"/>
    <mergeCell ref="E30:E31"/>
    <mergeCell ref="H29:H31"/>
    <mergeCell ref="A39:A40"/>
    <mergeCell ref="B39:B41"/>
    <mergeCell ref="C39:E39"/>
    <mergeCell ref="F39:F41"/>
    <mergeCell ref="G39:G41"/>
    <mergeCell ref="C40:C41"/>
    <mergeCell ref="D40:D41"/>
    <mergeCell ref="E40:E41"/>
    <mergeCell ref="H50:H52"/>
    <mergeCell ref="I50:I52"/>
    <mergeCell ref="C51:C52"/>
    <mergeCell ref="D51:D52"/>
    <mergeCell ref="E51:E52"/>
    <mergeCell ref="C50:E50"/>
    <mergeCell ref="A61:A62"/>
    <mergeCell ref="B61:B63"/>
    <mergeCell ref="C61:E61"/>
    <mergeCell ref="F50:F52"/>
    <mergeCell ref="G50:G52"/>
    <mergeCell ref="A50:A51"/>
    <mergeCell ref="B50:B52"/>
    <mergeCell ref="F61:F63"/>
    <mergeCell ref="G61:G63"/>
    <mergeCell ref="H61:H63"/>
    <mergeCell ref="I61:I63"/>
    <mergeCell ref="C62:C63"/>
    <mergeCell ref="D62:D63"/>
    <mergeCell ref="E62:E63"/>
    <mergeCell ref="A73:A74"/>
    <mergeCell ref="B73:B75"/>
    <mergeCell ref="C73:E73"/>
    <mergeCell ref="F73:F75"/>
    <mergeCell ref="G73:G75"/>
    <mergeCell ref="H73:H75"/>
    <mergeCell ref="I73:I75"/>
    <mergeCell ref="C74:C75"/>
    <mergeCell ref="D74:D75"/>
    <mergeCell ref="E74:E75"/>
    <mergeCell ref="A84:A85"/>
    <mergeCell ref="B84:B86"/>
    <mergeCell ref="C84:E84"/>
    <mergeCell ref="F84:F86"/>
    <mergeCell ref="G84:G86"/>
    <mergeCell ref="H84:H86"/>
    <mergeCell ref="I84:I86"/>
    <mergeCell ref="C85:C86"/>
    <mergeCell ref="D85:D86"/>
    <mergeCell ref="E85:E86"/>
  </mergeCells>
  <pageMargins left="0.7" right="0.7" top="0.75" bottom="0.75" header="0.3" footer="0.3"/>
  <pageSetup paperSize="9" scale="38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7"/>
  <sheetViews>
    <sheetView workbookViewId="0">
      <selection activeCell="F22" sqref="F22"/>
    </sheetView>
  </sheetViews>
  <sheetFormatPr defaultRowHeight="14.5"/>
  <cols>
    <col min="1" max="1" width="30.1796875" customWidth="1"/>
    <col min="2" max="2" width="25.1796875" bestFit="1" customWidth="1"/>
    <col min="3" max="3" width="18.26953125" bestFit="1" customWidth="1"/>
    <col min="4" max="4" width="17.453125" customWidth="1"/>
    <col min="5" max="5" width="18.26953125" customWidth="1"/>
    <col min="6" max="6" width="21.7265625" bestFit="1" customWidth="1"/>
    <col min="8" max="8" width="10" bestFit="1" customWidth="1"/>
  </cols>
  <sheetData>
    <row r="1" spans="1:12">
      <c r="A1" t="s">
        <v>0</v>
      </c>
      <c r="K1" t="s">
        <v>1</v>
      </c>
    </row>
    <row r="3" spans="1:12" ht="17">
      <c r="A3" s="233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ht="15" thickBot="1"/>
    <row r="5" spans="1:12" ht="14.5" customHeight="1">
      <c r="A5" s="256" t="s">
        <v>77</v>
      </c>
      <c r="B5" s="257"/>
      <c r="C5" s="258"/>
    </row>
    <row r="6" spans="1:12" ht="42.65" customHeight="1" thickBot="1">
      <c r="A6" s="259"/>
      <c r="B6" s="260"/>
      <c r="C6" s="261"/>
    </row>
    <row r="7" spans="1:12" ht="19.149999999999999" customHeight="1">
      <c r="A7" s="241" t="s">
        <v>52</v>
      </c>
      <c r="B7" s="202" t="s">
        <v>53</v>
      </c>
      <c r="C7" s="262" t="s">
        <v>78</v>
      </c>
      <c r="D7" s="226" t="s">
        <v>79</v>
      </c>
      <c r="E7" s="264" t="s">
        <v>58</v>
      </c>
      <c r="F7" s="251" t="s">
        <v>59</v>
      </c>
    </row>
    <row r="8" spans="1:12" ht="19.149999999999999" customHeight="1" thickBot="1">
      <c r="A8" s="241"/>
      <c r="B8" s="202"/>
      <c r="C8" s="263"/>
      <c r="D8" s="227"/>
      <c r="E8" s="265"/>
      <c r="F8" s="252"/>
    </row>
    <row r="9" spans="1:12" ht="22.5" customHeight="1" thickBot="1">
      <c r="A9" s="64" t="s">
        <v>80</v>
      </c>
      <c r="B9" s="221"/>
      <c r="C9" s="263"/>
      <c r="D9" s="228"/>
      <c r="E9" s="266"/>
      <c r="F9" s="253"/>
      <c r="G9" s="23"/>
      <c r="H9" s="24"/>
      <c r="I9" s="25"/>
    </row>
    <row r="10" spans="1:12" ht="37.9" customHeight="1">
      <c r="A10" s="146">
        <v>1</v>
      </c>
      <c r="B10" s="147" t="s">
        <v>81</v>
      </c>
      <c r="C10" s="148"/>
      <c r="D10" s="149">
        <f>C10*60</f>
        <v>0</v>
      </c>
      <c r="E10" s="144">
        <f>D10*F10</f>
        <v>0</v>
      </c>
      <c r="F10" s="150">
        <v>25</v>
      </c>
      <c r="G10" s="25"/>
      <c r="H10" s="25"/>
      <c r="I10" s="25"/>
    </row>
    <row r="11" spans="1:12">
      <c r="A11" s="146">
        <v>2</v>
      </c>
      <c r="B11" s="151" t="s">
        <v>82</v>
      </c>
      <c r="C11" s="152"/>
      <c r="D11" s="153">
        <f t="shared" ref="D11:D13" si="0">C11*60</f>
        <v>0</v>
      </c>
      <c r="E11" s="138">
        <f>D11*F11</f>
        <v>0</v>
      </c>
      <c r="F11" s="154">
        <v>10</v>
      </c>
    </row>
    <row r="12" spans="1:12">
      <c r="A12" s="146">
        <v>3</v>
      </c>
      <c r="B12" s="151" t="s">
        <v>83</v>
      </c>
      <c r="C12" s="152"/>
      <c r="D12" s="153">
        <f t="shared" si="0"/>
        <v>0</v>
      </c>
      <c r="E12" s="138">
        <f>D12*F12</f>
        <v>0</v>
      </c>
      <c r="F12" s="154">
        <v>10</v>
      </c>
    </row>
    <row r="13" spans="1:12" ht="15" thickBot="1">
      <c r="A13" s="155">
        <v>4</v>
      </c>
      <c r="B13" s="156" t="s">
        <v>84</v>
      </c>
      <c r="C13" s="157"/>
      <c r="D13" s="158">
        <f t="shared" si="0"/>
        <v>0</v>
      </c>
      <c r="E13" s="139">
        <f>D13*F13</f>
        <v>0</v>
      </c>
      <c r="F13" s="159">
        <v>10</v>
      </c>
    </row>
    <row r="14" spans="1:12" ht="15" thickBot="1">
      <c r="A14" s="13"/>
      <c r="B14" s="14"/>
      <c r="C14" s="17"/>
      <c r="E14" s="140">
        <f>SUM(E10:E13)</f>
        <v>0</v>
      </c>
      <c r="F14" s="141">
        <f>SUM(F10:F13)</f>
        <v>55</v>
      </c>
    </row>
    <row r="15" spans="1:12">
      <c r="A15" s="13"/>
      <c r="B15" s="14"/>
      <c r="C15" s="17"/>
      <c r="D15" s="18"/>
      <c r="E15" s="18"/>
      <c r="F15" s="19"/>
    </row>
    <row r="17" spans="1:9">
      <c r="A17" s="26" t="s">
        <v>85</v>
      </c>
    </row>
    <row r="18" spans="1:9" ht="17.5">
      <c r="A18" s="255" t="s">
        <v>86</v>
      </c>
      <c r="B18" s="255"/>
      <c r="C18" s="255"/>
      <c r="D18" s="255"/>
      <c r="E18" s="255"/>
      <c r="F18" s="255"/>
      <c r="G18" s="255"/>
      <c r="H18" s="255"/>
      <c r="I18" s="255"/>
    </row>
    <row r="19" spans="1:9">
      <c r="A19" s="27"/>
    </row>
    <row r="20" spans="1:9" ht="26">
      <c r="B20" s="28">
        <v>1</v>
      </c>
      <c r="C20" s="29">
        <v>2</v>
      </c>
      <c r="D20" s="28"/>
      <c r="G20" s="29"/>
    </row>
    <row r="21" spans="1:9">
      <c r="A21" s="27"/>
    </row>
    <row r="22" spans="1:9">
      <c r="A22" s="27"/>
    </row>
    <row r="23" spans="1:9">
      <c r="A23" s="27"/>
    </row>
    <row r="24" spans="1:9">
      <c r="A24" s="27"/>
    </row>
    <row r="25" spans="1:9">
      <c r="A25" s="30"/>
    </row>
    <row r="26" spans="1:9" ht="23">
      <c r="A26" s="31"/>
    </row>
    <row r="27" spans="1:9" ht="23">
      <c r="A27" s="31"/>
    </row>
    <row r="28" spans="1:9" ht="23">
      <c r="A28" s="31"/>
    </row>
    <row r="29" spans="1:9" ht="23">
      <c r="A29" s="31"/>
      <c r="B29" t="s">
        <v>87</v>
      </c>
      <c r="D29" s="47" t="s">
        <v>88</v>
      </c>
      <c r="H29" s="46"/>
      <c r="I29" s="47"/>
    </row>
    <row r="30" spans="1:9" ht="23">
      <c r="A30" s="31"/>
    </row>
    <row r="31" spans="1:9" ht="23">
      <c r="A31" s="31"/>
    </row>
    <row r="32" spans="1:9">
      <c r="A32" s="32"/>
    </row>
    <row r="33" spans="1:12" ht="15.5">
      <c r="B33" s="33" t="s">
        <v>89</v>
      </c>
      <c r="G33" s="33" t="s">
        <v>90</v>
      </c>
      <c r="H33" s="33"/>
      <c r="I33" s="33"/>
      <c r="J33" s="33"/>
      <c r="K33" s="33"/>
      <c r="L33" s="33"/>
    </row>
    <row r="34" spans="1:12" ht="29.5">
      <c r="A34" s="34"/>
    </row>
    <row r="35" spans="1:12" ht="29.5">
      <c r="A35" s="34"/>
    </row>
    <row r="36" spans="1:12" ht="29.5">
      <c r="A36" s="34"/>
    </row>
    <row r="37" spans="1:12" ht="29.5">
      <c r="A37" s="34"/>
    </row>
    <row r="39" spans="1:12">
      <c r="A39" s="35"/>
    </row>
    <row r="40" spans="1:12">
      <c r="A40" s="35"/>
    </row>
    <row r="41" spans="1:12">
      <c r="A41" s="36"/>
    </row>
    <row r="42" spans="1:12">
      <c r="A42" s="37"/>
    </row>
    <row r="43" spans="1:12">
      <c r="A43" s="37"/>
    </row>
    <row r="44" spans="1:12">
      <c r="A44" s="37"/>
    </row>
    <row r="47" spans="1:12" ht="15" thickBot="1"/>
    <row r="48" spans="1:12">
      <c r="A48" s="48" t="s">
        <v>91</v>
      </c>
      <c r="B48" s="49"/>
      <c r="C48" s="49"/>
      <c r="D48" s="49"/>
      <c r="E48" s="49"/>
      <c r="F48" s="50"/>
    </row>
    <row r="49" spans="1:6">
      <c r="A49" s="51" t="s">
        <v>92</v>
      </c>
      <c r="F49" s="52"/>
    </row>
    <row r="50" spans="1:6">
      <c r="A50" s="53" t="s">
        <v>93</v>
      </c>
      <c r="F50" s="52"/>
    </row>
    <row r="51" spans="1:6">
      <c r="A51" s="51" t="s">
        <v>94</v>
      </c>
      <c r="F51" s="52"/>
    </row>
    <row r="52" spans="1:6">
      <c r="A52" s="51" t="s">
        <v>95</v>
      </c>
      <c r="F52" s="52"/>
    </row>
    <row r="53" spans="1:6" ht="15" thickBot="1">
      <c r="A53" s="54" t="s">
        <v>96</v>
      </c>
      <c r="B53" s="55"/>
      <c r="C53" s="55"/>
      <c r="D53" s="55"/>
      <c r="E53" s="55"/>
      <c r="F53" s="56"/>
    </row>
    <row r="55" spans="1:6">
      <c r="A55" s="170" t="s">
        <v>97</v>
      </c>
      <c r="B55" s="170"/>
      <c r="C55" s="170"/>
      <c r="D55" s="170"/>
      <c r="E55" s="170"/>
      <c r="F55" s="170"/>
    </row>
    <row r="56" spans="1:6">
      <c r="A56" s="170" t="s">
        <v>98</v>
      </c>
      <c r="B56" s="170"/>
      <c r="C56" s="170"/>
      <c r="D56" s="170"/>
      <c r="E56" s="170"/>
      <c r="F56" s="170"/>
    </row>
    <row r="57" spans="1:6">
      <c r="A57" s="170" t="s">
        <v>99</v>
      </c>
      <c r="B57" s="170"/>
      <c r="C57" s="170"/>
      <c r="D57" s="170"/>
      <c r="E57" s="170"/>
      <c r="F57" s="170"/>
    </row>
  </sheetData>
  <sheetProtection algorithmName="SHA-512" hashValue="BN5aw0koyC+I/BcK6IQMg8eWcIKHIxONMzX7WJOIC6FmsFPCAcUtpPcrHPFyCTT8RGJqsHUGAZTrwAsEbAcNfA==" saltValue="LStQdDM51uPU/enF5FW+SQ==" spinCount="100000" sheet="1" objects="1" scenarios="1"/>
  <mergeCells count="9">
    <mergeCell ref="A18:I18"/>
    <mergeCell ref="A3:L3"/>
    <mergeCell ref="A5:C6"/>
    <mergeCell ref="A7:A8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2"/>
  <sheetViews>
    <sheetView topLeftCell="A154" workbookViewId="0">
      <selection activeCell="I177" sqref="I177"/>
    </sheetView>
  </sheetViews>
  <sheetFormatPr defaultRowHeight="14.5"/>
  <cols>
    <col min="2" max="2" width="62" bestFit="1" customWidth="1"/>
    <col min="3" max="3" width="19.1796875" bestFit="1" customWidth="1"/>
    <col min="4" max="4" width="18.453125" customWidth="1"/>
    <col min="5" max="5" width="16.1796875" customWidth="1"/>
    <col min="6" max="6" width="17.81640625" customWidth="1"/>
  </cols>
  <sheetData>
    <row r="1" spans="1:6">
      <c r="A1" t="s">
        <v>0</v>
      </c>
      <c r="E1" s="83" t="s">
        <v>1</v>
      </c>
      <c r="F1" s="83"/>
    </row>
    <row r="3" spans="1:6" ht="17">
      <c r="A3" s="233" t="s">
        <v>2</v>
      </c>
      <c r="B3" s="233"/>
      <c r="C3" s="233"/>
      <c r="D3" s="233"/>
      <c r="E3" s="233"/>
      <c r="F3" s="87"/>
    </row>
    <row r="4" spans="1:6" ht="15" thickBot="1"/>
    <row r="5" spans="1:6">
      <c r="A5" s="256" t="s">
        <v>100</v>
      </c>
      <c r="B5" s="257"/>
      <c r="C5" s="258"/>
    </row>
    <row r="6" spans="1:6" ht="15" thickBot="1">
      <c r="A6" s="259"/>
      <c r="B6" s="260"/>
      <c r="C6" s="261"/>
    </row>
    <row r="7" spans="1:6" ht="15" thickBot="1"/>
    <row r="8" spans="1:6" ht="60.75" customHeight="1" thickBot="1">
      <c r="A8" s="84" t="s">
        <v>101</v>
      </c>
      <c r="B8" s="38" t="s">
        <v>102</v>
      </c>
      <c r="C8" s="85" t="s">
        <v>78</v>
      </c>
      <c r="D8" s="86" t="s">
        <v>79</v>
      </c>
      <c r="E8" s="101" t="s">
        <v>58</v>
      </c>
      <c r="F8" s="102" t="s">
        <v>59</v>
      </c>
    </row>
    <row r="9" spans="1:6">
      <c r="A9" s="39">
        <v>1</v>
      </c>
      <c r="B9" s="90" t="s">
        <v>103</v>
      </c>
      <c r="C9" s="106"/>
      <c r="D9" s="107">
        <f>C9*60</f>
        <v>0</v>
      </c>
      <c r="E9" s="132">
        <f>D9*F9</f>
        <v>0</v>
      </c>
      <c r="F9" s="133">
        <v>4</v>
      </c>
    </row>
    <row r="10" spans="1:6">
      <c r="A10" s="40">
        <v>2</v>
      </c>
      <c r="B10" s="91" t="s">
        <v>104</v>
      </c>
      <c r="C10" s="108"/>
      <c r="D10" s="105">
        <f t="shared" ref="D10:D12" si="0">C10*60</f>
        <v>0</v>
      </c>
      <c r="E10" s="134">
        <f>D10*F10</f>
        <v>0</v>
      </c>
      <c r="F10" s="135">
        <v>5</v>
      </c>
    </row>
    <row r="11" spans="1:6">
      <c r="A11" s="40">
        <v>3</v>
      </c>
      <c r="B11" s="92" t="s">
        <v>105</v>
      </c>
      <c r="C11" s="108"/>
      <c r="D11" s="105">
        <f t="shared" si="0"/>
        <v>0</v>
      </c>
      <c r="E11" s="134">
        <f>D11*F11</f>
        <v>0</v>
      </c>
      <c r="F11" s="135">
        <v>15</v>
      </c>
    </row>
    <row r="12" spans="1:6" ht="15" thickBot="1">
      <c r="A12" s="103">
        <v>4</v>
      </c>
      <c r="B12" s="104" t="s">
        <v>106</v>
      </c>
      <c r="C12" s="109"/>
      <c r="D12" s="110">
        <f t="shared" si="0"/>
        <v>0</v>
      </c>
      <c r="E12" s="136">
        <f>D12*F12</f>
        <v>0</v>
      </c>
      <c r="F12" s="137">
        <v>10</v>
      </c>
    </row>
    <row r="13" spans="1:6" ht="15" thickBot="1">
      <c r="E13" s="93">
        <f>SUM(E9:E12)</f>
        <v>0</v>
      </c>
      <c r="F13" s="43">
        <f t="shared" ref="F13" si="1">SUM(F9:F12)</f>
        <v>34</v>
      </c>
    </row>
    <row r="14" spans="1:6">
      <c r="D14" s="88"/>
      <c r="E14" s="89"/>
      <c r="F14" s="89"/>
    </row>
    <row r="15" spans="1:6">
      <c r="D15" s="88"/>
      <c r="E15" s="89"/>
      <c r="F15" s="89"/>
    </row>
    <row r="16" spans="1:6">
      <c r="D16" s="88"/>
      <c r="E16" s="89"/>
      <c r="F16" s="89"/>
    </row>
    <row r="17" spans="2:6" ht="15" thickBot="1">
      <c r="B17" s="171" t="s">
        <v>107</v>
      </c>
      <c r="D17" s="88"/>
      <c r="E17" s="89"/>
      <c r="F17" s="89"/>
    </row>
    <row r="18" spans="2:6">
      <c r="B18" s="267" t="s">
        <v>108</v>
      </c>
      <c r="D18" s="88"/>
      <c r="E18" s="89"/>
      <c r="F18" s="89"/>
    </row>
    <row r="19" spans="2:6">
      <c r="B19" s="268"/>
    </row>
    <row r="20" spans="2:6" ht="15" thickBot="1">
      <c r="B20" s="269"/>
    </row>
    <row r="21" spans="2:6" ht="15" thickBot="1"/>
    <row r="22" spans="2:6" ht="15" thickBot="1">
      <c r="B22" s="41" t="s">
        <v>109</v>
      </c>
    </row>
    <row r="23" spans="2:6">
      <c r="B23" s="42"/>
    </row>
    <row r="24" spans="2:6">
      <c r="B24" s="42"/>
    </row>
    <row r="25" spans="2:6">
      <c r="B25" s="42"/>
    </row>
    <row r="26" spans="2:6">
      <c r="B26" s="42"/>
    </row>
    <row r="27" spans="2:6">
      <c r="B27" s="42"/>
    </row>
    <row r="28" spans="2:6">
      <c r="B28" s="42"/>
    </row>
    <row r="29" spans="2:6">
      <c r="B29" s="42"/>
    </row>
    <row r="30" spans="2:6">
      <c r="B30" s="42"/>
    </row>
    <row r="31" spans="2:6">
      <c r="B31" s="42"/>
    </row>
    <row r="32" spans="2:6">
      <c r="B32" s="42"/>
    </row>
    <row r="33" spans="2:2">
      <c r="B33" s="42"/>
    </row>
    <row r="34" spans="2:2">
      <c r="B34" s="42"/>
    </row>
    <row r="35" spans="2:2">
      <c r="B35" s="42"/>
    </row>
    <row r="36" spans="2:2">
      <c r="B36" s="42"/>
    </row>
    <row r="37" spans="2:2">
      <c r="B37" s="42"/>
    </row>
    <row r="38" spans="2:2">
      <c r="B38" s="42"/>
    </row>
    <row r="39" spans="2:2">
      <c r="B39" s="42"/>
    </row>
    <row r="40" spans="2:2">
      <c r="B40" s="42"/>
    </row>
    <row r="41" spans="2:2">
      <c r="B41" s="42"/>
    </row>
    <row r="42" spans="2:2">
      <c r="B42" s="42"/>
    </row>
    <row r="43" spans="2:2">
      <c r="B43" s="42"/>
    </row>
    <row r="44" spans="2:2">
      <c r="B44" s="42"/>
    </row>
    <row r="45" spans="2:2">
      <c r="B45" s="42"/>
    </row>
    <row r="46" spans="2:2">
      <c r="B46" s="42"/>
    </row>
    <row r="47" spans="2:2">
      <c r="B47" s="42"/>
    </row>
    <row r="48" spans="2:2">
      <c r="B48" s="42"/>
    </row>
    <row r="49" spans="2:2">
      <c r="B49" s="42"/>
    </row>
    <row r="50" spans="2:2">
      <c r="B50" s="42"/>
    </row>
    <row r="51" spans="2:2">
      <c r="B51" s="42"/>
    </row>
    <row r="52" spans="2:2">
      <c r="B52" s="42"/>
    </row>
    <row r="53" spans="2:2">
      <c r="B53" s="42"/>
    </row>
    <row r="54" spans="2:2">
      <c r="B54" s="42"/>
    </row>
    <row r="55" spans="2:2">
      <c r="B55" s="42"/>
    </row>
    <row r="56" spans="2:2" ht="15" thickBot="1">
      <c r="B56" s="43"/>
    </row>
    <row r="58" spans="2:2" ht="15" thickBot="1"/>
    <row r="59" spans="2:2" ht="15" thickBot="1">
      <c r="B59" s="41" t="s">
        <v>110</v>
      </c>
    </row>
    <row r="60" spans="2:2">
      <c r="B60" s="94"/>
    </row>
    <row r="61" spans="2:2">
      <c r="B61" s="42"/>
    </row>
    <row r="62" spans="2:2">
      <c r="B62" s="42"/>
    </row>
    <row r="63" spans="2:2">
      <c r="B63" s="42"/>
    </row>
    <row r="64" spans="2:2">
      <c r="B64" s="42"/>
    </row>
    <row r="65" spans="2:2">
      <c r="B65" s="42"/>
    </row>
    <row r="66" spans="2:2">
      <c r="B66" s="42"/>
    </row>
    <row r="67" spans="2:2">
      <c r="B67" s="42"/>
    </row>
    <row r="68" spans="2:2">
      <c r="B68" s="42"/>
    </row>
    <row r="69" spans="2:2">
      <c r="B69" s="42"/>
    </row>
    <row r="70" spans="2:2">
      <c r="B70" s="42"/>
    </row>
    <row r="71" spans="2:2">
      <c r="B71" s="42"/>
    </row>
    <row r="72" spans="2:2">
      <c r="B72" s="42"/>
    </row>
    <row r="73" spans="2:2">
      <c r="B73" s="42"/>
    </row>
    <row r="74" spans="2:2">
      <c r="B74" s="42"/>
    </row>
    <row r="75" spans="2:2">
      <c r="B75" s="42"/>
    </row>
    <row r="76" spans="2:2">
      <c r="B76" s="42"/>
    </row>
    <row r="77" spans="2:2">
      <c r="B77" s="42"/>
    </row>
    <row r="78" spans="2:2">
      <c r="B78" s="42"/>
    </row>
    <row r="79" spans="2:2">
      <c r="B79" s="42"/>
    </row>
    <row r="80" spans="2:2">
      <c r="B80" s="42"/>
    </row>
    <row r="81" spans="2:2">
      <c r="B81" s="42"/>
    </row>
    <row r="82" spans="2:2">
      <c r="B82" s="42"/>
    </row>
    <row r="83" spans="2:2">
      <c r="B83" s="42"/>
    </row>
    <row r="84" spans="2:2">
      <c r="B84" s="42"/>
    </row>
    <row r="85" spans="2:2">
      <c r="B85" s="42"/>
    </row>
    <row r="86" spans="2:2">
      <c r="B86" s="42"/>
    </row>
    <row r="87" spans="2:2">
      <c r="B87" s="42"/>
    </row>
    <row r="88" spans="2:2">
      <c r="B88" s="42"/>
    </row>
    <row r="89" spans="2:2">
      <c r="B89" s="42"/>
    </row>
    <row r="90" spans="2:2">
      <c r="B90" s="42"/>
    </row>
    <row r="91" spans="2:2">
      <c r="B91" s="42"/>
    </row>
    <row r="92" spans="2:2">
      <c r="B92" s="42"/>
    </row>
    <row r="93" spans="2:2">
      <c r="B93" s="42"/>
    </row>
    <row r="94" spans="2:2">
      <c r="B94" s="42"/>
    </row>
    <row r="95" spans="2:2">
      <c r="B95" s="42"/>
    </row>
    <row r="96" spans="2:2">
      <c r="B96" s="42"/>
    </row>
    <row r="97" spans="2:2">
      <c r="B97" s="42"/>
    </row>
    <row r="98" spans="2:2">
      <c r="B98" s="42"/>
    </row>
    <row r="99" spans="2:2">
      <c r="B99" s="42"/>
    </row>
    <row r="100" spans="2:2">
      <c r="B100" s="42"/>
    </row>
    <row r="101" spans="2:2">
      <c r="B101" s="42"/>
    </row>
    <row r="102" spans="2:2">
      <c r="B102" s="42"/>
    </row>
    <row r="103" spans="2:2">
      <c r="B103" s="42"/>
    </row>
    <row r="104" spans="2:2">
      <c r="B104" s="42"/>
    </row>
    <row r="105" spans="2:2">
      <c r="B105" s="42"/>
    </row>
    <row r="106" spans="2:2">
      <c r="B106" s="42"/>
    </row>
    <row r="107" spans="2:2">
      <c r="B107" s="42"/>
    </row>
    <row r="108" spans="2:2">
      <c r="B108" s="42"/>
    </row>
    <row r="109" spans="2:2">
      <c r="B109" s="44" t="s">
        <v>111</v>
      </c>
    </row>
    <row r="110" spans="2:2" ht="15" thickBot="1">
      <c r="B110" s="95" t="s">
        <v>112</v>
      </c>
    </row>
    <row r="111" spans="2:2">
      <c r="B111" s="172" t="s">
        <v>113</v>
      </c>
    </row>
    <row r="112" spans="2:2" ht="29.5" thickBot="1">
      <c r="B112" s="173" t="s">
        <v>114</v>
      </c>
    </row>
    <row r="113" spans="2:2" ht="15" thickBot="1"/>
    <row r="114" spans="2:2" ht="15" thickBot="1">
      <c r="B114" s="41" t="s">
        <v>115</v>
      </c>
    </row>
    <row r="115" spans="2:2">
      <c r="B115" s="42"/>
    </row>
    <row r="116" spans="2:2">
      <c r="B116" s="42"/>
    </row>
    <row r="117" spans="2:2">
      <c r="B117" s="42"/>
    </row>
    <row r="118" spans="2:2">
      <c r="B118" s="42"/>
    </row>
    <row r="119" spans="2:2">
      <c r="B119" s="42"/>
    </row>
    <row r="120" spans="2:2">
      <c r="B120" s="42"/>
    </row>
    <row r="121" spans="2:2">
      <c r="B121" s="42"/>
    </row>
    <row r="122" spans="2:2">
      <c r="B122" s="42"/>
    </row>
    <row r="123" spans="2:2">
      <c r="B123" s="42"/>
    </row>
    <row r="124" spans="2:2">
      <c r="B124" s="42"/>
    </row>
    <row r="125" spans="2:2">
      <c r="B125" s="42"/>
    </row>
    <row r="126" spans="2:2">
      <c r="B126" s="42"/>
    </row>
    <row r="127" spans="2:2">
      <c r="B127" s="42"/>
    </row>
    <row r="128" spans="2:2">
      <c r="B128" s="42"/>
    </row>
    <row r="129" spans="2:2">
      <c r="B129" s="42"/>
    </row>
    <row r="130" spans="2:2">
      <c r="B130" s="42"/>
    </row>
    <row r="131" spans="2:2">
      <c r="B131" s="42"/>
    </row>
    <row r="132" spans="2:2">
      <c r="B132" s="42"/>
    </row>
    <row r="133" spans="2:2">
      <c r="B133" s="42"/>
    </row>
    <row r="134" spans="2:2">
      <c r="B134" s="42"/>
    </row>
    <row r="135" spans="2:2">
      <c r="B135" s="42"/>
    </row>
    <row r="136" spans="2:2">
      <c r="B136" s="42"/>
    </row>
    <row r="137" spans="2:2">
      <c r="B137" s="42"/>
    </row>
    <row r="138" spans="2:2">
      <c r="B138" s="42"/>
    </row>
    <row r="139" spans="2:2">
      <c r="B139" s="42"/>
    </row>
    <row r="140" spans="2:2">
      <c r="B140" s="42"/>
    </row>
    <row r="141" spans="2:2">
      <c r="B141" s="42"/>
    </row>
    <row r="142" spans="2:2">
      <c r="B142" s="42"/>
    </row>
    <row r="143" spans="2:2">
      <c r="B143" s="42"/>
    </row>
    <row r="144" spans="2:2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>
      <c r="B164" s="42"/>
    </row>
    <row r="165" spans="2:2">
      <c r="B165" s="42"/>
    </row>
    <row r="166" spans="2:2" ht="15" thickBot="1">
      <c r="B166" s="43"/>
    </row>
    <row r="167" spans="2:2" ht="15" thickBot="1"/>
    <row r="168" spans="2:2" ht="15" thickBot="1">
      <c r="B168" s="96" t="s">
        <v>116</v>
      </c>
    </row>
    <row r="170" spans="2:2">
      <c r="B170" s="170" t="s">
        <v>117</v>
      </c>
    </row>
    <row r="171" spans="2:2">
      <c r="B171" s="170" t="s">
        <v>118</v>
      </c>
    </row>
    <row r="172" spans="2:2">
      <c r="B172" s="170" t="s">
        <v>119</v>
      </c>
    </row>
  </sheetData>
  <sheetProtection algorithmName="SHA-512" hashValue="JNwFE0EAs1g4S89M2hmvebvY51cNdFEv12aW6ndfDzTQINqtzpK7L31abyc0Otr0MqBJjhhbKLvP5MW7Veum3A==" saltValue="Zvz0GRSCBOQK+7NHQt6RmA==" spinCount="100000" sheet="1" objects="1" scenarios="1"/>
  <mergeCells count="3">
    <mergeCell ref="A3:E3"/>
    <mergeCell ref="A5:C6"/>
    <mergeCell ref="B18:B20"/>
  </mergeCells>
  <pageMargins left="0.7" right="0.7" top="0.75" bottom="0.75" header="0.3" footer="0.3"/>
  <pageSetup paperSize="9" scale="61" fitToHeight="0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5039E7-BB45-473F-8E35-C4BD574AF698}">
  <ds:schemaRefs>
    <ds:schemaRef ds:uri="http://schemas.microsoft.com/office/2006/metadata/properties"/>
    <ds:schemaRef ds:uri="http://schemas.microsoft.com/office/infopath/2007/PartnerControls"/>
    <ds:schemaRef ds:uri="0100f25a-e9d7-4098-9493-e61bb0d50cd9"/>
    <ds:schemaRef ds:uri="edcf0ff6-4ad5-4024-a3b9-5fb58e035e2a"/>
  </ds:schemaRefs>
</ds:datastoreItem>
</file>

<file path=customXml/itemProps2.xml><?xml version="1.0" encoding="utf-8"?>
<ds:datastoreItem xmlns:ds="http://schemas.openxmlformats.org/officeDocument/2006/customXml" ds:itemID="{0E5B7C53-A420-46D4-8709-0AFBB7698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9AB93B-43DC-4519-B314-C0DD23807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Cenová tabulka</vt:lpstr>
      <vt:lpstr>Časť 1. polep vozidiel</vt:lpstr>
      <vt:lpstr>Časť 2. typ majákov</vt:lpstr>
      <vt:lpstr>Časť 3. príslušenstvo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APUEN AKADÉMIA (HP)</dc:creator>
  <cp:keywords/>
  <dc:description/>
  <cp:lastModifiedBy>Katarína Fridmanská</cp:lastModifiedBy>
  <cp:revision/>
  <dcterms:created xsi:type="dcterms:W3CDTF">2024-10-24T09:24:10Z</dcterms:created>
  <dcterms:modified xsi:type="dcterms:W3CDTF">2025-06-04T17:08:32Z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SIP_Label_12fb93d7-a23e-4c8a-8eb1-d740edcae634_Enabled">
    <vt:lpwstr>true</vt:lpwstr>
  </property>
  <property fmtid="{D5CDD505-2E9C-101B-9397-08002B2CF9AE}" pid="4" name="MSIP_Label_12fb93d7-a23e-4c8a-8eb1-d740edcae634_SetDate">
    <vt:lpwstr>2025-01-27T15:04:31Z</vt:lpwstr>
  </property>
  <property fmtid="{D5CDD505-2E9C-101B-9397-08002B2CF9AE}" pid="5" name="MSIP_Label_12fb93d7-a23e-4c8a-8eb1-d740edcae634_Method">
    <vt:lpwstr>Privileged</vt:lpwstr>
  </property>
  <property fmtid="{D5CDD505-2E9C-101B-9397-08002B2CF9AE}" pid="6" name="MSIP_Label_12fb93d7-a23e-4c8a-8eb1-d740edcae634_Name">
    <vt:lpwstr>C0 - Public</vt:lpwstr>
  </property>
  <property fmtid="{D5CDD505-2E9C-101B-9397-08002B2CF9AE}" pid="7" name="MSIP_Label_12fb93d7-a23e-4c8a-8eb1-d740edcae634_SiteId">
    <vt:lpwstr>fbe05639-1dac-4eec-bcfb-db00743d3e24</vt:lpwstr>
  </property>
  <property fmtid="{D5CDD505-2E9C-101B-9397-08002B2CF9AE}" pid="8" name="MSIP_Label_12fb93d7-a23e-4c8a-8eb1-d740edcae634_ActionId">
    <vt:lpwstr>08a8eee6-9cf0-49da-b35c-3ea56687af6e</vt:lpwstr>
  </property>
  <property fmtid="{D5CDD505-2E9C-101B-9397-08002B2CF9AE}" pid="9" name="MSIP_Label_12fb93d7-a23e-4c8a-8eb1-d740edcae634_ContentBits">
    <vt:lpwstr>0</vt:lpwstr>
  </property>
  <property fmtid="{D5CDD505-2E9C-101B-9397-08002B2CF9AE}" pid="10" name="MediaServiceImageTags">
    <vt:lpwstr/>
  </property>
</Properties>
</file>