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Rekapitulace" sheetId="1" state="visible" r:id="rId2"/>
    <sheet name="Výkaz výměr" sheetId="2" state="visible" r:id="rId3"/>
  </sheets>
  <definedNames>
    <definedName function="false" hidden="false" localSheetId="0" name="_xlnm.Print_Area" vbProcedure="false">Rekapitulace!$A$1:$C$45</definedName>
    <definedName function="false" hidden="false" localSheetId="1" name="_xlnm.Print_Area" vbProcedure="false">'Výkaz výměr'!$A$1:$G$495</definedName>
    <definedName function="false" hidden="false" localSheetId="1" name="_xlnm.Print_Titles" vbProcedure="false">'Výkaz výměr'!$1:$1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<sst xmlns="http://schemas.openxmlformats.org/spreadsheetml/2006/main" count="1339" uniqueCount="1028">
  <si>
    <t xml:space="preserve">REKAPITULACE NÁKLADŮ</t>
  </si>
  <si>
    <t xml:space="preserve">Akce</t>
  </si>
  <si>
    <t xml:space="preserve">REKONSTUKCE SOCIÁLNÍHO ZAŘÍZENÍ V BUDOVĚ 2. STUPNĚ ZŠ BRATRSTVÍ,
BYSTŘICE POD HOSTÝNEM
</t>
  </si>
  <si>
    <t xml:space="preserve">Profese </t>
  </si>
  <si>
    <t xml:space="preserve">D.1.4.1 - Zdravotně technické instalace</t>
  </si>
  <si>
    <t xml:space="preserve">Investor</t>
  </si>
  <si>
    <t xml:space="preserve">Město Bystřice pod Hostýnem, Masarykovo nám. 137, 768 61 BpH</t>
  </si>
  <si>
    <t xml:space="preserve">Z. č.</t>
  </si>
  <si>
    <t xml:space="preserve">24.V.009</t>
  </si>
  <si>
    <t xml:space="preserve">A. č.</t>
  </si>
  <si>
    <t xml:space="preserve">D.1.4.1_126_Výkaz výměr_pravá část</t>
  </si>
  <si>
    <t xml:space="preserve">Název</t>
  </si>
  <si>
    <t xml:space="preserve">Hodnota A</t>
  </si>
  <si>
    <t xml:space="preserve">Hodnota B</t>
  </si>
  <si>
    <t xml:space="preserve">Základní náklady</t>
  </si>
  <si>
    <t xml:space="preserve">Dodávka a montáž</t>
  </si>
  <si>
    <t xml:space="preserve">Lešení</t>
  </si>
  <si>
    <t xml:space="preserve">Bourání</t>
  </si>
  <si>
    <t xml:space="preserve">Demontáže</t>
  </si>
  <si>
    <t xml:space="preserve">Základní náklady celkem</t>
  </si>
  <si>
    <t xml:space="preserve">Vedlejší a ostatní náklady</t>
  </si>
  <si>
    <t xml:space="preserve">Vedlejší náklady</t>
  </si>
  <si>
    <t xml:space="preserve">Ostatní náklady</t>
  </si>
  <si>
    <t xml:space="preserve">Vedlejší a ostatní náklady celkem</t>
  </si>
  <si>
    <t xml:space="preserve">Náklady celkem</t>
  </si>
  <si>
    <t xml:space="preserve">Základ a hodnota DPH 21%</t>
  </si>
  <si>
    <t xml:space="preserve">Základ a hodnota DPH 12%</t>
  </si>
  <si>
    <t xml:space="preserve">Náklady celkem s DPH</t>
  </si>
  <si>
    <t xml:space="preserve">Součty odstavců</t>
  </si>
  <si>
    <t xml:space="preserve">Cena</t>
  </si>
  <si>
    <t xml:space="preserve">Hmotnost
[kg]</t>
  </si>
  <si>
    <t xml:space="preserve">721 - Demontáže kanalizace</t>
  </si>
  <si>
    <t xml:space="preserve">722 - Demontáže vodovodu</t>
  </si>
  <si>
    <t xml:space="preserve">801-3 - Bourání</t>
  </si>
  <si>
    <t xml:space="preserve">721 - Splašková kanalizace</t>
  </si>
  <si>
    <t xml:space="preserve">722 - Vnitřní vodovod</t>
  </si>
  <si>
    <t xml:space="preserve">725 - Zařizovací předměty</t>
  </si>
  <si>
    <t xml:space="preserve">767 - Konstrukce zámečnícké</t>
  </si>
  <si>
    <t xml:space="preserve">713 - Izolace tepelné</t>
  </si>
  <si>
    <t xml:space="preserve">735 - Otopná tělesa - topení</t>
  </si>
  <si>
    <t xml:space="preserve">94 - Lešení</t>
  </si>
  <si>
    <t xml:space="preserve">VN - Vedlejší náklady</t>
  </si>
  <si>
    <t xml:space="preserve">ON - Ostatní náklady</t>
  </si>
  <si>
    <t xml:space="preserve">Vypracoval</t>
  </si>
  <si>
    <t xml:space="preserve">Kontroloval</t>
  </si>
  <si>
    <t xml:space="preserve">Datum</t>
  </si>
  <si>
    <t xml:space="preserve">CÚ</t>
  </si>
  <si>
    <t xml:space="preserve">Poznámka</t>
  </si>
  <si>
    <t xml:space="preserve">Poz.č.</t>
  </si>
  <si>
    <t xml:space="preserve">Č.položky</t>
  </si>
  <si>
    <t xml:space="preserve">Mj</t>
  </si>
  <si>
    <t xml:space="preserve">Počet</t>
  </si>
  <si>
    <t xml:space="preserve">Cena celkem</t>
  </si>
  <si>
    <t xml:space="preserve">Hmotnost</t>
  </si>
  <si>
    <t xml:space="preserve">Hmotnost celkem</t>
  </si>
  <si>
    <t xml:space="preserve">001</t>
  </si>
  <si>
    <t xml:space="preserve">002</t>
  </si>
  <si>
    <t xml:space="preserve">DEMONTÁŽ POTRUBÍ ODPADNÍHO Z PVC</t>
  </si>
  <si>
    <t xml:space="preserve">003</t>
  </si>
  <si>
    <t xml:space="preserve">721171803</t>
  </si>
  <si>
    <t xml:space="preserve">do D 75 </t>
  </si>
  <si>
    <t xml:space="preserve">m</t>
  </si>
  <si>
    <t xml:space="preserve">004</t>
  </si>
  <si>
    <t xml:space="preserve">721171808</t>
  </si>
  <si>
    <t xml:space="preserve">přes 75 do D 114 </t>
  </si>
  <si>
    <t xml:space="preserve">005</t>
  </si>
  <si>
    <t xml:space="preserve">721171809</t>
  </si>
  <si>
    <t xml:space="preserve">přes 114 do D 160 </t>
  </si>
  <si>
    <t xml:space="preserve">006</t>
  </si>
  <si>
    <t xml:space="preserve">DEMONTÁŽ KANALIZAČNÍCH VPUSTÍ </t>
  </si>
  <si>
    <t xml:space="preserve">007</t>
  </si>
  <si>
    <t xml:space="preserve">721210813</t>
  </si>
  <si>
    <t xml:space="preserve">DN 100 </t>
  </si>
  <si>
    <t xml:space="preserve">ks</t>
  </si>
  <si>
    <t xml:space="preserve">008</t>
  </si>
  <si>
    <t xml:space="preserve">DEMONTÁŽ POTRUBÍ LITINOVÉHO</t>
  </si>
  <si>
    <t xml:space="preserve">009</t>
  </si>
  <si>
    <t xml:space="preserve">721140802</t>
  </si>
  <si>
    <t xml:space="preserve">do DN 100 </t>
  </si>
  <si>
    <t xml:space="preserve">010</t>
  </si>
  <si>
    <t xml:space="preserve">721140806</t>
  </si>
  <si>
    <t xml:space="preserve">přes 100 do DN 200 </t>
  </si>
  <si>
    <t xml:space="preserve">011</t>
  </si>
  <si>
    <t xml:space="preserve">DEMONTÁŽ DVÍŘEK S RÁMEM</t>
  </si>
  <si>
    <t xml:space="preserve">012</t>
  </si>
  <si>
    <t xml:space="preserve">pastová i ocelová</t>
  </si>
  <si>
    <t xml:space="preserve">013</t>
  </si>
  <si>
    <t xml:space="preserve">014</t>
  </si>
  <si>
    <t xml:space="preserve">PŘESUN VYBOURANÝCH HMOT - KANALIZACE</t>
  </si>
  <si>
    <t xml:space="preserve">015</t>
  </si>
  <si>
    <t xml:space="preserve">V OBJEKTECH VÝŠKY</t>
  </si>
  <si>
    <t xml:space="preserve">016</t>
  </si>
  <si>
    <t xml:space="preserve">721290823</t>
  </si>
  <si>
    <t xml:space="preserve">přes 12 do 24 m </t>
  </si>
  <si>
    <t xml:space="preserve">t</t>
  </si>
  <si>
    <t xml:space="preserve">017</t>
  </si>
  <si>
    <t xml:space="preserve"> ODVOZ SUTI A VYBOURANÝCH HMOT NA SKLÁDKU</t>
  </si>
  <si>
    <t xml:space="preserve">018</t>
  </si>
  <si>
    <t xml:space="preserve">979081111</t>
  </si>
  <si>
    <t xml:space="preserve">do 1 km</t>
  </si>
  <si>
    <t xml:space="preserve">019</t>
  </si>
  <si>
    <t xml:space="preserve">979081121</t>
  </si>
  <si>
    <t xml:space="preserve">příplatek za každý další 1 km ( za dlaších 10 km)</t>
  </si>
  <si>
    <t xml:space="preserve">020</t>
  </si>
  <si>
    <t xml:space="preserve"> POPLATKY ZA SKLÁDKU</t>
  </si>
  <si>
    <t xml:space="preserve">021</t>
  </si>
  <si>
    <t xml:space="preserve">979990144</t>
  </si>
  <si>
    <t xml:space="preserve">směsný odpad </t>
  </si>
  <si>
    <t xml:space="preserve">022</t>
  </si>
  <si>
    <t xml:space="preserve">721 - Demontáže kanalizace - celkem</t>
  </si>
  <si>
    <t xml:space="preserve">023</t>
  </si>
  <si>
    <t xml:space="preserve">024</t>
  </si>
  <si>
    <t xml:space="preserve">025</t>
  </si>
  <si>
    <t xml:space="preserve">DEMONTÁŽ ROZVODŮ VODY Z PLASTŮ</t>
  </si>
  <si>
    <t xml:space="preserve">026</t>
  </si>
  <si>
    <t xml:space="preserve">722170801</t>
  </si>
  <si>
    <t xml:space="preserve">do D 32 mm </t>
  </si>
  <si>
    <t xml:space="preserve">027</t>
  </si>
  <si>
    <t xml:space="preserve">722170804</t>
  </si>
  <si>
    <t xml:space="preserve">přes 32 do D 63 mm </t>
  </si>
  <si>
    <t xml:space="preserve">028</t>
  </si>
  <si>
    <t xml:space="preserve">DEMONTÁŽ POTRUBÍ Z OCELOVÝCH</t>
  </si>
  <si>
    <t xml:space="preserve">029</t>
  </si>
  <si>
    <t xml:space="preserve">TRUBEK ZÁVITOVÝCH VČ. ARMATUR</t>
  </si>
  <si>
    <t xml:space="preserve">030</t>
  </si>
  <si>
    <t xml:space="preserve">722130801</t>
  </si>
  <si>
    <t xml:space="preserve">přes 15 do DN 25</t>
  </si>
  <si>
    <t xml:space="preserve">031</t>
  </si>
  <si>
    <t xml:space="preserve">722130802</t>
  </si>
  <si>
    <t xml:space="preserve">přes 25 do DN 40</t>
  </si>
  <si>
    <t xml:space="preserve">032</t>
  </si>
  <si>
    <t xml:space="preserve">DEMONTÁŽ ATYPICKÝCH OCELOVÝCH KONSTRUKCÍ</t>
  </si>
  <si>
    <t xml:space="preserve">033</t>
  </si>
  <si>
    <t xml:space="preserve">767996804</t>
  </si>
  <si>
    <t xml:space="preserve">do 500 kg </t>
  </si>
  <si>
    <t xml:space="preserve">kg</t>
  </si>
  <si>
    <t xml:space="preserve">034</t>
  </si>
  <si>
    <t xml:space="preserve">DEMONTÁŽ IZOLAČNÍCH TRUBIC</t>
  </si>
  <si>
    <t xml:space="preserve">035</t>
  </si>
  <si>
    <t xml:space="preserve">722181812</t>
  </si>
  <si>
    <t xml:space="preserve">do D 50</t>
  </si>
  <si>
    <t xml:space="preserve">036</t>
  </si>
  <si>
    <t xml:space="preserve">DEMONTÁŽ NÁSTĚNEK</t>
  </si>
  <si>
    <t xml:space="preserve">037</t>
  </si>
  <si>
    <t xml:space="preserve">722130831</t>
  </si>
  <si>
    <t xml:space="preserve">G 1/2"</t>
  </si>
  <si>
    <t xml:space="preserve">038</t>
  </si>
  <si>
    <t xml:space="preserve">DEMONTÁŽ ARMATUR ZÁVITOVÝCH</t>
  </si>
  <si>
    <t xml:space="preserve">039</t>
  </si>
  <si>
    <t xml:space="preserve">SE DVĚMA ZÁVITY</t>
  </si>
  <si>
    <t xml:space="preserve">040</t>
  </si>
  <si>
    <t xml:space="preserve">722220862</t>
  </si>
  <si>
    <t xml:space="preserve">přes G 1/2 do G 1 </t>
  </si>
  <si>
    <t xml:space="preserve">041</t>
  </si>
  <si>
    <t xml:space="preserve">042</t>
  </si>
  <si>
    <t xml:space="preserve">S JEDNÍM ZÁVITEM</t>
  </si>
  <si>
    <t xml:space="preserve">043</t>
  </si>
  <si>
    <t xml:space="preserve">722220851</t>
  </si>
  <si>
    <t xml:space="preserve">do G 3/4 ( rohové ventily)</t>
  </si>
  <si>
    <t xml:space="preserve">044</t>
  </si>
  <si>
    <t xml:space="preserve">045</t>
  </si>
  <si>
    <t xml:space="preserve">PŘESUN VYBOURANÝCH HMOT - VODOVODY</t>
  </si>
  <si>
    <t xml:space="preserve">046</t>
  </si>
  <si>
    <t xml:space="preserve">047</t>
  </si>
  <si>
    <t xml:space="preserve">722290823</t>
  </si>
  <si>
    <t xml:space="preserve">přes 12 do 24 m</t>
  </si>
  <si>
    <t xml:space="preserve">048</t>
  </si>
  <si>
    <t xml:space="preserve">049</t>
  </si>
  <si>
    <t xml:space="preserve">050</t>
  </si>
  <si>
    <t xml:space="preserve">051</t>
  </si>
  <si>
    <t xml:space="preserve">052</t>
  </si>
  <si>
    <t xml:space="preserve">053</t>
  </si>
  <si>
    <t xml:space="preserve">722 - Demontáže vodovodu - celkem</t>
  </si>
  <si>
    <t xml:space="preserve">054</t>
  </si>
  <si>
    <t xml:space="preserve">055</t>
  </si>
  <si>
    <t xml:space="preserve">056</t>
  </si>
  <si>
    <t xml:space="preserve">JÁDROVÉ VRTÁNÍ DO ŽEL. BETONU</t>
  </si>
  <si>
    <t xml:space="preserve">057</t>
  </si>
  <si>
    <t xml:space="preserve">970051080</t>
  </si>
  <si>
    <t xml:space="preserve">do D 80 mm (0,15 x 3 ks +  0,35 x 6 ks )</t>
  </si>
  <si>
    <t xml:space="preserve">058</t>
  </si>
  <si>
    <t xml:space="preserve">970051160</t>
  </si>
  <si>
    <t xml:space="preserve">do D 160 mm ( 0,15 x 10 ks +  0,35 x 18 ks ) </t>
  </si>
  <si>
    <t xml:space="preserve">059</t>
  </si>
  <si>
    <t xml:space="preserve">060</t>
  </si>
  <si>
    <t xml:space="preserve">VNITROSTAVENIŠTNÍ DOPRAVA SUTI</t>
  </si>
  <si>
    <t xml:space="preserve">061</t>
  </si>
  <si>
    <t xml:space="preserve">979082111</t>
  </si>
  <si>
    <t xml:space="preserve">do 10 m </t>
  </si>
  <si>
    <t xml:space="preserve">062</t>
  </si>
  <si>
    <t xml:space="preserve">979082121</t>
  </si>
  <si>
    <t xml:space="preserve">příplatek za každý další 5 m ( za 30 m )</t>
  </si>
  <si>
    <t xml:space="preserve">063</t>
  </si>
  <si>
    <t xml:space="preserve">064</t>
  </si>
  <si>
    <t xml:space="preserve">065</t>
  </si>
  <si>
    <t xml:space="preserve">066</t>
  </si>
  <si>
    <t xml:space="preserve">067</t>
  </si>
  <si>
    <t xml:space="preserve">979990107</t>
  </si>
  <si>
    <t xml:space="preserve">068</t>
  </si>
  <si>
    <t xml:space="preserve">801-3 - Bourání - celkem</t>
  </si>
  <si>
    <t xml:space="preserve">069</t>
  </si>
  <si>
    <t xml:space="preserve">070</t>
  </si>
  <si>
    <t xml:space="preserve">071</t>
  </si>
  <si>
    <t xml:space="preserve">POTRUBÍ PLASTOVÉ KANALIZAČNÍ (PP) HT SYSTÉM</t>
  </si>
  <si>
    <t xml:space="preserve">072</t>
  </si>
  <si>
    <t xml:space="preserve">S HRDLY OPATŘENÝMI TĚSNÍCÍMI KROUŽKY,</t>
  </si>
  <si>
    <t xml:space="preserve">073</t>
  </si>
  <si>
    <t xml:space="preserve"> V SOULADU S ČSN EN 1451-1 PŘIPOJOVACÍ ( šedá )</t>
  </si>
  <si>
    <t xml:space="preserve">074</t>
  </si>
  <si>
    <t xml:space="preserve">721176102</t>
  </si>
  <si>
    <t xml:space="preserve">D 40 x 1,8</t>
  </si>
  <si>
    <t xml:space="preserve">075</t>
  </si>
  <si>
    <t xml:space="preserve">721176103</t>
  </si>
  <si>
    <t xml:space="preserve">D 50 x 1,8</t>
  </si>
  <si>
    <t xml:space="preserve">076</t>
  </si>
  <si>
    <t xml:space="preserve">721176104</t>
  </si>
  <si>
    <t xml:space="preserve">D 75 x 1,9 </t>
  </si>
  <si>
    <t xml:space="preserve">077</t>
  </si>
  <si>
    <t xml:space="preserve">721176105</t>
  </si>
  <si>
    <t xml:space="preserve">D 110 x 2,7</t>
  </si>
  <si>
    <t xml:space="preserve">078</t>
  </si>
  <si>
    <t xml:space="preserve">079</t>
  </si>
  <si>
    <t xml:space="preserve">080</t>
  </si>
  <si>
    <t xml:space="preserve"> V SOULADU S ČSN EN 1451-1 ODPADNÍ ( šedá )</t>
  </si>
  <si>
    <t xml:space="preserve">081</t>
  </si>
  <si>
    <t xml:space="preserve">721176114</t>
  </si>
  <si>
    <t xml:space="preserve">D 75 x 1,9</t>
  </si>
  <si>
    <t xml:space="preserve">082</t>
  </si>
  <si>
    <t xml:space="preserve">721176115</t>
  </si>
  <si>
    <t xml:space="preserve">083</t>
  </si>
  <si>
    <t xml:space="preserve">721176116</t>
  </si>
  <si>
    <t xml:space="preserve">D 125 x 3,1</t>
  </si>
  <si>
    <t xml:space="preserve">084</t>
  </si>
  <si>
    <t xml:space="preserve">HTRE-ČISTÍCÍ TVAROVKA</t>
  </si>
  <si>
    <t xml:space="preserve">085</t>
  </si>
  <si>
    <t xml:space="preserve">DN 110</t>
  </si>
  <si>
    <t xml:space="preserve">086</t>
  </si>
  <si>
    <t xml:space="preserve">DN 125</t>
  </si>
  <si>
    <t xml:space="preserve">087</t>
  </si>
  <si>
    <t xml:space="preserve"> ZKOUŠKA TĚSNOSTI KANALIZACE</t>
  </si>
  <si>
    <t xml:space="preserve">088</t>
  </si>
  <si>
    <t xml:space="preserve">V OBJEKTECH PODLE ČSN 73 6760 VODOU</t>
  </si>
  <si>
    <t xml:space="preserve">089</t>
  </si>
  <si>
    <t xml:space="preserve">721290111</t>
  </si>
  <si>
    <t xml:space="preserve">DO DN 125</t>
  </si>
  <si>
    <t xml:space="preserve">090</t>
  </si>
  <si>
    <t xml:space="preserve">VYVEDENÍ A UPEVNĚNÍ ODPADNÍCH</t>
  </si>
  <si>
    <t xml:space="preserve">091</t>
  </si>
  <si>
    <t xml:space="preserve">VÝPUSTEK</t>
  </si>
  <si>
    <t xml:space="preserve">092</t>
  </si>
  <si>
    <t xml:space="preserve">721194104</t>
  </si>
  <si>
    <t xml:space="preserve">093</t>
  </si>
  <si>
    <t xml:space="preserve">721194105</t>
  </si>
  <si>
    <t xml:space="preserve">094</t>
  </si>
  <si>
    <t xml:space="preserve">721194109</t>
  </si>
  <si>
    <t xml:space="preserve">D 110 x 2,3</t>
  </si>
  <si>
    <t xml:space="preserve">095</t>
  </si>
  <si>
    <t xml:space="preserve">REVIZNÍ DVÍŘKA DO ZDIVA,  RDSz</t>
  </si>
  <si>
    <t xml:space="preserve">096</t>
  </si>
  <si>
    <t xml:space="preserve">300 x 300 x 12.5 mm, GKB US,  speciální zacvakávací zámek US.</t>
  </si>
  <si>
    <t xml:space="preserve">097</t>
  </si>
  <si>
    <t xml:space="preserve">REVIZNÍ DVÍŘKA DO ZDIVA, POD OBKLAD RDSzO</t>
  </si>
  <si>
    <t xml:space="preserve">098</t>
  </si>
  <si>
    <t xml:space="preserve">200 x 200 x 12.5 mm, GKBi US,  speciální zacvakávací zámek US.</t>
  </si>
  <si>
    <t xml:space="preserve">099</t>
  </si>
  <si>
    <t xml:space="preserve">MONTÁŽ DVÍŘEK</t>
  </si>
  <si>
    <t xml:space="preserve">100</t>
  </si>
  <si>
    <t xml:space="preserve">725989901</t>
  </si>
  <si>
    <t xml:space="preserve">plastových nebo ocelových</t>
  </si>
  <si>
    <t xml:space="preserve">101</t>
  </si>
  <si>
    <t xml:space="preserve">ZAVĚŠENÍ POTRUBÍ SPLAŠKOVÉ KANALIZACE VEDENÉ </t>
  </si>
  <si>
    <t xml:space="preserve">102</t>
  </si>
  <si>
    <t xml:space="preserve">POD STROPEM DO STROPU</t>
  </si>
  <si>
    <t xml:space="preserve">103</t>
  </si>
  <si>
    <t xml:space="preserve">104</t>
  </si>
  <si>
    <t xml:space="preserve">NAPOJENÍ NA STÁV. POTRUBÍ KANALIZACE PLASTOVÉ,</t>
  </si>
  <si>
    <t xml:space="preserve">105</t>
  </si>
  <si>
    <t xml:space="preserve">VČ. ZAPRAVENÍ</t>
  </si>
  <si>
    <t xml:space="preserve">106</t>
  </si>
  <si>
    <t xml:space="preserve">721170965</t>
  </si>
  <si>
    <t xml:space="preserve">D 110</t>
  </si>
  <si>
    <t xml:space="preserve">107</t>
  </si>
  <si>
    <t xml:space="preserve">721170966</t>
  </si>
  <si>
    <t xml:space="preserve">D 125</t>
  </si>
  <si>
    <t xml:space="preserve">108</t>
  </si>
  <si>
    <t xml:space="preserve">NAPOJENÍ NA STÁV. POTRUBÍ KANALIZACE Z LITINY, </t>
  </si>
  <si>
    <t xml:space="preserve">109</t>
  </si>
  <si>
    <t xml:space="preserve">VČ. ZAPRAVENÍ, PŘECHODKA LITINA/PP-HT</t>
  </si>
  <si>
    <t xml:space="preserve">110</t>
  </si>
  <si>
    <t xml:space="preserve">721140916</t>
  </si>
  <si>
    <t xml:space="preserve">111</t>
  </si>
  <si>
    <t xml:space="preserve">NEZMĚŘ. STAVEBNÍ PRÁCE</t>
  </si>
  <si>
    <t xml:space="preserve">112</t>
  </si>
  <si>
    <t xml:space="preserve">909 - .R00</t>
  </si>
  <si>
    <t xml:space="preserve">prostupy stav. konstrukcemi, drážky ve zdivu, zapravení prostupů a drážek</t>
  </si>
  <si>
    <t xml:space="preserve">hod</t>
  </si>
  <si>
    <t xml:space="preserve">113</t>
  </si>
  <si>
    <t xml:space="preserve">114</t>
  </si>
  <si>
    <t xml:space="preserve">PŘESUN HMOT PRO KANALIZACI</t>
  </si>
  <si>
    <t xml:space="preserve">115</t>
  </si>
  <si>
    <t xml:space="preserve">998721203</t>
  </si>
  <si>
    <t xml:space="preserve">%</t>
  </si>
  <si>
    <t xml:space="preserve">116</t>
  </si>
  <si>
    <t xml:space="preserve">721 - Splašková kanalizace - celkem</t>
  </si>
  <si>
    <t xml:space="preserve">117</t>
  </si>
  <si>
    <t xml:space="preserve">118</t>
  </si>
  <si>
    <t xml:space="preserve">119</t>
  </si>
  <si>
    <t xml:space="preserve">POTRUBÍ Z TRUBEK CELOPLASTOVÝCH PP-RCT TYP 4,</t>
  </si>
  <si>
    <t xml:space="preserve">120</t>
  </si>
  <si>
    <t xml:space="preserve">ČSN EN ISO 15 874, TLAKOVÁ ŘADA S 4 (PN22) VČ. TVAROVEK</t>
  </si>
  <si>
    <t xml:space="preserve">121</t>
  </si>
  <si>
    <t xml:space="preserve">SVAŘOVANÝCH POLYFUZNĚ VČ. ZEDNICKÝCH VÝPOMOCÍ</t>
  </si>
  <si>
    <t xml:space="preserve">122</t>
  </si>
  <si>
    <t xml:space="preserve">D 20x2,3</t>
  </si>
  <si>
    <t xml:space="preserve">123</t>
  </si>
  <si>
    <t xml:space="preserve">D 25x2,8</t>
  </si>
  <si>
    <t xml:space="preserve">124</t>
  </si>
  <si>
    <t xml:space="preserve">D 32x3,6</t>
  </si>
  <si>
    <t xml:space="preserve">125</t>
  </si>
  <si>
    <t xml:space="preserve">D 40x4,5 </t>
  </si>
  <si>
    <t xml:space="preserve">126</t>
  </si>
  <si>
    <t xml:space="preserve">D 50x5,6 </t>
  </si>
  <si>
    <t xml:space="preserve">127</t>
  </si>
  <si>
    <t xml:space="preserve">128</t>
  </si>
  <si>
    <t xml:space="preserve">129</t>
  </si>
  <si>
    <t xml:space="preserve">SVAŘOVANÝCH POLYFUZNĚ BEZ ZEDNICKÝCH VÝPOMOCÍ</t>
  </si>
  <si>
    <t xml:space="preserve">130</t>
  </si>
  <si>
    <t xml:space="preserve">D 50x5,6</t>
  </si>
  <si>
    <t xml:space="preserve">131</t>
  </si>
  <si>
    <t xml:space="preserve">POTRUBÍ PLASTOVÉ Z VÍCEVRSTVÝCH TRUBEK </t>
  </si>
  <si>
    <t xml:space="preserve">132</t>
  </si>
  <si>
    <t xml:space="preserve">PP-RTC+Č TYP 4, ČSN EN ISO 15874, TLAKOVÁ ŘADA  S3,2</t>
  </si>
  <si>
    <t xml:space="preserve">133</t>
  </si>
  <si>
    <t xml:space="preserve">SVAŘOVANÝCH POLYFUZNĚ VČ. ZEDN. VÝPOMOCÍ</t>
  </si>
  <si>
    <t xml:space="preserve">134</t>
  </si>
  <si>
    <t xml:space="preserve">D 20x2,8</t>
  </si>
  <si>
    <t xml:space="preserve">135</t>
  </si>
  <si>
    <t xml:space="preserve">D 25x3,5</t>
  </si>
  <si>
    <t xml:space="preserve">136</t>
  </si>
  <si>
    <t xml:space="preserve">D 32x4,4 </t>
  </si>
  <si>
    <t xml:space="preserve">137</t>
  </si>
  <si>
    <t xml:space="preserve">D 40x5,5 </t>
  </si>
  <si>
    <t xml:space="preserve">138</t>
  </si>
  <si>
    <t xml:space="preserve">139</t>
  </si>
  <si>
    <t xml:space="preserve">140</t>
  </si>
  <si>
    <t xml:space="preserve">SVAŘOVANÝCH POLYFUZNĚ BEZ ZEDN. VÝPOMOCÍ</t>
  </si>
  <si>
    <t xml:space="preserve">141</t>
  </si>
  <si>
    <t xml:space="preserve">722178711</t>
  </si>
  <si>
    <t xml:space="preserve">142</t>
  </si>
  <si>
    <t xml:space="preserve">722178714</t>
  </si>
  <si>
    <t xml:space="preserve">143</t>
  </si>
  <si>
    <t xml:space="preserve">PODPŮRNÝ POZINKOVANÝ ŽLAB tl. 0,5 mm</t>
  </si>
  <si>
    <t xml:space="preserve">144</t>
  </si>
  <si>
    <t xml:space="preserve">D 25</t>
  </si>
  <si>
    <t xml:space="preserve">145</t>
  </si>
  <si>
    <t xml:space="preserve">D 40</t>
  </si>
  <si>
    <t xml:space="preserve">146</t>
  </si>
  <si>
    <t xml:space="preserve">D 50</t>
  </si>
  <si>
    <t xml:space="preserve">147</t>
  </si>
  <si>
    <t xml:space="preserve">TLAKOVÁ ZKOUŠKA VODOVOD. POTRUBÍ</t>
  </si>
  <si>
    <t xml:space="preserve">148</t>
  </si>
  <si>
    <t xml:space="preserve">722280106</t>
  </si>
  <si>
    <t xml:space="preserve">do DN 32 </t>
  </si>
  <si>
    <t xml:space="preserve">149</t>
  </si>
  <si>
    <t xml:space="preserve">722280107</t>
  </si>
  <si>
    <t xml:space="preserve">DN 40 </t>
  </si>
  <si>
    <t xml:space="preserve">150</t>
  </si>
  <si>
    <t xml:space="preserve"> PROPLACH A DESINFEKCE POTRUBÍ</t>
  </si>
  <si>
    <t xml:space="preserve">151</t>
  </si>
  <si>
    <t xml:space="preserve">722290234</t>
  </si>
  <si>
    <t xml:space="preserve">do DN 80</t>
  </si>
  <si>
    <t xml:space="preserve">152</t>
  </si>
  <si>
    <t xml:space="preserve">VYVEDENÍ A UPEVNĚNÍ VÝPUSTEK</t>
  </si>
  <si>
    <t xml:space="preserve">153</t>
  </si>
  <si>
    <t xml:space="preserve">722190401</t>
  </si>
  <si>
    <t xml:space="preserve">DN 15</t>
  </si>
  <si>
    <t xml:space="preserve">154</t>
  </si>
  <si>
    <t xml:space="preserve">NÁSTĚNKY  PLASTOVÉ PPR PN 20</t>
  </si>
  <si>
    <t xml:space="preserve">155</t>
  </si>
  <si>
    <t xml:space="preserve">722202213</t>
  </si>
  <si>
    <t xml:space="preserve">D 20 x G 1/2"</t>
  </si>
  <si>
    <t xml:space="preserve">156</t>
  </si>
  <si>
    <t xml:space="preserve">157</t>
  </si>
  <si>
    <t xml:space="preserve">200 x 200 x 12.5 mm, GKB US,  speciální zacvakávací zámek US.</t>
  </si>
  <si>
    <t xml:space="preserve">158</t>
  </si>
  <si>
    <t xml:space="preserve">REVIZNÍ DVÍŘKA KOVOVÁ SE ZÁMKEM, BARVA BÍLÁ</t>
  </si>
  <si>
    <t xml:space="preserve">159</t>
  </si>
  <si>
    <t xml:space="preserve">400 x 400 mm, hmotnost 2,32 kg, na stěnu do obkladu, ocel s práškovým lakováním</t>
  </si>
  <si>
    <t xml:space="preserve">160</t>
  </si>
  <si>
    <t xml:space="preserve">161</t>
  </si>
  <si>
    <t xml:space="preserve">do zdiva nebo SDK</t>
  </si>
  <si>
    <t xml:space="preserve">162</t>
  </si>
  <si>
    <t xml:space="preserve">NAPOJENÍ NA STÁV. VODOVODNÍ POTRUBÍ PLASTOVÉ</t>
  </si>
  <si>
    <t xml:space="preserve">163</t>
  </si>
  <si>
    <t xml:space="preserve">722170922</t>
  </si>
  <si>
    <t xml:space="preserve">DN 20 - vč. zapravení</t>
  </si>
  <si>
    <t xml:space="preserve">164</t>
  </si>
  <si>
    <t xml:space="preserve">722170926</t>
  </si>
  <si>
    <t xml:space="preserve">DN 32 - vč. zapravení</t>
  </si>
  <si>
    <t xml:space="preserve">165</t>
  </si>
  <si>
    <t xml:space="preserve">722170927</t>
  </si>
  <si>
    <t xml:space="preserve">DN 40 - vč. zapravení</t>
  </si>
  <si>
    <t xml:space="preserve">166</t>
  </si>
  <si>
    <t xml:space="preserve">VK - KULOVÝ KOHOUT VYPOUŠTĚCÍ S INTEGROVANÝM </t>
  </si>
  <si>
    <t xml:space="preserve">167</t>
  </si>
  <si>
    <t xml:space="preserve">TĚSNĚNÍM, S HADICOVOU VÝVODKOU A ZÁTKOU, </t>
  </si>
  <si>
    <t xml:space="preserve">168</t>
  </si>
  <si>
    <t xml:space="preserve">KRÁTKÁ PÁČKA </t>
  </si>
  <si>
    <t xml:space="preserve">169</t>
  </si>
  <si>
    <t xml:space="preserve">G 1/2" </t>
  </si>
  <si>
    <t xml:space="preserve">170</t>
  </si>
  <si>
    <t xml:space="preserve">MONTÁŽ VODOVOD. ARMATUR S JEDNÍM ZÁVITEM</t>
  </si>
  <si>
    <t xml:space="preserve">171</t>
  </si>
  <si>
    <t xml:space="preserve">722229101</t>
  </si>
  <si>
    <t xml:space="preserve">1/2" </t>
  </si>
  <si>
    <t xml:space="preserve">172</t>
  </si>
  <si>
    <t xml:space="preserve">KKP - KULOVÝ KOHOUT UZAVÍRACÍ PLASTOVÝ</t>
  </si>
  <si>
    <t xml:space="preserve">173</t>
  </si>
  <si>
    <t xml:space="preserve">VENTIL KULOVÝ 25 PP-RCT LF, DN20</t>
  </si>
  <si>
    <t xml:space="preserve">174</t>
  </si>
  <si>
    <t xml:space="preserve">KKM - KULOVÝ KOHOUT UZAVÍRACÍ NÁTRUBKOVÝ </t>
  </si>
  <si>
    <t xml:space="preserve">175</t>
  </si>
  <si>
    <t xml:space="preserve">VNITŘNÍ/VNITŘNÍ ZÁVIT, NIKLOVANÁ MOSAZ OT58, </t>
  </si>
  <si>
    <t xml:space="preserve">176</t>
  </si>
  <si>
    <t xml:space="preserve">PROVEDENÍ MOTÝL  A  ATESTEM NA PITNOU VODU </t>
  </si>
  <si>
    <t xml:space="preserve">177</t>
  </si>
  <si>
    <t xml:space="preserve">G 1"</t>
  </si>
  <si>
    <t xml:space="preserve">178</t>
  </si>
  <si>
    <t xml:space="preserve">ZV - ZPĚTNÝ VENTIL CELOMOSAZNÝ </t>
  </si>
  <si>
    <t xml:space="preserve">179</t>
  </si>
  <si>
    <t xml:space="preserve">MAX. PROVOZNÍ TEPLOTA 110°C</t>
  </si>
  <si>
    <t xml:space="preserve">180</t>
  </si>
  <si>
    <t xml:space="preserve">G 3/4" </t>
  </si>
  <si>
    <t xml:space="preserve">181</t>
  </si>
  <si>
    <t xml:space="preserve">RVV - TERMOSTATICKÝ REGULAČNÍ VENTIL S PŘIPOJOVACÍM</t>
  </si>
  <si>
    <t xml:space="preserve">182</t>
  </si>
  <si>
    <t xml:space="preserve">ŠROUBENÍM A VNITŘNÍM ZÁVITEM, UZAVÍRACÍ, K</t>
  </si>
  <si>
    <t xml:space="preserve">183</t>
  </si>
  <si>
    <t xml:space="preserve">TERMICKÉMU SAMOREGULAČNÍMU HYDRAULICKÉMU </t>
  </si>
  <si>
    <t xml:space="preserve">184</t>
  </si>
  <si>
    <t xml:space="preserve">VYVÁŽENÍ POTRUBNÍ VĚTVE, S AUTOMATICKÝM, </t>
  </si>
  <si>
    <t xml:space="preserve">185</t>
  </si>
  <si>
    <t xml:space="preserve">NASTAVITELNÝM REGULAČNÍM ROZSAHEM 50-65°C </t>
  </si>
  <si>
    <t xml:space="preserve">186</t>
  </si>
  <si>
    <t xml:space="preserve">DN 15 - z červeného bronzu, odolný  vůči agresivním kapalinám </t>
  </si>
  <si>
    <t xml:space="preserve">187</t>
  </si>
  <si>
    <t xml:space="preserve">MONTÁŽ VODOVODNÍCH ARMATUR</t>
  </si>
  <si>
    <t xml:space="preserve">188</t>
  </si>
  <si>
    <t xml:space="preserve">189</t>
  </si>
  <si>
    <t xml:space="preserve">722239101</t>
  </si>
  <si>
    <t xml:space="preserve">G 1/2</t>
  </si>
  <si>
    <t xml:space="preserve">190</t>
  </si>
  <si>
    <t xml:space="preserve">722239102</t>
  </si>
  <si>
    <t xml:space="preserve">G 3/4</t>
  </si>
  <si>
    <t xml:space="preserve">191</t>
  </si>
  <si>
    <t xml:space="preserve">722239103</t>
  </si>
  <si>
    <t xml:space="preserve">G 1</t>
  </si>
  <si>
    <t xml:space="preserve">192</t>
  </si>
  <si>
    <t xml:space="preserve">TSV - TERMOBIMETALOVÝ SMĚŠOVACÍ VENTIL S BEZPEČNOSTNÍ</t>
  </si>
  <si>
    <t xml:space="preserve">193</t>
  </si>
  <si>
    <t xml:space="preserve">POJISTKOU PROTI OPAŘENÍ PŘI VÝPADKU STUDENÉ VODY</t>
  </si>
  <si>
    <t xml:space="preserve">194</t>
  </si>
  <si>
    <t xml:space="preserve">3/4" (3 -56 l/min. při tlaku 0,1 MPa), volitelná kartuše výstupní teplota 10 - 50°C, přesnost směšování ± 1°C, integrovaná filtrační sítka a zpětné klapky, připojení: vstup/výstup 3/4"</t>
  </si>
  <si>
    <t xml:space="preserve">195</t>
  </si>
  <si>
    <t xml:space="preserve">196</t>
  </si>
  <si>
    <t xml:space="preserve">SE TŘEMI ZÁVITY</t>
  </si>
  <si>
    <t xml:space="preserve">197</t>
  </si>
  <si>
    <t xml:space="preserve">734209124</t>
  </si>
  <si>
    <t xml:space="preserve">198</t>
  </si>
  <si>
    <t xml:space="preserve">199</t>
  </si>
  <si>
    <t xml:space="preserve">vrtání a sekání nad rámec mont. položek</t>
  </si>
  <si>
    <t xml:space="preserve">200</t>
  </si>
  <si>
    <t xml:space="preserve">nastavení ventilů, směšovacích armatur ....</t>
  </si>
  <si>
    <t xml:space="preserve">201</t>
  </si>
  <si>
    <t xml:space="preserve">vypuštění vody do systému</t>
  </si>
  <si>
    <t xml:space="preserve">202</t>
  </si>
  <si>
    <t xml:space="preserve">napuštění vody do systému</t>
  </si>
  <si>
    <t xml:space="preserve">203</t>
  </si>
  <si>
    <t xml:space="preserve">204</t>
  </si>
  <si>
    <t xml:space="preserve">PŘESUN HMOT PRO VNITŘNÍ VODOVOD</t>
  </si>
  <si>
    <t xml:space="preserve">205</t>
  </si>
  <si>
    <t xml:space="preserve">998722203</t>
  </si>
  <si>
    <t xml:space="preserve">206</t>
  </si>
  <si>
    <t xml:space="preserve">722 - Vnitřní vodovod - celkem</t>
  </si>
  <si>
    <t xml:space="preserve">207</t>
  </si>
  <si>
    <t xml:space="preserve">208</t>
  </si>
  <si>
    <t xml:space="preserve">209</t>
  </si>
  <si>
    <t xml:space="preserve">K1 - Závěsný klozet</t>
  </si>
  <si>
    <t xml:space="preserve">210</t>
  </si>
  <si>
    <t xml:space="preserve">ZÁVĚSNÝ KLOZET KERAMICKÝ</t>
  </si>
  <si>
    <t xml:space="preserve">211</t>
  </si>
  <si>
    <t xml:space="preserve">klozet keramický závěsný s hlubokým splachováním, 6 l, délka 54x35 cm, barva bílá, částečně uzavřený tvar, Rimfree</t>
  </si>
  <si>
    <t xml:space="preserve">212</t>
  </si>
  <si>
    <t xml:space="preserve">PŘÍSLUŠENSTVÍ</t>
  </si>
  <si>
    <t xml:space="preserve">213</t>
  </si>
  <si>
    <t xml:space="preserve">klozetové sedátko, tvrdé, materiál: Duroplast, upevnění seshora, barva bílá, materiál závěsu nerezová ocel</t>
  </si>
  <si>
    <t xml:space="preserve">214</t>
  </si>
  <si>
    <t xml:space="preserve">instalační sada pro montáž závěsného klozetu</t>
  </si>
  <si>
    <t xml:space="preserve">215</t>
  </si>
  <si>
    <t xml:space="preserve">montážní prvek pro závěsný klozet, ovládání zepředu, pro zabudování pro zabudování mokrým procesem do zděné předstěnové instalace, včetně odpadního kolena, splachovacího kolena, integrovaného rohového ventilu, výška 108 cm, hloubka 12 cm, šířka 42 cm, souprava pro tlumení hluku, výplňový díl</t>
  </si>
  <si>
    <t xml:space="preserve">216</t>
  </si>
  <si>
    <t xml:space="preserve">ovládací tlačítko pro dvě množství splachování, deska a ovládací tlačítka kartáčovaná, povlak easy-to-clean, leštěné, z materiálu nerezová ocel, přišroubovatelné, rozměr: 246x164x12 mm, ovládací síla &lt; 20 N, designové kroužky: leštěné</t>
  </si>
  <si>
    <t xml:space="preserve">217</t>
  </si>
  <si>
    <t xml:space="preserve"> MONTÁŽ KLOZETOVÝCH MÍS</t>
  </si>
  <si>
    <t xml:space="preserve">218</t>
  </si>
  <si>
    <t xml:space="preserve">725119306</t>
  </si>
  <si>
    <t xml:space="preserve">závěsných</t>
  </si>
  <si>
    <t xml:space="preserve">219</t>
  </si>
  <si>
    <t xml:space="preserve"> MONTÁŽ PŘEDSTĚNOVÝCH SYSTÉMŮ</t>
  </si>
  <si>
    <t xml:space="preserve">220</t>
  </si>
  <si>
    <t xml:space="preserve">725119401</t>
  </si>
  <si>
    <t xml:space="preserve">pro zazdění</t>
  </si>
  <si>
    <t xml:space="preserve">221</t>
  </si>
  <si>
    <t xml:space="preserve">222</t>
  </si>
  <si>
    <t xml:space="preserve">U1 - Umývadlo</t>
  </si>
  <si>
    <t xml:space="preserve">223</t>
  </si>
  <si>
    <t xml:space="preserve">UMÝVÁTKO KERAMICKÉ </t>
  </si>
  <si>
    <t xml:space="preserve">224</t>
  </si>
  <si>
    <t xml:space="preserve">50 x 42 x 12  cm, s otvorem pro baterii, s přepadem, barva bílá, výškové osazení horní hrany umyvadla 800 mm nad podlahou</t>
  </si>
  <si>
    <t xml:space="preserve">225</t>
  </si>
  <si>
    <t xml:space="preserve">226</t>
  </si>
  <si>
    <t xml:space="preserve">instalační sada pro umývátko</t>
  </si>
  <si>
    <t xml:space="preserve">227</t>
  </si>
  <si>
    <t xml:space="preserve">zápachová uzávěrka s nornou trubkou pro umyvadlo, vývod vodorovný, povrch pochromovaný - lesklý, d 40, G 1 1/4</t>
  </si>
  <si>
    <t xml:space="preserve">228</t>
  </si>
  <si>
    <t xml:space="preserve">odpadní ventil s volným odtokem a krytem ventilu, G 1 1/4, barva pochromovaná, povrch lesklý, délka 8 cm</t>
  </si>
  <si>
    <t xml:space="preserve">229</t>
  </si>
  <si>
    <t xml:space="preserve">STOJÁNKOVÁ BATERIE UMÝVADLOVÁ CHROMOVANÁ,</t>
  </si>
  <si>
    <t xml:space="preserve">230</t>
  </si>
  <si>
    <t xml:space="preserve">S KERAMICKOU KARTUŠÍ, KOVOVOU OVLÁDACÍ PÁKOU, </t>
  </si>
  <si>
    <t xml:space="preserve">231</t>
  </si>
  <si>
    <t xml:space="preserve">PEVNÝ VÝVOD PERLÁTOR, PROVEDENÍ BEZ ODTOKOVÉ SESTAVY</t>
  </si>
  <si>
    <t xml:space="preserve">232</t>
  </si>
  <si>
    <t xml:space="preserve">s flexibilními hadicemi G 3/8, Průtok baterie je 5 litrů/miN, výška baterie je 16,2 cm, ramínko je ve výšce 10,4 cm</t>
  </si>
  <si>
    <t xml:space="preserve">233</t>
  </si>
  <si>
    <t xml:space="preserve">ROHOVÝ VENTIL CHROMOVANÝ S FILTREM</t>
  </si>
  <si>
    <t xml:space="preserve">234</t>
  </si>
  <si>
    <t xml:space="preserve">G 1/2" x 3/8"</t>
  </si>
  <si>
    <t xml:space="preserve">235</t>
  </si>
  <si>
    <t xml:space="preserve">MONTÁŽ UMYVADEL</t>
  </si>
  <si>
    <t xml:space="preserve">236</t>
  </si>
  <si>
    <t xml:space="preserve">725219401</t>
  </si>
  <si>
    <t xml:space="preserve">na šrouby do zdi </t>
  </si>
  <si>
    <t xml:space="preserve">237</t>
  </si>
  <si>
    <t xml:space="preserve">MONTÁŽ BATERIÍ UMÝVADLOVÝCH A DŘEZOVÝCH</t>
  </si>
  <si>
    <t xml:space="preserve">238</t>
  </si>
  <si>
    <t xml:space="preserve">725829301</t>
  </si>
  <si>
    <t xml:space="preserve">stojánkových </t>
  </si>
  <si>
    <t xml:space="preserve">239</t>
  </si>
  <si>
    <t xml:space="preserve">MONTÁŽ VENTILŮ</t>
  </si>
  <si>
    <t xml:space="preserve">240</t>
  </si>
  <si>
    <t xml:space="preserve">725819402</t>
  </si>
  <si>
    <t xml:space="preserve">rohových bez připojovací trubičky G 1/2" </t>
  </si>
  <si>
    <t xml:space="preserve">241</t>
  </si>
  <si>
    <t xml:space="preserve">242</t>
  </si>
  <si>
    <t xml:space="preserve">U2 - Umývátko</t>
  </si>
  <si>
    <t xml:space="preserve">243</t>
  </si>
  <si>
    <t xml:space="preserve">244</t>
  </si>
  <si>
    <t xml:space="preserve">55 x 44 x 14  cm, s otvorem pro baterii, s přepadem, barva bílá, výškové osazení horní hrany umyvadla 850 mm nad podlahou</t>
  </si>
  <si>
    <t xml:space="preserve">245</t>
  </si>
  <si>
    <t xml:space="preserve">246</t>
  </si>
  <si>
    <t xml:space="preserve">247</t>
  </si>
  <si>
    <t xml:space="preserve">248</t>
  </si>
  <si>
    <t xml:space="preserve">249</t>
  </si>
  <si>
    <t xml:space="preserve">250</t>
  </si>
  <si>
    <t xml:space="preserve">251</t>
  </si>
  <si>
    <t xml:space="preserve">252</t>
  </si>
  <si>
    <t xml:space="preserve">253</t>
  </si>
  <si>
    <t xml:space="preserve">254</t>
  </si>
  <si>
    <t xml:space="preserve">255</t>
  </si>
  <si>
    <t xml:space="preserve">256</t>
  </si>
  <si>
    <t xml:space="preserve">257</t>
  </si>
  <si>
    <t xml:space="preserve">258</t>
  </si>
  <si>
    <t xml:space="preserve">259</t>
  </si>
  <si>
    <t xml:space="preserve">260</t>
  </si>
  <si>
    <t xml:space="preserve">261</t>
  </si>
  <si>
    <t xml:space="preserve">262</t>
  </si>
  <si>
    <t xml:space="preserve">P1 - Pisoár</t>
  </si>
  <si>
    <t xml:space="preserve">263</t>
  </si>
  <si>
    <t xml:space="preserve">PISOÁR KERAMICKÝ </t>
  </si>
  <si>
    <t xml:space="preserve">264</t>
  </si>
  <si>
    <t xml:space="preserve">RADAROVÝM SPLACHOVAČEM NA MONTÁŽNÍ LIŠTĚ,</t>
  </si>
  <si>
    <t xml:space="preserve">265</t>
  </si>
  <si>
    <t xml:space="preserve">ELEKTROMAGNETICKÝ VENTIL</t>
  </si>
  <si>
    <t xml:space="preserve">266</t>
  </si>
  <si>
    <t xml:space="preserve">propojovací hadice, rohový ventil s filtrem a zpětnou klapkou, vtoková armatura s těsněním, sifon, úchytová sada, montážní šablona, napájecí napětí 24 V DC, max. tlak 0,6 MPa, průtok 18 l/min, vnější závit G 1/2"</t>
  </si>
  <si>
    <t xml:space="preserve">267</t>
  </si>
  <si>
    <t xml:space="preserve">268</t>
  </si>
  <si>
    <t xml:space="preserve">vonné sítko do pisoáru , modré</t>
  </si>
  <si>
    <t xml:space="preserve">269</t>
  </si>
  <si>
    <t xml:space="preserve">MONTÁŽ PISOÁROVÉHO ZÁCHODKU</t>
  </si>
  <si>
    <t xml:space="preserve">270</t>
  </si>
  <si>
    <t xml:space="preserve">725129201</t>
  </si>
  <si>
    <t xml:space="preserve">automatického</t>
  </si>
  <si>
    <t xml:space="preserve">soub</t>
  </si>
  <si>
    <t xml:space="preserve">271</t>
  </si>
  <si>
    <t xml:space="preserve">272</t>
  </si>
  <si>
    <t xml:space="preserve">ZN1 - Napájecí zdroj</t>
  </si>
  <si>
    <t xml:space="preserve">273</t>
  </si>
  <si>
    <t xml:space="preserve">NAPÁJECÍ ZDROJ S VÝKONEM 230 V/24 DC, 30 W</t>
  </si>
  <si>
    <t xml:space="preserve">274</t>
  </si>
  <si>
    <t xml:space="preserve">vstupní napětí 230 V, 50 Hz, výstupní napětí  24V DC, krytí IP 55, mechanické rozměry 140x100x60 mm, pro max. 5 zařízení</t>
  </si>
  <si>
    <t xml:space="preserve">275</t>
  </si>
  <si>
    <t xml:space="preserve">MONTÁŽ NAPÁJECÍHO ZDROJE</t>
  </si>
  <si>
    <t xml:space="preserve">276</t>
  </si>
  <si>
    <t xml:space="preserve">650091611</t>
  </si>
  <si>
    <t xml:space="preserve">usměrňovacího</t>
  </si>
  <si>
    <t xml:space="preserve">277</t>
  </si>
  <si>
    <t xml:space="preserve">278</t>
  </si>
  <si>
    <t xml:space="preserve">VP - Vpusť</t>
  </si>
  <si>
    <t xml:space="preserve">279</t>
  </si>
  <si>
    <t xml:space="preserve">PODLAHOVÁ VPUSŤ S VODOROVNÝM ODTOKEM, PEVNÝM </t>
  </si>
  <si>
    <t xml:space="preserve">280</t>
  </si>
  <si>
    <t xml:space="preserve">IZOLAČNÍM LÍMCEM, VODNÍ I SUCHOU SIFONOVOU VLOŽKOU</t>
  </si>
  <si>
    <t xml:space="preserve">281</t>
  </si>
  <si>
    <t xml:space="preserve">PROTI PRONIKÁNÍ ZÁPACHU </t>
  </si>
  <si>
    <t xml:space="preserve">282</t>
  </si>
  <si>
    <t xml:space="preserve">DN40/DN 50 s plastovým výškově stavitelným nástavcem s rámečkem 14 - 70mm / 123 x 123mm a mřížkou z nerezové oceli 115x115mm</t>
  </si>
  <si>
    <t xml:space="preserve">283</t>
  </si>
  <si>
    <t xml:space="preserve">izolační souprava s textílií nakašírovanou fólií</t>
  </si>
  <si>
    <t xml:space="preserve">284</t>
  </si>
  <si>
    <t xml:space="preserve">MONTÁŽ PODLAHOVÝCH VPUSTÍ</t>
  </si>
  <si>
    <t xml:space="preserve">285</t>
  </si>
  <si>
    <t xml:space="preserve">721211912</t>
  </si>
  <si>
    <t xml:space="preserve">DN 40/50 </t>
  </si>
  <si>
    <t xml:space="preserve">286</t>
  </si>
  <si>
    <t xml:space="preserve">287</t>
  </si>
  <si>
    <t xml:space="preserve">VP2 - Vpusť</t>
  </si>
  <si>
    <t xml:space="preserve">288</t>
  </si>
  <si>
    <t xml:space="preserve">PODLAHOVÁ VPUST SE SVISLÝM ODTOKEM, PEVNÝM IZOLAČNÍM</t>
  </si>
  <si>
    <t xml:space="preserve">289</t>
  </si>
  <si>
    <t xml:space="preserve">LÍMCEM, VODNÍ I SUCHOU SIFON. VLOŽKOU PROTI PRONIKÁNÍ </t>
  </si>
  <si>
    <t xml:space="preserve">290</t>
  </si>
  <si>
    <t xml:space="preserve">ZÁPACHU</t>
  </si>
  <si>
    <t xml:space="preserve">291</t>
  </si>
  <si>
    <t xml:space="preserve">DN50/DN 75/ dn 110 s plastovým výškově stavitelným nástavcem s rámečkem 14 - 70mm / 123 x 123mm a mřížkou z nerezové oceli 115x115mm</t>
  </si>
  <si>
    <t xml:space="preserve">292</t>
  </si>
  <si>
    <t xml:space="preserve">293</t>
  </si>
  <si>
    <t xml:space="preserve">294</t>
  </si>
  <si>
    <t xml:space="preserve">721211913</t>
  </si>
  <si>
    <t xml:space="preserve">295</t>
  </si>
  <si>
    <t xml:space="preserve">296</t>
  </si>
  <si>
    <t xml:space="preserve">BS - Bidetová sprška</t>
  </si>
  <si>
    <t xml:space="preserve">297</t>
  </si>
  <si>
    <t xml:space="preserve">KOMPLET BIDETOVÉ SPRŠKY</t>
  </si>
  <si>
    <t xml:space="preserve">298</t>
  </si>
  <si>
    <t xml:space="preserve">podomítkový modul vč. spršky, povrchová úprava chrom, oválný tvar, napojení na vodu 1/2"</t>
  </si>
  <si>
    <t xml:space="preserve">299</t>
  </si>
  <si>
    <t xml:space="preserve">MONTÁŽ BATERIE BIDETOVÉ OSTATNÍ</t>
  </si>
  <si>
    <t xml:space="preserve">300</t>
  </si>
  <si>
    <t xml:space="preserve">725829501</t>
  </si>
  <si>
    <t xml:space="preserve">nástěnných souprav</t>
  </si>
  <si>
    <t xml:space="preserve">301</t>
  </si>
  <si>
    <t xml:space="preserve">302</t>
  </si>
  <si>
    <t xml:space="preserve">B1 - Bidet</t>
  </si>
  <si>
    <t xml:space="preserve">303</t>
  </si>
  <si>
    <t xml:space="preserve">BIDET KERAMICKÝ ZÁVĚSNÝ</t>
  </si>
  <si>
    <t xml:space="preserve">304</t>
  </si>
  <si>
    <t xml:space="preserve">s otvorem pro baterii, barva bílá, rozměr 36x54x40 cm, skryté ucghycení, s přepadem</t>
  </si>
  <si>
    <t xml:space="preserve">305</t>
  </si>
  <si>
    <t xml:space="preserve">306</t>
  </si>
  <si>
    <t xml:space="preserve">instalační sada s chromovanými krytkami</t>
  </si>
  <si>
    <t xml:space="preserve">307</t>
  </si>
  <si>
    <t xml:space="preserve">montážní prvek pro bidet, pro zabudování mokrým procesem do zděné předstěny, výška 36,1 cm, délka 55,2 cm, hloubka 12 cm, univerzální</t>
  </si>
  <si>
    <t xml:space="preserve">308</t>
  </si>
  <si>
    <t xml:space="preserve">sifon bidetový bílý plastový G 5/4 x DN 40</t>
  </si>
  <si>
    <t xml:space="preserve">309</t>
  </si>
  <si>
    <t xml:space="preserve">souprava pro tlumení hluku, izolační deska pro závěsné WC s příslušenstvím a krytkou (chrom)</t>
  </si>
  <si>
    <t xml:space="preserve">310</t>
  </si>
  <si>
    <t xml:space="preserve">STOJÁNKOVÁ BIDETOVÁ SMĚŠOVACÍ BATERIE S VÝPUSTÍ</t>
  </si>
  <si>
    <t xml:space="preserve">311</t>
  </si>
  <si>
    <t xml:space="preserve">chromovaná, s keramickou kartuší, s odtokovou soupravou DN32, s flexi připojovacími hadičkami G3/8, výtok 132 mm, omezovač průtoku 5l/min</t>
  </si>
  <si>
    <t xml:space="preserve">312</t>
  </si>
  <si>
    <t xml:space="preserve">ROHOVÝ VENTIL CHROMOVANÝ</t>
  </si>
  <si>
    <t xml:space="preserve">313</t>
  </si>
  <si>
    <t xml:space="preserve">G 1/2"x3/8", s filtrem</t>
  </si>
  <si>
    <t xml:space="preserve">314</t>
  </si>
  <si>
    <t xml:space="preserve">NEREZOVÉ MADLO - NEREZ OCEL tl. 1,5 mm, PRŮMĚR 32 mm,</t>
  </si>
  <si>
    <t xml:space="preserve">315</t>
  </si>
  <si>
    <t xml:space="preserve">POVRCH LESKLÝ</t>
  </si>
  <si>
    <t xml:space="preserve">316</t>
  </si>
  <si>
    <t xml:space="preserve">jednoduché pevné, délka 400 mm, vč. montážní sady pro uchycení</t>
  </si>
  <si>
    <t xml:space="preserve">317</t>
  </si>
  <si>
    <t xml:space="preserve">MONTÁŽ BIDETŮ</t>
  </si>
  <si>
    <t xml:space="preserve">318</t>
  </si>
  <si>
    <t xml:space="preserve">725239103</t>
  </si>
  <si>
    <t xml:space="preserve">319</t>
  </si>
  <si>
    <t xml:space="preserve">MONTÁŽ PŘEDSTĚNOVÝCH SYSTÉMŮ</t>
  </si>
  <si>
    <t xml:space="preserve">320</t>
  </si>
  <si>
    <t xml:space="preserve">321</t>
  </si>
  <si>
    <t xml:space="preserve">322</t>
  </si>
  <si>
    <t xml:space="preserve">725829503</t>
  </si>
  <si>
    <t xml:space="preserve">stojánkových souprav</t>
  </si>
  <si>
    <t xml:space="preserve">323</t>
  </si>
  <si>
    <t xml:space="preserve">324</t>
  </si>
  <si>
    <t xml:space="preserve">rohových bez připojovací trubičky G 1/2"</t>
  </si>
  <si>
    <t xml:space="preserve">325</t>
  </si>
  <si>
    <t xml:space="preserve">MONTÁŽ KOUPELNOVÝCH DOPLŇKŮ</t>
  </si>
  <si>
    <t xml:space="preserve">326</t>
  </si>
  <si>
    <t xml:space="preserve">725291734</t>
  </si>
  <si>
    <t xml:space="preserve">madel</t>
  </si>
  <si>
    <t xml:space="preserve">327</t>
  </si>
  <si>
    <t xml:space="preserve">328</t>
  </si>
  <si>
    <t xml:space="preserve">Doplňkové zařizovací předměty</t>
  </si>
  <si>
    <t xml:space="preserve">329</t>
  </si>
  <si>
    <t xml:space="preserve">NEREZOVÝ ZÁSOBNÍK NA TOALETNÍ PAPÍR, POVRCH MATNÝ</t>
  </si>
  <si>
    <t xml:space="preserve">330</t>
  </si>
  <si>
    <t xml:space="preserve">maximální rozměr náplně ø 290 x 100 mm, uzamykatelný</t>
  </si>
  <si>
    <t xml:space="preserve">331</t>
  </si>
  <si>
    <t xml:space="preserve">NEREZOVÝ KOŠ, POVRCH MATNÝ</t>
  </si>
  <si>
    <t xml:space="preserve">332</t>
  </si>
  <si>
    <t xml:space="preserve">objem 3 l, rozměry 170 x 245 mm</t>
  </si>
  <si>
    <t xml:space="preserve">333</t>
  </si>
  <si>
    <t xml:space="preserve">NEREZOVÝ ZÁSOBNÍK NA PAPÍROVÉ RUČNÍKY, POVRCH MATNÝ</t>
  </si>
  <si>
    <t xml:space="preserve">334</t>
  </si>
  <si>
    <t xml:space="preserve">rozměry 345 x 112 x 268 mm - uzamykatelný, pro bidet</t>
  </si>
  <si>
    <t xml:space="preserve">335</t>
  </si>
  <si>
    <t xml:space="preserve">NEREZOVÝ KOŠ ZÁVĚSNÝ, POVRCH MATNÝ - POPIS POUZE NA </t>
  </si>
  <si>
    <t xml:space="preserve">336</t>
  </si>
  <si>
    <t xml:space="preserve">PAPÍR</t>
  </si>
  <si>
    <t xml:space="preserve">337</t>
  </si>
  <si>
    <t xml:space="preserve">objem 24 l, rozměry 360 x 160 x 435 mm, pro bidet</t>
  </si>
  <si>
    <t xml:space="preserve">338</t>
  </si>
  <si>
    <t xml:space="preserve">NEREZOVÝ DÁVKOVAČ TEKUTÉHO MÝDLA - POVRCH LESKLÝ</t>
  </si>
  <si>
    <t xml:space="preserve">339</t>
  </si>
  <si>
    <t xml:space="preserve">objem 0,5 l, uzamykatelný, rozměry 95 x 55 x 145 mm, viskozita mýdla 2800 mPa*s - 5000 mPa*s, pro bidet</t>
  </si>
  <si>
    <t xml:space="preserve">340</t>
  </si>
  <si>
    <t xml:space="preserve">341</t>
  </si>
  <si>
    <t xml:space="preserve">objem 0,85 l, uzamykatelný, rozměry 110 x 60 x 180 mm, viskozita mýdla 2800 mPa*s - 5000 mPa*s</t>
  </si>
  <si>
    <t xml:space="preserve">342</t>
  </si>
  <si>
    <t xml:space="preserve">ZÁSOBNÍK HYGIENICKÝCH SÁČKŮ - POVRCH MATNÝ</t>
  </si>
  <si>
    <t xml:space="preserve">343</t>
  </si>
  <si>
    <t xml:space="preserve">rozměry 95 x 27 x 136 mm, montáž na stěnu</t>
  </si>
  <si>
    <t xml:space="preserve">344</t>
  </si>
  <si>
    <t xml:space="preserve">WC KARTÁČ S NEREZOVÝM DRŽÁKEM - POVRCH MATNÝ,</t>
  </si>
  <si>
    <t xml:space="preserve">345</t>
  </si>
  <si>
    <t xml:space="preserve">S NEREZOVÝM ZÁCHYTNÝM POUZDREM</t>
  </si>
  <si>
    <t xml:space="preserve">346</t>
  </si>
  <si>
    <t xml:space="preserve">montáž na stěnu, rozměry pouzdra ø 90 x 260 mm, nylonový kartáč dlouhý 320 mm, barva kartáče černá </t>
  </si>
  <si>
    <t xml:space="preserve">347</t>
  </si>
  <si>
    <t xml:space="preserve">NEREZOVÝ HÁČEK NA WC - POVRCH MATNÝ</t>
  </si>
  <si>
    <t xml:space="preserve">348</t>
  </si>
  <si>
    <t xml:space="preserve">instalace bez vrtání za pomocí oboustranné lepící pásky pro dokonalou fixaci, instalace pomocí montážní sady, rozměry ø 20 x 45 mm</t>
  </si>
  <si>
    <t xml:space="preserve">349</t>
  </si>
  <si>
    <t xml:space="preserve">350</t>
  </si>
  <si>
    <t xml:space="preserve">725299101</t>
  </si>
  <si>
    <t xml:space="preserve">mýdelníků, držáků … </t>
  </si>
  <si>
    <t xml:space="preserve">351</t>
  </si>
  <si>
    <t xml:space="preserve">352</t>
  </si>
  <si>
    <t xml:space="preserve">PŘESUN HMOT PRO ZAŘIZOVACÍ PŘEDMĚTY</t>
  </si>
  <si>
    <t xml:space="preserve">353</t>
  </si>
  <si>
    <t xml:space="preserve">998725203</t>
  </si>
  <si>
    <t xml:space="preserve">354</t>
  </si>
  <si>
    <t xml:space="preserve">725 - Zařizovací předměty - celkem</t>
  </si>
  <si>
    <t xml:space="preserve">355</t>
  </si>
  <si>
    <t xml:space="preserve">356</t>
  </si>
  <si>
    <t xml:space="preserve">357</t>
  </si>
  <si>
    <t xml:space="preserve">ULOŽENÍ A DOPLŇKOVÉ KONSTRUKCE</t>
  </si>
  <si>
    <t xml:space="preserve">358</t>
  </si>
  <si>
    <t xml:space="preserve">z pozinkovaných profilů,  ostatní</t>
  </si>
  <si>
    <t xml:space="preserve">359</t>
  </si>
  <si>
    <t xml:space="preserve">MONTÁŽ ULOŽENÍ A KONSTRUKCÍ</t>
  </si>
  <si>
    <t xml:space="preserve">360</t>
  </si>
  <si>
    <t xml:space="preserve">z pozinkovaných profilů</t>
  </si>
  <si>
    <t xml:space="preserve">361</t>
  </si>
  <si>
    <t xml:space="preserve">362</t>
  </si>
  <si>
    <t xml:space="preserve">PŘESUN HMOT PRO KOVOVÉ KONSTRUKCE</t>
  </si>
  <si>
    <t xml:space="preserve">363</t>
  </si>
  <si>
    <t xml:space="preserve">998767203</t>
  </si>
  <si>
    <t xml:space="preserve">364</t>
  </si>
  <si>
    <t xml:space="preserve">767 - Konstrukce zámečnícké - celkem</t>
  </si>
  <si>
    <t xml:space="preserve">365</t>
  </si>
  <si>
    <t xml:space="preserve">366</t>
  </si>
  <si>
    <t xml:space="preserve">367</t>
  </si>
  <si>
    <t xml:space="preserve">TERMOIZOLAČNÍ TRUBICE Z PĚNOVÉHO PE tl. 6 mm</t>
  </si>
  <si>
    <t xml:space="preserve">368</t>
  </si>
  <si>
    <t xml:space="preserve">20 mm </t>
  </si>
  <si>
    <t xml:space="preserve">bm</t>
  </si>
  <si>
    <t xml:space="preserve">369</t>
  </si>
  <si>
    <t xml:space="preserve">25 mm </t>
  </si>
  <si>
    <t xml:space="preserve">370</t>
  </si>
  <si>
    <t xml:space="preserve">32 mm </t>
  </si>
  <si>
    <t xml:space="preserve">371</t>
  </si>
  <si>
    <t xml:space="preserve">40 mm </t>
  </si>
  <si>
    <t xml:space="preserve">372</t>
  </si>
  <si>
    <t xml:space="preserve">TERMOIZOLAČNÍ TRUBICE Z PĚNOVÉHO PE tl. 9 mm</t>
  </si>
  <si>
    <t xml:space="preserve">373</t>
  </si>
  <si>
    <t xml:space="preserve">50 mm </t>
  </si>
  <si>
    <t xml:space="preserve">374</t>
  </si>
  <si>
    <t xml:space="preserve">TERMOIZOLAČNÍ TRUBICE Z PĚNOVÉHO PE tl. 13 mm</t>
  </si>
  <si>
    <t xml:space="preserve">375</t>
  </si>
  <si>
    <t xml:space="preserve">376</t>
  </si>
  <si>
    <t xml:space="preserve">377</t>
  </si>
  <si>
    <t xml:space="preserve">378</t>
  </si>
  <si>
    <t xml:space="preserve">379</t>
  </si>
  <si>
    <t xml:space="preserve">TERMOIZOLAČNÍ TRUBICE Z PĚNOVÉHO PE</t>
  </si>
  <si>
    <t xml:space="preserve">380</t>
  </si>
  <si>
    <t xml:space="preserve">LAMINOVANÉ AL FÓLIÍ tl. 9 mm</t>
  </si>
  <si>
    <t xml:space="preserve">381</t>
  </si>
  <si>
    <t xml:space="preserve">382</t>
  </si>
  <si>
    <t xml:space="preserve">TERMOIZOLAČNÍ TRUBICE Z PĚNOVÉ PE</t>
  </si>
  <si>
    <t xml:space="preserve">383</t>
  </si>
  <si>
    <t xml:space="preserve">LAMINOVANÉ AL FÓLIÍ tl. 25 mm</t>
  </si>
  <si>
    <t xml:space="preserve">384</t>
  </si>
  <si>
    <t xml:space="preserve">385</t>
  </si>
  <si>
    <t xml:space="preserve">386</t>
  </si>
  <si>
    <t xml:space="preserve">MONTÁŽ IZOLAČNÍCH SKRUŽÍ NA POTRUBÍ</t>
  </si>
  <si>
    <t xml:space="preserve">387</t>
  </si>
  <si>
    <t xml:space="preserve">722182011</t>
  </si>
  <si>
    <t xml:space="preserve">do DN 25</t>
  </si>
  <si>
    <t xml:space="preserve">388</t>
  </si>
  <si>
    <t xml:space="preserve">722182014</t>
  </si>
  <si>
    <t xml:space="preserve">do DN 40</t>
  </si>
  <si>
    <t xml:space="preserve">389</t>
  </si>
  <si>
    <t xml:space="preserve">390</t>
  </si>
  <si>
    <t xml:space="preserve">PŘESUN HMOT PRO IZOLACE TEPELNÉ</t>
  </si>
  <si>
    <t xml:space="preserve">391</t>
  </si>
  <si>
    <t xml:space="preserve">998713203</t>
  </si>
  <si>
    <t xml:space="preserve">392</t>
  </si>
  <si>
    <t xml:space="preserve">713 - Izolace tepelné - celkem</t>
  </si>
  <si>
    <t xml:space="preserve">393</t>
  </si>
  <si>
    <t xml:space="preserve">394</t>
  </si>
  <si>
    <t xml:space="preserve">735 - otopná tělesa - topení</t>
  </si>
  <si>
    <t xml:space="preserve">395</t>
  </si>
  <si>
    <t xml:space="preserve">Poznámka:</t>
  </si>
  <si>
    <t xml:space="preserve">396</t>
  </si>
  <si>
    <t xml:space="preserve">Stávající otopné tělesa článková litinová a v malé míře plechová demontovat vč. armatur (termostatické ventily + hlavice), uchovat na bezpečném místě, po dobu rekonstrukce k dalšímu použití.</t>
  </si>
  <si>
    <t xml:space="preserve">397</t>
  </si>
  <si>
    <t xml:space="preserve">K čl.9/500/150 / 1 ks = 9 čl.</t>
  </si>
  <si>
    <t xml:space="preserve">398</t>
  </si>
  <si>
    <t xml:space="preserve">K čl.13/500/150 / 2 ks = 26 čl.</t>
  </si>
  <si>
    <t xml:space="preserve">399</t>
  </si>
  <si>
    <t xml:space="preserve">K čl.6/1000/100 / 1 ks = 6 čl.</t>
  </si>
  <si>
    <t xml:space="preserve">400</t>
  </si>
  <si>
    <t xml:space="preserve">K čl.7/1000/100 / 1 ks = 7 čl.</t>
  </si>
  <si>
    <t xml:space="preserve">401</t>
  </si>
  <si>
    <t xml:space="preserve">K čl.8/1000/100 / 1 ks = 8 čl.</t>
  </si>
  <si>
    <t xml:space="preserve">402</t>
  </si>
  <si>
    <t xml:space="preserve">K čl.10/1000/100 / 1 ks = 10 čl.</t>
  </si>
  <si>
    <t xml:space="preserve">403</t>
  </si>
  <si>
    <t xml:space="preserve">K čl.13/1000/100 / 3 ks = 39 čl.</t>
  </si>
  <si>
    <t xml:space="preserve">404</t>
  </si>
  <si>
    <t xml:space="preserve">K čl.15/1000/100 / 1 ks = 15 čl.</t>
  </si>
  <si>
    <t xml:space="preserve">405</t>
  </si>
  <si>
    <t xml:space="preserve">K čl.16/1000/100 / 1 ks = 16 čl.</t>
  </si>
  <si>
    <t xml:space="preserve">406</t>
  </si>
  <si>
    <t xml:space="preserve">Celkem 35 čl. x 0,180 m2/čl. = 6,30 m2</t>
  </si>
  <si>
    <t xml:space="preserve">407</t>
  </si>
  <si>
    <t xml:space="preserve">Celkem 94 čl. x 0,360 m2/čl. = 33,84 m2</t>
  </si>
  <si>
    <t xml:space="preserve">408</t>
  </si>
  <si>
    <t xml:space="preserve">VYPUŠTĚNÍ VODY Z OTOPNÝCH SOUSTAV</t>
  </si>
  <si>
    <t xml:space="preserve">409</t>
  </si>
  <si>
    <t xml:space="preserve">735494811</t>
  </si>
  <si>
    <t xml:space="preserve">o výhř. ploše těles </t>
  </si>
  <si>
    <t xml:space="preserve">m2</t>
  </si>
  <si>
    <t xml:space="preserve">410</t>
  </si>
  <si>
    <t xml:space="preserve">DEMONTÁŽ OTOPNÝCH TĚLES LITINOVÝCH</t>
  </si>
  <si>
    <t xml:space="preserve">411</t>
  </si>
  <si>
    <t xml:space="preserve">735111810</t>
  </si>
  <si>
    <t xml:space="preserve">článkových</t>
  </si>
  <si>
    <t xml:space="preserve">412</t>
  </si>
  <si>
    <t xml:space="preserve">DEMONTÁŽ TERMOSTATICKÝCH HLAVIC</t>
  </si>
  <si>
    <t xml:space="preserve">413</t>
  </si>
  <si>
    <t xml:space="preserve">ze stávajících otopných těles</t>
  </si>
  <si>
    <t xml:space="preserve">414</t>
  </si>
  <si>
    <t xml:space="preserve">DEMONTÁŽ ARMATUR SE DVĚMA ZÁVITY</t>
  </si>
  <si>
    <t xml:space="preserve">415</t>
  </si>
  <si>
    <t xml:space="preserve">734200821</t>
  </si>
  <si>
    <t xml:space="preserve">do G 1/2" ( šroubení a ventily k tělesům )</t>
  </si>
  <si>
    <t xml:space="preserve">416</t>
  </si>
  <si>
    <t xml:space="preserve">USKLADNĚNÍ NA BEZPEČNÉM MÍSTĚ</t>
  </si>
  <si>
    <t xml:space="preserve">417</t>
  </si>
  <si>
    <t xml:space="preserve">těles a armatur</t>
  </si>
  <si>
    <t xml:space="preserve">kpl</t>
  </si>
  <si>
    <t xml:space="preserve">418</t>
  </si>
  <si>
    <t xml:space="preserve">419</t>
  </si>
  <si>
    <t xml:space="preserve">Před zpětnou montáží těles litinových a v malé míře plechových bude provedeno vyčištění, propláchnutí, otryskání stávající barvy a nový nástřik bílou barvou</t>
  </si>
  <si>
    <t xml:space="preserve">420</t>
  </si>
  <si>
    <t xml:space="preserve">421</t>
  </si>
  <si>
    <t xml:space="preserve">422</t>
  </si>
  <si>
    <t xml:space="preserve">423</t>
  </si>
  <si>
    <t xml:space="preserve">424</t>
  </si>
  <si>
    <t xml:space="preserve">425</t>
  </si>
  <si>
    <t xml:space="preserve">426</t>
  </si>
  <si>
    <t xml:space="preserve">427</t>
  </si>
  <si>
    <t xml:space="preserve">428</t>
  </si>
  <si>
    <t xml:space="preserve">429</t>
  </si>
  <si>
    <t xml:space="preserve">430</t>
  </si>
  <si>
    <t xml:space="preserve">431</t>
  </si>
  <si>
    <t xml:space="preserve">VYZKOUŠENÍ TLAKEM OTOPNÝCH TĚLES</t>
  </si>
  <si>
    <t xml:space="preserve">432</t>
  </si>
  <si>
    <t xml:space="preserve">735191902</t>
  </si>
  <si>
    <t xml:space="preserve">litinových</t>
  </si>
  <si>
    <t xml:space="preserve">433</t>
  </si>
  <si>
    <t xml:space="preserve">PROPLÁCHNUTÍ VODOU OTOPNÝCH TĚLES</t>
  </si>
  <si>
    <t xml:space="preserve">434</t>
  </si>
  <si>
    <t xml:space="preserve">735191904</t>
  </si>
  <si>
    <t xml:space="preserve">435</t>
  </si>
  <si>
    <t xml:space="preserve">ZPĚTNÁ MONTÁŽ OTOPNÝCH TĚLES</t>
  </si>
  <si>
    <t xml:space="preserve">436</t>
  </si>
  <si>
    <t xml:space="preserve">735119140</t>
  </si>
  <si>
    <t xml:space="preserve"> litinových článkových</t>
  </si>
  <si>
    <t xml:space="preserve">437</t>
  </si>
  <si>
    <t xml:space="preserve">OSTATNÍ OPRAVY OTOPNÝCH TĚLES</t>
  </si>
  <si>
    <t xml:space="preserve">438</t>
  </si>
  <si>
    <t xml:space="preserve">735191905</t>
  </si>
  <si>
    <t xml:space="preserve">odvzdušnění těles</t>
  </si>
  <si>
    <t xml:space="preserve">439</t>
  </si>
  <si>
    <t xml:space="preserve">735191910</t>
  </si>
  <si>
    <t xml:space="preserve">napuštění vody do otopných těles</t>
  </si>
  <si>
    <t xml:space="preserve">440</t>
  </si>
  <si>
    <t xml:space="preserve">ÚPRAVA UCHYCENÍ OTOPNÝCH TĚLES</t>
  </si>
  <si>
    <t xml:space="preserve">441</t>
  </si>
  <si>
    <t xml:space="preserve">vč. nátěru</t>
  </si>
  <si>
    <t xml:space="preserve">442</t>
  </si>
  <si>
    <t xml:space="preserve">MONTÁŽ ARMATUR SE DVĚMA ZÁVITY - STÁVAJÍCÍCH</t>
  </si>
  <si>
    <t xml:space="preserve">443</t>
  </si>
  <si>
    <t xml:space="preserve">734209113</t>
  </si>
  <si>
    <t xml:space="preserve">1/2"</t>
  </si>
  <si>
    <t xml:space="preserve">kus</t>
  </si>
  <si>
    <t xml:space="preserve">444</t>
  </si>
  <si>
    <t xml:space="preserve">MONTÁŽ - STÁVAJÍCÍCH</t>
  </si>
  <si>
    <t xml:space="preserve">445</t>
  </si>
  <si>
    <t xml:space="preserve">734291951</t>
  </si>
  <si>
    <t xml:space="preserve">hlavic ručního a termostatického ovládání</t>
  </si>
  <si>
    <t xml:space="preserve">446</t>
  </si>
  <si>
    <t xml:space="preserve">VYREGULOVÁNÍ VENTILŮ</t>
  </si>
  <si>
    <t xml:space="preserve">447</t>
  </si>
  <si>
    <t xml:space="preserve">735000912</t>
  </si>
  <si>
    <t xml:space="preserve">s termostatickým ovládáním</t>
  </si>
  <si>
    <t xml:space="preserve">448</t>
  </si>
  <si>
    <t xml:space="preserve">NÁTĚRY LITINOVÝCH RADIÁTORŮ ČLÁNKOVÝCH</t>
  </si>
  <si>
    <t xml:space="preserve">449</t>
  </si>
  <si>
    <t xml:space="preserve">základní + 1x email</t>
  </si>
  <si>
    <t xml:space="preserve">450</t>
  </si>
  <si>
    <t xml:space="preserve">ČIŠTĚNÍ POVRCHU OTRYSKÁNÍM</t>
  </si>
  <si>
    <t xml:space="preserve">451</t>
  </si>
  <si>
    <t xml:space="preserve">783108814</t>
  </si>
  <si>
    <t xml:space="preserve">vč. tryskacího materiálu ( radiátory )</t>
  </si>
  <si>
    <t xml:space="preserve">452</t>
  </si>
  <si>
    <t xml:space="preserve">NÁTĚRY POTRUBÍ SYNTETICKÉ do DN 50 mm</t>
  </si>
  <si>
    <t xml:space="preserve">453</t>
  </si>
  <si>
    <t xml:space="preserve">783424340</t>
  </si>
  <si>
    <t xml:space="preserve">oprava základního nátěru + 2x email ( stávající potrubí ), barva bílá</t>
  </si>
  <si>
    <t xml:space="preserve">454</t>
  </si>
  <si>
    <t xml:space="preserve">ZKOUŠKA V RÁMCI MONTÁŽNÍCH PRACÍ</t>
  </si>
  <si>
    <t xml:space="preserve">455</t>
  </si>
  <si>
    <t xml:space="preserve">904 -.R02</t>
  </si>
  <si>
    <t xml:space="preserve"> topná zkouška</t>
  </si>
  <si>
    <t xml:space="preserve">456</t>
  </si>
  <si>
    <t xml:space="preserve">NEZMĚŘITELNÉ MONTÁŽNÍ PRÁCE</t>
  </si>
  <si>
    <t xml:space="preserve">457</t>
  </si>
  <si>
    <t xml:space="preserve">900 - .RT2</t>
  </si>
  <si>
    <t xml:space="preserve">vypuštění systému - potrubí</t>
  </si>
  <si>
    <t xml:space="preserve">458</t>
  </si>
  <si>
    <t xml:space="preserve">napuštění systému - potrubí</t>
  </si>
  <si>
    <t xml:space="preserve">459</t>
  </si>
  <si>
    <t xml:space="preserve">vyregulování topného systému</t>
  </si>
  <si>
    <t xml:space="preserve">460</t>
  </si>
  <si>
    <t xml:space="preserve">drobné vrtání, sekání</t>
  </si>
  <si>
    <t xml:space="preserve">461</t>
  </si>
  <si>
    <t xml:space="preserve">462</t>
  </si>
  <si>
    <t xml:space="preserve">PŘESUN HMOT PRO OTOPNÁ TĚLESA</t>
  </si>
  <si>
    <t xml:space="preserve">463</t>
  </si>
  <si>
    <t xml:space="preserve">998735203</t>
  </si>
  <si>
    <t xml:space="preserve">464</t>
  </si>
  <si>
    <t xml:space="preserve">735 - otopná tělesa - topení - celkem</t>
  </si>
  <si>
    <t xml:space="preserve">465</t>
  </si>
  <si>
    <t xml:space="preserve">466</t>
  </si>
  <si>
    <t xml:space="preserve">467</t>
  </si>
  <si>
    <t xml:space="preserve">LEŠENÍ LEHKÉ, POMOCNÉ
O VÝŠCE LEŠEŇOVÉ PODLAHY</t>
  </si>
  <si>
    <t xml:space="preserve">468</t>
  </si>
  <si>
    <t xml:space="preserve">941955001</t>
  </si>
  <si>
    <t xml:space="preserve">do 1,2 m </t>
  </si>
  <si>
    <t xml:space="preserve">469</t>
  </si>
  <si>
    <t xml:space="preserve">941955002</t>
  </si>
  <si>
    <t xml:space="preserve">přes 1,2 do 1,90 m </t>
  </si>
  <si>
    <t xml:space="preserve">470</t>
  </si>
  <si>
    <t xml:space="preserve">471</t>
  </si>
  <si>
    <t xml:space="preserve">PŘESUN HMOT LEŠENÍ</t>
  </si>
  <si>
    <t xml:space="preserve">472</t>
  </si>
  <si>
    <t xml:space="preserve">998009101</t>
  </si>
  <si>
    <t xml:space="preserve">bez ohledu na výšku</t>
  </si>
  <si>
    <t xml:space="preserve">473</t>
  </si>
  <si>
    <t xml:space="preserve">94 - Lešení - celkem</t>
  </si>
  <si>
    <t xml:space="preserve">474</t>
  </si>
  <si>
    <t xml:space="preserve">475</t>
  </si>
  <si>
    <t xml:space="preserve">476</t>
  </si>
  <si>
    <t xml:space="preserve">VYBUDOVÁNÍ ZAŘÍZENÍ STAVENIŠTĚ</t>
  </si>
  <si>
    <t xml:space="preserve">477</t>
  </si>
  <si>
    <t xml:space="preserve">005121010</t>
  </si>
  <si>
    <t xml:space="preserve">příprava PD ZS, zřízení přípojek a odběrných míst</t>
  </si>
  <si>
    <t xml:space="preserve">478</t>
  </si>
  <si>
    <t xml:space="preserve">PROVOZ ZAŘÍZENÍ STAVENIŠTĚ</t>
  </si>
  <si>
    <t xml:space="preserve">479</t>
  </si>
  <si>
    <t xml:space="preserve">005121020</t>
  </si>
  <si>
    <t xml:space="preserve">náklady na vybavení objektů ZS, energie, úklid, údržbu</t>
  </si>
  <si>
    <t xml:space="preserve">480</t>
  </si>
  <si>
    <t xml:space="preserve">ODSTRANĚNÍ ZAŘÍZENÍ STAVENIŠTĚ</t>
  </si>
  <si>
    <t xml:space="preserve">481</t>
  </si>
  <si>
    <t xml:space="preserve">005121030</t>
  </si>
  <si>
    <t xml:space="preserve">odstranění objektu ZS vč. přípojek, úklid ploch</t>
  </si>
  <si>
    <t xml:space="preserve">482</t>
  </si>
  <si>
    <t xml:space="preserve">PROVOZ OBJEDNATELE</t>
  </si>
  <si>
    <t xml:space="preserve">483</t>
  </si>
  <si>
    <t xml:space="preserve">005122010</t>
  </si>
  <si>
    <t xml:space="preserve">provádění prací v objektech s nepřerušeným provozem</t>
  </si>
  <si>
    <t xml:space="preserve">484</t>
  </si>
  <si>
    <t xml:space="preserve">KOORDINAČNÍ ČINNOST</t>
  </si>
  <si>
    <t xml:space="preserve">485</t>
  </si>
  <si>
    <t xml:space="preserve">005124010</t>
  </si>
  <si>
    <t xml:space="preserve">Koordinace stavebních a technologických dodávek stavby</t>
  </si>
  <si>
    <t xml:space="preserve">486</t>
  </si>
  <si>
    <t xml:space="preserve">VN - Vedlejší náklady - celkem</t>
  </si>
  <si>
    <t xml:space="preserve">487</t>
  </si>
  <si>
    <t xml:space="preserve">488</t>
  </si>
  <si>
    <t xml:space="preserve">489</t>
  </si>
  <si>
    <t xml:space="preserve">REVIZE</t>
  </si>
  <si>
    <t xml:space="preserve">490</t>
  </si>
  <si>
    <t xml:space="preserve">005231010</t>
  </si>
  <si>
    <t xml:space="preserve">náklady spojené s provedením všech technickými normami předepsaných zkoušek a reviz</t>
  </si>
  <si>
    <t xml:space="preserve">491</t>
  </si>
  <si>
    <t xml:space="preserve">DOKUMENTACE SKUTEČNÉHO PROVEDENÍ STAVBY</t>
  </si>
  <si>
    <t xml:space="preserve">492</t>
  </si>
  <si>
    <t xml:space="preserve">005241010</t>
  </si>
  <si>
    <t xml:space="preserve">4x vyhotovení v papírové podobě, 1x digitálně na CD</t>
  </si>
  <si>
    <t xml:space="preserve">493</t>
  </si>
  <si>
    <t xml:space="preserve">ON - Ostatní náklady - celkem</t>
  </si>
</sst>
</file>

<file path=xl/styles.xml><?xml version="1.0" encoding="utf-8"?>
<styleSheet xmlns="http://schemas.openxmlformats.org/spreadsheetml/2006/main">
  <numFmts count="4">
    <numFmt numFmtId="164" formatCode="General"/>
    <numFmt numFmtId="165" formatCode="@"/>
    <numFmt numFmtId="166" formatCode="#,##0.00"/>
    <numFmt numFmtId="167" formatCode="#,##0&quot; Kč&quot;"/>
  </numFmts>
  <fonts count="16">
    <font>
      <sz val="11"/>
      <color rgb="FF000000"/>
      <name val="Calibri"/>
      <family val="2"/>
      <charset val="238"/>
    </font>
    <font>
      <sz val="10"/>
      <name val="Arial"/>
      <family val="0"/>
      <charset val="238"/>
    </font>
    <font>
      <sz val="10"/>
      <name val="Arial"/>
      <family val="0"/>
      <charset val="238"/>
    </font>
    <font>
      <sz val="10"/>
      <name val="Arial"/>
      <family val="0"/>
      <charset val="238"/>
    </font>
    <font>
      <b val="true"/>
      <sz val="16"/>
      <name val="Arial"/>
      <family val="2"/>
      <charset val="238"/>
    </font>
    <font>
      <sz val="8"/>
      <color rgb="FF000000"/>
      <name val="Tahoma"/>
      <family val="2"/>
      <charset val="238"/>
    </font>
    <font>
      <b val="true"/>
      <sz val="9"/>
      <color rgb="FF000000"/>
      <name val="Calibri"/>
      <family val="2"/>
      <charset val="238"/>
    </font>
    <font>
      <b val="true"/>
      <sz val="10"/>
      <color rgb="FF009300"/>
      <name val="Segoe UI"/>
      <family val="2"/>
      <charset val="238"/>
    </font>
    <font>
      <sz val="8"/>
      <color rgb="FF000000"/>
      <name val="Calibri"/>
      <family val="2"/>
      <charset val="238"/>
    </font>
    <font>
      <b val="true"/>
      <sz val="8"/>
      <color rgb="FF000000"/>
      <name val="敓潧⁥䥕ᬀ玾㐀r☸3_x0008_"/>
      <family val="0"/>
      <charset val="238"/>
    </font>
    <font>
      <sz val="7"/>
      <color rgb="FF000000"/>
      <name val="敓潧⁥䥕ᬀ玾㐀r☸3_x0008_"/>
      <family val="0"/>
      <charset val="238"/>
    </font>
    <font>
      <b val="true"/>
      <sz val="10"/>
      <color rgb="FF000000"/>
      <name val="Calibri"/>
      <family val="2"/>
      <charset val="238"/>
    </font>
    <font>
      <b val="true"/>
      <sz val="9"/>
      <name val="Calibri"/>
      <family val="2"/>
      <charset val="238"/>
    </font>
    <font>
      <sz val="8"/>
      <name val="Calibri"/>
      <family val="2"/>
      <charset val="238"/>
    </font>
    <font>
      <b val="true"/>
      <sz val="10"/>
      <name val="Calibri"/>
      <family val="2"/>
      <charset val="238"/>
    </font>
    <font>
      <b val="true"/>
      <sz val="8"/>
      <name val="敓潧⁥䥕ᬀ玾㐀r☸3_x0008_"/>
      <family val="0"/>
      <charset val="238"/>
    </font>
  </fonts>
  <fills count="13">
    <fill>
      <patternFill patternType="none"/>
    </fill>
    <fill>
      <patternFill patternType="gray125"/>
    </fill>
    <fill>
      <patternFill patternType="solid">
        <fgColor rgb="FFCCFFCC"/>
        <bgColor rgb="FFE0FEE0"/>
      </patternFill>
    </fill>
    <fill>
      <patternFill patternType="solid">
        <fgColor rgb="FFFFFFCC"/>
        <bgColor rgb="FFFFFFE0"/>
      </patternFill>
    </fill>
    <fill>
      <patternFill patternType="solid">
        <fgColor rgb="FFE0FEE0"/>
        <bgColor rgb="FFCCFFCC"/>
      </patternFill>
    </fill>
    <fill>
      <patternFill patternType="solid">
        <fgColor rgb="FF8EB4E3"/>
        <bgColor rgb="FF9999FF"/>
      </patternFill>
    </fill>
    <fill>
      <patternFill patternType="solid">
        <fgColor rgb="FFFFFFFF"/>
        <bgColor rgb="FFFFFFE0"/>
      </patternFill>
    </fill>
    <fill>
      <patternFill patternType="solid">
        <fgColor rgb="FFBFEBFF"/>
        <bgColor rgb="FFAFEEEE"/>
      </patternFill>
    </fill>
    <fill>
      <patternFill patternType="solid">
        <fgColor rgb="FFAFEEEE"/>
        <bgColor rgb="FFBFEBFF"/>
      </patternFill>
    </fill>
    <fill>
      <patternFill patternType="solid">
        <fgColor rgb="FFFFFFE0"/>
        <bgColor rgb="FFFFFFCC"/>
      </patternFill>
    </fill>
    <fill>
      <patternFill patternType="solid">
        <fgColor rgb="FF00FF00"/>
        <bgColor rgb="FF33CCCC"/>
      </patternFill>
    </fill>
    <fill>
      <patternFill patternType="solid">
        <fgColor rgb="FFC0C0C0"/>
        <bgColor rgb="FF8EB4E3"/>
      </patternFill>
    </fill>
    <fill>
      <patternFill patternType="solid">
        <fgColor rgb="FFFFE4E1"/>
        <bgColor rgb="FFFFFFE0"/>
      </patternFill>
    </fill>
  </fills>
  <borders count="15">
    <border diagonalUp="false" diagonalDown="false">
      <left/>
      <right/>
      <top/>
      <bottom/>
      <diagonal/>
    </border>
    <border diagonalUp="false" diagonalDown="false">
      <left style="medium"/>
      <right style="medium"/>
      <top style="medium"/>
      <bottom style="medium"/>
      <diagonal/>
    </border>
    <border diagonalUp="false" diagonalDown="false">
      <left style="medium"/>
      <right style="thin">
        <color rgb="FFC0C0C0"/>
      </right>
      <top style="medium"/>
      <bottom style="thin">
        <color rgb="FFC0C0C0"/>
      </bottom>
      <diagonal/>
    </border>
    <border diagonalUp="false" diagonalDown="false">
      <left style="thin">
        <color rgb="FFC0C0C0"/>
      </left>
      <right style="medium"/>
      <top style="medium"/>
      <bottom style="thin">
        <color rgb="FFC0C0C0"/>
      </bottom>
      <diagonal/>
    </border>
    <border diagonalUp="false" diagonalDown="false">
      <left style="medium"/>
      <right style="thin">
        <color rgb="FFC0C0C0"/>
      </right>
      <top style="thin">
        <color rgb="FFC0C0C0"/>
      </top>
      <bottom style="thin">
        <color rgb="FFC0C0C0"/>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C0C0C0"/>
      </left>
      <right style="medium"/>
      <top style="thin">
        <color rgb="FFC0C0C0"/>
      </top>
      <bottom style="thin">
        <color rgb="FFC0C0C0"/>
      </bottom>
      <diagonal/>
    </border>
    <border diagonalUp="false" diagonalDown="false">
      <left style="medium"/>
      <right style="thin">
        <color rgb="FFC0C0C0"/>
      </right>
      <top style="thin">
        <color rgb="FFC0C0C0"/>
      </top>
      <bottom style="medium"/>
      <diagonal/>
    </border>
    <border diagonalUp="false" diagonalDown="false">
      <left style="thin">
        <color rgb="FFC0C0C0"/>
      </left>
      <right style="thin">
        <color rgb="FFC0C0C0"/>
      </right>
      <top style="thin">
        <color rgb="FFC0C0C0"/>
      </top>
      <bottom style="medium"/>
      <diagonal/>
    </border>
    <border diagonalUp="false" diagonalDown="false">
      <left style="thin">
        <color rgb="FFC0C0C0"/>
      </left>
      <right style="medium"/>
      <top style="thin">
        <color rgb="FFC0C0C0"/>
      </top>
      <bottom style="medium"/>
      <diagonal/>
    </border>
    <border diagonalUp="false" diagonalDown="false">
      <left style="medium"/>
      <right style="thin">
        <color rgb="FFC0C0C0"/>
      </right>
      <top/>
      <bottom style="thin">
        <color rgb="FFC0C0C0"/>
      </bottom>
      <diagonal/>
    </border>
    <border diagonalUp="false" diagonalDown="false">
      <left style="thin">
        <color rgb="FFC0C0C0"/>
      </left>
      <right style="thin">
        <color rgb="FFC0C0C0"/>
      </right>
      <top/>
      <bottom style="thin">
        <color rgb="FFC0C0C0"/>
      </bottom>
      <diagonal/>
    </border>
    <border diagonalUp="false" diagonalDown="false">
      <left style="thin">
        <color rgb="FFC0C0C0"/>
      </left>
      <right style="medium"/>
      <top/>
      <bottom style="thin">
        <color rgb="FFC0C0C0"/>
      </bottom>
      <diagonal/>
    </border>
    <border diagonalUp="false" diagonalDown="false">
      <left style="medium"/>
      <right/>
      <top/>
      <bottom/>
      <diagonal/>
    </border>
    <border diagonalUp="false" diagonalDown="false">
      <left style="medium"/>
      <right/>
      <top/>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1">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4" fillId="2" borderId="1" xfId="0" applyFont="true" applyBorder="true" applyAlignment="true" applyProtection="false">
      <alignment horizontal="center" vertical="center" textRotation="0" wrapText="false" indent="0" shrinkToFit="false"/>
      <protection locked="true" hidden="false"/>
    </xf>
    <xf numFmtId="165" fontId="5" fillId="3" borderId="2" xfId="0" applyFont="true" applyBorder="true" applyAlignment="true" applyProtection="false">
      <alignment horizontal="left" vertical="bottom" textRotation="0" wrapText="false" indent="0" shrinkToFit="false"/>
      <protection locked="true" hidden="false"/>
    </xf>
    <xf numFmtId="165" fontId="6" fillId="4" borderId="3" xfId="0" applyFont="true" applyBorder="true" applyAlignment="true" applyProtection="false">
      <alignment horizontal="left" vertical="center" textRotation="0" wrapText="true" indent="0" shrinkToFit="false"/>
      <protection locked="true" hidden="false"/>
    </xf>
    <xf numFmtId="165" fontId="5" fillId="3" borderId="4" xfId="0" applyFont="true" applyBorder="true" applyAlignment="true" applyProtection="false">
      <alignment horizontal="left" vertical="bottom" textRotation="0" wrapText="false" indent="0" shrinkToFit="false"/>
      <protection locked="true" hidden="false"/>
    </xf>
    <xf numFmtId="165" fontId="6" fillId="4" borderId="5" xfId="0" applyFont="true" applyBorder="true" applyAlignment="true" applyProtection="false">
      <alignment horizontal="left" vertical="bottom" textRotation="0" wrapText="false" indent="0" shrinkToFit="false"/>
      <protection locked="true" hidden="false"/>
    </xf>
    <xf numFmtId="165" fontId="7" fillId="4" borderId="6" xfId="0" applyFont="true" applyBorder="true" applyAlignment="true" applyProtection="false">
      <alignment horizontal="left" vertical="bottom" textRotation="0" wrapText="false" indent="0" shrinkToFit="false"/>
      <protection locked="true" hidden="false"/>
    </xf>
    <xf numFmtId="165" fontId="5" fillId="3" borderId="7" xfId="0" applyFont="true" applyBorder="true" applyAlignment="true" applyProtection="false">
      <alignment horizontal="left" vertical="bottom" textRotation="0" wrapText="false" indent="0" shrinkToFit="false"/>
      <protection locked="true" hidden="false"/>
    </xf>
    <xf numFmtId="165" fontId="6" fillId="4" borderId="8" xfId="0" applyFont="true" applyBorder="true" applyAlignment="true" applyProtection="false">
      <alignment horizontal="left" vertical="bottom" textRotation="0" wrapText="false" indent="0" shrinkToFit="false"/>
      <protection locked="true" hidden="false"/>
    </xf>
    <xf numFmtId="165" fontId="7" fillId="4" borderId="9" xfId="0" applyFont="true" applyBorder="true" applyAlignment="true" applyProtection="false">
      <alignment horizontal="left" vertical="bottom" textRotation="0" wrapText="false" indent="0" shrinkToFit="false"/>
      <protection locked="true" hidden="false"/>
    </xf>
    <xf numFmtId="165" fontId="8" fillId="5" borderId="10" xfId="0" applyFont="true" applyBorder="true" applyAlignment="true" applyProtection="false">
      <alignment horizontal="left" vertical="bottom" textRotation="0" wrapText="false" indent="0" shrinkToFit="false"/>
      <protection locked="true" hidden="false"/>
    </xf>
    <xf numFmtId="166" fontId="8" fillId="5" borderId="11" xfId="0" applyFont="true" applyBorder="true" applyAlignment="true" applyProtection="false">
      <alignment horizontal="left" vertical="bottom" textRotation="0" wrapText="false" indent="0" shrinkToFit="false"/>
      <protection locked="true" hidden="false"/>
    </xf>
    <xf numFmtId="166" fontId="8" fillId="5" borderId="12" xfId="0" applyFont="true" applyBorder="true" applyAlignment="true" applyProtection="false">
      <alignment horizontal="left" vertical="bottom" textRotation="0" wrapText="false" indent="0" shrinkToFit="false"/>
      <protection locked="true" hidden="false"/>
    </xf>
    <xf numFmtId="165" fontId="6" fillId="4" borderId="4" xfId="0" applyFont="true" applyBorder="true" applyAlignment="true" applyProtection="false">
      <alignment horizontal="left" vertical="bottom" textRotation="0" wrapText="false" indent="0" shrinkToFit="false"/>
      <protection locked="true" hidden="false"/>
    </xf>
    <xf numFmtId="166" fontId="6" fillId="4" borderId="5" xfId="0" applyFont="true" applyBorder="true" applyAlignment="true" applyProtection="false">
      <alignment horizontal="right" vertical="bottom" textRotation="0" wrapText="false" indent="0" shrinkToFit="false"/>
      <protection locked="true" hidden="false"/>
    </xf>
    <xf numFmtId="166" fontId="6" fillId="4" borderId="6" xfId="0" applyFont="true" applyBorder="true" applyAlignment="true" applyProtection="false">
      <alignment horizontal="right" vertical="bottom" textRotation="0" wrapText="false" indent="0" shrinkToFit="false"/>
      <protection locked="true" hidden="false"/>
    </xf>
    <xf numFmtId="165" fontId="8" fillId="6" borderId="4" xfId="0" applyFont="true" applyBorder="true" applyAlignment="true" applyProtection="false">
      <alignment horizontal="left" vertical="bottom" textRotation="0" wrapText="false" indent="0" shrinkToFit="false"/>
      <protection locked="true" hidden="false"/>
    </xf>
    <xf numFmtId="167" fontId="8" fillId="6" borderId="5" xfId="0" applyFont="true" applyBorder="true" applyAlignment="true" applyProtection="false">
      <alignment horizontal="right" vertical="bottom" textRotation="0" wrapText="false" indent="0" shrinkToFit="false"/>
      <protection locked="true" hidden="false"/>
    </xf>
    <xf numFmtId="167" fontId="8" fillId="6" borderId="6" xfId="0" applyFont="true" applyBorder="true" applyAlignment="true" applyProtection="false">
      <alignment horizontal="right" vertical="bottom" textRotation="0" wrapText="false" indent="0" shrinkToFit="false"/>
      <protection locked="true" hidden="false"/>
    </xf>
    <xf numFmtId="167" fontId="6" fillId="4" borderId="5" xfId="0" applyFont="true" applyBorder="true" applyAlignment="true" applyProtection="false">
      <alignment horizontal="right" vertical="bottom" textRotation="0" wrapText="false" indent="0" shrinkToFit="false"/>
      <protection locked="true" hidden="false"/>
    </xf>
    <xf numFmtId="167" fontId="6" fillId="4" borderId="6" xfId="0" applyFont="true" applyBorder="true" applyAlignment="true" applyProtection="false">
      <alignment horizontal="right" vertical="bottom" textRotation="0" wrapText="false" indent="0" shrinkToFit="false"/>
      <protection locked="true" hidden="false"/>
    </xf>
    <xf numFmtId="165" fontId="9" fillId="4" borderId="4" xfId="0" applyFont="true" applyBorder="true" applyAlignment="true" applyProtection="false">
      <alignment horizontal="left" vertical="bottom" textRotation="0" wrapText="false" indent="0" shrinkToFit="false"/>
      <protection locked="true" hidden="false"/>
    </xf>
    <xf numFmtId="165" fontId="10" fillId="6" borderId="4" xfId="0" applyFont="true" applyBorder="true" applyAlignment="true" applyProtection="false">
      <alignment horizontal="left" vertical="bottom" textRotation="0" wrapText="false" indent="0" shrinkToFit="false"/>
      <protection locked="true" hidden="false"/>
    </xf>
    <xf numFmtId="165" fontId="11" fillId="7" borderId="4" xfId="0" applyFont="true" applyBorder="true" applyAlignment="true" applyProtection="false">
      <alignment horizontal="left" vertical="bottom" textRotation="0" wrapText="false" indent="0" shrinkToFit="false"/>
      <protection locked="true" hidden="false"/>
    </xf>
    <xf numFmtId="167" fontId="11" fillId="7" borderId="5" xfId="0" applyFont="true" applyBorder="true" applyAlignment="true" applyProtection="false">
      <alignment horizontal="right" vertical="bottom" textRotation="0" wrapText="false" indent="0" shrinkToFit="false"/>
      <protection locked="true" hidden="false"/>
    </xf>
    <xf numFmtId="167" fontId="11" fillId="7" borderId="6" xfId="0" applyFont="true" applyBorder="true" applyAlignment="true" applyProtection="false">
      <alignment horizontal="right" vertical="bottom" textRotation="0" wrapText="false" indent="0" shrinkToFit="false"/>
      <protection locked="true" hidden="false"/>
    </xf>
    <xf numFmtId="166" fontId="8" fillId="6" borderId="5" xfId="0" applyFont="true" applyBorder="true" applyAlignment="true" applyProtection="false">
      <alignment horizontal="right" vertical="bottom" textRotation="0" wrapText="false" indent="0" shrinkToFit="false"/>
      <protection locked="true" hidden="false"/>
    </xf>
    <xf numFmtId="166" fontId="8" fillId="6" borderId="6" xfId="0" applyFont="true" applyBorder="true" applyAlignment="true" applyProtection="false">
      <alignment horizontal="right" vertical="bottom" textRotation="0" wrapText="false" indent="0" shrinkToFit="false"/>
      <protection locked="true" hidden="false"/>
    </xf>
    <xf numFmtId="165" fontId="6" fillId="4" borderId="5" xfId="0" applyFont="true" applyBorder="true" applyAlignment="true" applyProtection="false">
      <alignment horizontal="center" vertical="bottom" textRotation="0" wrapText="false" indent="0" shrinkToFit="false"/>
      <protection locked="true" hidden="false"/>
    </xf>
    <xf numFmtId="165" fontId="6" fillId="4" borderId="6" xfId="0" applyFont="true" applyBorder="true" applyAlignment="true" applyProtection="false">
      <alignment horizontal="center" vertical="bottom" textRotation="0" wrapText="true" indent="0" shrinkToFit="false"/>
      <protection locked="true" hidden="false"/>
    </xf>
    <xf numFmtId="165" fontId="6" fillId="4" borderId="5" xfId="0" applyFont="true" applyBorder="true" applyAlignment="true" applyProtection="false">
      <alignment horizontal="center" vertical="bottom" textRotation="0" wrapText="true" indent="0" shrinkToFit="false"/>
      <protection locked="true" hidden="false"/>
    </xf>
    <xf numFmtId="166" fontId="6" fillId="4" borderId="6" xfId="0" applyFont="true" applyBorder="true" applyAlignment="true" applyProtection="false">
      <alignment horizontal="center" vertical="bottom" textRotation="0" wrapText="false" indent="0" shrinkToFit="false"/>
      <protection locked="true" hidden="false"/>
    </xf>
    <xf numFmtId="165" fontId="8" fillId="6" borderId="5" xfId="0" applyFont="true" applyBorder="true" applyAlignment="true" applyProtection="false">
      <alignment horizontal="center" vertical="bottom" textRotation="0" wrapText="false" indent="0" shrinkToFit="false"/>
      <protection locked="true" hidden="false"/>
    </xf>
    <xf numFmtId="165" fontId="6" fillId="4" borderId="5" xfId="0" applyFont="true" applyBorder="true" applyAlignment="true" applyProtection="true">
      <alignment horizontal="left" vertical="bottom" textRotation="0" wrapText="false" indent="0" shrinkToFit="false"/>
      <protection locked="false" hidden="false"/>
    </xf>
    <xf numFmtId="165" fontId="9" fillId="4" borderId="6" xfId="0" applyFont="true" applyBorder="true" applyAlignment="true" applyProtection="true">
      <alignment horizontal="left" vertical="bottom" textRotation="0" wrapText="false" indent="0" shrinkToFit="false"/>
      <protection locked="false" hidden="false"/>
    </xf>
    <xf numFmtId="165" fontId="5" fillId="3" borderId="13" xfId="0" applyFont="true" applyBorder="true" applyAlignment="true" applyProtection="false">
      <alignment horizontal="left" vertical="bottom" textRotation="0" wrapText="false" indent="0" shrinkToFit="false"/>
      <protection locked="true" hidden="false"/>
    </xf>
    <xf numFmtId="165" fontId="5" fillId="3" borderId="14" xfId="0" applyFont="true" applyBorder="true" applyAlignment="true" applyProtection="false">
      <alignment horizontal="left" vertical="bottom" textRotation="0" wrapText="false" indent="0" shrinkToFit="false"/>
      <protection locked="true" hidden="false"/>
    </xf>
    <xf numFmtId="165" fontId="9" fillId="4" borderId="8" xfId="0" applyFont="true" applyBorder="true" applyAlignment="true" applyProtection="true">
      <alignment horizontal="left" vertical="bottom" textRotation="0" wrapText="false" indent="0" shrinkToFit="false"/>
      <protection locked="false" hidden="false"/>
    </xf>
    <xf numFmtId="165" fontId="9" fillId="4" borderId="9" xfId="0" applyFont="true" applyBorder="true" applyAlignment="true" applyProtection="true">
      <alignment horizontal="left" vertical="bottom" textRotation="0" wrapText="false" indent="0" shrinkToFit="false"/>
      <protection locked="fals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true" indent="0" shrinkToFit="false"/>
      <protection locked="true" hidden="false"/>
    </xf>
    <xf numFmtId="166"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5" fontId="8" fillId="5" borderId="5" xfId="0" applyFont="true" applyBorder="true" applyAlignment="true" applyProtection="true">
      <alignment horizontal="left" vertical="bottom" textRotation="0" wrapText="false" indent="0" shrinkToFit="false"/>
      <protection locked="true" hidden="false"/>
    </xf>
    <xf numFmtId="165" fontId="8" fillId="5" borderId="5" xfId="0" applyFont="true" applyBorder="true" applyAlignment="true" applyProtection="true">
      <alignment horizontal="left" vertical="bottom" textRotation="0" wrapText="true" indent="0" shrinkToFit="false"/>
      <protection locked="true" hidden="false"/>
    </xf>
    <xf numFmtId="166" fontId="8" fillId="5" borderId="5" xfId="0" applyFont="true" applyBorder="true" applyAlignment="true" applyProtection="true">
      <alignment horizontal="left" vertical="bottom" textRotation="0" wrapText="false" indent="0" shrinkToFit="false"/>
      <protection locked="true" hidden="false"/>
    </xf>
    <xf numFmtId="165" fontId="11" fillId="8" borderId="5" xfId="0" applyFont="true" applyBorder="true" applyAlignment="true" applyProtection="true">
      <alignment horizontal="left" vertical="bottom" textRotation="0" wrapText="false" indent="0" shrinkToFit="false"/>
      <protection locked="true" hidden="false"/>
    </xf>
    <xf numFmtId="165" fontId="11" fillId="8" borderId="5" xfId="0" applyFont="true" applyBorder="true" applyAlignment="true" applyProtection="true">
      <alignment horizontal="left" vertical="bottom" textRotation="0" wrapText="true" indent="0" shrinkToFit="false"/>
      <protection locked="true" hidden="false"/>
    </xf>
    <xf numFmtId="166" fontId="11" fillId="8" borderId="5" xfId="0" applyFont="true" applyBorder="true" applyAlignment="true" applyProtection="true">
      <alignment horizontal="right" vertical="bottom" textRotation="0" wrapText="false" indent="0" shrinkToFit="false"/>
      <protection locked="true" hidden="false"/>
    </xf>
    <xf numFmtId="165" fontId="6" fillId="9" borderId="5" xfId="0" applyFont="true" applyBorder="true" applyAlignment="true" applyProtection="true">
      <alignment horizontal="left" vertical="bottom" textRotation="0" wrapText="false" indent="0" shrinkToFit="false"/>
      <protection locked="true" hidden="false"/>
    </xf>
    <xf numFmtId="165" fontId="12" fillId="9" borderId="5" xfId="0" applyFont="true" applyBorder="true" applyAlignment="true" applyProtection="true">
      <alignment horizontal="left" vertical="bottom" textRotation="0" wrapText="true" indent="0" shrinkToFit="false"/>
      <protection locked="true" hidden="false"/>
    </xf>
    <xf numFmtId="165" fontId="12" fillId="9" borderId="5" xfId="0" applyFont="true" applyBorder="true" applyAlignment="true" applyProtection="true">
      <alignment horizontal="left" vertical="bottom" textRotation="0" wrapText="false" indent="0" shrinkToFit="false"/>
      <protection locked="true" hidden="false"/>
    </xf>
    <xf numFmtId="166" fontId="12" fillId="9" borderId="5" xfId="0" applyFont="true" applyBorder="true" applyAlignment="true" applyProtection="true">
      <alignment horizontal="right" vertical="bottom" textRotation="0" wrapText="false" indent="0" shrinkToFit="false"/>
      <protection locked="true" hidden="false"/>
    </xf>
    <xf numFmtId="166" fontId="6" fillId="9" borderId="5" xfId="0" applyFont="true" applyBorder="true" applyAlignment="true" applyProtection="true">
      <alignment horizontal="right" vertical="bottom" textRotation="0" wrapText="false" indent="0" shrinkToFit="false"/>
      <protection locked="true" hidden="false"/>
    </xf>
    <xf numFmtId="165" fontId="8" fillId="6" borderId="5" xfId="0" applyFont="true" applyBorder="true" applyAlignment="true" applyProtection="true">
      <alignment horizontal="left" vertical="bottom" textRotation="0" wrapText="false" indent="0" shrinkToFit="false"/>
      <protection locked="true" hidden="false"/>
    </xf>
    <xf numFmtId="165" fontId="13" fillId="6" borderId="5" xfId="0" applyFont="true" applyBorder="true" applyAlignment="true" applyProtection="true">
      <alignment horizontal="left" vertical="bottom" textRotation="0" wrapText="true" indent="0" shrinkToFit="false"/>
      <protection locked="true" hidden="false"/>
    </xf>
    <xf numFmtId="165" fontId="13" fillId="6" borderId="5" xfId="0" applyFont="true" applyBorder="true" applyAlignment="true" applyProtection="true">
      <alignment horizontal="left" vertical="bottom" textRotation="0" wrapText="false" indent="0" shrinkToFit="false"/>
      <protection locked="true" hidden="false"/>
    </xf>
    <xf numFmtId="166" fontId="13" fillId="6" borderId="5" xfId="0" applyFont="true" applyBorder="true" applyAlignment="true" applyProtection="true">
      <alignment horizontal="right" vertical="bottom" textRotation="0" wrapText="false" indent="0" shrinkToFit="false"/>
      <protection locked="true" hidden="false"/>
    </xf>
    <xf numFmtId="166" fontId="13" fillId="6" borderId="5" xfId="0" applyFont="true" applyBorder="true" applyAlignment="true" applyProtection="true">
      <alignment horizontal="right" vertical="bottom" textRotation="0" wrapText="false" indent="0" shrinkToFit="false"/>
      <protection locked="false" hidden="false"/>
    </xf>
    <xf numFmtId="166" fontId="8" fillId="6" borderId="5" xfId="0" applyFont="true" applyBorder="true" applyAlignment="true" applyProtection="true">
      <alignment horizontal="right" vertical="bottom" textRotation="0" wrapText="false" indent="0" shrinkToFit="false"/>
      <protection locked="true" hidden="false"/>
    </xf>
    <xf numFmtId="165" fontId="6" fillId="9" borderId="5" xfId="0" applyFont="true" applyBorder="true" applyAlignment="true" applyProtection="true">
      <alignment horizontal="left" vertical="bottom" textRotation="0" wrapText="true" indent="0" shrinkToFit="false"/>
      <protection locked="true" hidden="false"/>
    </xf>
    <xf numFmtId="165" fontId="8" fillId="6" borderId="5" xfId="0" applyFont="true" applyBorder="true" applyAlignment="true" applyProtection="true">
      <alignment horizontal="left" vertical="bottom" textRotation="0" wrapText="true" indent="0" shrinkToFit="false"/>
      <protection locked="true" hidden="false"/>
    </xf>
    <xf numFmtId="165" fontId="14" fillId="8" borderId="5" xfId="0" applyFont="true" applyBorder="true" applyAlignment="true" applyProtection="true">
      <alignment horizontal="left" vertical="bottom" textRotation="0" wrapText="true" indent="0" shrinkToFit="false"/>
      <protection locked="true" hidden="false"/>
    </xf>
    <xf numFmtId="165" fontId="14" fillId="8" borderId="5" xfId="0" applyFont="true" applyBorder="true" applyAlignment="true" applyProtection="true">
      <alignment horizontal="left" vertical="bottom" textRotation="0" wrapText="false" indent="0" shrinkToFit="false"/>
      <protection locked="true" hidden="false"/>
    </xf>
    <xf numFmtId="166" fontId="14" fillId="8" borderId="5" xfId="0" applyFont="true" applyBorder="true" applyAlignment="true" applyProtection="true">
      <alignment horizontal="right" vertical="bottom" textRotation="0" wrapText="false" indent="0" shrinkToFit="false"/>
      <protection locked="true" hidden="false"/>
    </xf>
    <xf numFmtId="165" fontId="15" fillId="9" borderId="5" xfId="0" applyFont="true" applyBorder="true" applyAlignment="true" applyProtection="true">
      <alignment horizontal="left" vertical="bottom" textRotation="0" wrapText="false" indent="0" shrinkToFit="false"/>
      <protection locked="true" hidden="false"/>
    </xf>
    <xf numFmtId="166" fontId="15" fillId="9" borderId="5" xfId="0" applyFont="true" applyBorder="true" applyAlignment="true" applyProtection="true">
      <alignment horizontal="right"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0" shrinkToFit="false"/>
      <protection locked="true" hidden="false"/>
    </xf>
    <xf numFmtId="165" fontId="13" fillId="0" borderId="5" xfId="0" applyFont="true" applyBorder="true" applyAlignment="true" applyProtection="true">
      <alignment horizontal="left" vertical="bottom" textRotation="0" wrapText="true" indent="0" shrinkToFit="false"/>
      <protection locked="true" hidden="false"/>
    </xf>
    <xf numFmtId="165" fontId="13" fillId="0" borderId="5" xfId="0" applyFont="true" applyBorder="true" applyAlignment="true" applyProtection="true">
      <alignment horizontal="left" vertical="bottom" textRotation="0" wrapText="false" indent="0" shrinkToFit="false"/>
      <protection locked="true" hidden="false"/>
    </xf>
    <xf numFmtId="166" fontId="13" fillId="0" borderId="5" xfId="0" applyFont="true" applyBorder="true" applyAlignment="true" applyProtection="true">
      <alignment horizontal="right" vertical="bottom" textRotation="0" wrapText="false" indent="0" shrinkToFit="false"/>
      <protection locked="true" hidden="false"/>
    </xf>
    <xf numFmtId="166" fontId="13" fillId="0" borderId="5" xfId="0" applyFont="true" applyBorder="true" applyAlignment="true" applyProtection="true">
      <alignment horizontal="right" vertical="bottom" textRotation="0" wrapText="false" indent="0" shrinkToFit="false"/>
      <protection locked="false" hidden="false"/>
    </xf>
    <xf numFmtId="166" fontId="8" fillId="10" borderId="5" xfId="0" applyFont="true" applyBorder="true" applyAlignment="true" applyProtection="true">
      <alignment horizontal="right" vertical="bottom" textRotation="0" wrapText="false" indent="0" shrinkToFit="false"/>
      <protection locked="true" hidden="false"/>
    </xf>
    <xf numFmtId="165" fontId="9" fillId="9" borderId="5" xfId="0" applyFont="true" applyBorder="true" applyAlignment="true" applyProtection="true">
      <alignment horizontal="left" vertical="bottom" textRotation="0" wrapText="false" indent="0" shrinkToFit="false"/>
      <protection locked="true" hidden="false"/>
    </xf>
    <xf numFmtId="166" fontId="15" fillId="9" borderId="5" xfId="0" applyFont="true" applyBorder="true" applyAlignment="true" applyProtection="true">
      <alignment horizontal="left" vertical="bottom" textRotation="0" wrapText="false" indent="0" shrinkToFit="false"/>
      <protection locked="true" hidden="false"/>
    </xf>
    <xf numFmtId="165" fontId="11" fillId="11" borderId="5" xfId="0" applyFont="true" applyBorder="true" applyAlignment="true" applyProtection="true">
      <alignment horizontal="left" vertical="bottom" textRotation="0" wrapText="false" indent="0" shrinkToFit="false"/>
      <protection locked="true" hidden="false"/>
    </xf>
    <xf numFmtId="165" fontId="14" fillId="11" borderId="5" xfId="0" applyFont="true" applyBorder="true" applyAlignment="true" applyProtection="true">
      <alignment horizontal="left" vertical="bottom" textRotation="0" wrapText="true" indent="0" shrinkToFit="false"/>
      <protection locked="true" hidden="false"/>
    </xf>
    <xf numFmtId="165" fontId="14" fillId="11" borderId="5" xfId="0" applyFont="true" applyBorder="true" applyAlignment="true" applyProtection="true">
      <alignment horizontal="left" vertical="bottom" textRotation="0" wrapText="false" indent="0" shrinkToFit="false"/>
      <protection locked="true" hidden="false"/>
    </xf>
    <xf numFmtId="166" fontId="14" fillId="11" borderId="5" xfId="0" applyFont="true" applyBorder="true" applyAlignment="true" applyProtection="true">
      <alignment horizontal="right" vertical="bottom" textRotation="0" wrapText="false" indent="0" shrinkToFit="false"/>
      <protection locked="true" hidden="false"/>
    </xf>
    <xf numFmtId="166" fontId="11" fillId="11" borderId="5" xfId="0" applyFont="true" applyBorder="true" applyAlignment="true" applyProtection="true">
      <alignment horizontal="right" vertical="bottom" textRotation="0" wrapText="false" indent="0" shrinkToFit="false"/>
      <protection locked="true" hidden="false"/>
    </xf>
    <xf numFmtId="164" fontId="13" fillId="0" borderId="0" xfId="0" applyFont="true" applyBorder="false" applyAlignment="true" applyProtection="true">
      <alignment horizontal="general" vertical="top" textRotation="0" wrapText="true" indent="0" shrinkToFit="false"/>
      <protection locked="true" hidden="false"/>
    </xf>
    <xf numFmtId="165" fontId="6" fillId="11" borderId="5" xfId="0" applyFont="true" applyBorder="true" applyAlignment="true" applyProtection="true">
      <alignment horizontal="left" vertical="bottom" textRotation="0" wrapText="false" indent="0" shrinkToFit="false"/>
      <protection locked="true" hidden="false"/>
    </xf>
    <xf numFmtId="165" fontId="6" fillId="11" borderId="5" xfId="0" applyFont="true" applyBorder="true" applyAlignment="true" applyProtection="true">
      <alignment horizontal="left" vertical="bottom" textRotation="0" wrapText="true" indent="0" shrinkToFit="false"/>
      <protection locked="true" hidden="false"/>
    </xf>
    <xf numFmtId="166" fontId="12" fillId="11" borderId="5" xfId="0" applyFont="true" applyBorder="true" applyAlignment="true" applyProtection="true">
      <alignment horizontal="right" vertical="bottom" textRotation="0" wrapText="false" indent="0" shrinkToFit="false"/>
      <protection locked="true" hidden="false"/>
    </xf>
    <xf numFmtId="165" fontId="12" fillId="11" borderId="5" xfId="0" applyFont="true" applyBorder="true" applyAlignment="true" applyProtection="true">
      <alignment horizontal="left" vertical="bottom" textRotation="0" wrapText="true" indent="0" shrinkToFit="false"/>
      <protection locked="true" hidden="false"/>
    </xf>
    <xf numFmtId="165" fontId="12" fillId="11" borderId="5" xfId="0" applyFont="true" applyBorder="true" applyAlignment="true" applyProtection="true">
      <alignment horizontal="left" vertical="bottom" textRotation="0" wrapText="false" indent="0" shrinkToFit="false"/>
      <protection locked="true" hidden="false"/>
    </xf>
    <xf numFmtId="165" fontId="6" fillId="12" borderId="5" xfId="0" applyFont="true" applyBorder="true" applyAlignment="true" applyProtection="true">
      <alignment horizontal="left" vertical="bottom" textRotation="0" wrapText="false" indent="0" shrinkToFit="false"/>
      <protection locked="true" hidden="false"/>
    </xf>
    <xf numFmtId="165" fontId="12" fillId="12" borderId="5" xfId="0" applyFont="true" applyBorder="true" applyAlignment="true" applyProtection="true">
      <alignment horizontal="left" vertical="bottom" textRotation="0" wrapText="false" indent="0" shrinkToFit="false"/>
      <protection locked="true" hidden="false"/>
    </xf>
    <xf numFmtId="166" fontId="12" fillId="12" borderId="5" xfId="0" applyFont="true" applyBorder="true" applyAlignment="true" applyProtection="true">
      <alignment horizontal="right" vertical="bottom" textRotation="0" wrapText="false" indent="0" shrinkToFit="false"/>
      <protection locked="true" hidden="false"/>
    </xf>
    <xf numFmtId="165" fontId="8" fillId="12" borderId="5" xfId="0" applyFont="true" applyBorder="true" applyAlignment="true" applyProtection="true">
      <alignment horizontal="left" vertical="bottom" textRotation="0" wrapText="false" indent="0" shrinkToFit="false"/>
      <protection locked="true" hidden="false"/>
    </xf>
    <xf numFmtId="165" fontId="8" fillId="12" borderId="5" xfId="0" applyFont="true" applyBorder="true" applyAlignment="true" applyProtection="true">
      <alignment horizontal="left" vertical="bottom" textRotation="0" wrapText="true" indent="0" shrinkToFit="false"/>
      <protection locked="true" hidden="false"/>
    </xf>
    <xf numFmtId="165" fontId="13" fillId="12" borderId="5" xfId="0" applyFont="true" applyBorder="true" applyAlignment="true" applyProtection="true">
      <alignment horizontal="left" vertical="bottom" textRotation="0" wrapText="false" indent="0" shrinkToFit="false"/>
      <protection locked="true" hidden="false"/>
    </xf>
    <xf numFmtId="166" fontId="13" fillId="12" borderId="5" xfId="0" applyFont="true" applyBorder="true" applyAlignment="true" applyProtection="true">
      <alignment horizontal="right" vertical="bottom" textRotation="0" wrapText="false" indent="0" shrinkToFit="false"/>
      <protection locked="true" hidden="false"/>
    </xf>
    <xf numFmtId="165" fontId="13" fillId="12" borderId="5" xfId="0" applyFont="true" applyBorder="true" applyAlignment="true" applyProtection="true">
      <alignment horizontal="left" vertical="bottom" textRotation="0" wrapText="true" indent="0" shrinkToFit="false"/>
      <protection locked="true" hidden="false"/>
    </xf>
    <xf numFmtId="166" fontId="13" fillId="12" borderId="5" xfId="0" applyFont="true" applyBorder="true" applyAlignment="true" applyProtection="true">
      <alignment horizontal="right" vertical="bottom" textRotation="0" wrapText="true" indent="0" shrinkToFit="false"/>
      <protection locked="true" hidden="false"/>
    </xf>
    <xf numFmtId="166" fontId="12" fillId="9" borderId="5" xfId="0" applyFont="true" applyBorder="true" applyAlignment="true" applyProtection="true">
      <alignment horizontal="right" vertical="bottom" textRotation="0" wrapText="true" indent="0" shrinkToFit="false"/>
      <protection locked="true" hidden="false"/>
    </xf>
    <xf numFmtId="166" fontId="13" fillId="6" borderId="5" xfId="0" applyFont="true" applyBorder="true" applyAlignment="true" applyProtection="true">
      <alignment horizontal="right" vertical="bottom" textRotation="0" wrapText="true" indent="0" shrinkToFit="false"/>
      <protection locked="true" hidden="false"/>
    </xf>
    <xf numFmtId="166" fontId="12" fillId="9" borderId="5" xfId="0" applyFont="true" applyBorder="true" applyAlignment="true" applyProtection="true">
      <alignment horizontal="left" vertical="bottom" textRotation="0" wrapText="true" indent="0" shrinkToFit="false"/>
      <protection locked="true" hidden="false"/>
    </xf>
    <xf numFmtId="166" fontId="13" fillId="6" borderId="5" xfId="0" applyFont="true" applyBorder="true" applyAlignment="true" applyProtection="true">
      <alignment horizontal="right" vertical="bottom" textRotation="0" wrapText="true" indent="0" shrinkToFit="false"/>
      <protection locked="fals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9300"/>
      <rgbColor rgb="FF000080"/>
      <rgbColor rgb="FF808000"/>
      <rgbColor rgb="FF800080"/>
      <rgbColor rgb="FF008080"/>
      <rgbColor rgb="FFC0C0C0"/>
      <rgbColor rgb="FF808080"/>
      <rgbColor rgb="FF9999FF"/>
      <rgbColor rgb="FF993366"/>
      <rgbColor rgb="FFFFFFCC"/>
      <rgbColor rgb="FFE0FEE0"/>
      <rgbColor rgb="FF660066"/>
      <rgbColor rgb="FFFF8080"/>
      <rgbColor rgb="FF0066CC"/>
      <rgbColor rgb="FFAFEEEE"/>
      <rgbColor rgb="FF000080"/>
      <rgbColor rgb="FFFF00FF"/>
      <rgbColor rgb="FFFFFF00"/>
      <rgbColor rgb="FF00FFFF"/>
      <rgbColor rgb="FF800080"/>
      <rgbColor rgb="FF800000"/>
      <rgbColor rgb="FF008080"/>
      <rgbColor rgb="FF0000FF"/>
      <rgbColor rgb="FF00CCFF"/>
      <rgbColor rgb="FFBFEBFF"/>
      <rgbColor rgb="FFCCFFCC"/>
      <rgbColor rgb="FFFFFFE0"/>
      <rgbColor rgb="FF8EB4E3"/>
      <rgbColor rgb="FFFF99CC"/>
      <rgbColor rgb="FFCC99FF"/>
      <rgbColor rgb="FFFFE4E1"/>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4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0" activeCellId="0" sqref="A30"/>
    </sheetView>
  </sheetViews>
  <sheetFormatPr defaultColWidth="8.4609375" defaultRowHeight="15" zeroHeight="false" outlineLevelRow="0" outlineLevelCol="0"/>
  <cols>
    <col collapsed="false" customWidth="true" hidden="false" outlineLevel="0" max="1" min="1" style="1" width="32.15"/>
    <col collapsed="false" customWidth="true" hidden="false" outlineLevel="0" max="2" min="2" style="2" width="22.28"/>
    <col collapsed="false" customWidth="true" hidden="false" outlineLevel="0" max="3" min="3" style="2" width="32.86"/>
    <col collapsed="false" customWidth="true" hidden="true" outlineLevel="0" max="5" min="5" style="0" width="11.52"/>
  </cols>
  <sheetData>
    <row r="1" customFormat="false" ht="21" hidden="false" customHeight="false" outlineLevel="0" collapsed="false">
      <c r="A1" s="3" t="s">
        <v>0</v>
      </c>
      <c r="B1" s="3"/>
      <c r="C1" s="3"/>
      <c r="D1" s="1"/>
      <c r="E1" s="1"/>
      <c r="F1" s="1"/>
      <c r="G1" s="1"/>
    </row>
    <row r="2" customFormat="false" ht="27.2" hidden="false" customHeight="true" outlineLevel="0" collapsed="false">
      <c r="A2" s="4" t="s">
        <v>1</v>
      </c>
      <c r="B2" s="5" t="s">
        <v>2</v>
      </c>
      <c r="C2" s="5"/>
      <c r="D2" s="1"/>
      <c r="E2" s="1"/>
      <c r="F2" s="1"/>
    </row>
    <row r="3" customFormat="false" ht="15" hidden="false" customHeight="false" outlineLevel="0" collapsed="false">
      <c r="A3" s="6" t="s">
        <v>3</v>
      </c>
      <c r="B3" s="7" t="s">
        <v>4</v>
      </c>
      <c r="C3" s="8"/>
      <c r="D3" s="1"/>
      <c r="E3" s="1"/>
      <c r="F3" s="1"/>
    </row>
    <row r="4" customFormat="false" ht="15" hidden="false" customHeight="false" outlineLevel="0" collapsed="false">
      <c r="A4" s="6" t="s">
        <v>5</v>
      </c>
      <c r="B4" s="7" t="s">
        <v>6</v>
      </c>
      <c r="C4" s="8"/>
      <c r="D4" s="1"/>
      <c r="E4" s="1"/>
      <c r="F4" s="1"/>
    </row>
    <row r="5" customFormat="false" ht="15" hidden="false" customHeight="false" outlineLevel="0" collapsed="false">
      <c r="A5" s="6" t="s">
        <v>7</v>
      </c>
      <c r="B5" s="7" t="s">
        <v>8</v>
      </c>
      <c r="C5" s="8"/>
      <c r="D5" s="1"/>
      <c r="E5" s="1"/>
      <c r="F5" s="1"/>
    </row>
    <row r="6" customFormat="false" ht="15.75" hidden="false" customHeight="false" outlineLevel="0" collapsed="false">
      <c r="A6" s="9" t="s">
        <v>9</v>
      </c>
      <c r="B6" s="10" t="s">
        <v>10</v>
      </c>
      <c r="C6" s="11"/>
      <c r="D6" s="1"/>
      <c r="E6" s="1"/>
      <c r="F6" s="1"/>
    </row>
    <row r="7" customFormat="false" ht="15" hidden="false" customHeight="false" outlineLevel="0" collapsed="false">
      <c r="A7" s="12" t="s">
        <v>11</v>
      </c>
      <c r="B7" s="13" t="s">
        <v>12</v>
      </c>
      <c r="C7" s="14" t="s">
        <v>13</v>
      </c>
    </row>
    <row r="8" customFormat="false" ht="15" hidden="false" customHeight="false" outlineLevel="0" collapsed="false">
      <c r="A8" s="15" t="s">
        <v>14</v>
      </c>
      <c r="B8" s="16"/>
      <c r="C8" s="17"/>
    </row>
    <row r="9" customFormat="false" ht="15" hidden="false" customHeight="false" outlineLevel="0" collapsed="false">
      <c r="A9" s="18" t="s">
        <v>15</v>
      </c>
      <c r="B9" s="19" t="n">
        <f aca="false">B29+B30+B31+B32+B33+B34</f>
        <v>0</v>
      </c>
      <c r="C9" s="20"/>
    </row>
    <row r="10" customFormat="false" ht="15" hidden="false" customHeight="false" outlineLevel="0" collapsed="false">
      <c r="A10" s="18" t="s">
        <v>16</v>
      </c>
      <c r="B10" s="19" t="n">
        <f aca="false">B35</f>
        <v>0</v>
      </c>
      <c r="C10" s="20"/>
    </row>
    <row r="11" customFormat="false" ht="15" hidden="false" customHeight="false" outlineLevel="0" collapsed="false">
      <c r="A11" s="18" t="s">
        <v>17</v>
      </c>
      <c r="B11" s="19" t="n">
        <f aca="false">B28</f>
        <v>0</v>
      </c>
      <c r="C11" s="20"/>
    </row>
    <row r="12" customFormat="false" ht="15" hidden="false" customHeight="false" outlineLevel="0" collapsed="false">
      <c r="A12" s="18" t="s">
        <v>18</v>
      </c>
      <c r="B12" s="19" t="n">
        <f aca="false">B26+B27</f>
        <v>0</v>
      </c>
      <c r="C12" s="20"/>
    </row>
    <row r="13" customFormat="false" ht="15" hidden="false" customHeight="false" outlineLevel="0" collapsed="false">
      <c r="A13" s="15" t="s">
        <v>19</v>
      </c>
      <c r="B13" s="21"/>
      <c r="C13" s="22" t="n">
        <f aca="false">SUM(B9:B12)</f>
        <v>0</v>
      </c>
    </row>
    <row r="14" customFormat="false" ht="15" hidden="false" customHeight="false" outlineLevel="0" collapsed="false">
      <c r="A14" s="18"/>
      <c r="B14" s="19"/>
      <c r="C14" s="20"/>
    </row>
    <row r="15" customFormat="false" ht="15" hidden="false" customHeight="false" outlineLevel="0" collapsed="false">
      <c r="A15" s="23" t="s">
        <v>20</v>
      </c>
      <c r="B15" s="21"/>
      <c r="C15" s="22"/>
    </row>
    <row r="16" customFormat="false" ht="15" hidden="false" customHeight="false" outlineLevel="0" collapsed="false">
      <c r="A16" s="24" t="s">
        <v>21</v>
      </c>
      <c r="B16" s="19"/>
      <c r="C16" s="20" t="n">
        <f aca="false">B36</f>
        <v>0</v>
      </c>
    </row>
    <row r="17" customFormat="false" ht="15" hidden="false" customHeight="false" outlineLevel="0" collapsed="false">
      <c r="A17" s="24" t="s">
        <v>22</v>
      </c>
      <c r="B17" s="19"/>
      <c r="C17" s="20" t="n">
        <f aca="false">B37</f>
        <v>0</v>
      </c>
    </row>
    <row r="18" customFormat="false" ht="15" hidden="false" customHeight="false" outlineLevel="0" collapsed="false">
      <c r="A18" s="23" t="s">
        <v>23</v>
      </c>
      <c r="B18" s="21"/>
      <c r="C18" s="22" t="n">
        <f aca="false">SUM(C16:C17)</f>
        <v>0</v>
      </c>
    </row>
    <row r="19" customFormat="false" ht="15" hidden="false" customHeight="false" outlineLevel="0" collapsed="false">
      <c r="A19" s="18"/>
      <c r="B19" s="19"/>
      <c r="C19" s="20"/>
    </row>
    <row r="20" customFormat="false" ht="15" hidden="false" customHeight="false" outlineLevel="0" collapsed="false">
      <c r="A20" s="25" t="s">
        <v>24</v>
      </c>
      <c r="B20" s="26"/>
      <c r="C20" s="27" t="n">
        <f aca="false">C13+C18</f>
        <v>0</v>
      </c>
    </row>
    <row r="21" customFormat="false" ht="15" hidden="false" customHeight="false" outlineLevel="0" collapsed="false">
      <c r="A21" s="18" t="s">
        <v>25</v>
      </c>
      <c r="B21" s="19" t="n">
        <f aca="false">C20</f>
        <v>0</v>
      </c>
      <c r="C21" s="20" t="n">
        <f aca="false">B21*0.21</f>
        <v>0</v>
      </c>
    </row>
    <row r="22" customFormat="false" ht="15" hidden="false" customHeight="false" outlineLevel="0" collapsed="false">
      <c r="A22" s="18" t="s">
        <v>26</v>
      </c>
      <c r="B22" s="19" t="n">
        <v>0</v>
      </c>
      <c r="C22" s="20" t="n">
        <v>0</v>
      </c>
    </row>
    <row r="23" customFormat="false" ht="15" hidden="false" customHeight="false" outlineLevel="0" collapsed="false">
      <c r="A23" s="25" t="s">
        <v>27</v>
      </c>
      <c r="B23" s="26"/>
      <c r="C23" s="27" t="n">
        <f aca="false">SUM(C20:C22)</f>
        <v>0</v>
      </c>
    </row>
    <row r="24" customFormat="false" ht="15" hidden="false" customHeight="false" outlineLevel="0" collapsed="false">
      <c r="A24" s="18"/>
      <c r="B24" s="28"/>
      <c r="C24" s="29"/>
    </row>
    <row r="25" customFormat="false" ht="24.75" hidden="false" customHeight="false" outlineLevel="0" collapsed="false">
      <c r="A25" s="15" t="s">
        <v>28</v>
      </c>
      <c r="B25" s="30" t="s">
        <v>29</v>
      </c>
      <c r="C25" s="31" t="s">
        <v>30</v>
      </c>
    </row>
    <row r="26" customFormat="false" ht="15" hidden="false" customHeight="false" outlineLevel="0" collapsed="false">
      <c r="A26" s="18" t="s">
        <v>31</v>
      </c>
      <c r="B26" s="28" t="n">
        <f aca="false">SUM('Výkaz výměr'!G23)</f>
        <v>0</v>
      </c>
      <c r="C26" s="29" t="n">
        <v>0</v>
      </c>
    </row>
    <row r="27" customFormat="false" ht="15" hidden="false" customHeight="false" outlineLevel="0" collapsed="false">
      <c r="A27" s="18" t="s">
        <v>32</v>
      </c>
      <c r="B27" s="28" t="n">
        <f aca="false">SUM('Výkaz výměr'!G54)</f>
        <v>0</v>
      </c>
      <c r="C27" s="29" t="n">
        <v>0</v>
      </c>
    </row>
    <row r="28" customFormat="false" ht="15" hidden="false" customHeight="false" outlineLevel="0" collapsed="false">
      <c r="A28" s="18" t="s">
        <v>33</v>
      </c>
      <c r="B28" s="28" t="n">
        <f aca="false">SUM('Výkaz výměr'!G69)</f>
        <v>0</v>
      </c>
      <c r="C28" s="29" t="n">
        <v>0</v>
      </c>
    </row>
    <row r="29" customFormat="false" ht="15" hidden="false" customHeight="false" outlineLevel="0" collapsed="false">
      <c r="A29" s="18" t="s">
        <v>34</v>
      </c>
      <c r="B29" s="28" t="n">
        <f aca="false">SUM('Výkaz výměr'!G117)</f>
        <v>0</v>
      </c>
      <c r="C29" s="29" t="n">
        <v>0</v>
      </c>
    </row>
    <row r="30" customFormat="false" ht="15" hidden="false" customHeight="false" outlineLevel="0" collapsed="false">
      <c r="A30" s="18" t="s">
        <v>35</v>
      </c>
      <c r="B30" s="28" t="n">
        <f aca="false">SUM('Výkaz výměr'!G207)</f>
        <v>0</v>
      </c>
      <c r="C30" s="29" t="n">
        <v>0</v>
      </c>
    </row>
    <row r="31" customFormat="false" ht="15" hidden="false" customHeight="false" outlineLevel="0" collapsed="false">
      <c r="A31" s="18" t="s">
        <v>36</v>
      </c>
      <c r="B31" s="28" t="n">
        <f aca="false">SUM('Výkaz výměr'!G355)</f>
        <v>0</v>
      </c>
      <c r="C31" s="29" t="n">
        <v>0</v>
      </c>
    </row>
    <row r="32" customFormat="false" ht="15" hidden="false" customHeight="false" outlineLevel="0" collapsed="false">
      <c r="A32" s="18" t="s">
        <v>37</v>
      </c>
      <c r="B32" s="28" t="n">
        <f aca="false">SUM('Výkaz výměr'!G365)</f>
        <v>0</v>
      </c>
      <c r="C32" s="29" t="n">
        <v>0</v>
      </c>
    </row>
    <row r="33" customFormat="false" ht="15" hidden="false" customHeight="false" outlineLevel="0" collapsed="false">
      <c r="A33" s="18" t="s">
        <v>38</v>
      </c>
      <c r="B33" s="28" t="n">
        <f aca="false">SUM('Výkaz výměr'!G393)</f>
        <v>0</v>
      </c>
      <c r="C33" s="29" t="n">
        <v>0</v>
      </c>
    </row>
    <row r="34" customFormat="false" ht="15" hidden="false" customHeight="false" outlineLevel="0" collapsed="false">
      <c r="A34" s="18" t="s">
        <v>39</v>
      </c>
      <c r="B34" s="28" t="n">
        <f aca="false">SUM('Výkaz výměr'!G465)</f>
        <v>0</v>
      </c>
      <c r="C34" s="29" t="n">
        <v>0</v>
      </c>
    </row>
    <row r="35" customFormat="false" ht="15" hidden="false" customHeight="false" outlineLevel="0" collapsed="false">
      <c r="A35" s="18" t="s">
        <v>40</v>
      </c>
      <c r="B35" s="28" t="n">
        <f aca="false">SUM('Výkaz výměr'!G474)</f>
        <v>0</v>
      </c>
      <c r="C35" s="29" t="n">
        <v>0</v>
      </c>
    </row>
    <row r="36" customFormat="false" ht="15" hidden="false" customHeight="false" outlineLevel="0" collapsed="false">
      <c r="A36" s="18" t="s">
        <v>41</v>
      </c>
      <c r="B36" s="28" t="n">
        <f aca="false">SUM('Výkaz výměr'!G487)</f>
        <v>0</v>
      </c>
      <c r="C36" s="29" t="n">
        <v>0</v>
      </c>
    </row>
    <row r="37" customFormat="false" ht="15" hidden="false" customHeight="false" outlineLevel="0" collapsed="false">
      <c r="A37" s="18" t="s">
        <v>42</v>
      </c>
      <c r="B37" s="28" t="n">
        <f aca="false">SUM('Výkaz výměr'!G494)</f>
        <v>0</v>
      </c>
      <c r="C37" s="29" t="n">
        <v>0</v>
      </c>
    </row>
    <row r="38" customFormat="false" ht="15" hidden="false" customHeight="false" outlineLevel="0" collapsed="false">
      <c r="A38" s="18"/>
      <c r="B38" s="28"/>
      <c r="C38" s="29"/>
    </row>
    <row r="39" customFormat="false" ht="15" hidden="false" customHeight="false" outlineLevel="0" collapsed="false">
      <c r="A39" s="15"/>
      <c r="B39" s="32"/>
      <c r="C39" s="33"/>
    </row>
    <row r="40" customFormat="false" ht="15" hidden="false" customHeight="false" outlineLevel="0" collapsed="false">
      <c r="A40" s="18"/>
      <c r="B40" s="34"/>
      <c r="C40" s="29"/>
    </row>
    <row r="41" customFormat="false" ht="13.8" hidden="false" customHeight="false" outlineLevel="0" collapsed="false">
      <c r="A41" s="6" t="s">
        <v>43</v>
      </c>
      <c r="B41" s="35"/>
      <c r="C41" s="36"/>
    </row>
    <row r="42" customFormat="false" ht="13.8" hidden="false" customHeight="false" outlineLevel="0" collapsed="false">
      <c r="A42" s="6" t="s">
        <v>44</v>
      </c>
      <c r="B42" s="35"/>
      <c r="C42" s="36"/>
    </row>
    <row r="43" customFormat="false" ht="13.8" hidden="false" customHeight="false" outlineLevel="0" collapsed="false">
      <c r="A43" s="6" t="s">
        <v>45</v>
      </c>
      <c r="B43" s="35"/>
      <c r="C43" s="36"/>
    </row>
    <row r="44" customFormat="false" ht="13.8" hidden="false" customHeight="false" outlineLevel="0" collapsed="false">
      <c r="A44" s="37" t="s">
        <v>46</v>
      </c>
      <c r="B44" s="35"/>
      <c r="C44" s="36"/>
    </row>
    <row r="45" customFormat="false" ht="13.8" hidden="false" customHeight="false" outlineLevel="0" collapsed="false">
      <c r="A45" s="38" t="s">
        <v>47</v>
      </c>
      <c r="B45" s="39"/>
      <c r="C45" s="40"/>
    </row>
  </sheetData>
  <sheetProtection sheet="true" password="97af" objects="true" scenarios="true"/>
  <mergeCells count="2">
    <mergeCell ref="A1:C1"/>
    <mergeCell ref="B2:C2"/>
  </mergeCells>
  <printOptions headings="false" gridLines="false" gridLinesSet="true" horizontalCentered="true" verticalCentered="false"/>
  <pageMargins left="0.489583333333333" right="0.479166666666667" top="0.416666666666667" bottom="0.3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I495"/>
  <sheetViews>
    <sheetView showFormulas="false" showGridLines="true" showRowColHeaders="true" showZeros="true" rightToLeft="false" tabSelected="true" showOutlineSymbols="true" defaultGridColor="true" view="normal" topLeftCell="A472" colorId="64" zoomScale="100" zoomScaleNormal="100" zoomScalePageLayoutView="100" workbookViewId="0">
      <selection pane="topLeft" activeCell="F491" activeCellId="0" sqref="F491"/>
    </sheetView>
  </sheetViews>
  <sheetFormatPr defaultColWidth="8.4609375" defaultRowHeight="13.8" zeroHeight="false" outlineLevelRow="0" outlineLevelCol="0"/>
  <cols>
    <col collapsed="false" customWidth="true" hidden="false" outlineLevel="0" max="1" min="1" style="41" width="4.71"/>
    <col collapsed="false" customWidth="true" hidden="false" outlineLevel="0" max="2" min="2" style="41" width="9"/>
    <col collapsed="false" customWidth="true" hidden="false" outlineLevel="0" max="3" min="3" style="42" width="48.42"/>
    <col collapsed="false" customWidth="true" hidden="false" outlineLevel="0" max="4" min="4" style="41" width="3.99"/>
    <col collapsed="false" customWidth="true" hidden="false" outlineLevel="0" max="5" min="5" style="43" width="6.86"/>
    <col collapsed="false" customWidth="true" hidden="false" outlineLevel="0" max="6" min="6" style="43" width="8.71"/>
    <col collapsed="false" customWidth="true" hidden="false" outlineLevel="0" max="7" min="7" style="43" width="11.29"/>
    <col collapsed="false" customWidth="true" hidden="true" outlineLevel="0" max="8" min="8" style="43" width="6.71"/>
    <col collapsed="false" customWidth="true" hidden="true" outlineLevel="0" max="9" min="9" style="43" width="11.29"/>
    <col collapsed="false" customWidth="true" hidden="true" outlineLevel="0" max="10" min="10" style="44" width="11.52"/>
    <col collapsed="false" customWidth="false" hidden="false" outlineLevel="0" max="1024" min="11" style="44" width="8.45"/>
  </cols>
  <sheetData>
    <row r="1" customFormat="false" ht="13.8" hidden="false" customHeight="false" outlineLevel="0" collapsed="false">
      <c r="A1" s="45" t="s">
        <v>48</v>
      </c>
      <c r="B1" s="45" t="s">
        <v>49</v>
      </c>
      <c r="C1" s="46" t="s">
        <v>11</v>
      </c>
      <c r="D1" s="45" t="s">
        <v>50</v>
      </c>
      <c r="E1" s="47" t="s">
        <v>51</v>
      </c>
      <c r="F1" s="47" t="s">
        <v>29</v>
      </c>
      <c r="G1" s="47" t="s">
        <v>52</v>
      </c>
      <c r="H1" s="47" t="s">
        <v>53</v>
      </c>
      <c r="I1" s="47" t="s">
        <v>54</v>
      </c>
    </row>
    <row r="2" customFormat="false" ht="13.8" hidden="false" customHeight="false" outlineLevel="0" collapsed="false">
      <c r="A2" s="45" t="s">
        <v>55</v>
      </c>
      <c r="B2" s="48"/>
      <c r="C2" s="49" t="s">
        <v>31</v>
      </c>
      <c r="D2" s="48"/>
      <c r="E2" s="50"/>
      <c r="F2" s="50"/>
      <c r="G2" s="50"/>
      <c r="H2" s="50"/>
      <c r="I2" s="50"/>
    </row>
    <row r="3" customFormat="false" ht="13.8" hidden="false" customHeight="false" outlineLevel="0" collapsed="false">
      <c r="A3" s="45" t="s">
        <v>56</v>
      </c>
      <c r="B3" s="51"/>
      <c r="C3" s="52" t="s">
        <v>57</v>
      </c>
      <c r="D3" s="53"/>
      <c r="E3" s="54"/>
      <c r="F3" s="54"/>
      <c r="G3" s="54"/>
      <c r="H3" s="55"/>
      <c r="I3" s="55"/>
    </row>
    <row r="4" customFormat="false" ht="13.8" hidden="false" customHeight="false" outlineLevel="0" collapsed="false">
      <c r="A4" s="45" t="s">
        <v>58</v>
      </c>
      <c r="B4" s="56" t="s">
        <v>59</v>
      </c>
      <c r="C4" s="57" t="s">
        <v>60</v>
      </c>
      <c r="D4" s="58" t="s">
        <v>61</v>
      </c>
      <c r="E4" s="59" t="n">
        <v>45</v>
      </c>
      <c r="F4" s="60" t="n">
        <v>0</v>
      </c>
      <c r="G4" s="59" t="n">
        <f aca="false">E4*F4</f>
        <v>0</v>
      </c>
      <c r="H4" s="61" t="n">
        <v>2.1</v>
      </c>
      <c r="I4" s="61" t="n">
        <v>306.6</v>
      </c>
    </row>
    <row r="5" customFormat="false" ht="13.8" hidden="false" customHeight="false" outlineLevel="0" collapsed="false">
      <c r="A5" s="45" t="s">
        <v>62</v>
      </c>
      <c r="B5" s="56" t="s">
        <v>63</v>
      </c>
      <c r="C5" s="57" t="s">
        <v>64</v>
      </c>
      <c r="D5" s="58" t="s">
        <v>61</v>
      </c>
      <c r="E5" s="59" t="n">
        <v>79</v>
      </c>
      <c r="F5" s="60" t="n">
        <v>0</v>
      </c>
      <c r="G5" s="59" t="n">
        <f aca="false">E5*F5</f>
        <v>0</v>
      </c>
      <c r="H5" s="61" t="n">
        <v>1.98</v>
      </c>
      <c r="I5" s="61" t="n">
        <v>110.88</v>
      </c>
    </row>
    <row r="6" customFormat="false" ht="13.8" hidden="false" customHeight="false" outlineLevel="0" collapsed="false">
      <c r="A6" s="45" t="s">
        <v>65</v>
      </c>
      <c r="B6" s="56" t="s">
        <v>66</v>
      </c>
      <c r="C6" s="57" t="s">
        <v>67</v>
      </c>
      <c r="D6" s="58" t="s">
        <v>61</v>
      </c>
      <c r="E6" s="59" t="n">
        <v>3</v>
      </c>
      <c r="F6" s="60" t="n">
        <v>0</v>
      </c>
      <c r="G6" s="59" t="n">
        <f aca="false">E6*F6</f>
        <v>0</v>
      </c>
      <c r="H6" s="61"/>
      <c r="I6" s="61"/>
    </row>
    <row r="7" customFormat="false" ht="13.8" hidden="false" customHeight="false" outlineLevel="0" collapsed="false">
      <c r="A7" s="45" t="s">
        <v>68</v>
      </c>
      <c r="B7" s="51"/>
      <c r="C7" s="52" t="s">
        <v>69</v>
      </c>
      <c r="D7" s="53"/>
      <c r="E7" s="54"/>
      <c r="F7" s="54"/>
      <c r="G7" s="54"/>
      <c r="H7" s="55"/>
      <c r="I7" s="55"/>
    </row>
    <row r="8" customFormat="false" ht="13.8" hidden="false" customHeight="false" outlineLevel="0" collapsed="false">
      <c r="A8" s="45" t="s">
        <v>70</v>
      </c>
      <c r="B8" s="56" t="s">
        <v>71</v>
      </c>
      <c r="C8" s="57" t="s">
        <v>72</v>
      </c>
      <c r="D8" s="58" t="s">
        <v>73</v>
      </c>
      <c r="E8" s="59" t="n">
        <v>3</v>
      </c>
      <c r="F8" s="60" t="n">
        <v>0</v>
      </c>
      <c r="G8" s="59" t="n">
        <f aca="false">E8*F8</f>
        <v>0</v>
      </c>
      <c r="H8" s="61" t="n">
        <v>9</v>
      </c>
      <c r="I8" s="61" t="n">
        <v>234</v>
      </c>
    </row>
    <row r="9" customFormat="false" ht="13.8" hidden="false" customHeight="false" outlineLevel="0" collapsed="false">
      <c r="A9" s="45" t="s">
        <v>74</v>
      </c>
      <c r="B9" s="51"/>
      <c r="C9" s="62" t="s">
        <v>75</v>
      </c>
      <c r="D9" s="51"/>
      <c r="E9" s="54"/>
      <c r="F9" s="54"/>
      <c r="G9" s="54"/>
      <c r="H9" s="61"/>
      <c r="I9" s="61"/>
    </row>
    <row r="10" customFormat="false" ht="13.8" hidden="false" customHeight="false" outlineLevel="0" collapsed="false">
      <c r="A10" s="45" t="s">
        <v>76</v>
      </c>
      <c r="B10" s="56" t="s">
        <v>77</v>
      </c>
      <c r="C10" s="63" t="s">
        <v>78</v>
      </c>
      <c r="D10" s="56" t="s">
        <v>61</v>
      </c>
      <c r="E10" s="59" t="n">
        <v>7</v>
      </c>
      <c r="F10" s="60" t="n">
        <v>0</v>
      </c>
      <c r="G10" s="59" t="n">
        <f aca="false">E10*F10</f>
        <v>0</v>
      </c>
      <c r="H10" s="61"/>
      <c r="I10" s="61"/>
    </row>
    <row r="11" customFormat="false" ht="13.8" hidden="false" customHeight="false" outlineLevel="0" collapsed="false">
      <c r="A11" s="45" t="s">
        <v>79</v>
      </c>
      <c r="B11" s="56" t="s">
        <v>80</v>
      </c>
      <c r="C11" s="63" t="s">
        <v>81</v>
      </c>
      <c r="D11" s="56" t="s">
        <v>61</v>
      </c>
      <c r="E11" s="59" t="n">
        <v>3</v>
      </c>
      <c r="F11" s="60" t="n">
        <v>0</v>
      </c>
      <c r="G11" s="59" t="n">
        <f aca="false">E11*F11</f>
        <v>0</v>
      </c>
      <c r="H11" s="61"/>
      <c r="I11" s="61"/>
    </row>
    <row r="12" customFormat="false" ht="13.8" hidden="false" customHeight="false" outlineLevel="0" collapsed="false">
      <c r="A12" s="45" t="s">
        <v>82</v>
      </c>
      <c r="B12" s="51"/>
      <c r="C12" s="62" t="s">
        <v>83</v>
      </c>
      <c r="D12" s="51"/>
      <c r="E12" s="54"/>
      <c r="F12" s="54"/>
      <c r="G12" s="54"/>
      <c r="H12" s="61"/>
      <c r="I12" s="61"/>
    </row>
    <row r="13" customFormat="false" ht="13.8" hidden="false" customHeight="false" outlineLevel="0" collapsed="false">
      <c r="A13" s="45" t="s">
        <v>84</v>
      </c>
      <c r="B13" s="56"/>
      <c r="C13" s="63" t="s">
        <v>85</v>
      </c>
      <c r="D13" s="56" t="s">
        <v>73</v>
      </c>
      <c r="E13" s="59" t="n">
        <v>9</v>
      </c>
      <c r="F13" s="60" t="n">
        <v>0</v>
      </c>
      <c r="G13" s="59" t="n">
        <f aca="false">E13*F13</f>
        <v>0</v>
      </c>
      <c r="H13" s="61"/>
      <c r="I13" s="61"/>
    </row>
    <row r="14" customFormat="false" ht="13.8" hidden="false" customHeight="false" outlineLevel="0" collapsed="false">
      <c r="A14" s="45" t="s">
        <v>86</v>
      </c>
      <c r="B14" s="56"/>
      <c r="C14" s="57"/>
      <c r="D14" s="58"/>
      <c r="E14" s="59"/>
      <c r="F14" s="59"/>
      <c r="G14" s="59"/>
      <c r="H14" s="61"/>
      <c r="I14" s="61"/>
    </row>
    <row r="15" customFormat="false" ht="13.8" hidden="false" customHeight="false" outlineLevel="0" collapsed="false">
      <c r="A15" s="45" t="s">
        <v>87</v>
      </c>
      <c r="B15" s="51"/>
      <c r="C15" s="52" t="s">
        <v>88</v>
      </c>
      <c r="D15" s="53"/>
      <c r="E15" s="54"/>
      <c r="F15" s="54"/>
      <c r="G15" s="54"/>
      <c r="H15" s="55"/>
      <c r="I15" s="55"/>
    </row>
    <row r="16" customFormat="false" ht="13.8" hidden="false" customHeight="false" outlineLevel="0" collapsed="false">
      <c r="A16" s="45" t="s">
        <v>89</v>
      </c>
      <c r="B16" s="51"/>
      <c r="C16" s="52" t="s">
        <v>90</v>
      </c>
      <c r="D16" s="53"/>
      <c r="E16" s="54"/>
      <c r="F16" s="54"/>
      <c r="G16" s="54"/>
      <c r="H16" s="55"/>
      <c r="I16" s="55"/>
    </row>
    <row r="17" customFormat="false" ht="13.8" hidden="false" customHeight="false" outlineLevel="0" collapsed="false">
      <c r="A17" s="45" t="s">
        <v>91</v>
      </c>
      <c r="B17" s="56" t="s">
        <v>92</v>
      </c>
      <c r="C17" s="57" t="s">
        <v>93</v>
      </c>
      <c r="D17" s="58" t="s">
        <v>94</v>
      </c>
      <c r="E17" s="59" t="n">
        <v>1.76</v>
      </c>
      <c r="F17" s="60" t="n">
        <v>0</v>
      </c>
      <c r="G17" s="59" t="n">
        <f aca="false">E17*F17</f>
        <v>0</v>
      </c>
      <c r="H17" s="61" t="n">
        <v>0</v>
      </c>
      <c r="I17" s="61" t="n">
        <v>0</v>
      </c>
    </row>
    <row r="18" customFormat="false" ht="13.8" hidden="false" customHeight="false" outlineLevel="0" collapsed="false">
      <c r="A18" s="45" t="s">
        <v>95</v>
      </c>
      <c r="B18" s="51"/>
      <c r="C18" s="52" t="s">
        <v>96</v>
      </c>
      <c r="D18" s="53"/>
      <c r="E18" s="54"/>
      <c r="F18" s="54"/>
      <c r="G18" s="54"/>
      <c r="H18" s="55"/>
      <c r="I18" s="55"/>
    </row>
    <row r="19" customFormat="false" ht="13.8" hidden="false" customHeight="false" outlineLevel="0" collapsed="false">
      <c r="A19" s="45" t="s">
        <v>97</v>
      </c>
      <c r="B19" s="56" t="s">
        <v>98</v>
      </c>
      <c r="C19" s="57" t="s">
        <v>99</v>
      </c>
      <c r="D19" s="58" t="s">
        <v>94</v>
      </c>
      <c r="E19" s="59" t="n">
        <v>1.76</v>
      </c>
      <c r="F19" s="60" t="n">
        <v>0</v>
      </c>
      <c r="G19" s="59" t="n">
        <f aca="false">E19*F19</f>
        <v>0</v>
      </c>
      <c r="H19" s="61" t="n">
        <v>0</v>
      </c>
      <c r="I19" s="61" t="n">
        <v>0</v>
      </c>
    </row>
    <row r="20" customFormat="false" ht="13.8" hidden="false" customHeight="false" outlineLevel="0" collapsed="false">
      <c r="A20" s="45" t="s">
        <v>100</v>
      </c>
      <c r="B20" s="56" t="s">
        <v>101</v>
      </c>
      <c r="C20" s="57" t="s">
        <v>102</v>
      </c>
      <c r="D20" s="58" t="s">
        <v>94</v>
      </c>
      <c r="E20" s="59" t="n">
        <v>17.6</v>
      </c>
      <c r="F20" s="60" t="n">
        <v>0</v>
      </c>
      <c r="G20" s="59" t="n">
        <f aca="false">E20*F20</f>
        <v>0</v>
      </c>
      <c r="H20" s="61" t="n">
        <v>0</v>
      </c>
      <c r="I20" s="61" t="n">
        <v>0</v>
      </c>
    </row>
    <row r="21" customFormat="false" ht="13.8" hidden="false" customHeight="false" outlineLevel="0" collapsed="false">
      <c r="A21" s="45" t="s">
        <v>103</v>
      </c>
      <c r="B21" s="51"/>
      <c r="C21" s="52" t="s">
        <v>104</v>
      </c>
      <c r="D21" s="53"/>
      <c r="E21" s="54"/>
      <c r="F21" s="54"/>
      <c r="G21" s="54"/>
      <c r="H21" s="55"/>
      <c r="I21" s="55"/>
    </row>
    <row r="22" customFormat="false" ht="13.8" hidden="false" customHeight="false" outlineLevel="0" collapsed="false">
      <c r="A22" s="45" t="s">
        <v>105</v>
      </c>
      <c r="B22" s="56" t="s">
        <v>106</v>
      </c>
      <c r="C22" s="57" t="s">
        <v>107</v>
      </c>
      <c r="D22" s="58" t="s">
        <v>94</v>
      </c>
      <c r="E22" s="59" t="n">
        <v>1.76</v>
      </c>
      <c r="F22" s="60" t="n">
        <v>0</v>
      </c>
      <c r="G22" s="59" t="n">
        <f aca="false">E22*F22</f>
        <v>0</v>
      </c>
      <c r="H22" s="61" t="n">
        <v>0</v>
      </c>
      <c r="I22" s="61" t="n">
        <v>0</v>
      </c>
    </row>
    <row r="23" customFormat="false" ht="13.8" hidden="false" customHeight="false" outlineLevel="0" collapsed="false">
      <c r="A23" s="45" t="s">
        <v>108</v>
      </c>
      <c r="B23" s="48"/>
      <c r="C23" s="64" t="s">
        <v>109</v>
      </c>
      <c r="D23" s="65"/>
      <c r="E23" s="66"/>
      <c r="F23" s="66"/>
      <c r="G23" s="66" t="n">
        <f aca="false">SUM(G3:G22)</f>
        <v>0</v>
      </c>
      <c r="H23" s="50"/>
      <c r="I23" s="50" t="n">
        <v>11904.62</v>
      </c>
    </row>
    <row r="24" customFormat="false" ht="13.8" hidden="false" customHeight="false" outlineLevel="0" collapsed="false">
      <c r="A24" s="45" t="s">
        <v>110</v>
      </c>
      <c r="B24" s="56"/>
      <c r="C24" s="57"/>
      <c r="D24" s="58"/>
      <c r="E24" s="59"/>
      <c r="F24" s="59"/>
      <c r="G24" s="59"/>
      <c r="H24" s="61"/>
      <c r="I24" s="61"/>
    </row>
    <row r="25" customFormat="false" ht="13.8" hidden="false" customHeight="false" outlineLevel="0" collapsed="false">
      <c r="A25" s="45" t="s">
        <v>111</v>
      </c>
      <c r="B25" s="48"/>
      <c r="C25" s="64" t="s">
        <v>32</v>
      </c>
      <c r="D25" s="65"/>
      <c r="E25" s="66"/>
      <c r="F25" s="66"/>
      <c r="G25" s="66"/>
      <c r="H25" s="50"/>
      <c r="I25" s="50"/>
    </row>
    <row r="26" customFormat="false" ht="13.8" hidden="false" customHeight="false" outlineLevel="0" collapsed="false">
      <c r="A26" s="45" t="s">
        <v>112</v>
      </c>
      <c r="B26" s="51"/>
      <c r="C26" s="52" t="s">
        <v>113</v>
      </c>
      <c r="D26" s="53"/>
      <c r="E26" s="54"/>
      <c r="F26" s="54"/>
      <c r="G26" s="54"/>
      <c r="H26" s="55"/>
      <c r="I26" s="55"/>
    </row>
    <row r="27" customFormat="false" ht="13.8" hidden="false" customHeight="false" outlineLevel="0" collapsed="false">
      <c r="A27" s="45" t="s">
        <v>114</v>
      </c>
      <c r="B27" s="56" t="s">
        <v>115</v>
      </c>
      <c r="C27" s="57" t="s">
        <v>116</v>
      </c>
      <c r="D27" s="58" t="s">
        <v>61</v>
      </c>
      <c r="E27" s="59" t="n">
        <v>138</v>
      </c>
      <c r="F27" s="60" t="n">
        <v>0</v>
      </c>
      <c r="G27" s="59" t="n">
        <f aca="false">E27*F27</f>
        <v>0</v>
      </c>
      <c r="H27" s="61" t="n">
        <v>0.28</v>
      </c>
      <c r="I27" s="61" t="n">
        <v>192.92</v>
      </c>
    </row>
    <row r="28" customFormat="false" ht="13.8" hidden="false" customHeight="false" outlineLevel="0" collapsed="false">
      <c r="A28" s="45" t="s">
        <v>117</v>
      </c>
      <c r="B28" s="56" t="s">
        <v>118</v>
      </c>
      <c r="C28" s="57" t="s">
        <v>119</v>
      </c>
      <c r="D28" s="58" t="s">
        <v>61</v>
      </c>
      <c r="E28" s="59" t="n">
        <v>4</v>
      </c>
      <c r="F28" s="60" t="n">
        <v>0</v>
      </c>
      <c r="G28" s="59" t="n">
        <f aca="false">E28*F28</f>
        <v>0</v>
      </c>
      <c r="H28" s="61" t="n">
        <v>0.29</v>
      </c>
      <c r="I28" s="61" t="n">
        <v>137.75</v>
      </c>
    </row>
    <row r="29" customFormat="false" ht="13.8" hidden="false" customHeight="false" outlineLevel="0" collapsed="false">
      <c r="A29" s="45" t="s">
        <v>120</v>
      </c>
      <c r="B29" s="51"/>
      <c r="C29" s="62" t="s">
        <v>121</v>
      </c>
      <c r="D29" s="51"/>
      <c r="E29" s="54"/>
      <c r="F29" s="54"/>
      <c r="G29" s="54"/>
      <c r="H29" s="61"/>
      <c r="I29" s="61"/>
    </row>
    <row r="30" customFormat="false" ht="13.8" hidden="false" customHeight="false" outlineLevel="0" collapsed="false">
      <c r="A30" s="45" t="s">
        <v>122</v>
      </c>
      <c r="B30" s="51"/>
      <c r="C30" s="62" t="s">
        <v>123</v>
      </c>
      <c r="D30" s="51"/>
      <c r="E30" s="54"/>
      <c r="F30" s="54"/>
      <c r="G30" s="54"/>
      <c r="H30" s="61"/>
      <c r="I30" s="61"/>
    </row>
    <row r="31" customFormat="false" ht="13.8" hidden="false" customHeight="false" outlineLevel="0" collapsed="false">
      <c r="A31" s="45" t="s">
        <v>124</v>
      </c>
      <c r="B31" s="56" t="s">
        <v>125</v>
      </c>
      <c r="C31" s="63" t="s">
        <v>126</v>
      </c>
      <c r="D31" s="56" t="s">
        <v>61</v>
      </c>
      <c r="E31" s="59" t="n">
        <v>29</v>
      </c>
      <c r="F31" s="60" t="n">
        <v>0</v>
      </c>
      <c r="G31" s="59" t="n">
        <f aca="false">E31*F31</f>
        <v>0</v>
      </c>
      <c r="H31" s="61"/>
      <c r="I31" s="61"/>
    </row>
    <row r="32" customFormat="false" ht="13.8" hidden="false" customHeight="false" outlineLevel="0" collapsed="false">
      <c r="A32" s="45" t="s">
        <v>127</v>
      </c>
      <c r="B32" s="56" t="s">
        <v>128</v>
      </c>
      <c r="C32" s="63" t="s">
        <v>129</v>
      </c>
      <c r="D32" s="56" t="s">
        <v>61</v>
      </c>
      <c r="E32" s="59" t="n">
        <v>9</v>
      </c>
      <c r="F32" s="60" t="n">
        <v>0</v>
      </c>
      <c r="G32" s="59" t="n">
        <f aca="false">E32*F32</f>
        <v>0</v>
      </c>
      <c r="H32" s="61"/>
      <c r="I32" s="61"/>
    </row>
    <row r="33" customFormat="false" ht="13.8" hidden="false" customHeight="false" outlineLevel="0" collapsed="false">
      <c r="A33" s="45" t="s">
        <v>130</v>
      </c>
      <c r="B33" s="51"/>
      <c r="C33" s="52" t="s">
        <v>131</v>
      </c>
      <c r="D33" s="53"/>
      <c r="E33" s="54"/>
      <c r="F33" s="54"/>
      <c r="G33" s="54"/>
      <c r="H33" s="55"/>
      <c r="I33" s="55"/>
    </row>
    <row r="34" customFormat="false" ht="13.8" hidden="false" customHeight="false" outlineLevel="0" collapsed="false">
      <c r="A34" s="45" t="s">
        <v>132</v>
      </c>
      <c r="B34" s="56" t="s">
        <v>133</v>
      </c>
      <c r="C34" s="57" t="s">
        <v>134</v>
      </c>
      <c r="D34" s="58" t="s">
        <v>135</v>
      </c>
      <c r="E34" s="59" t="n">
        <v>10</v>
      </c>
      <c r="F34" s="60" t="n">
        <v>0</v>
      </c>
      <c r="G34" s="59" t="n">
        <f aca="false">E34*F34</f>
        <v>0</v>
      </c>
      <c r="H34" s="61" t="n">
        <v>1</v>
      </c>
      <c r="I34" s="61" t="n">
        <v>350</v>
      </c>
    </row>
    <row r="35" customFormat="false" ht="13.8" hidden="false" customHeight="false" outlineLevel="0" collapsed="false">
      <c r="A35" s="45" t="s">
        <v>136</v>
      </c>
      <c r="B35" s="51"/>
      <c r="C35" s="52" t="s">
        <v>137</v>
      </c>
      <c r="D35" s="53"/>
      <c r="E35" s="54"/>
      <c r="F35" s="54"/>
      <c r="G35" s="54"/>
      <c r="H35" s="55"/>
      <c r="I35" s="55"/>
    </row>
    <row r="36" customFormat="false" ht="13.8" hidden="false" customHeight="false" outlineLevel="0" collapsed="false">
      <c r="A36" s="45" t="s">
        <v>138</v>
      </c>
      <c r="B36" s="56" t="s">
        <v>139</v>
      </c>
      <c r="C36" s="57" t="s">
        <v>140</v>
      </c>
      <c r="D36" s="58" t="s">
        <v>61</v>
      </c>
      <c r="E36" s="59" t="n">
        <f aca="false">SUM(E27:E28,E31:E32)</f>
        <v>180</v>
      </c>
      <c r="F36" s="60" t="n">
        <v>0</v>
      </c>
      <c r="G36" s="59" t="n">
        <f aca="false">E36*F36</f>
        <v>0</v>
      </c>
      <c r="H36" s="61" t="n">
        <v>0.7</v>
      </c>
      <c r="I36" s="61" t="n">
        <v>1090.6</v>
      </c>
    </row>
    <row r="37" customFormat="false" ht="13.8" hidden="false" customHeight="false" outlineLevel="0" collapsed="false">
      <c r="A37" s="45" t="s">
        <v>141</v>
      </c>
      <c r="B37" s="51"/>
      <c r="C37" s="52" t="s">
        <v>142</v>
      </c>
      <c r="D37" s="53"/>
      <c r="E37" s="54"/>
      <c r="F37" s="54"/>
      <c r="G37" s="54"/>
      <c r="H37" s="55"/>
      <c r="I37" s="55"/>
    </row>
    <row r="38" customFormat="false" ht="13.8" hidden="false" customHeight="false" outlineLevel="0" collapsed="false">
      <c r="A38" s="45" t="s">
        <v>143</v>
      </c>
      <c r="B38" s="56" t="s">
        <v>144</v>
      </c>
      <c r="C38" s="57" t="s">
        <v>145</v>
      </c>
      <c r="D38" s="58" t="s">
        <v>73</v>
      </c>
      <c r="E38" s="59" t="n">
        <v>72</v>
      </c>
      <c r="F38" s="60" t="n">
        <v>0</v>
      </c>
      <c r="G38" s="59" t="n">
        <f aca="false">E38*F38</f>
        <v>0</v>
      </c>
      <c r="H38" s="61" t="n">
        <v>0.22</v>
      </c>
      <c r="I38" s="61" t="n">
        <v>39.6</v>
      </c>
    </row>
    <row r="39" customFormat="false" ht="13.8" hidden="false" customHeight="false" outlineLevel="0" collapsed="false">
      <c r="A39" s="45" t="s">
        <v>146</v>
      </c>
      <c r="B39" s="51"/>
      <c r="C39" s="62" t="s">
        <v>147</v>
      </c>
      <c r="D39" s="51"/>
      <c r="E39" s="54"/>
      <c r="F39" s="54"/>
      <c r="G39" s="54"/>
      <c r="H39" s="61"/>
      <c r="I39" s="61"/>
    </row>
    <row r="40" customFormat="false" ht="13.8" hidden="false" customHeight="false" outlineLevel="0" collapsed="false">
      <c r="A40" s="45" t="s">
        <v>148</v>
      </c>
      <c r="B40" s="51"/>
      <c r="C40" s="62" t="s">
        <v>149</v>
      </c>
      <c r="D40" s="51"/>
      <c r="E40" s="54"/>
      <c r="F40" s="54"/>
      <c r="G40" s="54"/>
      <c r="H40" s="61"/>
      <c r="I40" s="61"/>
    </row>
    <row r="41" customFormat="false" ht="13.8" hidden="false" customHeight="false" outlineLevel="0" collapsed="false">
      <c r="A41" s="45" t="s">
        <v>150</v>
      </c>
      <c r="B41" s="56" t="s">
        <v>151</v>
      </c>
      <c r="C41" s="63" t="s">
        <v>152</v>
      </c>
      <c r="D41" s="56" t="s">
        <v>73</v>
      </c>
      <c r="E41" s="59" t="n">
        <v>9</v>
      </c>
      <c r="F41" s="60" t="n">
        <v>0</v>
      </c>
      <c r="G41" s="59" t="n">
        <f aca="false">E41*F41</f>
        <v>0</v>
      </c>
      <c r="H41" s="61"/>
      <c r="I41" s="61"/>
    </row>
    <row r="42" customFormat="false" ht="13.8" hidden="false" customHeight="false" outlineLevel="0" collapsed="false">
      <c r="A42" s="45" t="s">
        <v>153</v>
      </c>
      <c r="B42" s="51"/>
      <c r="C42" s="52" t="s">
        <v>147</v>
      </c>
      <c r="D42" s="53"/>
      <c r="E42" s="54"/>
      <c r="F42" s="54"/>
      <c r="G42" s="54"/>
      <c r="H42" s="55"/>
      <c r="I42" s="55"/>
    </row>
    <row r="43" customFormat="false" ht="13.8" hidden="false" customHeight="false" outlineLevel="0" collapsed="false">
      <c r="A43" s="45" t="s">
        <v>154</v>
      </c>
      <c r="B43" s="51"/>
      <c r="C43" s="52" t="s">
        <v>155</v>
      </c>
      <c r="D43" s="53"/>
      <c r="E43" s="54"/>
      <c r="F43" s="54"/>
      <c r="G43" s="54"/>
      <c r="H43" s="55"/>
      <c r="I43" s="55"/>
    </row>
    <row r="44" customFormat="false" ht="13.8" hidden="false" customHeight="false" outlineLevel="0" collapsed="false">
      <c r="A44" s="45" t="s">
        <v>156</v>
      </c>
      <c r="B44" s="56" t="s">
        <v>157</v>
      </c>
      <c r="C44" s="57" t="s">
        <v>158</v>
      </c>
      <c r="D44" s="58" t="s">
        <v>73</v>
      </c>
      <c r="E44" s="59" t="n">
        <v>20</v>
      </c>
      <c r="F44" s="60" t="n">
        <v>0</v>
      </c>
      <c r="G44" s="59" t="n">
        <f aca="false">E44*F44</f>
        <v>0</v>
      </c>
      <c r="H44" s="61" t="n">
        <v>0.69</v>
      </c>
      <c r="I44" s="61" t="n">
        <v>13.8</v>
      </c>
    </row>
    <row r="45" customFormat="false" ht="13.8" hidden="false" customHeight="false" outlineLevel="0" collapsed="false">
      <c r="A45" s="45" t="s">
        <v>159</v>
      </c>
      <c r="B45" s="56"/>
      <c r="C45" s="57"/>
      <c r="D45" s="58"/>
      <c r="E45" s="59"/>
      <c r="F45" s="59"/>
      <c r="G45" s="59"/>
      <c r="H45" s="61"/>
      <c r="I45" s="61"/>
    </row>
    <row r="46" customFormat="false" ht="13.8" hidden="false" customHeight="false" outlineLevel="0" collapsed="false">
      <c r="A46" s="45" t="s">
        <v>160</v>
      </c>
      <c r="B46" s="51"/>
      <c r="C46" s="52" t="s">
        <v>161</v>
      </c>
      <c r="D46" s="53"/>
      <c r="E46" s="54"/>
      <c r="F46" s="54"/>
      <c r="G46" s="54"/>
      <c r="H46" s="55"/>
      <c r="I46" s="55"/>
    </row>
    <row r="47" customFormat="false" ht="13.8" hidden="false" customHeight="false" outlineLevel="0" collapsed="false">
      <c r="A47" s="45" t="s">
        <v>162</v>
      </c>
      <c r="B47" s="51"/>
      <c r="C47" s="52" t="s">
        <v>90</v>
      </c>
      <c r="D47" s="53"/>
      <c r="E47" s="54"/>
      <c r="F47" s="54"/>
      <c r="G47" s="54"/>
      <c r="H47" s="55"/>
      <c r="I47" s="55"/>
    </row>
    <row r="48" customFormat="false" ht="13.8" hidden="false" customHeight="false" outlineLevel="0" collapsed="false">
      <c r="A48" s="45" t="s">
        <v>163</v>
      </c>
      <c r="B48" s="56" t="s">
        <v>164</v>
      </c>
      <c r="C48" s="57" t="s">
        <v>165</v>
      </c>
      <c r="D48" s="58" t="s">
        <v>94</v>
      </c>
      <c r="E48" s="59" t="n">
        <v>1.34</v>
      </c>
      <c r="F48" s="60" t="n">
        <v>0</v>
      </c>
      <c r="G48" s="59" t="n">
        <f aca="false">E48*F48</f>
        <v>0</v>
      </c>
      <c r="H48" s="61" t="n">
        <v>0</v>
      </c>
      <c r="I48" s="61" t="n">
        <v>0</v>
      </c>
    </row>
    <row r="49" customFormat="false" ht="13.8" hidden="false" customHeight="false" outlineLevel="0" collapsed="false">
      <c r="A49" s="45" t="s">
        <v>166</v>
      </c>
      <c r="B49" s="51"/>
      <c r="C49" s="52" t="s">
        <v>96</v>
      </c>
      <c r="D49" s="53"/>
      <c r="E49" s="54"/>
      <c r="F49" s="54"/>
      <c r="G49" s="54"/>
      <c r="H49" s="55"/>
      <c r="I49" s="55"/>
    </row>
    <row r="50" customFormat="false" ht="13.8" hidden="false" customHeight="false" outlineLevel="0" collapsed="false">
      <c r="A50" s="45" t="s">
        <v>167</v>
      </c>
      <c r="B50" s="56" t="s">
        <v>98</v>
      </c>
      <c r="C50" s="57" t="s">
        <v>99</v>
      </c>
      <c r="D50" s="58" t="s">
        <v>94</v>
      </c>
      <c r="E50" s="59" t="n">
        <v>1.34</v>
      </c>
      <c r="F50" s="60" t="n">
        <v>0</v>
      </c>
      <c r="G50" s="59" t="n">
        <f aca="false">E50*F50</f>
        <v>0</v>
      </c>
      <c r="H50" s="61" t="n">
        <v>0</v>
      </c>
      <c r="I50" s="61" t="n">
        <v>0</v>
      </c>
    </row>
    <row r="51" customFormat="false" ht="13.8" hidden="false" customHeight="false" outlineLevel="0" collapsed="false">
      <c r="A51" s="45" t="s">
        <v>168</v>
      </c>
      <c r="B51" s="56" t="s">
        <v>101</v>
      </c>
      <c r="C51" s="57" t="s">
        <v>102</v>
      </c>
      <c r="D51" s="58" t="s">
        <v>94</v>
      </c>
      <c r="E51" s="59" t="n">
        <v>13.4</v>
      </c>
      <c r="F51" s="60" t="n">
        <v>0</v>
      </c>
      <c r="G51" s="59" t="n">
        <f aca="false">E51*F51</f>
        <v>0</v>
      </c>
      <c r="H51" s="61" t="n">
        <v>0</v>
      </c>
      <c r="I51" s="61" t="n">
        <v>0</v>
      </c>
    </row>
    <row r="52" customFormat="false" ht="13.8" hidden="false" customHeight="false" outlineLevel="0" collapsed="false">
      <c r="A52" s="45" t="s">
        <v>169</v>
      </c>
      <c r="B52" s="51"/>
      <c r="C52" s="52" t="s">
        <v>104</v>
      </c>
      <c r="D52" s="53"/>
      <c r="E52" s="54"/>
      <c r="F52" s="54"/>
      <c r="G52" s="54"/>
      <c r="H52" s="55"/>
      <c r="I52" s="55"/>
    </row>
    <row r="53" customFormat="false" ht="13.8" hidden="false" customHeight="false" outlineLevel="0" collapsed="false">
      <c r="A53" s="45" t="s">
        <v>170</v>
      </c>
      <c r="B53" s="56" t="s">
        <v>106</v>
      </c>
      <c r="C53" s="57" t="s">
        <v>107</v>
      </c>
      <c r="D53" s="58" t="s">
        <v>94</v>
      </c>
      <c r="E53" s="59" t="n">
        <v>1.34</v>
      </c>
      <c r="F53" s="60" t="n">
        <v>0</v>
      </c>
      <c r="G53" s="59" t="n">
        <f aca="false">E53*F53</f>
        <v>0</v>
      </c>
      <c r="H53" s="61" t="n">
        <v>0</v>
      </c>
      <c r="I53" s="61" t="n">
        <v>0</v>
      </c>
    </row>
    <row r="54" customFormat="false" ht="13.8" hidden="false" customHeight="false" outlineLevel="0" collapsed="false">
      <c r="A54" s="45" t="s">
        <v>171</v>
      </c>
      <c r="B54" s="48"/>
      <c r="C54" s="64" t="s">
        <v>172</v>
      </c>
      <c r="D54" s="65"/>
      <c r="E54" s="66"/>
      <c r="F54" s="66"/>
      <c r="G54" s="66" t="n">
        <f aca="false">SUM(G26:G53)</f>
        <v>0</v>
      </c>
      <c r="H54" s="50"/>
      <c r="I54" s="50" t="n">
        <v>8476.88</v>
      </c>
    </row>
    <row r="55" customFormat="false" ht="13.8" hidden="false" customHeight="false" outlineLevel="0" collapsed="false">
      <c r="A55" s="45" t="s">
        <v>173</v>
      </c>
      <c r="B55" s="56"/>
      <c r="C55" s="57"/>
      <c r="D55" s="58"/>
      <c r="E55" s="59"/>
      <c r="F55" s="59"/>
      <c r="G55" s="59"/>
      <c r="H55" s="61"/>
      <c r="I55" s="61"/>
    </row>
    <row r="56" customFormat="false" ht="13.8" hidden="false" customHeight="false" outlineLevel="0" collapsed="false">
      <c r="A56" s="45" t="s">
        <v>174</v>
      </c>
      <c r="B56" s="48"/>
      <c r="C56" s="64" t="s">
        <v>33</v>
      </c>
      <c r="D56" s="65"/>
      <c r="E56" s="66"/>
      <c r="F56" s="66"/>
      <c r="G56" s="66"/>
      <c r="H56" s="61"/>
      <c r="I56" s="61"/>
    </row>
    <row r="57" customFormat="false" ht="13.8" hidden="false" customHeight="false" outlineLevel="0" collapsed="false">
      <c r="A57" s="45" t="s">
        <v>175</v>
      </c>
      <c r="B57" s="51"/>
      <c r="C57" s="52" t="s">
        <v>176</v>
      </c>
      <c r="D57" s="53"/>
      <c r="E57" s="54"/>
      <c r="F57" s="54"/>
      <c r="G57" s="54"/>
      <c r="H57" s="61"/>
      <c r="I57" s="61"/>
    </row>
    <row r="58" customFormat="false" ht="13.8" hidden="false" customHeight="false" outlineLevel="0" collapsed="false">
      <c r="A58" s="45" t="s">
        <v>177</v>
      </c>
      <c r="B58" s="56" t="s">
        <v>178</v>
      </c>
      <c r="C58" s="57" t="s">
        <v>179</v>
      </c>
      <c r="D58" s="58" t="s">
        <v>61</v>
      </c>
      <c r="E58" s="59" t="n">
        <v>2.55</v>
      </c>
      <c r="F58" s="60" t="n">
        <v>0</v>
      </c>
      <c r="G58" s="59" t="n">
        <f aca="false">E58*F58</f>
        <v>0</v>
      </c>
      <c r="H58" s="61"/>
      <c r="I58" s="61"/>
    </row>
    <row r="59" customFormat="false" ht="13.8" hidden="false" customHeight="false" outlineLevel="0" collapsed="false">
      <c r="A59" s="45" t="s">
        <v>180</v>
      </c>
      <c r="B59" s="56" t="s">
        <v>181</v>
      </c>
      <c r="C59" s="57" t="s">
        <v>182</v>
      </c>
      <c r="D59" s="58" t="s">
        <v>61</v>
      </c>
      <c r="E59" s="59" t="n">
        <v>8.8</v>
      </c>
      <c r="F59" s="60" t="n">
        <v>0</v>
      </c>
      <c r="G59" s="59" t="n">
        <f aca="false">E59*F59</f>
        <v>0</v>
      </c>
      <c r="H59" s="61"/>
      <c r="I59" s="61"/>
    </row>
    <row r="60" customFormat="false" ht="13.8" hidden="false" customHeight="false" outlineLevel="0" collapsed="false">
      <c r="A60" s="45" t="s">
        <v>183</v>
      </c>
      <c r="B60" s="56"/>
      <c r="C60" s="57"/>
      <c r="D60" s="58"/>
      <c r="E60" s="59"/>
      <c r="F60" s="59"/>
      <c r="G60" s="59"/>
      <c r="H60" s="61"/>
      <c r="I60" s="61"/>
    </row>
    <row r="61" customFormat="false" ht="13.8" hidden="false" customHeight="false" outlineLevel="0" collapsed="false">
      <c r="A61" s="45" t="s">
        <v>184</v>
      </c>
      <c r="B61" s="51"/>
      <c r="C61" s="52" t="s">
        <v>185</v>
      </c>
      <c r="D61" s="53"/>
      <c r="E61" s="54"/>
      <c r="F61" s="54"/>
      <c r="G61" s="54"/>
      <c r="H61" s="61"/>
      <c r="I61" s="61"/>
    </row>
    <row r="62" customFormat="false" ht="13.8" hidden="false" customHeight="false" outlineLevel="0" collapsed="false">
      <c r="A62" s="45" t="s">
        <v>186</v>
      </c>
      <c r="B62" s="56" t="s">
        <v>187</v>
      </c>
      <c r="C62" s="57" t="s">
        <v>188</v>
      </c>
      <c r="D62" s="58" t="s">
        <v>94</v>
      </c>
      <c r="E62" s="59" t="n">
        <v>0.99</v>
      </c>
      <c r="F62" s="60" t="n">
        <v>0</v>
      </c>
      <c r="G62" s="59" t="n">
        <f aca="false">E62*F62</f>
        <v>0</v>
      </c>
      <c r="H62" s="61"/>
      <c r="I62" s="61"/>
    </row>
    <row r="63" customFormat="false" ht="13.8" hidden="false" customHeight="false" outlineLevel="0" collapsed="false">
      <c r="A63" s="45" t="s">
        <v>189</v>
      </c>
      <c r="B63" s="56" t="s">
        <v>190</v>
      </c>
      <c r="C63" s="57" t="s">
        <v>191</v>
      </c>
      <c r="D63" s="58" t="s">
        <v>94</v>
      </c>
      <c r="E63" s="59" t="n">
        <v>4.95</v>
      </c>
      <c r="F63" s="60" t="n">
        <v>0</v>
      </c>
      <c r="G63" s="59" t="n">
        <f aca="false">E63*F63</f>
        <v>0</v>
      </c>
      <c r="H63" s="61"/>
      <c r="I63" s="61"/>
    </row>
    <row r="64" customFormat="false" ht="13.8" hidden="false" customHeight="false" outlineLevel="0" collapsed="false">
      <c r="A64" s="45" t="s">
        <v>192</v>
      </c>
      <c r="B64" s="51"/>
      <c r="C64" s="52" t="s">
        <v>96</v>
      </c>
      <c r="D64" s="53"/>
      <c r="E64" s="54"/>
      <c r="F64" s="54"/>
      <c r="G64" s="54"/>
      <c r="H64" s="61"/>
      <c r="I64" s="61"/>
    </row>
    <row r="65" customFormat="false" ht="13.8" hidden="false" customHeight="false" outlineLevel="0" collapsed="false">
      <c r="A65" s="45" t="s">
        <v>193</v>
      </c>
      <c r="B65" s="56" t="s">
        <v>98</v>
      </c>
      <c r="C65" s="57" t="s">
        <v>99</v>
      </c>
      <c r="D65" s="58" t="s">
        <v>94</v>
      </c>
      <c r="E65" s="59" t="n">
        <v>0.99</v>
      </c>
      <c r="F65" s="60" t="n">
        <v>0</v>
      </c>
      <c r="G65" s="59" t="n">
        <f aca="false">E65*F65</f>
        <v>0</v>
      </c>
      <c r="H65" s="61"/>
      <c r="I65" s="61"/>
    </row>
    <row r="66" customFormat="false" ht="13.8" hidden="false" customHeight="false" outlineLevel="0" collapsed="false">
      <c r="A66" s="45" t="s">
        <v>194</v>
      </c>
      <c r="B66" s="56" t="s">
        <v>101</v>
      </c>
      <c r="C66" s="57" t="s">
        <v>102</v>
      </c>
      <c r="D66" s="58" t="s">
        <v>94</v>
      </c>
      <c r="E66" s="59" t="n">
        <v>9.9</v>
      </c>
      <c r="F66" s="60" t="n">
        <v>0</v>
      </c>
      <c r="G66" s="59" t="n">
        <f aca="false">E66*F66</f>
        <v>0</v>
      </c>
      <c r="H66" s="61"/>
      <c r="I66" s="61"/>
    </row>
    <row r="67" customFormat="false" ht="13.8" hidden="false" customHeight="false" outlineLevel="0" collapsed="false">
      <c r="A67" s="45" t="s">
        <v>195</v>
      </c>
      <c r="B67" s="51"/>
      <c r="C67" s="52" t="s">
        <v>104</v>
      </c>
      <c r="D67" s="53"/>
      <c r="E67" s="54"/>
      <c r="F67" s="54"/>
      <c r="G67" s="54"/>
      <c r="H67" s="61"/>
      <c r="I67" s="61"/>
    </row>
    <row r="68" customFormat="false" ht="13.8" hidden="false" customHeight="false" outlineLevel="0" collapsed="false">
      <c r="A68" s="45" t="s">
        <v>196</v>
      </c>
      <c r="B68" s="56" t="s">
        <v>197</v>
      </c>
      <c r="C68" s="57" t="s">
        <v>107</v>
      </c>
      <c r="D68" s="58" t="s">
        <v>94</v>
      </c>
      <c r="E68" s="59" t="n">
        <v>0.99</v>
      </c>
      <c r="F68" s="60" t="n">
        <v>0</v>
      </c>
      <c r="G68" s="59" t="n">
        <f aca="false">E68*F68</f>
        <v>0</v>
      </c>
      <c r="H68" s="61"/>
      <c r="I68" s="61"/>
    </row>
    <row r="69" customFormat="false" ht="13.8" hidden="false" customHeight="false" outlineLevel="0" collapsed="false">
      <c r="A69" s="45" t="s">
        <v>198</v>
      </c>
      <c r="B69" s="48"/>
      <c r="C69" s="64" t="s">
        <v>199</v>
      </c>
      <c r="D69" s="65"/>
      <c r="E69" s="66"/>
      <c r="F69" s="66"/>
      <c r="G69" s="66" t="n">
        <f aca="false">SUM(G57:G68)</f>
        <v>0</v>
      </c>
      <c r="H69" s="61"/>
      <c r="I69" s="61"/>
    </row>
    <row r="70" customFormat="false" ht="13.8" hidden="false" customHeight="false" outlineLevel="0" collapsed="false">
      <c r="A70" s="45" t="s">
        <v>200</v>
      </c>
      <c r="B70" s="56"/>
      <c r="C70" s="57"/>
      <c r="D70" s="58"/>
      <c r="E70" s="59"/>
      <c r="F70" s="59"/>
      <c r="G70" s="59"/>
      <c r="H70" s="61"/>
      <c r="I70" s="61"/>
    </row>
    <row r="71" customFormat="false" ht="13.8" hidden="false" customHeight="false" outlineLevel="0" collapsed="false">
      <c r="A71" s="45" t="s">
        <v>201</v>
      </c>
      <c r="B71" s="48"/>
      <c r="C71" s="64" t="s">
        <v>34</v>
      </c>
      <c r="D71" s="65"/>
      <c r="E71" s="66"/>
      <c r="F71" s="66"/>
      <c r="G71" s="66"/>
      <c r="H71" s="50"/>
      <c r="I71" s="50"/>
    </row>
    <row r="72" customFormat="false" ht="13.8" hidden="false" customHeight="false" outlineLevel="0" collapsed="false">
      <c r="A72" s="45" t="s">
        <v>202</v>
      </c>
      <c r="B72" s="51"/>
      <c r="C72" s="52" t="s">
        <v>203</v>
      </c>
      <c r="D72" s="53"/>
      <c r="E72" s="54"/>
      <c r="F72" s="54"/>
      <c r="G72" s="54"/>
      <c r="H72" s="55"/>
      <c r="I72" s="55"/>
    </row>
    <row r="73" customFormat="false" ht="13.8" hidden="false" customHeight="false" outlineLevel="0" collapsed="false">
      <c r="A73" s="45" t="s">
        <v>204</v>
      </c>
      <c r="B73" s="51"/>
      <c r="C73" s="52" t="s">
        <v>205</v>
      </c>
      <c r="D73" s="53"/>
      <c r="E73" s="54"/>
      <c r="F73" s="54"/>
      <c r="G73" s="54"/>
      <c r="H73" s="55"/>
      <c r="I73" s="55"/>
    </row>
    <row r="74" customFormat="false" ht="13.8" hidden="false" customHeight="false" outlineLevel="0" collapsed="false">
      <c r="A74" s="45" t="s">
        <v>206</v>
      </c>
      <c r="B74" s="51"/>
      <c r="C74" s="52" t="s">
        <v>207</v>
      </c>
      <c r="D74" s="53"/>
      <c r="E74" s="54"/>
      <c r="F74" s="54"/>
      <c r="G74" s="54"/>
      <c r="H74" s="55"/>
      <c r="I74" s="55"/>
    </row>
    <row r="75" customFormat="false" ht="13.8" hidden="false" customHeight="false" outlineLevel="0" collapsed="false">
      <c r="A75" s="45" t="s">
        <v>208</v>
      </c>
      <c r="B75" s="56" t="s">
        <v>209</v>
      </c>
      <c r="C75" s="57" t="s">
        <v>210</v>
      </c>
      <c r="D75" s="58" t="s">
        <v>61</v>
      </c>
      <c r="E75" s="59" t="n">
        <v>13</v>
      </c>
      <c r="F75" s="60" t="n">
        <v>0</v>
      </c>
      <c r="G75" s="59" t="n">
        <f aca="false">E75*F75</f>
        <v>0</v>
      </c>
      <c r="H75" s="61" t="n">
        <v>0.38</v>
      </c>
      <c r="I75" s="61" t="n">
        <v>6.46</v>
      </c>
    </row>
    <row r="76" customFormat="false" ht="13.8" hidden="false" customHeight="false" outlineLevel="0" collapsed="false">
      <c r="A76" s="45" t="s">
        <v>211</v>
      </c>
      <c r="B76" s="56" t="s">
        <v>212</v>
      </c>
      <c r="C76" s="57" t="s">
        <v>213</v>
      </c>
      <c r="D76" s="58" t="s">
        <v>61</v>
      </c>
      <c r="E76" s="59" t="n">
        <v>16</v>
      </c>
      <c r="F76" s="60" t="n">
        <v>0</v>
      </c>
      <c r="G76" s="59" t="n">
        <f aca="false">E76*F76</f>
        <v>0</v>
      </c>
      <c r="H76" s="61" t="n">
        <v>0.47</v>
      </c>
      <c r="I76" s="61" t="n">
        <v>59.69</v>
      </c>
    </row>
    <row r="77" customFormat="false" ht="13.8" hidden="false" customHeight="false" outlineLevel="0" collapsed="false">
      <c r="A77" s="45" t="s">
        <v>214</v>
      </c>
      <c r="B77" s="56" t="s">
        <v>215</v>
      </c>
      <c r="C77" s="57" t="s">
        <v>216</v>
      </c>
      <c r="D77" s="58" t="s">
        <v>61</v>
      </c>
      <c r="E77" s="59" t="n">
        <v>7</v>
      </c>
      <c r="F77" s="60" t="n">
        <v>0</v>
      </c>
      <c r="G77" s="59" t="n">
        <f aca="false">E77*F77</f>
        <v>0</v>
      </c>
      <c r="H77" s="61" t="n">
        <v>0.7</v>
      </c>
      <c r="I77" s="61" t="n">
        <v>9.8</v>
      </c>
    </row>
    <row r="78" customFormat="false" ht="13.8" hidden="false" customHeight="false" outlineLevel="0" collapsed="false">
      <c r="A78" s="45" t="s">
        <v>217</v>
      </c>
      <c r="B78" s="56" t="s">
        <v>218</v>
      </c>
      <c r="C78" s="57" t="s">
        <v>219</v>
      </c>
      <c r="D78" s="58" t="s">
        <v>61</v>
      </c>
      <c r="E78" s="59" t="n">
        <v>9</v>
      </c>
      <c r="F78" s="60" t="n">
        <v>0</v>
      </c>
      <c r="G78" s="59" t="n">
        <f aca="false">E78*F78</f>
        <v>0</v>
      </c>
      <c r="H78" s="61" t="n">
        <v>1.52</v>
      </c>
      <c r="I78" s="61" t="n">
        <v>25.84</v>
      </c>
    </row>
    <row r="79" customFormat="false" ht="13.8" hidden="false" customHeight="false" outlineLevel="0" collapsed="false">
      <c r="A79" s="45" t="s">
        <v>220</v>
      </c>
      <c r="B79" s="51"/>
      <c r="C79" s="52" t="s">
        <v>203</v>
      </c>
      <c r="D79" s="53"/>
      <c r="E79" s="54"/>
      <c r="F79" s="54"/>
      <c r="G79" s="54"/>
      <c r="H79" s="55"/>
      <c r="I79" s="55"/>
    </row>
    <row r="80" customFormat="false" ht="13.8" hidden="false" customHeight="false" outlineLevel="0" collapsed="false">
      <c r="A80" s="45" t="s">
        <v>221</v>
      </c>
      <c r="B80" s="51"/>
      <c r="C80" s="52" t="s">
        <v>205</v>
      </c>
      <c r="D80" s="53"/>
      <c r="E80" s="54"/>
      <c r="F80" s="54"/>
      <c r="G80" s="54"/>
      <c r="H80" s="55"/>
      <c r="I80" s="55"/>
    </row>
    <row r="81" customFormat="false" ht="13.8" hidden="false" customHeight="false" outlineLevel="0" collapsed="false">
      <c r="A81" s="45" t="s">
        <v>222</v>
      </c>
      <c r="B81" s="51"/>
      <c r="C81" s="52" t="s">
        <v>223</v>
      </c>
      <c r="D81" s="53"/>
      <c r="E81" s="54"/>
      <c r="F81" s="54"/>
      <c r="G81" s="54"/>
      <c r="H81" s="55"/>
      <c r="I81" s="55"/>
    </row>
    <row r="82" customFormat="false" ht="13.8" hidden="false" customHeight="false" outlineLevel="0" collapsed="false">
      <c r="A82" s="45" t="s">
        <v>224</v>
      </c>
      <c r="B82" s="56" t="s">
        <v>225</v>
      </c>
      <c r="C82" s="57" t="s">
        <v>226</v>
      </c>
      <c r="D82" s="58" t="s">
        <v>61</v>
      </c>
      <c r="E82" s="59" t="n">
        <v>11.5</v>
      </c>
      <c r="F82" s="60" t="n">
        <v>0</v>
      </c>
      <c r="G82" s="59" t="n">
        <f aca="false">E82*F82</f>
        <v>0</v>
      </c>
      <c r="H82" s="61" t="n">
        <v>0.78</v>
      </c>
      <c r="I82" s="61" t="n">
        <v>60.06</v>
      </c>
    </row>
    <row r="83" customFormat="false" ht="13.8" hidden="false" customHeight="false" outlineLevel="0" collapsed="false">
      <c r="A83" s="45" t="s">
        <v>227</v>
      </c>
      <c r="B83" s="56" t="s">
        <v>228</v>
      </c>
      <c r="C83" s="57" t="s">
        <v>219</v>
      </c>
      <c r="D83" s="58" t="s">
        <v>61</v>
      </c>
      <c r="E83" s="59" t="n">
        <v>61</v>
      </c>
      <c r="F83" s="60" t="n">
        <v>0</v>
      </c>
      <c r="G83" s="59" t="n">
        <f aca="false">E83*F83</f>
        <v>0</v>
      </c>
      <c r="H83" s="61" t="n">
        <v>1.31</v>
      </c>
      <c r="I83" s="61" t="n">
        <v>136.24</v>
      </c>
    </row>
    <row r="84" customFormat="false" ht="13.8" hidden="false" customHeight="false" outlineLevel="0" collapsed="false">
      <c r="A84" s="45" t="s">
        <v>229</v>
      </c>
      <c r="B84" s="56" t="s">
        <v>230</v>
      </c>
      <c r="C84" s="57" t="s">
        <v>231</v>
      </c>
      <c r="D84" s="58" t="s">
        <v>61</v>
      </c>
      <c r="E84" s="59" t="n">
        <v>14</v>
      </c>
      <c r="F84" s="60" t="n">
        <v>0</v>
      </c>
      <c r="G84" s="59" t="n">
        <f aca="false">E84*F84</f>
        <v>0</v>
      </c>
      <c r="H84" s="61"/>
      <c r="I84" s="61"/>
    </row>
    <row r="85" customFormat="false" ht="13.8" hidden="false" customHeight="false" outlineLevel="0" collapsed="false">
      <c r="A85" s="45" t="s">
        <v>232</v>
      </c>
      <c r="B85" s="51"/>
      <c r="C85" s="62" t="s">
        <v>233</v>
      </c>
      <c r="D85" s="53"/>
      <c r="E85" s="54"/>
      <c r="F85" s="54"/>
      <c r="G85" s="54"/>
      <c r="H85" s="61"/>
      <c r="I85" s="61"/>
    </row>
    <row r="86" customFormat="false" ht="13.8" hidden="false" customHeight="false" outlineLevel="0" collapsed="false">
      <c r="A86" s="45" t="s">
        <v>234</v>
      </c>
      <c r="B86" s="56"/>
      <c r="C86" s="63" t="s">
        <v>235</v>
      </c>
      <c r="D86" s="58" t="s">
        <v>73</v>
      </c>
      <c r="E86" s="59" t="n">
        <v>6</v>
      </c>
      <c r="F86" s="60" t="n">
        <v>0</v>
      </c>
      <c r="G86" s="59" t="n">
        <f aca="false">E86*F86</f>
        <v>0</v>
      </c>
      <c r="H86" s="61"/>
      <c r="I86" s="61"/>
    </row>
    <row r="87" customFormat="false" ht="13.8" hidden="false" customHeight="false" outlineLevel="0" collapsed="false">
      <c r="A87" s="45" t="s">
        <v>236</v>
      </c>
      <c r="B87" s="56"/>
      <c r="C87" s="63" t="s">
        <v>237</v>
      </c>
      <c r="D87" s="58" t="s">
        <v>73</v>
      </c>
      <c r="E87" s="59" t="n">
        <v>4</v>
      </c>
      <c r="F87" s="60" t="n">
        <v>0</v>
      </c>
      <c r="G87" s="59" t="n">
        <f aca="false">E87*F87</f>
        <v>0</v>
      </c>
      <c r="H87" s="61"/>
      <c r="I87" s="61"/>
    </row>
    <row r="88" customFormat="false" ht="13.8" hidden="false" customHeight="false" outlineLevel="0" collapsed="false">
      <c r="A88" s="45" t="s">
        <v>238</v>
      </c>
      <c r="B88" s="51"/>
      <c r="C88" s="52" t="s">
        <v>239</v>
      </c>
      <c r="D88" s="53"/>
      <c r="E88" s="54"/>
      <c r="F88" s="54"/>
      <c r="G88" s="54"/>
      <c r="H88" s="55"/>
      <c r="I88" s="55"/>
    </row>
    <row r="89" customFormat="false" ht="13.8" hidden="false" customHeight="false" outlineLevel="0" collapsed="false">
      <c r="A89" s="45" t="s">
        <v>240</v>
      </c>
      <c r="B89" s="51"/>
      <c r="C89" s="52" t="s">
        <v>241</v>
      </c>
      <c r="D89" s="53"/>
      <c r="E89" s="54"/>
      <c r="F89" s="54"/>
      <c r="G89" s="54"/>
      <c r="H89" s="55"/>
      <c r="I89" s="55"/>
    </row>
    <row r="90" customFormat="false" ht="13.8" hidden="false" customHeight="false" outlineLevel="0" collapsed="false">
      <c r="A90" s="45" t="s">
        <v>242</v>
      </c>
      <c r="B90" s="56" t="s">
        <v>243</v>
      </c>
      <c r="C90" s="57" t="s">
        <v>244</v>
      </c>
      <c r="D90" s="58" t="s">
        <v>61</v>
      </c>
      <c r="E90" s="59" t="n">
        <f aca="false">SUM(E75:E78,E82:E84)</f>
        <v>131.5</v>
      </c>
      <c r="F90" s="60" t="n">
        <v>0</v>
      </c>
      <c r="G90" s="59" t="n">
        <f aca="false">E90*F90</f>
        <v>0</v>
      </c>
      <c r="H90" s="61" t="n">
        <v>0</v>
      </c>
      <c r="I90" s="61" t="n">
        <v>0</v>
      </c>
    </row>
    <row r="91" customFormat="false" ht="13.8" hidden="false" customHeight="false" outlineLevel="0" collapsed="false">
      <c r="A91" s="45" t="s">
        <v>245</v>
      </c>
      <c r="B91" s="51"/>
      <c r="C91" s="52" t="s">
        <v>246</v>
      </c>
      <c r="D91" s="53"/>
      <c r="E91" s="54"/>
      <c r="F91" s="54"/>
      <c r="G91" s="54"/>
      <c r="H91" s="55"/>
      <c r="I91" s="55"/>
    </row>
    <row r="92" customFormat="false" ht="13.8" hidden="false" customHeight="false" outlineLevel="0" collapsed="false">
      <c r="A92" s="45" t="s">
        <v>247</v>
      </c>
      <c r="B92" s="51"/>
      <c r="C92" s="52" t="s">
        <v>248</v>
      </c>
      <c r="D92" s="53"/>
      <c r="E92" s="54"/>
      <c r="F92" s="54"/>
      <c r="G92" s="54"/>
      <c r="H92" s="55"/>
      <c r="I92" s="55"/>
    </row>
    <row r="93" customFormat="false" ht="13.8" hidden="false" customHeight="false" outlineLevel="0" collapsed="false">
      <c r="A93" s="45" t="s">
        <v>249</v>
      </c>
      <c r="B93" s="56" t="s">
        <v>250</v>
      </c>
      <c r="C93" s="57" t="s">
        <v>210</v>
      </c>
      <c r="D93" s="58" t="s">
        <v>73</v>
      </c>
      <c r="E93" s="59" t="n">
        <v>16</v>
      </c>
      <c r="F93" s="60" t="n">
        <v>0</v>
      </c>
      <c r="G93" s="59" t="n">
        <f aca="false">E93*F93</f>
        <v>0</v>
      </c>
      <c r="H93" s="61" t="n">
        <v>0</v>
      </c>
      <c r="I93" s="61" t="n">
        <v>0</v>
      </c>
    </row>
    <row r="94" customFormat="false" ht="13.8" hidden="false" customHeight="false" outlineLevel="0" collapsed="false">
      <c r="A94" s="45" t="s">
        <v>251</v>
      </c>
      <c r="B94" s="56" t="s">
        <v>252</v>
      </c>
      <c r="C94" s="57" t="s">
        <v>213</v>
      </c>
      <c r="D94" s="58" t="s">
        <v>73</v>
      </c>
      <c r="E94" s="59" t="n">
        <v>15</v>
      </c>
      <c r="F94" s="60" t="n">
        <v>0</v>
      </c>
      <c r="G94" s="59" t="n">
        <f aca="false">E94*F94</f>
        <v>0</v>
      </c>
      <c r="H94" s="61"/>
      <c r="I94" s="61"/>
    </row>
    <row r="95" customFormat="false" ht="13.8" hidden="false" customHeight="false" outlineLevel="0" collapsed="false">
      <c r="A95" s="45" t="s">
        <v>253</v>
      </c>
      <c r="B95" s="56" t="s">
        <v>254</v>
      </c>
      <c r="C95" s="57" t="s">
        <v>255</v>
      </c>
      <c r="D95" s="58" t="s">
        <v>73</v>
      </c>
      <c r="E95" s="59" t="n">
        <v>21</v>
      </c>
      <c r="F95" s="60" t="n">
        <v>0</v>
      </c>
      <c r="G95" s="59" t="n">
        <f aca="false">E95*F95</f>
        <v>0</v>
      </c>
      <c r="H95" s="61" t="n">
        <v>0</v>
      </c>
      <c r="I95" s="61" t="n">
        <v>0</v>
      </c>
    </row>
    <row r="96" customFormat="false" ht="13.8" hidden="false" customHeight="false" outlineLevel="0" collapsed="false">
      <c r="A96" s="45" t="s">
        <v>256</v>
      </c>
      <c r="B96" s="53"/>
      <c r="C96" s="52" t="s">
        <v>257</v>
      </c>
      <c r="D96" s="53"/>
      <c r="E96" s="54"/>
      <c r="F96" s="54"/>
      <c r="G96" s="54"/>
      <c r="H96" s="55"/>
      <c r="I96" s="55"/>
    </row>
    <row r="97" customFormat="false" ht="13.8" hidden="false" customHeight="false" outlineLevel="0" collapsed="false">
      <c r="A97" s="45" t="s">
        <v>258</v>
      </c>
      <c r="B97" s="58"/>
      <c r="C97" s="57" t="s">
        <v>259</v>
      </c>
      <c r="D97" s="58" t="s">
        <v>73</v>
      </c>
      <c r="E97" s="59" t="n">
        <v>1</v>
      </c>
      <c r="F97" s="60" t="n">
        <v>0</v>
      </c>
      <c r="G97" s="59" t="n">
        <f aca="false">E97*F97</f>
        <v>0</v>
      </c>
      <c r="H97" s="55"/>
      <c r="I97" s="55"/>
    </row>
    <row r="98" customFormat="false" ht="13.8" hidden="false" customHeight="false" outlineLevel="0" collapsed="false">
      <c r="A98" s="45" t="s">
        <v>260</v>
      </c>
      <c r="B98" s="53"/>
      <c r="C98" s="52" t="s">
        <v>261</v>
      </c>
      <c r="D98" s="53"/>
      <c r="E98" s="54"/>
      <c r="F98" s="54"/>
      <c r="G98" s="54"/>
      <c r="H98" s="55"/>
      <c r="I98" s="55"/>
    </row>
    <row r="99" customFormat="false" ht="13.8" hidden="false" customHeight="false" outlineLevel="0" collapsed="false">
      <c r="A99" s="45" t="s">
        <v>262</v>
      </c>
      <c r="B99" s="58"/>
      <c r="C99" s="57" t="s">
        <v>263</v>
      </c>
      <c r="D99" s="58" t="s">
        <v>73</v>
      </c>
      <c r="E99" s="59" t="n">
        <v>6</v>
      </c>
      <c r="F99" s="60" t="n">
        <v>0</v>
      </c>
      <c r="G99" s="59" t="n">
        <f aca="false">E99*F99</f>
        <v>0</v>
      </c>
      <c r="H99" s="55"/>
      <c r="I99" s="55"/>
    </row>
    <row r="100" customFormat="false" ht="13.8" hidden="false" customHeight="false" outlineLevel="0" collapsed="false">
      <c r="A100" s="45" t="s">
        <v>264</v>
      </c>
      <c r="B100" s="51"/>
      <c r="C100" s="62" t="s">
        <v>265</v>
      </c>
      <c r="D100" s="53"/>
      <c r="E100" s="54"/>
      <c r="F100" s="54"/>
      <c r="G100" s="54"/>
      <c r="H100" s="55"/>
      <c r="I100" s="55"/>
    </row>
    <row r="101" customFormat="false" ht="13.8" hidden="false" customHeight="false" outlineLevel="0" collapsed="false">
      <c r="A101" s="45" t="s">
        <v>266</v>
      </c>
      <c r="B101" s="56" t="s">
        <v>267</v>
      </c>
      <c r="C101" s="63" t="s">
        <v>268</v>
      </c>
      <c r="D101" s="58" t="s">
        <v>73</v>
      </c>
      <c r="E101" s="59" t="n">
        <v>7</v>
      </c>
      <c r="F101" s="60" t="n">
        <v>0</v>
      </c>
      <c r="G101" s="59" t="n">
        <f aca="false">E101*F101</f>
        <v>0</v>
      </c>
      <c r="H101" s="55"/>
      <c r="I101" s="55"/>
    </row>
    <row r="102" customFormat="false" ht="13.8" hidden="false" customHeight="false" outlineLevel="0" collapsed="false">
      <c r="A102" s="45" t="s">
        <v>269</v>
      </c>
      <c r="B102" s="51"/>
      <c r="C102" s="52" t="s">
        <v>270</v>
      </c>
      <c r="D102" s="53"/>
      <c r="E102" s="54"/>
      <c r="F102" s="54"/>
      <c r="G102" s="54"/>
      <c r="H102" s="55"/>
      <c r="I102" s="55"/>
    </row>
    <row r="103" customFormat="false" ht="13.8" hidden="false" customHeight="false" outlineLevel="0" collapsed="false">
      <c r="A103" s="45" t="s">
        <v>271</v>
      </c>
      <c r="B103" s="51"/>
      <c r="C103" s="52" t="s">
        <v>272</v>
      </c>
      <c r="D103" s="53"/>
      <c r="E103" s="54"/>
      <c r="F103" s="54"/>
      <c r="G103" s="54"/>
      <c r="H103" s="55"/>
      <c r="I103" s="55"/>
    </row>
    <row r="104" customFormat="false" ht="13.8" hidden="false" customHeight="false" outlineLevel="0" collapsed="false">
      <c r="A104" s="45" t="s">
        <v>273</v>
      </c>
      <c r="B104" s="56"/>
      <c r="C104" s="57" t="s">
        <v>235</v>
      </c>
      <c r="D104" s="58" t="s">
        <v>61</v>
      </c>
      <c r="E104" s="59" t="n">
        <v>29</v>
      </c>
      <c r="F104" s="60" t="n">
        <v>0</v>
      </c>
      <c r="G104" s="59" t="n">
        <f aca="false">E104*F104</f>
        <v>0</v>
      </c>
      <c r="H104" s="61" t="n">
        <v>0</v>
      </c>
      <c r="I104" s="61" t="n">
        <v>0</v>
      </c>
    </row>
    <row r="105" customFormat="false" ht="13.8" hidden="false" customHeight="false" outlineLevel="0" collapsed="false">
      <c r="A105" s="45" t="s">
        <v>274</v>
      </c>
      <c r="B105" s="62"/>
      <c r="C105" s="52" t="s">
        <v>275</v>
      </c>
      <c r="D105" s="67"/>
      <c r="E105" s="68"/>
      <c r="F105" s="68"/>
      <c r="G105" s="68"/>
      <c r="H105" s="61"/>
      <c r="I105" s="61"/>
    </row>
    <row r="106" customFormat="false" ht="13.8" hidden="false" customHeight="false" outlineLevel="0" collapsed="false">
      <c r="A106" s="45" t="s">
        <v>276</v>
      </c>
      <c r="B106" s="62"/>
      <c r="C106" s="52" t="s">
        <v>277</v>
      </c>
      <c r="D106" s="67"/>
      <c r="E106" s="68"/>
      <c r="F106" s="68"/>
      <c r="G106" s="68"/>
      <c r="H106" s="61"/>
      <c r="I106" s="61"/>
    </row>
    <row r="107" customFormat="false" ht="13.8" hidden="false" customHeight="false" outlineLevel="0" collapsed="false">
      <c r="A107" s="45" t="s">
        <v>278</v>
      </c>
      <c r="B107" s="56" t="s">
        <v>279</v>
      </c>
      <c r="C107" s="57" t="s">
        <v>280</v>
      </c>
      <c r="D107" s="58" t="s">
        <v>73</v>
      </c>
      <c r="E107" s="59" t="n">
        <v>3</v>
      </c>
      <c r="F107" s="60" t="n">
        <v>0</v>
      </c>
      <c r="G107" s="59" t="n">
        <f aca="false">E107*F107</f>
        <v>0</v>
      </c>
      <c r="H107" s="61"/>
      <c r="I107" s="61"/>
    </row>
    <row r="108" customFormat="false" ht="13.8" hidden="false" customHeight="false" outlineLevel="0" collapsed="false">
      <c r="A108" s="45" t="s">
        <v>281</v>
      </c>
      <c r="B108" s="56" t="s">
        <v>282</v>
      </c>
      <c r="C108" s="57" t="s">
        <v>283</v>
      </c>
      <c r="D108" s="58" t="s">
        <v>73</v>
      </c>
      <c r="E108" s="59" t="n">
        <v>1</v>
      </c>
      <c r="F108" s="60" t="n">
        <v>0</v>
      </c>
      <c r="G108" s="59" t="n">
        <f aca="false">E108*F108</f>
        <v>0</v>
      </c>
      <c r="H108" s="61"/>
      <c r="I108" s="61"/>
    </row>
    <row r="109" customFormat="false" ht="13.8" hidden="false" customHeight="false" outlineLevel="0" collapsed="false">
      <c r="A109" s="45" t="s">
        <v>284</v>
      </c>
      <c r="B109" s="62"/>
      <c r="C109" s="52" t="s">
        <v>285</v>
      </c>
      <c r="D109" s="67"/>
      <c r="E109" s="68"/>
      <c r="F109" s="68"/>
      <c r="G109" s="68"/>
      <c r="H109" s="61"/>
      <c r="I109" s="61"/>
    </row>
    <row r="110" customFormat="false" ht="13.8" hidden="false" customHeight="false" outlineLevel="0" collapsed="false">
      <c r="A110" s="45" t="s">
        <v>286</v>
      </c>
      <c r="B110" s="62"/>
      <c r="C110" s="52" t="s">
        <v>287</v>
      </c>
      <c r="D110" s="67"/>
      <c r="E110" s="68"/>
      <c r="F110" s="68"/>
      <c r="G110" s="68"/>
      <c r="H110" s="61"/>
      <c r="I110" s="61"/>
    </row>
    <row r="111" customFormat="false" ht="13.8" hidden="false" customHeight="false" outlineLevel="0" collapsed="false">
      <c r="A111" s="45" t="s">
        <v>288</v>
      </c>
      <c r="B111" s="56" t="s">
        <v>289</v>
      </c>
      <c r="C111" s="57" t="s">
        <v>283</v>
      </c>
      <c r="D111" s="58" t="s">
        <v>73</v>
      </c>
      <c r="E111" s="59" t="n">
        <v>1</v>
      </c>
      <c r="F111" s="60" t="n">
        <v>0</v>
      </c>
      <c r="G111" s="59" t="n">
        <f aca="false">E111*F111</f>
        <v>0</v>
      </c>
      <c r="H111" s="61"/>
      <c r="I111" s="61"/>
    </row>
    <row r="112" customFormat="false" ht="13.8" hidden="false" customHeight="false" outlineLevel="0" collapsed="false">
      <c r="A112" s="45" t="s">
        <v>290</v>
      </c>
      <c r="B112" s="51"/>
      <c r="C112" s="52" t="s">
        <v>291</v>
      </c>
      <c r="D112" s="53"/>
      <c r="E112" s="54"/>
      <c r="F112" s="54"/>
      <c r="G112" s="54"/>
      <c r="H112" s="55"/>
      <c r="I112" s="55"/>
    </row>
    <row r="113" customFormat="false" ht="13.8" hidden="false" customHeight="false" outlineLevel="0" collapsed="false">
      <c r="A113" s="45" t="s">
        <v>292</v>
      </c>
      <c r="B113" s="56" t="s">
        <v>293</v>
      </c>
      <c r="C113" s="57" t="s">
        <v>294</v>
      </c>
      <c r="D113" s="58" t="s">
        <v>295</v>
      </c>
      <c r="E113" s="59" t="n">
        <v>24</v>
      </c>
      <c r="F113" s="60" t="n">
        <v>0</v>
      </c>
      <c r="G113" s="59" t="n">
        <f aca="false">E113*F113</f>
        <v>0</v>
      </c>
      <c r="H113" s="61" t="n">
        <v>0</v>
      </c>
      <c r="I113" s="61" t="n">
        <v>0</v>
      </c>
    </row>
    <row r="114" customFormat="false" ht="13.8" hidden="false" customHeight="false" outlineLevel="0" collapsed="false">
      <c r="A114" s="45" t="s">
        <v>296</v>
      </c>
      <c r="B114" s="56"/>
      <c r="C114" s="57"/>
      <c r="D114" s="58"/>
      <c r="E114" s="59"/>
      <c r="F114" s="59"/>
      <c r="G114" s="59"/>
      <c r="H114" s="61"/>
      <c r="I114" s="61"/>
    </row>
    <row r="115" customFormat="false" ht="13.8" hidden="false" customHeight="false" outlineLevel="0" collapsed="false">
      <c r="A115" s="45" t="s">
        <v>297</v>
      </c>
      <c r="B115" s="51"/>
      <c r="C115" s="52" t="s">
        <v>298</v>
      </c>
      <c r="D115" s="53"/>
      <c r="E115" s="54"/>
      <c r="F115" s="54"/>
      <c r="G115" s="54"/>
      <c r="H115" s="55"/>
      <c r="I115" s="55"/>
    </row>
    <row r="116" customFormat="false" ht="13.8" hidden="false" customHeight="false" outlineLevel="0" collapsed="false">
      <c r="A116" s="45" t="s">
        <v>299</v>
      </c>
      <c r="B116" s="69" t="s">
        <v>300</v>
      </c>
      <c r="C116" s="70" t="s">
        <v>165</v>
      </c>
      <c r="D116" s="71" t="s">
        <v>301</v>
      </c>
      <c r="E116" s="72" t="n">
        <v>2.25</v>
      </c>
      <c r="F116" s="73" t="n">
        <f aca="false">SUM(G72:G114)*0.01</f>
        <v>0</v>
      </c>
      <c r="G116" s="72" t="n">
        <f aca="false">E116*F116</f>
        <v>0</v>
      </c>
      <c r="H116" s="74" t="n">
        <v>0</v>
      </c>
      <c r="I116" s="74" t="n">
        <v>0</v>
      </c>
    </row>
    <row r="117" customFormat="false" ht="13.8" hidden="false" customHeight="false" outlineLevel="0" collapsed="false">
      <c r="A117" s="45" t="s">
        <v>302</v>
      </c>
      <c r="B117" s="48"/>
      <c r="C117" s="64" t="s">
        <v>303</v>
      </c>
      <c r="D117" s="65"/>
      <c r="E117" s="66"/>
      <c r="F117" s="66"/>
      <c r="G117" s="66" t="n">
        <f aca="false">SUM(G72:G116)</f>
        <v>0</v>
      </c>
      <c r="H117" s="50"/>
      <c r="I117" s="50" t="n">
        <v>3133.22</v>
      </c>
    </row>
    <row r="118" customFormat="false" ht="13.8" hidden="false" customHeight="false" outlineLevel="0" collapsed="false">
      <c r="A118" s="45" t="s">
        <v>304</v>
      </c>
      <c r="B118" s="56"/>
      <c r="C118" s="57"/>
      <c r="D118" s="58"/>
      <c r="E118" s="59"/>
      <c r="F118" s="59"/>
      <c r="G118" s="59"/>
      <c r="H118" s="61"/>
      <c r="I118" s="61"/>
    </row>
    <row r="119" customFormat="false" ht="13.8" hidden="false" customHeight="false" outlineLevel="0" collapsed="false">
      <c r="A119" s="45" t="s">
        <v>305</v>
      </c>
      <c r="B119" s="48"/>
      <c r="C119" s="64" t="s">
        <v>35</v>
      </c>
      <c r="D119" s="65"/>
      <c r="E119" s="66"/>
      <c r="F119" s="66"/>
      <c r="G119" s="66"/>
      <c r="H119" s="50"/>
      <c r="I119" s="50"/>
    </row>
    <row r="120" customFormat="false" ht="13.8" hidden="false" customHeight="false" outlineLevel="0" collapsed="false">
      <c r="A120" s="45" t="s">
        <v>306</v>
      </c>
      <c r="B120" s="51"/>
      <c r="C120" s="52" t="s">
        <v>307</v>
      </c>
      <c r="D120" s="53"/>
      <c r="E120" s="54"/>
      <c r="F120" s="54"/>
      <c r="G120" s="54"/>
      <c r="H120" s="55"/>
      <c r="I120" s="55"/>
    </row>
    <row r="121" customFormat="false" ht="15" hidden="false" customHeight="true" outlineLevel="0" collapsed="false">
      <c r="A121" s="45" t="s">
        <v>308</v>
      </c>
      <c r="B121" s="51"/>
      <c r="C121" s="52" t="s">
        <v>309</v>
      </c>
      <c r="D121" s="53"/>
      <c r="E121" s="54"/>
      <c r="F121" s="54"/>
      <c r="G121" s="54"/>
      <c r="H121" s="55"/>
      <c r="I121" s="55"/>
    </row>
    <row r="122" customFormat="false" ht="13.8" hidden="false" customHeight="false" outlineLevel="0" collapsed="false">
      <c r="A122" s="45" t="s">
        <v>310</v>
      </c>
      <c r="B122" s="51"/>
      <c r="C122" s="52" t="s">
        <v>311</v>
      </c>
      <c r="D122" s="53"/>
      <c r="E122" s="54"/>
      <c r="F122" s="54"/>
      <c r="G122" s="54"/>
      <c r="H122" s="55"/>
      <c r="I122" s="55"/>
    </row>
    <row r="123" customFormat="false" ht="13.8" hidden="false" customHeight="false" outlineLevel="0" collapsed="false">
      <c r="A123" s="45" t="s">
        <v>312</v>
      </c>
      <c r="B123" s="56"/>
      <c r="C123" s="57" t="s">
        <v>313</v>
      </c>
      <c r="D123" s="58" t="s">
        <v>61</v>
      </c>
      <c r="E123" s="59" t="n">
        <v>28</v>
      </c>
      <c r="F123" s="60" t="n">
        <v>0</v>
      </c>
      <c r="G123" s="72" t="n">
        <f aca="false">E123*F123</f>
        <v>0</v>
      </c>
      <c r="H123" s="61" t="n">
        <v>3.99</v>
      </c>
      <c r="I123" s="61" t="n">
        <v>674.31</v>
      </c>
    </row>
    <row r="124" customFormat="false" ht="13.8" hidden="false" customHeight="false" outlineLevel="0" collapsed="false">
      <c r="A124" s="45" t="s">
        <v>314</v>
      </c>
      <c r="B124" s="56"/>
      <c r="C124" s="57" t="s">
        <v>315</v>
      </c>
      <c r="D124" s="58" t="s">
        <v>61</v>
      </c>
      <c r="E124" s="59" t="n">
        <v>40</v>
      </c>
      <c r="F124" s="60" t="n">
        <v>0</v>
      </c>
      <c r="G124" s="72" t="n">
        <f aca="false">E124*F124</f>
        <v>0</v>
      </c>
      <c r="H124" s="61" t="n">
        <v>5.18</v>
      </c>
      <c r="I124" s="61" t="n">
        <v>492.1</v>
      </c>
    </row>
    <row r="125" customFormat="false" ht="13.8" hidden="false" customHeight="false" outlineLevel="0" collapsed="false">
      <c r="A125" s="45" t="s">
        <v>316</v>
      </c>
      <c r="B125" s="56"/>
      <c r="C125" s="57" t="s">
        <v>317</v>
      </c>
      <c r="D125" s="58" t="s">
        <v>61</v>
      </c>
      <c r="E125" s="59" t="n">
        <v>23.5</v>
      </c>
      <c r="F125" s="60" t="n">
        <v>0</v>
      </c>
      <c r="G125" s="72" t="n">
        <f aca="false">E125*F125</f>
        <v>0</v>
      </c>
      <c r="H125" s="61" t="n">
        <v>5.35</v>
      </c>
      <c r="I125" s="61" t="n">
        <v>117.7</v>
      </c>
    </row>
    <row r="126" customFormat="false" ht="13.8" hidden="false" customHeight="false" outlineLevel="0" collapsed="false">
      <c r="A126" s="45" t="s">
        <v>318</v>
      </c>
      <c r="B126" s="56"/>
      <c r="C126" s="57" t="s">
        <v>319</v>
      </c>
      <c r="D126" s="58" t="s">
        <v>61</v>
      </c>
      <c r="E126" s="59" t="n">
        <v>4.5</v>
      </c>
      <c r="F126" s="60" t="n">
        <v>0</v>
      </c>
      <c r="G126" s="72" t="n">
        <f aca="false">E126*F126</f>
        <v>0</v>
      </c>
      <c r="H126" s="61" t="n">
        <v>5.63</v>
      </c>
      <c r="I126" s="61" t="n">
        <v>112.6</v>
      </c>
    </row>
    <row r="127" customFormat="false" ht="13.8" hidden="false" customHeight="false" outlineLevel="0" collapsed="false">
      <c r="A127" s="45" t="s">
        <v>320</v>
      </c>
      <c r="B127" s="56"/>
      <c r="C127" s="57" t="s">
        <v>321</v>
      </c>
      <c r="D127" s="58" t="s">
        <v>61</v>
      </c>
      <c r="E127" s="59" t="n">
        <v>0.5</v>
      </c>
      <c r="F127" s="60" t="n">
        <v>0</v>
      </c>
      <c r="G127" s="72" t="n">
        <f aca="false">E127*F127</f>
        <v>0</v>
      </c>
      <c r="H127" s="61"/>
      <c r="I127" s="61"/>
    </row>
    <row r="128" customFormat="false" ht="13.8" hidden="false" customHeight="false" outlineLevel="0" collapsed="false">
      <c r="A128" s="45" t="s">
        <v>322</v>
      </c>
      <c r="B128" s="51"/>
      <c r="C128" s="52" t="s">
        <v>307</v>
      </c>
      <c r="D128" s="53"/>
      <c r="E128" s="54"/>
      <c r="F128" s="54"/>
      <c r="G128" s="54"/>
      <c r="H128" s="55"/>
      <c r="I128" s="55"/>
    </row>
    <row r="129" customFormat="false" ht="15" hidden="false" customHeight="true" outlineLevel="0" collapsed="false">
      <c r="A129" s="45" t="s">
        <v>323</v>
      </c>
      <c r="B129" s="51"/>
      <c r="C129" s="52" t="s">
        <v>309</v>
      </c>
      <c r="D129" s="53"/>
      <c r="E129" s="54"/>
      <c r="F129" s="54"/>
      <c r="G129" s="54"/>
      <c r="H129" s="55"/>
      <c r="I129" s="55"/>
    </row>
    <row r="130" customFormat="false" ht="13.8" hidden="false" customHeight="false" outlineLevel="0" collapsed="false">
      <c r="A130" s="45" t="s">
        <v>324</v>
      </c>
      <c r="B130" s="51"/>
      <c r="C130" s="52" t="s">
        <v>325</v>
      </c>
      <c r="D130" s="53"/>
      <c r="E130" s="54"/>
      <c r="F130" s="54"/>
      <c r="G130" s="54"/>
      <c r="H130" s="55"/>
      <c r="I130" s="55"/>
    </row>
    <row r="131" customFormat="false" ht="13.8" hidden="false" customHeight="false" outlineLevel="0" collapsed="false">
      <c r="A131" s="45" t="s">
        <v>326</v>
      </c>
      <c r="B131" s="56"/>
      <c r="C131" s="57" t="s">
        <v>327</v>
      </c>
      <c r="D131" s="58" t="s">
        <v>61</v>
      </c>
      <c r="E131" s="59" t="n">
        <v>1.5</v>
      </c>
      <c r="F131" s="60" t="n">
        <v>0</v>
      </c>
      <c r="G131" s="72" t="n">
        <f aca="false">E131*F131</f>
        <v>0</v>
      </c>
      <c r="H131" s="61" t="n">
        <v>5.94</v>
      </c>
      <c r="I131" s="61" t="n">
        <v>133.65</v>
      </c>
    </row>
    <row r="132" customFormat="false" ht="13.8" hidden="false" customHeight="false" outlineLevel="0" collapsed="false">
      <c r="A132" s="45" t="s">
        <v>328</v>
      </c>
      <c r="B132" s="51"/>
      <c r="C132" s="52" t="s">
        <v>329</v>
      </c>
      <c r="D132" s="53"/>
      <c r="E132" s="54"/>
      <c r="F132" s="54"/>
      <c r="G132" s="54"/>
      <c r="H132" s="55"/>
      <c r="I132" s="55"/>
    </row>
    <row r="133" customFormat="false" ht="13.8" hidden="false" customHeight="false" outlineLevel="0" collapsed="false">
      <c r="A133" s="45" t="s">
        <v>330</v>
      </c>
      <c r="B133" s="51"/>
      <c r="C133" s="52" t="s">
        <v>331</v>
      </c>
      <c r="D133" s="53"/>
      <c r="E133" s="54"/>
      <c r="F133" s="54"/>
      <c r="G133" s="54"/>
      <c r="H133" s="55"/>
      <c r="I133" s="55"/>
    </row>
    <row r="134" customFormat="false" ht="13.8" hidden="false" customHeight="false" outlineLevel="0" collapsed="false">
      <c r="A134" s="45" t="s">
        <v>332</v>
      </c>
      <c r="B134" s="51"/>
      <c r="C134" s="52" t="s">
        <v>333</v>
      </c>
      <c r="D134" s="53"/>
      <c r="E134" s="54"/>
      <c r="F134" s="54"/>
      <c r="G134" s="54"/>
      <c r="H134" s="55"/>
      <c r="I134" s="55"/>
    </row>
    <row r="135" customFormat="false" ht="13.8" hidden="false" customHeight="false" outlineLevel="0" collapsed="false">
      <c r="A135" s="45" t="s">
        <v>334</v>
      </c>
      <c r="B135" s="56"/>
      <c r="C135" s="57" t="s">
        <v>335</v>
      </c>
      <c r="D135" s="58" t="s">
        <v>61</v>
      </c>
      <c r="E135" s="59" t="n">
        <v>23</v>
      </c>
      <c r="F135" s="60" t="n">
        <v>0</v>
      </c>
      <c r="G135" s="72" t="n">
        <f aca="false">E135*F135</f>
        <v>0</v>
      </c>
      <c r="H135" s="61" t="n">
        <v>0.43</v>
      </c>
      <c r="I135" s="61" t="n">
        <v>69.66</v>
      </c>
    </row>
    <row r="136" customFormat="false" ht="13.8" hidden="false" customHeight="false" outlineLevel="0" collapsed="false">
      <c r="A136" s="45" t="s">
        <v>336</v>
      </c>
      <c r="B136" s="56"/>
      <c r="C136" s="57" t="s">
        <v>337</v>
      </c>
      <c r="D136" s="58" t="s">
        <v>61</v>
      </c>
      <c r="E136" s="59" t="n">
        <v>41</v>
      </c>
      <c r="F136" s="60" t="n">
        <v>0</v>
      </c>
      <c r="G136" s="72" t="n">
        <f aca="false">E136*F136</f>
        <v>0</v>
      </c>
      <c r="H136" s="61" t="n">
        <v>0.53</v>
      </c>
      <c r="I136" s="61" t="n">
        <v>42.4</v>
      </c>
    </row>
    <row r="137" customFormat="false" ht="13.8" hidden="false" customHeight="false" outlineLevel="0" collapsed="false">
      <c r="A137" s="45" t="s">
        <v>338</v>
      </c>
      <c r="B137" s="56"/>
      <c r="C137" s="57" t="s">
        <v>339</v>
      </c>
      <c r="D137" s="58" t="s">
        <v>61</v>
      </c>
      <c r="E137" s="59" t="n">
        <v>10</v>
      </c>
      <c r="F137" s="60" t="n">
        <v>0</v>
      </c>
      <c r="G137" s="72" t="n">
        <f aca="false">E137*F137</f>
        <v>0</v>
      </c>
      <c r="H137" s="61" t="n">
        <v>0.73</v>
      </c>
      <c r="I137" s="61" t="n">
        <v>18.25</v>
      </c>
    </row>
    <row r="138" customFormat="false" ht="13.8" hidden="false" customHeight="false" outlineLevel="0" collapsed="false">
      <c r="A138" s="45" t="s">
        <v>340</v>
      </c>
      <c r="B138" s="56"/>
      <c r="C138" s="57" t="s">
        <v>341</v>
      </c>
      <c r="D138" s="58" t="s">
        <v>61</v>
      </c>
      <c r="E138" s="59" t="n">
        <v>5</v>
      </c>
      <c r="F138" s="60" t="n">
        <v>0</v>
      </c>
      <c r="G138" s="72" t="n">
        <f aca="false">E138*F138</f>
        <v>0</v>
      </c>
      <c r="H138" s="61" t="n">
        <v>1.02</v>
      </c>
      <c r="I138" s="61" t="n">
        <v>21.42</v>
      </c>
    </row>
    <row r="139" customFormat="false" ht="13.8" hidden="false" customHeight="false" outlineLevel="0" collapsed="false">
      <c r="A139" s="45" t="s">
        <v>342</v>
      </c>
      <c r="B139" s="51"/>
      <c r="C139" s="52" t="s">
        <v>329</v>
      </c>
      <c r="D139" s="53"/>
      <c r="E139" s="54"/>
      <c r="F139" s="54"/>
      <c r="G139" s="54"/>
      <c r="H139" s="55"/>
      <c r="I139" s="55"/>
    </row>
    <row r="140" customFormat="false" ht="13.8" hidden="false" customHeight="false" outlineLevel="0" collapsed="false">
      <c r="A140" s="45" t="s">
        <v>343</v>
      </c>
      <c r="B140" s="51"/>
      <c r="C140" s="52" t="s">
        <v>331</v>
      </c>
      <c r="D140" s="53"/>
      <c r="E140" s="54"/>
      <c r="F140" s="54"/>
      <c r="G140" s="54"/>
      <c r="H140" s="55"/>
      <c r="I140" s="55"/>
    </row>
    <row r="141" customFormat="false" ht="13.8" hidden="false" customHeight="false" outlineLevel="0" collapsed="false">
      <c r="A141" s="45" t="s">
        <v>344</v>
      </c>
      <c r="B141" s="51"/>
      <c r="C141" s="52" t="s">
        <v>345</v>
      </c>
      <c r="D141" s="53"/>
      <c r="E141" s="54"/>
      <c r="F141" s="54"/>
      <c r="G141" s="54"/>
      <c r="H141" s="55"/>
      <c r="I141" s="55"/>
    </row>
    <row r="142" customFormat="false" ht="13.8" hidden="false" customHeight="false" outlineLevel="0" collapsed="false">
      <c r="A142" s="45" t="s">
        <v>346</v>
      </c>
      <c r="B142" s="56" t="s">
        <v>347</v>
      </c>
      <c r="C142" s="57" t="s">
        <v>337</v>
      </c>
      <c r="D142" s="58" t="s">
        <v>61</v>
      </c>
      <c r="E142" s="59" t="n">
        <v>1</v>
      </c>
      <c r="F142" s="60" t="n">
        <v>0</v>
      </c>
      <c r="G142" s="72" t="n">
        <f aca="false">E142*F142</f>
        <v>0</v>
      </c>
      <c r="H142" s="61" t="n">
        <v>0.43</v>
      </c>
      <c r="I142" s="61" t="n">
        <v>92.88</v>
      </c>
    </row>
    <row r="143" customFormat="false" ht="13.8" hidden="false" customHeight="false" outlineLevel="0" collapsed="false">
      <c r="A143" s="45" t="s">
        <v>348</v>
      </c>
      <c r="B143" s="56" t="s">
        <v>349</v>
      </c>
      <c r="C143" s="57" t="s">
        <v>341</v>
      </c>
      <c r="D143" s="58" t="s">
        <v>61</v>
      </c>
      <c r="E143" s="59" t="n">
        <v>1.5</v>
      </c>
      <c r="F143" s="60" t="n">
        <v>0</v>
      </c>
      <c r="G143" s="72" t="n">
        <f aca="false">E143*F143</f>
        <v>0</v>
      </c>
      <c r="H143" s="61" t="n">
        <v>1.02</v>
      </c>
      <c r="I143" s="61" t="n">
        <v>56.1</v>
      </c>
    </row>
    <row r="144" customFormat="false" ht="13.8" hidden="false" customHeight="false" outlineLevel="0" collapsed="false">
      <c r="A144" s="45" t="s">
        <v>350</v>
      </c>
      <c r="B144" s="51"/>
      <c r="C144" s="62" t="s">
        <v>351</v>
      </c>
      <c r="D144" s="51"/>
      <c r="E144" s="54"/>
      <c r="F144" s="54"/>
      <c r="G144" s="54"/>
      <c r="H144" s="61"/>
      <c r="I144" s="61"/>
    </row>
    <row r="145" customFormat="false" ht="13.8" hidden="false" customHeight="false" outlineLevel="0" collapsed="false">
      <c r="A145" s="45" t="s">
        <v>352</v>
      </c>
      <c r="B145" s="56"/>
      <c r="C145" s="63" t="s">
        <v>353</v>
      </c>
      <c r="D145" s="56" t="s">
        <v>61</v>
      </c>
      <c r="E145" s="59" t="n">
        <v>1</v>
      </c>
      <c r="F145" s="60" t="n">
        <v>0</v>
      </c>
      <c r="G145" s="72" t="n">
        <f aca="false">E145*F145</f>
        <v>0</v>
      </c>
      <c r="H145" s="61"/>
      <c r="I145" s="61"/>
    </row>
    <row r="146" customFormat="false" ht="13.8" hidden="false" customHeight="false" outlineLevel="0" collapsed="false">
      <c r="A146" s="45" t="s">
        <v>354</v>
      </c>
      <c r="B146" s="56"/>
      <c r="C146" s="63" t="s">
        <v>355</v>
      </c>
      <c r="D146" s="56" t="s">
        <v>61</v>
      </c>
      <c r="E146" s="59" t="n">
        <v>1.5</v>
      </c>
      <c r="F146" s="60" t="n">
        <v>0</v>
      </c>
      <c r="G146" s="72" t="n">
        <f aca="false">E146*F146</f>
        <v>0</v>
      </c>
      <c r="H146" s="61"/>
      <c r="I146" s="61"/>
    </row>
    <row r="147" customFormat="false" ht="13.8" hidden="false" customHeight="false" outlineLevel="0" collapsed="false">
      <c r="A147" s="45" t="s">
        <v>356</v>
      </c>
      <c r="B147" s="56"/>
      <c r="C147" s="63" t="s">
        <v>357</v>
      </c>
      <c r="D147" s="56" t="s">
        <v>61</v>
      </c>
      <c r="E147" s="59" t="n">
        <v>1.5</v>
      </c>
      <c r="F147" s="60" t="n">
        <v>0</v>
      </c>
      <c r="G147" s="72" t="n">
        <f aca="false">E147*F147</f>
        <v>0</v>
      </c>
      <c r="H147" s="61"/>
      <c r="I147" s="61"/>
    </row>
    <row r="148" customFormat="false" ht="13.8" hidden="false" customHeight="false" outlineLevel="0" collapsed="false">
      <c r="A148" s="45" t="s">
        <v>358</v>
      </c>
      <c r="B148" s="51"/>
      <c r="C148" s="62" t="s">
        <v>359</v>
      </c>
      <c r="D148" s="51"/>
      <c r="E148" s="54"/>
      <c r="F148" s="54"/>
      <c r="G148" s="54"/>
      <c r="H148" s="61"/>
      <c r="I148" s="61"/>
    </row>
    <row r="149" customFormat="false" ht="13.8" hidden="false" customHeight="false" outlineLevel="0" collapsed="false">
      <c r="A149" s="45" t="s">
        <v>360</v>
      </c>
      <c r="B149" s="56" t="s">
        <v>361</v>
      </c>
      <c r="C149" s="63" t="s">
        <v>362</v>
      </c>
      <c r="D149" s="56" t="s">
        <v>61</v>
      </c>
      <c r="E149" s="59" t="n">
        <f aca="false">SUM(E123:E126,E135:E138,E142:E143)</f>
        <v>177.5</v>
      </c>
      <c r="F149" s="60" t="n">
        <v>0</v>
      </c>
      <c r="G149" s="72" t="n">
        <f aca="false">E149*F149</f>
        <v>0</v>
      </c>
      <c r="H149" s="61"/>
      <c r="I149" s="61"/>
    </row>
    <row r="150" customFormat="false" ht="13.8" hidden="false" customHeight="false" outlineLevel="0" collapsed="false">
      <c r="A150" s="45" t="s">
        <v>363</v>
      </c>
      <c r="B150" s="56" t="s">
        <v>364</v>
      </c>
      <c r="C150" s="63" t="s">
        <v>365</v>
      </c>
      <c r="D150" s="56" t="s">
        <v>61</v>
      </c>
      <c r="E150" s="59" t="n">
        <f aca="false">SUM(E127,E131)</f>
        <v>2</v>
      </c>
      <c r="F150" s="60" t="n">
        <v>0</v>
      </c>
      <c r="G150" s="72" t="n">
        <f aca="false">E150*F150</f>
        <v>0</v>
      </c>
      <c r="H150" s="61"/>
      <c r="I150" s="61"/>
    </row>
    <row r="151" customFormat="false" ht="13.8" hidden="false" customHeight="false" outlineLevel="0" collapsed="false">
      <c r="A151" s="45" t="s">
        <v>366</v>
      </c>
      <c r="B151" s="51"/>
      <c r="C151" s="52" t="s">
        <v>367</v>
      </c>
      <c r="D151" s="53"/>
      <c r="E151" s="54"/>
      <c r="F151" s="54"/>
      <c r="G151" s="54"/>
      <c r="H151" s="55"/>
      <c r="I151" s="55"/>
    </row>
    <row r="152" customFormat="false" ht="13.8" hidden="false" customHeight="false" outlineLevel="0" collapsed="false">
      <c r="A152" s="45" t="s">
        <v>368</v>
      </c>
      <c r="B152" s="56" t="s">
        <v>369</v>
      </c>
      <c r="C152" s="57" t="s">
        <v>370</v>
      </c>
      <c r="D152" s="58" t="s">
        <v>61</v>
      </c>
      <c r="E152" s="59" t="n">
        <f aca="false">SUM(E149:E150)</f>
        <v>179.5</v>
      </c>
      <c r="F152" s="60" t="n">
        <v>0</v>
      </c>
      <c r="G152" s="72" t="n">
        <f aca="false">E152*F152</f>
        <v>0</v>
      </c>
      <c r="H152" s="61" t="n">
        <v>0.01</v>
      </c>
      <c r="I152" s="61" t="n">
        <v>23.92</v>
      </c>
    </row>
    <row r="153" customFormat="false" ht="13.8" hidden="false" customHeight="false" outlineLevel="0" collapsed="false">
      <c r="A153" s="45" t="s">
        <v>371</v>
      </c>
      <c r="B153" s="51"/>
      <c r="C153" s="52" t="s">
        <v>372</v>
      </c>
      <c r="D153" s="53"/>
      <c r="E153" s="54"/>
      <c r="F153" s="54"/>
      <c r="G153" s="54"/>
      <c r="H153" s="55"/>
      <c r="I153" s="55"/>
    </row>
    <row r="154" customFormat="false" ht="13.8" hidden="false" customHeight="false" outlineLevel="0" collapsed="false">
      <c r="A154" s="45" t="s">
        <v>373</v>
      </c>
      <c r="B154" s="56" t="s">
        <v>374</v>
      </c>
      <c r="C154" s="57" t="s">
        <v>375</v>
      </c>
      <c r="D154" s="58" t="s">
        <v>73</v>
      </c>
      <c r="E154" s="59" t="n">
        <v>72</v>
      </c>
      <c r="F154" s="60" t="n">
        <v>0</v>
      </c>
      <c r="G154" s="72" t="n">
        <f aca="false">E154*F154</f>
        <v>0</v>
      </c>
      <c r="H154" s="61" t="n">
        <v>0</v>
      </c>
      <c r="I154" s="61" t="n">
        <v>0</v>
      </c>
    </row>
    <row r="155" customFormat="false" ht="13.8" hidden="false" customHeight="false" outlineLevel="0" collapsed="false">
      <c r="A155" s="45" t="s">
        <v>376</v>
      </c>
      <c r="B155" s="51"/>
      <c r="C155" s="52" t="s">
        <v>377</v>
      </c>
      <c r="D155" s="53"/>
      <c r="E155" s="54"/>
      <c r="F155" s="54"/>
      <c r="G155" s="54"/>
      <c r="H155" s="55"/>
      <c r="I155" s="55"/>
    </row>
    <row r="156" customFormat="false" ht="13.8" hidden="false" customHeight="false" outlineLevel="0" collapsed="false">
      <c r="A156" s="45" t="s">
        <v>378</v>
      </c>
      <c r="B156" s="56" t="s">
        <v>379</v>
      </c>
      <c r="C156" s="57" t="s">
        <v>380</v>
      </c>
      <c r="D156" s="58" t="s">
        <v>73</v>
      </c>
      <c r="E156" s="59" t="n">
        <v>72</v>
      </c>
      <c r="F156" s="60" t="n">
        <v>0</v>
      </c>
      <c r="G156" s="72" t="n">
        <f aca="false">E156*F156</f>
        <v>0</v>
      </c>
      <c r="H156" s="61" t="n">
        <v>0.18</v>
      </c>
      <c r="I156" s="61" t="n">
        <v>46.26</v>
      </c>
    </row>
    <row r="157" customFormat="false" ht="13.8" hidden="false" customHeight="false" outlineLevel="0" collapsed="false">
      <c r="A157" s="45" t="s">
        <v>381</v>
      </c>
      <c r="B157" s="51"/>
      <c r="C157" s="52" t="s">
        <v>257</v>
      </c>
      <c r="D157" s="51"/>
      <c r="E157" s="54"/>
      <c r="F157" s="54"/>
      <c r="G157" s="54"/>
      <c r="H157" s="61"/>
      <c r="I157" s="61"/>
    </row>
    <row r="158" customFormat="false" ht="13.8" hidden="false" customHeight="false" outlineLevel="0" collapsed="false">
      <c r="A158" s="45" t="s">
        <v>382</v>
      </c>
      <c r="B158" s="56"/>
      <c r="C158" s="57" t="s">
        <v>383</v>
      </c>
      <c r="D158" s="56" t="s">
        <v>73</v>
      </c>
      <c r="E158" s="59" t="n">
        <v>3</v>
      </c>
      <c r="F158" s="60" t="n">
        <v>0</v>
      </c>
      <c r="G158" s="59" t="n">
        <f aca="false">E158*F158</f>
        <v>0</v>
      </c>
      <c r="H158" s="61"/>
      <c r="I158" s="61"/>
    </row>
    <row r="159" customFormat="false" ht="13.8" hidden="false" customHeight="false" outlineLevel="0" collapsed="false">
      <c r="A159" s="45" t="s">
        <v>384</v>
      </c>
      <c r="B159" s="53"/>
      <c r="C159" s="62" t="s">
        <v>385</v>
      </c>
      <c r="D159" s="53"/>
      <c r="E159" s="54"/>
      <c r="F159" s="54"/>
      <c r="G159" s="54"/>
      <c r="H159" s="61"/>
      <c r="I159" s="61"/>
    </row>
    <row r="160" customFormat="false" ht="18" hidden="false" customHeight="false" outlineLevel="0" collapsed="false">
      <c r="A160" s="45" t="s">
        <v>386</v>
      </c>
      <c r="B160" s="58"/>
      <c r="C160" s="63" t="s">
        <v>387</v>
      </c>
      <c r="D160" s="56" t="s">
        <v>73</v>
      </c>
      <c r="E160" s="59" t="n">
        <v>3</v>
      </c>
      <c r="F160" s="60" t="n">
        <v>0</v>
      </c>
      <c r="G160" s="59" t="n">
        <f aca="false">E160*F160</f>
        <v>0</v>
      </c>
      <c r="H160" s="61"/>
      <c r="I160" s="61"/>
    </row>
    <row r="161" customFormat="false" ht="13.8" hidden="false" customHeight="false" outlineLevel="0" collapsed="false">
      <c r="A161" s="45" t="s">
        <v>388</v>
      </c>
      <c r="B161" s="53"/>
      <c r="C161" s="52" t="s">
        <v>265</v>
      </c>
      <c r="D161" s="53"/>
      <c r="E161" s="54"/>
      <c r="F161" s="54"/>
      <c r="G161" s="54"/>
      <c r="H161" s="61"/>
      <c r="I161" s="61"/>
    </row>
    <row r="162" customFormat="false" ht="13.8" hidden="false" customHeight="false" outlineLevel="0" collapsed="false">
      <c r="A162" s="45" t="s">
        <v>389</v>
      </c>
      <c r="B162" s="58" t="s">
        <v>267</v>
      </c>
      <c r="C162" s="57" t="s">
        <v>390</v>
      </c>
      <c r="D162" s="58" t="s">
        <v>73</v>
      </c>
      <c r="E162" s="59" t="n">
        <v>6</v>
      </c>
      <c r="F162" s="60" t="n">
        <v>0</v>
      </c>
      <c r="G162" s="72" t="n">
        <f aca="false">E162*F162</f>
        <v>0</v>
      </c>
      <c r="H162" s="61"/>
      <c r="I162" s="61"/>
    </row>
    <row r="163" customFormat="false" ht="13.8" hidden="false" customHeight="false" outlineLevel="0" collapsed="false">
      <c r="A163" s="45" t="s">
        <v>391</v>
      </c>
      <c r="B163" s="75"/>
      <c r="C163" s="52" t="s">
        <v>392</v>
      </c>
      <c r="D163" s="67"/>
      <c r="E163" s="76"/>
      <c r="F163" s="76"/>
      <c r="G163" s="76"/>
      <c r="H163" s="61"/>
      <c r="I163" s="61"/>
    </row>
    <row r="164" customFormat="false" ht="13.8" hidden="false" customHeight="false" outlineLevel="0" collapsed="false">
      <c r="A164" s="45" t="s">
        <v>393</v>
      </c>
      <c r="B164" s="58" t="s">
        <v>394</v>
      </c>
      <c r="C164" s="57" t="s">
        <v>395</v>
      </c>
      <c r="D164" s="58" t="s">
        <v>73</v>
      </c>
      <c r="E164" s="59" t="n">
        <v>1</v>
      </c>
      <c r="F164" s="60" t="n">
        <v>0</v>
      </c>
      <c r="G164" s="72" t="n">
        <f aca="false">E164*F164</f>
        <v>0</v>
      </c>
      <c r="H164" s="61"/>
      <c r="I164" s="61"/>
    </row>
    <row r="165" customFormat="false" ht="13.8" hidden="false" customHeight="false" outlineLevel="0" collapsed="false">
      <c r="A165" s="45" t="s">
        <v>396</v>
      </c>
      <c r="B165" s="58" t="s">
        <v>397</v>
      </c>
      <c r="C165" s="57" t="s">
        <v>398</v>
      </c>
      <c r="D165" s="58" t="s">
        <v>73</v>
      </c>
      <c r="E165" s="59" t="n">
        <v>1</v>
      </c>
      <c r="F165" s="60" t="n">
        <v>0</v>
      </c>
      <c r="G165" s="72" t="n">
        <f aca="false">E165*F165</f>
        <v>0</v>
      </c>
      <c r="H165" s="61"/>
      <c r="I165" s="61"/>
    </row>
    <row r="166" customFormat="false" ht="13.8" hidden="false" customHeight="false" outlineLevel="0" collapsed="false">
      <c r="A166" s="45" t="s">
        <v>399</v>
      </c>
      <c r="B166" s="58" t="s">
        <v>400</v>
      </c>
      <c r="C166" s="57" t="s">
        <v>401</v>
      </c>
      <c r="D166" s="58" t="s">
        <v>73</v>
      </c>
      <c r="E166" s="59" t="n">
        <v>1</v>
      </c>
      <c r="F166" s="60" t="n">
        <v>0</v>
      </c>
      <c r="G166" s="72" t="n">
        <f aca="false">E166*F166</f>
        <v>0</v>
      </c>
      <c r="H166" s="61"/>
      <c r="I166" s="61"/>
    </row>
    <row r="167" customFormat="false" ht="13.8" hidden="false" customHeight="false" outlineLevel="0" collapsed="false">
      <c r="A167" s="45" t="s">
        <v>402</v>
      </c>
      <c r="B167" s="51"/>
      <c r="C167" s="62" t="s">
        <v>403</v>
      </c>
      <c r="D167" s="51"/>
      <c r="E167" s="54"/>
      <c r="F167" s="54"/>
      <c r="G167" s="54"/>
      <c r="H167" s="61"/>
      <c r="I167" s="61"/>
    </row>
    <row r="168" customFormat="false" ht="13.8" hidden="false" customHeight="false" outlineLevel="0" collapsed="false">
      <c r="A168" s="45" t="s">
        <v>404</v>
      </c>
      <c r="B168" s="51"/>
      <c r="C168" s="62" t="s">
        <v>405</v>
      </c>
      <c r="D168" s="51"/>
      <c r="E168" s="54"/>
      <c r="F168" s="54"/>
      <c r="G168" s="54"/>
      <c r="H168" s="61"/>
      <c r="I168" s="61"/>
    </row>
    <row r="169" customFormat="false" ht="13.8" hidden="false" customHeight="false" outlineLevel="0" collapsed="false">
      <c r="A169" s="45" t="s">
        <v>406</v>
      </c>
      <c r="B169" s="51"/>
      <c r="C169" s="62" t="s">
        <v>407</v>
      </c>
      <c r="D169" s="51"/>
      <c r="E169" s="54"/>
      <c r="F169" s="54"/>
      <c r="G169" s="54"/>
      <c r="H169" s="61"/>
      <c r="I169" s="61"/>
    </row>
    <row r="170" customFormat="false" ht="13.8" hidden="false" customHeight="false" outlineLevel="0" collapsed="false">
      <c r="A170" s="45" t="s">
        <v>408</v>
      </c>
      <c r="B170" s="56"/>
      <c r="C170" s="63" t="s">
        <v>409</v>
      </c>
      <c r="D170" s="56" t="s">
        <v>73</v>
      </c>
      <c r="E170" s="59" t="n">
        <v>6</v>
      </c>
      <c r="F170" s="60" t="n">
        <v>0</v>
      </c>
      <c r="G170" s="72" t="n">
        <f aca="false">E170*F170</f>
        <v>0</v>
      </c>
      <c r="H170" s="61"/>
      <c r="I170" s="61"/>
    </row>
    <row r="171" customFormat="false" ht="13.8" hidden="false" customHeight="false" outlineLevel="0" collapsed="false">
      <c r="A171" s="45" t="s">
        <v>410</v>
      </c>
      <c r="B171" s="51"/>
      <c r="C171" s="62" t="s">
        <v>411</v>
      </c>
      <c r="D171" s="51"/>
      <c r="E171" s="54"/>
      <c r="F171" s="54"/>
      <c r="G171" s="54"/>
      <c r="H171" s="61"/>
      <c r="I171" s="61"/>
    </row>
    <row r="172" customFormat="false" ht="13.8" hidden="false" customHeight="false" outlineLevel="0" collapsed="false">
      <c r="A172" s="45" t="s">
        <v>412</v>
      </c>
      <c r="B172" s="56" t="s">
        <v>413</v>
      </c>
      <c r="C172" s="63" t="s">
        <v>414</v>
      </c>
      <c r="D172" s="56" t="s">
        <v>73</v>
      </c>
      <c r="E172" s="59" t="n">
        <v>6</v>
      </c>
      <c r="F172" s="60" t="n">
        <v>0</v>
      </c>
      <c r="G172" s="72" t="n">
        <f aca="false">E172*F172</f>
        <v>0</v>
      </c>
      <c r="H172" s="61"/>
      <c r="I172" s="61"/>
    </row>
    <row r="173" customFormat="false" ht="13.8" hidden="false" customHeight="false" outlineLevel="0" collapsed="false">
      <c r="A173" s="45" t="s">
        <v>415</v>
      </c>
      <c r="B173" s="51"/>
      <c r="C173" s="52" t="s">
        <v>416</v>
      </c>
      <c r="D173" s="53"/>
      <c r="E173" s="54"/>
      <c r="F173" s="54"/>
      <c r="G173" s="54"/>
      <c r="H173" s="61"/>
      <c r="I173" s="61"/>
    </row>
    <row r="174" customFormat="false" ht="13.8" hidden="false" customHeight="false" outlineLevel="0" collapsed="false">
      <c r="A174" s="45" t="s">
        <v>417</v>
      </c>
      <c r="B174" s="58"/>
      <c r="C174" s="57" t="s">
        <v>418</v>
      </c>
      <c r="D174" s="58" t="s">
        <v>73</v>
      </c>
      <c r="E174" s="59" t="n">
        <v>3</v>
      </c>
      <c r="F174" s="60" t="n">
        <v>0</v>
      </c>
      <c r="G174" s="72" t="n">
        <f aca="false">E174*F174</f>
        <v>0</v>
      </c>
      <c r="H174" s="61"/>
      <c r="I174" s="61"/>
    </row>
    <row r="175" customFormat="false" ht="13.8" hidden="false" customHeight="false" outlineLevel="0" collapsed="false">
      <c r="A175" s="45" t="s">
        <v>419</v>
      </c>
      <c r="B175" s="51"/>
      <c r="C175" s="52" t="s">
        <v>420</v>
      </c>
      <c r="D175" s="53"/>
      <c r="E175" s="54"/>
      <c r="F175" s="54"/>
      <c r="G175" s="54"/>
      <c r="H175" s="55"/>
      <c r="I175" s="55"/>
    </row>
    <row r="176" customFormat="false" ht="13.8" hidden="false" customHeight="false" outlineLevel="0" collapsed="false">
      <c r="A176" s="45" t="s">
        <v>421</v>
      </c>
      <c r="B176" s="51"/>
      <c r="C176" s="52" t="s">
        <v>422</v>
      </c>
      <c r="D176" s="53"/>
      <c r="E176" s="54"/>
      <c r="F176" s="54"/>
      <c r="G176" s="54"/>
      <c r="H176" s="55"/>
      <c r="I176" s="55"/>
    </row>
    <row r="177" customFormat="false" ht="13.8" hidden="false" customHeight="false" outlineLevel="0" collapsed="false">
      <c r="A177" s="45" t="s">
        <v>423</v>
      </c>
      <c r="B177" s="51"/>
      <c r="C177" s="52" t="s">
        <v>424</v>
      </c>
      <c r="D177" s="53"/>
      <c r="E177" s="54"/>
      <c r="F177" s="54"/>
      <c r="G177" s="54"/>
      <c r="H177" s="55"/>
      <c r="I177" s="55"/>
    </row>
    <row r="178" customFormat="false" ht="13.8" hidden="false" customHeight="false" outlineLevel="0" collapsed="false">
      <c r="A178" s="45" t="s">
        <v>425</v>
      </c>
      <c r="B178" s="56"/>
      <c r="C178" s="57" t="s">
        <v>426</v>
      </c>
      <c r="D178" s="58" t="s">
        <v>73</v>
      </c>
      <c r="E178" s="59" t="n">
        <v>12</v>
      </c>
      <c r="F178" s="60" t="n">
        <v>0</v>
      </c>
      <c r="G178" s="72" t="n">
        <f aca="false">E178*F178</f>
        <v>0</v>
      </c>
      <c r="H178" s="61" t="n">
        <v>0.47</v>
      </c>
      <c r="I178" s="61" t="n">
        <v>15.98</v>
      </c>
    </row>
    <row r="179" customFormat="false" ht="13.8" hidden="false" customHeight="false" outlineLevel="0" collapsed="false">
      <c r="A179" s="45" t="s">
        <v>427</v>
      </c>
      <c r="B179" s="51"/>
      <c r="C179" s="52" t="s">
        <v>428</v>
      </c>
      <c r="D179" s="53"/>
      <c r="E179" s="54"/>
      <c r="F179" s="54"/>
      <c r="G179" s="54"/>
      <c r="H179" s="55"/>
      <c r="I179" s="55"/>
    </row>
    <row r="180" customFormat="false" ht="13.8" hidden="false" customHeight="false" outlineLevel="0" collapsed="false">
      <c r="A180" s="45" t="s">
        <v>429</v>
      </c>
      <c r="B180" s="51"/>
      <c r="C180" s="52" t="s">
        <v>430</v>
      </c>
      <c r="D180" s="53"/>
      <c r="E180" s="54"/>
      <c r="F180" s="54"/>
      <c r="G180" s="54"/>
      <c r="H180" s="55"/>
      <c r="I180" s="55"/>
    </row>
    <row r="181" customFormat="false" ht="13.8" hidden="false" customHeight="false" outlineLevel="0" collapsed="false">
      <c r="A181" s="45" t="s">
        <v>431</v>
      </c>
      <c r="B181" s="56"/>
      <c r="C181" s="57" t="s">
        <v>432</v>
      </c>
      <c r="D181" s="58" t="s">
        <v>73</v>
      </c>
      <c r="E181" s="59" t="n">
        <v>3</v>
      </c>
      <c r="F181" s="60" t="n">
        <v>0</v>
      </c>
      <c r="G181" s="72" t="n">
        <f aca="false">E181*F181</f>
        <v>0</v>
      </c>
      <c r="H181" s="61" t="n">
        <v>0.36</v>
      </c>
      <c r="I181" s="61" t="n">
        <v>1.08</v>
      </c>
    </row>
    <row r="182" customFormat="false" ht="13.8" hidden="false" customHeight="false" outlineLevel="0" collapsed="false">
      <c r="A182" s="45" t="s">
        <v>433</v>
      </c>
      <c r="B182" s="51"/>
      <c r="C182" s="62" t="s">
        <v>434</v>
      </c>
      <c r="D182" s="51"/>
      <c r="E182" s="54"/>
      <c r="F182" s="54"/>
      <c r="G182" s="54"/>
      <c r="H182" s="61"/>
      <c r="I182" s="61"/>
    </row>
    <row r="183" customFormat="false" ht="13.8" hidden="false" customHeight="false" outlineLevel="0" collapsed="false">
      <c r="A183" s="45" t="s">
        <v>435</v>
      </c>
      <c r="B183" s="51"/>
      <c r="C183" s="62" t="s">
        <v>436</v>
      </c>
      <c r="D183" s="51"/>
      <c r="E183" s="54"/>
      <c r="F183" s="54"/>
      <c r="G183" s="54"/>
      <c r="H183" s="61"/>
      <c r="I183" s="61"/>
    </row>
    <row r="184" customFormat="false" ht="13.8" hidden="false" customHeight="false" outlineLevel="0" collapsed="false">
      <c r="A184" s="45" t="s">
        <v>437</v>
      </c>
      <c r="B184" s="51"/>
      <c r="C184" s="62" t="s">
        <v>438</v>
      </c>
      <c r="D184" s="51"/>
      <c r="E184" s="54"/>
      <c r="F184" s="54"/>
      <c r="G184" s="54"/>
      <c r="H184" s="61"/>
      <c r="I184" s="61"/>
    </row>
    <row r="185" customFormat="false" ht="13.8" hidden="false" customHeight="false" outlineLevel="0" collapsed="false">
      <c r="A185" s="45" t="s">
        <v>439</v>
      </c>
      <c r="B185" s="51"/>
      <c r="C185" s="62" t="s">
        <v>440</v>
      </c>
      <c r="D185" s="51"/>
      <c r="E185" s="54"/>
      <c r="F185" s="54"/>
      <c r="G185" s="54"/>
      <c r="H185" s="61"/>
      <c r="I185" s="61"/>
    </row>
    <row r="186" customFormat="false" ht="13.8" hidden="false" customHeight="false" outlineLevel="0" collapsed="false">
      <c r="A186" s="45" t="s">
        <v>441</v>
      </c>
      <c r="B186" s="51"/>
      <c r="C186" s="62" t="s">
        <v>442</v>
      </c>
      <c r="D186" s="51"/>
      <c r="E186" s="54"/>
      <c r="F186" s="54"/>
      <c r="G186" s="54"/>
      <c r="H186" s="61"/>
      <c r="I186" s="61"/>
    </row>
    <row r="187" customFormat="false" ht="13.8" hidden="false" customHeight="false" outlineLevel="0" collapsed="false">
      <c r="A187" s="45" t="s">
        <v>443</v>
      </c>
      <c r="B187" s="56"/>
      <c r="C187" s="63" t="s">
        <v>444</v>
      </c>
      <c r="D187" s="56" t="s">
        <v>73</v>
      </c>
      <c r="E187" s="59" t="n">
        <v>1</v>
      </c>
      <c r="F187" s="60" t="n">
        <v>0</v>
      </c>
      <c r="G187" s="72" t="n">
        <f aca="false">E187*F187</f>
        <v>0</v>
      </c>
      <c r="H187" s="61"/>
      <c r="I187" s="61"/>
    </row>
    <row r="188" customFormat="false" ht="13.8" hidden="false" customHeight="false" outlineLevel="0" collapsed="false">
      <c r="A188" s="45" t="s">
        <v>445</v>
      </c>
      <c r="B188" s="51"/>
      <c r="C188" s="52" t="s">
        <v>446</v>
      </c>
      <c r="D188" s="53"/>
      <c r="E188" s="54"/>
      <c r="F188" s="54"/>
      <c r="G188" s="54"/>
      <c r="H188" s="55"/>
      <c r="I188" s="55"/>
    </row>
    <row r="189" customFormat="false" ht="13.8" hidden="false" customHeight="false" outlineLevel="0" collapsed="false">
      <c r="A189" s="45" t="s">
        <v>447</v>
      </c>
      <c r="B189" s="51"/>
      <c r="C189" s="52" t="s">
        <v>149</v>
      </c>
      <c r="D189" s="53"/>
      <c r="E189" s="54"/>
      <c r="F189" s="54"/>
      <c r="G189" s="54"/>
      <c r="H189" s="55"/>
      <c r="I189" s="55"/>
    </row>
    <row r="190" customFormat="false" ht="13.8" hidden="false" customHeight="false" outlineLevel="0" collapsed="false">
      <c r="A190" s="45" t="s">
        <v>448</v>
      </c>
      <c r="B190" s="56" t="s">
        <v>449</v>
      </c>
      <c r="C190" s="57" t="s">
        <v>450</v>
      </c>
      <c r="D190" s="58" t="s">
        <v>73</v>
      </c>
      <c r="E190" s="59" t="n">
        <v>1</v>
      </c>
      <c r="F190" s="60" t="n">
        <v>0</v>
      </c>
      <c r="G190" s="72" t="n">
        <f aca="false">E190*F190</f>
        <v>0</v>
      </c>
      <c r="H190" s="61" t="n">
        <v>0</v>
      </c>
      <c r="I190" s="61" t="n">
        <v>0</v>
      </c>
    </row>
    <row r="191" customFormat="false" ht="13.8" hidden="false" customHeight="false" outlineLevel="0" collapsed="false">
      <c r="A191" s="45" t="s">
        <v>451</v>
      </c>
      <c r="B191" s="56" t="s">
        <v>452</v>
      </c>
      <c r="C191" s="57" t="s">
        <v>453</v>
      </c>
      <c r="D191" s="58" t="s">
        <v>73</v>
      </c>
      <c r="E191" s="59" t="n">
        <v>6</v>
      </c>
      <c r="F191" s="60" t="n">
        <v>0</v>
      </c>
      <c r="G191" s="72" t="n">
        <f aca="false">E191*F191</f>
        <v>0</v>
      </c>
      <c r="H191" s="61"/>
      <c r="I191" s="61"/>
    </row>
    <row r="192" customFormat="false" ht="13.8" hidden="false" customHeight="false" outlineLevel="0" collapsed="false">
      <c r="A192" s="45" t="s">
        <v>454</v>
      </c>
      <c r="B192" s="56" t="s">
        <v>455</v>
      </c>
      <c r="C192" s="57" t="s">
        <v>456</v>
      </c>
      <c r="D192" s="58" t="s">
        <v>73</v>
      </c>
      <c r="E192" s="59" t="n">
        <v>12</v>
      </c>
      <c r="F192" s="60" t="n">
        <v>0</v>
      </c>
      <c r="G192" s="72" t="n">
        <f aca="false">E192*F192</f>
        <v>0</v>
      </c>
      <c r="H192" s="61"/>
      <c r="I192" s="61"/>
    </row>
    <row r="193" customFormat="false" ht="13.8" hidden="false" customHeight="false" outlineLevel="0" collapsed="false">
      <c r="A193" s="45" t="s">
        <v>457</v>
      </c>
      <c r="B193" s="51"/>
      <c r="C193" s="62" t="s">
        <v>458</v>
      </c>
      <c r="D193" s="51"/>
      <c r="E193" s="54"/>
      <c r="F193" s="54"/>
      <c r="G193" s="54"/>
      <c r="H193" s="55"/>
      <c r="I193" s="55"/>
    </row>
    <row r="194" customFormat="false" ht="13.8" hidden="false" customHeight="false" outlineLevel="0" collapsed="false">
      <c r="A194" s="45" t="s">
        <v>459</v>
      </c>
      <c r="B194" s="51"/>
      <c r="C194" s="62" t="s">
        <v>460</v>
      </c>
      <c r="D194" s="51"/>
      <c r="E194" s="54"/>
      <c r="F194" s="54"/>
      <c r="G194" s="54"/>
      <c r="H194" s="55"/>
      <c r="I194" s="55"/>
    </row>
    <row r="195" customFormat="false" ht="26" hidden="false" customHeight="false" outlineLevel="0" collapsed="false">
      <c r="A195" s="45" t="s">
        <v>461</v>
      </c>
      <c r="B195" s="56"/>
      <c r="C195" s="57" t="s">
        <v>462</v>
      </c>
      <c r="D195" s="58" t="s">
        <v>73</v>
      </c>
      <c r="E195" s="59" t="n">
        <v>3</v>
      </c>
      <c r="F195" s="60" t="n">
        <v>0</v>
      </c>
      <c r="G195" s="72" t="n">
        <f aca="false">E195*F195</f>
        <v>0</v>
      </c>
      <c r="H195" s="61" t="n">
        <v>0</v>
      </c>
      <c r="I195" s="61" t="n">
        <v>0</v>
      </c>
    </row>
    <row r="196" customFormat="false" ht="13.8" hidden="false" customHeight="false" outlineLevel="0" collapsed="false">
      <c r="A196" s="45" t="s">
        <v>463</v>
      </c>
      <c r="B196" s="51"/>
      <c r="C196" s="52" t="s">
        <v>446</v>
      </c>
      <c r="D196" s="53"/>
      <c r="E196" s="54"/>
      <c r="F196" s="54"/>
      <c r="G196" s="54"/>
      <c r="H196" s="55"/>
      <c r="I196" s="55"/>
    </row>
    <row r="197" customFormat="false" ht="13.8" hidden="false" customHeight="false" outlineLevel="0" collapsed="false">
      <c r="A197" s="45" t="s">
        <v>464</v>
      </c>
      <c r="B197" s="51"/>
      <c r="C197" s="52" t="s">
        <v>465</v>
      </c>
      <c r="D197" s="53"/>
      <c r="E197" s="54"/>
      <c r="F197" s="54"/>
      <c r="G197" s="54"/>
      <c r="H197" s="55"/>
      <c r="I197" s="55"/>
    </row>
    <row r="198" customFormat="false" ht="13.8" hidden="false" customHeight="false" outlineLevel="0" collapsed="false">
      <c r="A198" s="45" t="s">
        <v>466</v>
      </c>
      <c r="B198" s="56" t="s">
        <v>467</v>
      </c>
      <c r="C198" s="57" t="s">
        <v>453</v>
      </c>
      <c r="D198" s="58" t="s">
        <v>73</v>
      </c>
      <c r="E198" s="59" t="n">
        <v>3</v>
      </c>
      <c r="F198" s="60" t="n">
        <v>0</v>
      </c>
      <c r="G198" s="72" t="n">
        <f aca="false">E198*F198</f>
        <v>0</v>
      </c>
      <c r="H198" s="61" t="n">
        <v>0</v>
      </c>
      <c r="I198" s="61" t="n">
        <v>0</v>
      </c>
    </row>
    <row r="199" customFormat="false" ht="13.8" hidden="false" customHeight="false" outlineLevel="0" collapsed="false">
      <c r="A199" s="45" t="s">
        <v>468</v>
      </c>
      <c r="B199" s="51"/>
      <c r="C199" s="52" t="s">
        <v>291</v>
      </c>
      <c r="D199" s="53"/>
      <c r="E199" s="54"/>
      <c r="F199" s="54"/>
      <c r="G199" s="54"/>
      <c r="H199" s="55"/>
      <c r="I199" s="55"/>
    </row>
    <row r="200" customFormat="false" ht="13.8" hidden="false" customHeight="false" outlineLevel="0" collapsed="false">
      <c r="A200" s="45" t="s">
        <v>469</v>
      </c>
      <c r="B200" s="56" t="s">
        <v>293</v>
      </c>
      <c r="C200" s="57" t="s">
        <v>470</v>
      </c>
      <c r="D200" s="58" t="s">
        <v>295</v>
      </c>
      <c r="E200" s="59" t="n">
        <v>24</v>
      </c>
      <c r="F200" s="60" t="n">
        <v>0</v>
      </c>
      <c r="G200" s="72" t="n">
        <f aca="false">E200*F200</f>
        <v>0</v>
      </c>
      <c r="H200" s="61" t="n">
        <v>0</v>
      </c>
      <c r="I200" s="61" t="n">
        <v>0</v>
      </c>
    </row>
    <row r="201" customFormat="false" ht="13.8" hidden="false" customHeight="false" outlineLevel="0" collapsed="false">
      <c r="A201" s="45" t="s">
        <v>471</v>
      </c>
      <c r="B201" s="56"/>
      <c r="C201" s="57" t="s">
        <v>472</v>
      </c>
      <c r="D201" s="58" t="s">
        <v>295</v>
      </c>
      <c r="E201" s="59" t="n">
        <v>2</v>
      </c>
      <c r="F201" s="60" t="n">
        <v>0</v>
      </c>
      <c r="G201" s="72" t="n">
        <f aca="false">E201*F201</f>
        <v>0</v>
      </c>
      <c r="H201" s="61" t="n">
        <v>0</v>
      </c>
      <c r="I201" s="61" t="n">
        <v>0</v>
      </c>
    </row>
    <row r="202" customFormat="false" ht="13.8" hidden="false" customHeight="false" outlineLevel="0" collapsed="false">
      <c r="A202" s="45" t="s">
        <v>473</v>
      </c>
      <c r="B202" s="56"/>
      <c r="C202" s="57" t="s">
        <v>474</v>
      </c>
      <c r="D202" s="58" t="s">
        <v>295</v>
      </c>
      <c r="E202" s="59" t="n">
        <v>4</v>
      </c>
      <c r="F202" s="60" t="n">
        <v>0</v>
      </c>
      <c r="G202" s="72" t="n">
        <f aca="false">E202*F202</f>
        <v>0</v>
      </c>
      <c r="H202" s="61" t="n">
        <v>0</v>
      </c>
      <c r="I202" s="61" t="n">
        <v>0</v>
      </c>
    </row>
    <row r="203" customFormat="false" ht="13.8" hidden="false" customHeight="false" outlineLevel="0" collapsed="false">
      <c r="A203" s="45" t="s">
        <v>475</v>
      </c>
      <c r="B203" s="56"/>
      <c r="C203" s="57" t="s">
        <v>476</v>
      </c>
      <c r="D203" s="58" t="s">
        <v>295</v>
      </c>
      <c r="E203" s="59" t="n">
        <v>4</v>
      </c>
      <c r="F203" s="60" t="n">
        <v>0</v>
      </c>
      <c r="G203" s="72" t="n">
        <f aca="false">E203*F203</f>
        <v>0</v>
      </c>
      <c r="H203" s="61" t="n">
        <v>0</v>
      </c>
      <c r="I203" s="61" t="n">
        <v>0</v>
      </c>
    </row>
    <row r="204" customFormat="false" ht="13.8" hidden="false" customHeight="false" outlineLevel="0" collapsed="false">
      <c r="A204" s="45" t="s">
        <v>477</v>
      </c>
      <c r="B204" s="56"/>
      <c r="C204" s="57"/>
      <c r="D204" s="58"/>
      <c r="E204" s="59"/>
      <c r="F204" s="59"/>
      <c r="G204" s="59"/>
      <c r="H204" s="61"/>
      <c r="I204" s="61"/>
    </row>
    <row r="205" customFormat="false" ht="13.8" hidden="false" customHeight="false" outlineLevel="0" collapsed="false">
      <c r="A205" s="45" t="s">
        <v>478</v>
      </c>
      <c r="B205" s="51"/>
      <c r="C205" s="52" t="s">
        <v>479</v>
      </c>
      <c r="D205" s="53"/>
      <c r="E205" s="54"/>
      <c r="F205" s="54"/>
      <c r="G205" s="54"/>
      <c r="H205" s="55"/>
      <c r="I205" s="55"/>
    </row>
    <row r="206" customFormat="false" ht="13.8" hidden="false" customHeight="false" outlineLevel="0" collapsed="false">
      <c r="A206" s="45" t="s">
        <v>480</v>
      </c>
      <c r="B206" s="56" t="s">
        <v>481</v>
      </c>
      <c r="C206" s="57" t="s">
        <v>165</v>
      </c>
      <c r="D206" s="58" t="s">
        <v>301</v>
      </c>
      <c r="E206" s="59" t="n">
        <v>1.55</v>
      </c>
      <c r="F206" s="60" t="n">
        <f aca="false">SUM(G120:G204)*0.01</f>
        <v>0</v>
      </c>
      <c r="G206" s="72" t="n">
        <f aca="false">E206*F206</f>
        <v>0</v>
      </c>
      <c r="H206" s="61" t="n">
        <v>0</v>
      </c>
      <c r="I206" s="61" t="n">
        <v>0</v>
      </c>
    </row>
    <row r="207" customFormat="false" ht="13.8" hidden="false" customHeight="false" outlineLevel="0" collapsed="false">
      <c r="A207" s="45" t="s">
        <v>482</v>
      </c>
      <c r="B207" s="48"/>
      <c r="C207" s="64" t="s">
        <v>483</v>
      </c>
      <c r="D207" s="65"/>
      <c r="E207" s="66"/>
      <c r="F207" s="66"/>
      <c r="G207" s="66" t="n">
        <f aca="false">SUM(G120:G206)</f>
        <v>0</v>
      </c>
      <c r="H207" s="50"/>
      <c r="I207" s="50" t="n">
        <v>11399.99</v>
      </c>
    </row>
    <row r="208" customFormat="false" ht="13.8" hidden="false" customHeight="false" outlineLevel="0" collapsed="false">
      <c r="A208" s="45" t="s">
        <v>484</v>
      </c>
      <c r="B208" s="56"/>
      <c r="C208" s="57"/>
      <c r="D208" s="58"/>
      <c r="E208" s="59"/>
      <c r="F208" s="59"/>
      <c r="G208" s="59"/>
      <c r="H208" s="61"/>
      <c r="I208" s="61"/>
    </row>
    <row r="209" customFormat="false" ht="13.8" hidden="false" customHeight="false" outlineLevel="0" collapsed="false">
      <c r="A209" s="45" t="s">
        <v>485</v>
      </c>
      <c r="B209" s="48"/>
      <c r="C209" s="64" t="s">
        <v>36</v>
      </c>
      <c r="D209" s="65"/>
      <c r="E209" s="66"/>
      <c r="F209" s="66"/>
      <c r="G209" s="66"/>
      <c r="H209" s="50"/>
      <c r="I209" s="50"/>
    </row>
    <row r="210" customFormat="false" ht="13.8" hidden="false" customHeight="false" outlineLevel="0" collapsed="false">
      <c r="A210" s="45" t="s">
        <v>486</v>
      </c>
      <c r="B210" s="77"/>
      <c r="C210" s="78" t="s">
        <v>487</v>
      </c>
      <c r="D210" s="79"/>
      <c r="E210" s="80"/>
      <c r="F210" s="80"/>
      <c r="G210" s="80"/>
      <c r="H210" s="81"/>
      <c r="I210" s="81"/>
    </row>
    <row r="211" customFormat="false" ht="13.8" hidden="false" customHeight="false" outlineLevel="0" collapsed="false">
      <c r="A211" s="45" t="s">
        <v>488</v>
      </c>
      <c r="B211" s="51"/>
      <c r="C211" s="52" t="s">
        <v>489</v>
      </c>
      <c r="D211" s="53"/>
      <c r="E211" s="54"/>
      <c r="F211" s="54"/>
      <c r="G211" s="54"/>
      <c r="H211" s="55"/>
      <c r="I211" s="55"/>
    </row>
    <row r="212" customFormat="false" ht="18" hidden="false" customHeight="false" outlineLevel="0" collapsed="false">
      <c r="A212" s="45" t="s">
        <v>490</v>
      </c>
      <c r="B212" s="56"/>
      <c r="C212" s="57" t="s">
        <v>491</v>
      </c>
      <c r="D212" s="58" t="s">
        <v>73</v>
      </c>
      <c r="E212" s="59" t="n">
        <v>20</v>
      </c>
      <c r="F212" s="60" t="n">
        <v>0</v>
      </c>
      <c r="G212" s="72" t="n">
        <f aca="false">E212*F212</f>
        <v>0</v>
      </c>
      <c r="H212" s="61" t="n">
        <v>0</v>
      </c>
      <c r="I212" s="61" t="n">
        <v>0</v>
      </c>
    </row>
    <row r="213" customFormat="false" ht="13.8" hidden="false" customHeight="false" outlineLevel="0" collapsed="false">
      <c r="A213" s="45" t="s">
        <v>492</v>
      </c>
      <c r="B213" s="51"/>
      <c r="C213" s="52" t="s">
        <v>493</v>
      </c>
      <c r="D213" s="53"/>
      <c r="E213" s="54"/>
      <c r="F213" s="54"/>
      <c r="G213" s="54"/>
      <c r="H213" s="55"/>
      <c r="I213" s="55"/>
    </row>
    <row r="214" customFormat="false" ht="18" hidden="false" customHeight="false" outlineLevel="0" collapsed="false">
      <c r="A214" s="45" t="s">
        <v>494</v>
      </c>
      <c r="B214" s="56"/>
      <c r="C214" s="57" t="s">
        <v>495</v>
      </c>
      <c r="D214" s="58" t="s">
        <v>73</v>
      </c>
      <c r="E214" s="59" t="n">
        <v>20</v>
      </c>
      <c r="F214" s="60" t="n">
        <v>0</v>
      </c>
      <c r="G214" s="72" t="n">
        <f aca="false">E214*F214</f>
        <v>0</v>
      </c>
      <c r="H214" s="61" t="n">
        <v>0</v>
      </c>
      <c r="I214" s="61" t="n">
        <v>0</v>
      </c>
    </row>
    <row r="215" customFormat="false" ht="13.8" hidden="false" customHeight="false" outlineLevel="0" collapsed="false">
      <c r="A215" s="45" t="s">
        <v>496</v>
      </c>
      <c r="B215" s="56"/>
      <c r="C215" s="57" t="s">
        <v>497</v>
      </c>
      <c r="D215" s="58" t="s">
        <v>73</v>
      </c>
      <c r="E215" s="59" t="n">
        <v>20</v>
      </c>
      <c r="F215" s="60" t="n">
        <v>0</v>
      </c>
      <c r="G215" s="72" t="n">
        <f aca="false">E215*F215</f>
        <v>0</v>
      </c>
      <c r="H215" s="61" t="n">
        <v>0</v>
      </c>
      <c r="I215" s="61" t="n">
        <v>0</v>
      </c>
    </row>
    <row r="216" customFormat="false" ht="34" hidden="false" customHeight="false" outlineLevel="0" collapsed="false">
      <c r="A216" s="45" t="s">
        <v>498</v>
      </c>
      <c r="B216" s="56"/>
      <c r="C216" s="82" t="s">
        <v>499</v>
      </c>
      <c r="D216" s="58" t="s">
        <v>73</v>
      </c>
      <c r="E216" s="59" t="n">
        <v>20</v>
      </c>
      <c r="F216" s="60" t="n">
        <v>0</v>
      </c>
      <c r="G216" s="72" t="n">
        <f aca="false">E216*F216</f>
        <v>0</v>
      </c>
      <c r="H216" s="61" t="n">
        <v>0</v>
      </c>
      <c r="I216" s="61" t="n">
        <v>0</v>
      </c>
    </row>
    <row r="217" customFormat="false" ht="34" hidden="false" customHeight="false" outlineLevel="0" collapsed="false">
      <c r="A217" s="45" t="s">
        <v>500</v>
      </c>
      <c r="B217" s="56"/>
      <c r="C217" s="57" t="s">
        <v>501</v>
      </c>
      <c r="D217" s="58" t="s">
        <v>73</v>
      </c>
      <c r="E217" s="59" t="n">
        <v>20</v>
      </c>
      <c r="F217" s="60" t="n">
        <v>0</v>
      </c>
      <c r="G217" s="72" t="n">
        <f aca="false">E217*F217</f>
        <v>0</v>
      </c>
      <c r="H217" s="61" t="n">
        <v>0</v>
      </c>
      <c r="I217" s="61" t="n">
        <v>0</v>
      </c>
    </row>
    <row r="218" customFormat="false" ht="13.8" hidden="false" customHeight="false" outlineLevel="0" collapsed="false">
      <c r="A218" s="45" t="s">
        <v>502</v>
      </c>
      <c r="B218" s="51"/>
      <c r="C218" s="52" t="s">
        <v>503</v>
      </c>
      <c r="D218" s="53"/>
      <c r="E218" s="54"/>
      <c r="F218" s="54"/>
      <c r="G218" s="54"/>
      <c r="H218" s="55"/>
      <c r="I218" s="55"/>
    </row>
    <row r="219" customFormat="false" ht="13.8" hidden="false" customHeight="false" outlineLevel="0" collapsed="false">
      <c r="A219" s="45" t="s">
        <v>504</v>
      </c>
      <c r="B219" s="56" t="s">
        <v>505</v>
      </c>
      <c r="C219" s="57" t="s">
        <v>506</v>
      </c>
      <c r="D219" s="58" t="s">
        <v>73</v>
      </c>
      <c r="E219" s="59" t="n">
        <v>20</v>
      </c>
      <c r="F219" s="60" t="n">
        <v>0</v>
      </c>
      <c r="G219" s="72" t="n">
        <f aca="false">E219*F219</f>
        <v>0</v>
      </c>
      <c r="H219" s="61" t="n">
        <v>0.89</v>
      </c>
      <c r="I219" s="61" t="n">
        <v>18.69</v>
      </c>
    </row>
    <row r="220" customFormat="false" ht="13.8" hidden="false" customHeight="false" outlineLevel="0" collapsed="false">
      <c r="A220" s="45" t="s">
        <v>507</v>
      </c>
      <c r="B220" s="51"/>
      <c r="C220" s="52" t="s">
        <v>508</v>
      </c>
      <c r="D220" s="53"/>
      <c r="E220" s="54"/>
      <c r="F220" s="54"/>
      <c r="G220" s="54"/>
      <c r="H220" s="55"/>
      <c r="I220" s="55"/>
    </row>
    <row r="221" customFormat="false" ht="13.8" hidden="false" customHeight="false" outlineLevel="0" collapsed="false">
      <c r="A221" s="45" t="s">
        <v>509</v>
      </c>
      <c r="B221" s="56" t="s">
        <v>510</v>
      </c>
      <c r="C221" s="57" t="s">
        <v>511</v>
      </c>
      <c r="D221" s="58" t="s">
        <v>73</v>
      </c>
      <c r="E221" s="59" t="n">
        <v>20</v>
      </c>
      <c r="F221" s="60" t="n">
        <v>0</v>
      </c>
      <c r="G221" s="72" t="n">
        <f aca="false">E221*F221</f>
        <v>0</v>
      </c>
      <c r="H221" s="61" t="n">
        <v>0</v>
      </c>
      <c r="I221" s="61" t="n">
        <v>0</v>
      </c>
    </row>
    <row r="222" customFormat="false" ht="13.8" hidden="false" customHeight="false" outlineLevel="0" collapsed="false">
      <c r="A222" s="45" t="s">
        <v>512</v>
      </c>
      <c r="B222" s="56"/>
      <c r="C222" s="57"/>
      <c r="D222" s="58"/>
      <c r="E222" s="59"/>
      <c r="F222" s="59"/>
      <c r="G222" s="72"/>
      <c r="H222" s="61"/>
      <c r="I222" s="61"/>
    </row>
    <row r="223" customFormat="false" ht="13.8" hidden="false" customHeight="false" outlineLevel="0" collapsed="false">
      <c r="A223" s="45" t="s">
        <v>513</v>
      </c>
      <c r="B223" s="77"/>
      <c r="C223" s="78" t="s">
        <v>514</v>
      </c>
      <c r="D223" s="79"/>
      <c r="E223" s="80"/>
      <c r="F223" s="80"/>
      <c r="G223" s="80"/>
      <c r="H223" s="61"/>
      <c r="I223" s="61"/>
    </row>
    <row r="224" customFormat="false" ht="13.8" hidden="false" customHeight="false" outlineLevel="0" collapsed="false">
      <c r="A224" s="45" t="s">
        <v>515</v>
      </c>
      <c r="B224" s="51"/>
      <c r="C224" s="52" t="s">
        <v>516</v>
      </c>
      <c r="D224" s="53"/>
      <c r="E224" s="54"/>
      <c r="F224" s="54"/>
      <c r="G224" s="54"/>
      <c r="H224" s="61"/>
      <c r="I224" s="61"/>
    </row>
    <row r="225" customFormat="false" ht="18" hidden="false" customHeight="false" outlineLevel="0" collapsed="false">
      <c r="A225" s="45" t="s">
        <v>517</v>
      </c>
      <c r="B225" s="56"/>
      <c r="C225" s="57" t="s">
        <v>518</v>
      </c>
      <c r="D225" s="58" t="s">
        <v>73</v>
      </c>
      <c r="E225" s="59" t="n">
        <v>13</v>
      </c>
      <c r="F225" s="60" t="n">
        <v>0</v>
      </c>
      <c r="G225" s="72" t="n">
        <f aca="false">E225*F225</f>
        <v>0</v>
      </c>
      <c r="H225" s="61"/>
      <c r="I225" s="61"/>
    </row>
    <row r="226" customFormat="false" ht="13.8" hidden="false" customHeight="false" outlineLevel="0" collapsed="false">
      <c r="A226" s="45" t="s">
        <v>519</v>
      </c>
      <c r="B226" s="51"/>
      <c r="C226" s="52" t="s">
        <v>493</v>
      </c>
      <c r="D226" s="53"/>
      <c r="E226" s="54"/>
      <c r="F226" s="54"/>
      <c r="G226" s="54"/>
      <c r="H226" s="61"/>
      <c r="I226" s="61"/>
    </row>
    <row r="227" customFormat="false" ht="13.8" hidden="false" customHeight="false" outlineLevel="0" collapsed="false">
      <c r="A227" s="45" t="s">
        <v>520</v>
      </c>
      <c r="B227" s="56"/>
      <c r="C227" s="57" t="s">
        <v>521</v>
      </c>
      <c r="D227" s="58" t="s">
        <v>73</v>
      </c>
      <c r="E227" s="59" t="n">
        <v>13</v>
      </c>
      <c r="F227" s="60" t="n">
        <v>0</v>
      </c>
      <c r="G227" s="72" t="n">
        <f aca="false">E227*F227</f>
        <v>0</v>
      </c>
      <c r="H227" s="61"/>
      <c r="I227" s="61"/>
    </row>
    <row r="228" customFormat="false" ht="18" hidden="false" customHeight="false" outlineLevel="0" collapsed="false">
      <c r="A228" s="45" t="s">
        <v>522</v>
      </c>
      <c r="B228" s="56"/>
      <c r="C228" s="57" t="s">
        <v>523</v>
      </c>
      <c r="D228" s="58" t="s">
        <v>73</v>
      </c>
      <c r="E228" s="59" t="n">
        <v>13</v>
      </c>
      <c r="F228" s="60" t="n">
        <v>0</v>
      </c>
      <c r="G228" s="72" t="n">
        <f aca="false">E228*F228</f>
        <v>0</v>
      </c>
      <c r="H228" s="61"/>
      <c r="I228" s="61"/>
    </row>
    <row r="229" customFormat="false" ht="18" hidden="false" customHeight="false" outlineLevel="0" collapsed="false">
      <c r="A229" s="45" t="s">
        <v>524</v>
      </c>
      <c r="B229" s="56"/>
      <c r="C229" s="57" t="s">
        <v>525</v>
      </c>
      <c r="D229" s="58" t="s">
        <v>73</v>
      </c>
      <c r="E229" s="59" t="n">
        <v>13</v>
      </c>
      <c r="F229" s="60" t="n">
        <v>0</v>
      </c>
      <c r="G229" s="72" t="n">
        <f aca="false">E229*F229</f>
        <v>0</v>
      </c>
      <c r="H229" s="61"/>
      <c r="I229" s="61"/>
    </row>
    <row r="230" customFormat="false" ht="13.8" hidden="false" customHeight="false" outlineLevel="0" collapsed="false">
      <c r="A230" s="45" t="s">
        <v>526</v>
      </c>
      <c r="B230" s="51"/>
      <c r="C230" s="52" t="s">
        <v>527</v>
      </c>
      <c r="D230" s="53"/>
      <c r="E230" s="54"/>
      <c r="F230" s="54"/>
      <c r="G230" s="54"/>
      <c r="H230" s="61"/>
      <c r="I230" s="61"/>
    </row>
    <row r="231" customFormat="false" ht="13.8" hidden="false" customHeight="false" outlineLevel="0" collapsed="false">
      <c r="A231" s="45" t="s">
        <v>528</v>
      </c>
      <c r="B231" s="51"/>
      <c r="C231" s="52" t="s">
        <v>529</v>
      </c>
      <c r="D231" s="53"/>
      <c r="E231" s="54"/>
      <c r="F231" s="54"/>
      <c r="G231" s="54"/>
      <c r="H231" s="61"/>
      <c r="I231" s="61"/>
    </row>
    <row r="232" customFormat="false" ht="15" hidden="false" customHeight="true" outlineLevel="0" collapsed="false">
      <c r="A232" s="45" t="s">
        <v>530</v>
      </c>
      <c r="B232" s="51"/>
      <c r="C232" s="52" t="s">
        <v>531</v>
      </c>
      <c r="D232" s="53"/>
      <c r="E232" s="54"/>
      <c r="F232" s="54"/>
      <c r="G232" s="54"/>
      <c r="H232" s="61"/>
      <c r="I232" s="61"/>
    </row>
    <row r="233" customFormat="false" ht="18" hidden="false" customHeight="false" outlineLevel="0" collapsed="false">
      <c r="A233" s="45" t="s">
        <v>532</v>
      </c>
      <c r="B233" s="56"/>
      <c r="C233" s="57" t="s">
        <v>533</v>
      </c>
      <c r="D233" s="58" t="s">
        <v>73</v>
      </c>
      <c r="E233" s="59" t="n">
        <v>13</v>
      </c>
      <c r="F233" s="60" t="n">
        <v>0</v>
      </c>
      <c r="G233" s="72" t="n">
        <f aca="false">E233*F233</f>
        <v>0</v>
      </c>
      <c r="H233" s="61"/>
      <c r="I233" s="61"/>
    </row>
    <row r="234" customFormat="false" ht="13.8" hidden="false" customHeight="false" outlineLevel="0" collapsed="false">
      <c r="A234" s="45" t="s">
        <v>534</v>
      </c>
      <c r="B234" s="51"/>
      <c r="C234" s="52" t="s">
        <v>535</v>
      </c>
      <c r="D234" s="53"/>
      <c r="E234" s="54"/>
      <c r="F234" s="54"/>
      <c r="G234" s="54"/>
      <c r="H234" s="61"/>
      <c r="I234" s="61"/>
    </row>
    <row r="235" customFormat="false" ht="13.8" hidden="false" customHeight="false" outlineLevel="0" collapsed="false">
      <c r="A235" s="45" t="s">
        <v>536</v>
      </c>
      <c r="B235" s="56"/>
      <c r="C235" s="57" t="s">
        <v>537</v>
      </c>
      <c r="D235" s="58" t="s">
        <v>73</v>
      </c>
      <c r="E235" s="59" t="n">
        <v>26</v>
      </c>
      <c r="F235" s="60" t="n">
        <v>0</v>
      </c>
      <c r="G235" s="72" t="n">
        <f aca="false">E235*F235</f>
        <v>0</v>
      </c>
      <c r="H235" s="61"/>
      <c r="I235" s="61"/>
    </row>
    <row r="236" customFormat="false" ht="13.8" hidden="false" customHeight="false" outlineLevel="0" collapsed="false">
      <c r="A236" s="45" t="s">
        <v>538</v>
      </c>
      <c r="B236" s="51"/>
      <c r="C236" s="52" t="s">
        <v>539</v>
      </c>
      <c r="D236" s="53"/>
      <c r="E236" s="54"/>
      <c r="F236" s="54"/>
      <c r="G236" s="54"/>
      <c r="H236" s="61"/>
      <c r="I236" s="61"/>
    </row>
    <row r="237" customFormat="false" ht="13.8" hidden="false" customHeight="false" outlineLevel="0" collapsed="false">
      <c r="A237" s="45" t="s">
        <v>540</v>
      </c>
      <c r="B237" s="56" t="s">
        <v>541</v>
      </c>
      <c r="C237" s="57" t="s">
        <v>542</v>
      </c>
      <c r="D237" s="58" t="s">
        <v>73</v>
      </c>
      <c r="E237" s="59" t="n">
        <v>13</v>
      </c>
      <c r="F237" s="60" t="n">
        <v>0</v>
      </c>
      <c r="G237" s="72" t="n">
        <f aca="false">E237*F237</f>
        <v>0</v>
      </c>
      <c r="H237" s="61"/>
      <c r="I237" s="61"/>
    </row>
    <row r="238" customFormat="false" ht="13.8" hidden="false" customHeight="false" outlineLevel="0" collapsed="false">
      <c r="A238" s="45" t="s">
        <v>543</v>
      </c>
      <c r="B238" s="51"/>
      <c r="C238" s="52" t="s">
        <v>544</v>
      </c>
      <c r="D238" s="53"/>
      <c r="E238" s="54"/>
      <c r="F238" s="54"/>
      <c r="G238" s="54"/>
      <c r="H238" s="61"/>
      <c r="I238" s="61"/>
    </row>
    <row r="239" customFormat="false" ht="13.8" hidden="false" customHeight="false" outlineLevel="0" collapsed="false">
      <c r="A239" s="45" t="s">
        <v>545</v>
      </c>
      <c r="B239" s="56" t="s">
        <v>546</v>
      </c>
      <c r="C239" s="57" t="s">
        <v>547</v>
      </c>
      <c r="D239" s="58" t="s">
        <v>73</v>
      </c>
      <c r="E239" s="59" t="n">
        <v>13</v>
      </c>
      <c r="F239" s="60" t="n">
        <v>0</v>
      </c>
      <c r="G239" s="72" t="n">
        <f aca="false">E239*F239</f>
        <v>0</v>
      </c>
      <c r="H239" s="61"/>
      <c r="I239" s="61"/>
    </row>
    <row r="240" customFormat="false" ht="13.8" hidden="false" customHeight="false" outlineLevel="0" collapsed="false">
      <c r="A240" s="45" t="s">
        <v>548</v>
      </c>
      <c r="B240" s="51"/>
      <c r="C240" s="52" t="s">
        <v>549</v>
      </c>
      <c r="D240" s="53"/>
      <c r="E240" s="54"/>
      <c r="F240" s="54"/>
      <c r="G240" s="54"/>
      <c r="H240" s="61"/>
      <c r="I240" s="61"/>
    </row>
    <row r="241" customFormat="false" ht="13.8" hidden="false" customHeight="false" outlineLevel="0" collapsed="false">
      <c r="A241" s="45" t="s">
        <v>550</v>
      </c>
      <c r="B241" s="56" t="s">
        <v>551</v>
      </c>
      <c r="C241" s="57" t="s">
        <v>552</v>
      </c>
      <c r="D241" s="58" t="s">
        <v>73</v>
      </c>
      <c r="E241" s="59" t="n">
        <v>26</v>
      </c>
      <c r="F241" s="60" t="n">
        <v>0</v>
      </c>
      <c r="G241" s="72" t="n">
        <f aca="false">E241*F241</f>
        <v>0</v>
      </c>
      <c r="H241" s="61"/>
      <c r="I241" s="61"/>
    </row>
    <row r="242" customFormat="false" ht="13.8" hidden="false" customHeight="false" outlineLevel="0" collapsed="false">
      <c r="A242" s="45" t="s">
        <v>553</v>
      </c>
      <c r="B242" s="56"/>
      <c r="C242" s="57"/>
      <c r="D242" s="58"/>
      <c r="E242" s="59"/>
      <c r="F242" s="59"/>
      <c r="G242" s="59"/>
      <c r="H242" s="61"/>
      <c r="I242" s="61"/>
    </row>
    <row r="243" customFormat="false" ht="13.8" hidden="false" customHeight="false" outlineLevel="0" collapsed="false">
      <c r="A243" s="45" t="s">
        <v>554</v>
      </c>
      <c r="B243" s="77"/>
      <c r="C243" s="78" t="s">
        <v>555</v>
      </c>
      <c r="D243" s="79"/>
      <c r="E243" s="80"/>
      <c r="F243" s="80"/>
      <c r="G243" s="80"/>
      <c r="H243" s="61"/>
      <c r="I243" s="61"/>
    </row>
    <row r="244" customFormat="false" ht="13.8" hidden="false" customHeight="false" outlineLevel="0" collapsed="false">
      <c r="A244" s="45" t="s">
        <v>556</v>
      </c>
      <c r="B244" s="51"/>
      <c r="C244" s="52" t="s">
        <v>516</v>
      </c>
      <c r="D244" s="53"/>
      <c r="E244" s="54"/>
      <c r="F244" s="54"/>
      <c r="G244" s="54"/>
      <c r="H244" s="61"/>
      <c r="I244" s="61"/>
    </row>
    <row r="245" customFormat="false" ht="18" hidden="false" customHeight="false" outlineLevel="0" collapsed="false">
      <c r="A245" s="45" t="s">
        <v>557</v>
      </c>
      <c r="B245" s="56"/>
      <c r="C245" s="57" t="s">
        <v>558</v>
      </c>
      <c r="D245" s="58" t="s">
        <v>73</v>
      </c>
      <c r="E245" s="59" t="n">
        <v>3</v>
      </c>
      <c r="F245" s="60" t="n">
        <v>0</v>
      </c>
      <c r="G245" s="72" t="n">
        <f aca="false">E245*F245</f>
        <v>0</v>
      </c>
      <c r="H245" s="61"/>
      <c r="I245" s="61"/>
    </row>
    <row r="246" customFormat="false" ht="13.8" hidden="false" customHeight="false" outlineLevel="0" collapsed="false">
      <c r="A246" s="45" t="s">
        <v>559</v>
      </c>
      <c r="B246" s="51"/>
      <c r="C246" s="52" t="s">
        <v>493</v>
      </c>
      <c r="D246" s="53"/>
      <c r="E246" s="54"/>
      <c r="F246" s="54"/>
      <c r="G246" s="54"/>
      <c r="H246" s="61"/>
      <c r="I246" s="61"/>
    </row>
    <row r="247" customFormat="false" ht="13.8" hidden="false" customHeight="false" outlineLevel="0" collapsed="false">
      <c r="A247" s="45" t="s">
        <v>560</v>
      </c>
      <c r="B247" s="56"/>
      <c r="C247" s="57" t="s">
        <v>521</v>
      </c>
      <c r="D247" s="58" t="s">
        <v>73</v>
      </c>
      <c r="E247" s="59" t="n">
        <v>3</v>
      </c>
      <c r="F247" s="60" t="n">
        <v>0</v>
      </c>
      <c r="G247" s="72" t="n">
        <f aca="false">E247*F247</f>
        <v>0</v>
      </c>
      <c r="H247" s="61"/>
      <c r="I247" s="61"/>
    </row>
    <row r="248" customFormat="false" ht="18" hidden="false" customHeight="false" outlineLevel="0" collapsed="false">
      <c r="A248" s="45" t="s">
        <v>561</v>
      </c>
      <c r="B248" s="56"/>
      <c r="C248" s="57" t="s">
        <v>523</v>
      </c>
      <c r="D248" s="58" t="s">
        <v>73</v>
      </c>
      <c r="E248" s="59" t="n">
        <v>3</v>
      </c>
      <c r="F248" s="60" t="n">
        <v>0</v>
      </c>
      <c r="G248" s="72" t="n">
        <f aca="false">E248*F248</f>
        <v>0</v>
      </c>
      <c r="H248" s="61"/>
      <c r="I248" s="61"/>
    </row>
    <row r="249" customFormat="false" ht="18" hidden="false" customHeight="false" outlineLevel="0" collapsed="false">
      <c r="A249" s="45" t="s">
        <v>562</v>
      </c>
      <c r="B249" s="56"/>
      <c r="C249" s="57" t="s">
        <v>525</v>
      </c>
      <c r="D249" s="58" t="s">
        <v>73</v>
      </c>
      <c r="E249" s="59" t="n">
        <v>3</v>
      </c>
      <c r="F249" s="60" t="n">
        <v>0</v>
      </c>
      <c r="G249" s="72" t="n">
        <f aca="false">E249*F249</f>
        <v>0</v>
      </c>
      <c r="H249" s="61"/>
      <c r="I249" s="61"/>
    </row>
    <row r="250" customFormat="false" ht="13.8" hidden="false" customHeight="false" outlineLevel="0" collapsed="false">
      <c r="A250" s="45" t="s">
        <v>563</v>
      </c>
      <c r="B250" s="51"/>
      <c r="C250" s="52" t="s">
        <v>527</v>
      </c>
      <c r="D250" s="53"/>
      <c r="E250" s="54"/>
      <c r="F250" s="54"/>
      <c r="G250" s="54"/>
      <c r="H250" s="61"/>
      <c r="I250" s="61"/>
    </row>
    <row r="251" customFormat="false" ht="13.8" hidden="false" customHeight="false" outlineLevel="0" collapsed="false">
      <c r="A251" s="45" t="s">
        <v>564</v>
      </c>
      <c r="B251" s="51"/>
      <c r="C251" s="52" t="s">
        <v>529</v>
      </c>
      <c r="D251" s="53"/>
      <c r="E251" s="54"/>
      <c r="F251" s="54"/>
      <c r="G251" s="54"/>
      <c r="H251" s="61"/>
      <c r="I251" s="61"/>
    </row>
    <row r="252" customFormat="false" ht="15" hidden="false" customHeight="true" outlineLevel="0" collapsed="false">
      <c r="A252" s="45" t="s">
        <v>565</v>
      </c>
      <c r="B252" s="51"/>
      <c r="C252" s="52" t="s">
        <v>531</v>
      </c>
      <c r="D252" s="53"/>
      <c r="E252" s="54"/>
      <c r="F252" s="54"/>
      <c r="G252" s="54"/>
      <c r="H252" s="61"/>
      <c r="I252" s="61"/>
    </row>
    <row r="253" customFormat="false" ht="18" hidden="false" customHeight="false" outlineLevel="0" collapsed="false">
      <c r="A253" s="45" t="s">
        <v>566</v>
      </c>
      <c r="B253" s="56"/>
      <c r="C253" s="57" t="s">
        <v>533</v>
      </c>
      <c r="D253" s="58" t="s">
        <v>73</v>
      </c>
      <c r="E253" s="59" t="n">
        <v>3</v>
      </c>
      <c r="F253" s="60" t="n">
        <v>0</v>
      </c>
      <c r="G253" s="72" t="n">
        <f aca="false">E253*F253</f>
        <v>0</v>
      </c>
      <c r="H253" s="61"/>
      <c r="I253" s="61"/>
    </row>
    <row r="254" customFormat="false" ht="13.8" hidden="false" customHeight="false" outlineLevel="0" collapsed="false">
      <c r="A254" s="45" t="s">
        <v>567</v>
      </c>
      <c r="B254" s="51"/>
      <c r="C254" s="52" t="s">
        <v>535</v>
      </c>
      <c r="D254" s="53"/>
      <c r="E254" s="54"/>
      <c r="F254" s="54"/>
      <c r="G254" s="54"/>
      <c r="H254" s="61"/>
      <c r="I254" s="61"/>
    </row>
    <row r="255" customFormat="false" ht="13.8" hidden="false" customHeight="false" outlineLevel="0" collapsed="false">
      <c r="A255" s="45" t="s">
        <v>568</v>
      </c>
      <c r="B255" s="56"/>
      <c r="C255" s="57" t="s">
        <v>537</v>
      </c>
      <c r="D255" s="58" t="s">
        <v>73</v>
      </c>
      <c r="E255" s="59" t="n">
        <v>6</v>
      </c>
      <c r="F255" s="60" t="n">
        <v>0</v>
      </c>
      <c r="G255" s="72" t="n">
        <f aca="false">E255*F255</f>
        <v>0</v>
      </c>
      <c r="H255" s="61"/>
      <c r="I255" s="61"/>
    </row>
    <row r="256" customFormat="false" ht="13.8" hidden="false" customHeight="false" outlineLevel="0" collapsed="false">
      <c r="A256" s="45" t="s">
        <v>569</v>
      </c>
      <c r="B256" s="51"/>
      <c r="C256" s="52" t="s">
        <v>539</v>
      </c>
      <c r="D256" s="53"/>
      <c r="E256" s="54"/>
      <c r="F256" s="54"/>
      <c r="G256" s="54"/>
      <c r="H256" s="61"/>
      <c r="I256" s="61"/>
    </row>
    <row r="257" customFormat="false" ht="13.8" hidden="false" customHeight="false" outlineLevel="0" collapsed="false">
      <c r="A257" s="45" t="s">
        <v>570</v>
      </c>
      <c r="B257" s="56" t="s">
        <v>541</v>
      </c>
      <c r="C257" s="57" t="s">
        <v>542</v>
      </c>
      <c r="D257" s="58" t="s">
        <v>73</v>
      </c>
      <c r="E257" s="59" t="n">
        <v>3</v>
      </c>
      <c r="F257" s="60" t="n">
        <v>0</v>
      </c>
      <c r="G257" s="72" t="n">
        <f aca="false">E257*F257</f>
        <v>0</v>
      </c>
      <c r="H257" s="61"/>
      <c r="I257" s="61"/>
    </row>
    <row r="258" customFormat="false" ht="13.8" hidden="false" customHeight="false" outlineLevel="0" collapsed="false">
      <c r="A258" s="45" t="s">
        <v>571</v>
      </c>
      <c r="B258" s="51"/>
      <c r="C258" s="52" t="s">
        <v>544</v>
      </c>
      <c r="D258" s="53"/>
      <c r="E258" s="54"/>
      <c r="F258" s="54"/>
      <c r="G258" s="54"/>
      <c r="H258" s="61"/>
      <c r="I258" s="61"/>
    </row>
    <row r="259" customFormat="false" ht="13.8" hidden="false" customHeight="false" outlineLevel="0" collapsed="false">
      <c r="A259" s="45" t="s">
        <v>572</v>
      </c>
      <c r="B259" s="56" t="s">
        <v>546</v>
      </c>
      <c r="C259" s="57" t="s">
        <v>547</v>
      </c>
      <c r="D259" s="58" t="s">
        <v>73</v>
      </c>
      <c r="E259" s="59" t="n">
        <v>3</v>
      </c>
      <c r="F259" s="60" t="n">
        <v>0</v>
      </c>
      <c r="G259" s="72" t="n">
        <f aca="false">E259*F259</f>
        <v>0</v>
      </c>
      <c r="H259" s="61"/>
      <c r="I259" s="61"/>
    </row>
    <row r="260" customFormat="false" ht="13.8" hidden="false" customHeight="false" outlineLevel="0" collapsed="false">
      <c r="A260" s="45" t="s">
        <v>573</v>
      </c>
      <c r="B260" s="51"/>
      <c r="C260" s="52" t="s">
        <v>549</v>
      </c>
      <c r="D260" s="53"/>
      <c r="E260" s="54"/>
      <c r="F260" s="54"/>
      <c r="G260" s="54"/>
      <c r="H260" s="61"/>
      <c r="I260" s="61"/>
    </row>
    <row r="261" customFormat="false" ht="13.8" hidden="false" customHeight="false" outlineLevel="0" collapsed="false">
      <c r="A261" s="45" t="s">
        <v>574</v>
      </c>
      <c r="B261" s="56" t="s">
        <v>551</v>
      </c>
      <c r="C261" s="57" t="s">
        <v>552</v>
      </c>
      <c r="D261" s="58" t="s">
        <v>73</v>
      </c>
      <c r="E261" s="59" t="n">
        <v>6</v>
      </c>
      <c r="F261" s="60" t="n">
        <v>0</v>
      </c>
      <c r="G261" s="72" t="n">
        <f aca="false">E261*F261</f>
        <v>0</v>
      </c>
      <c r="H261" s="61"/>
      <c r="I261" s="61"/>
    </row>
    <row r="262" customFormat="false" ht="13.8" hidden="false" customHeight="false" outlineLevel="0" collapsed="false">
      <c r="A262" s="45" t="s">
        <v>575</v>
      </c>
      <c r="B262" s="56"/>
      <c r="C262" s="57"/>
      <c r="D262" s="58"/>
      <c r="E262" s="59"/>
      <c r="F262" s="59"/>
      <c r="G262" s="72"/>
      <c r="H262" s="61"/>
      <c r="I262" s="61"/>
    </row>
    <row r="263" customFormat="false" ht="13.8" hidden="false" customHeight="false" outlineLevel="0" collapsed="false">
      <c r="A263" s="45" t="s">
        <v>576</v>
      </c>
      <c r="B263" s="83"/>
      <c r="C263" s="84" t="s">
        <v>577</v>
      </c>
      <c r="D263" s="83"/>
      <c r="E263" s="85"/>
      <c r="F263" s="85"/>
      <c r="G263" s="85"/>
      <c r="H263" s="61"/>
      <c r="I263" s="61"/>
    </row>
    <row r="264" customFormat="false" ht="13.8" hidden="false" customHeight="false" outlineLevel="0" collapsed="false">
      <c r="A264" s="45" t="s">
        <v>578</v>
      </c>
      <c r="B264" s="51"/>
      <c r="C264" s="62" t="s">
        <v>579</v>
      </c>
      <c r="D264" s="51"/>
      <c r="E264" s="54"/>
      <c r="F264" s="54"/>
      <c r="G264" s="54"/>
      <c r="H264" s="61"/>
      <c r="I264" s="61"/>
    </row>
    <row r="265" customFormat="false" ht="13.8" hidden="false" customHeight="false" outlineLevel="0" collapsed="false">
      <c r="A265" s="45" t="s">
        <v>580</v>
      </c>
      <c r="B265" s="51"/>
      <c r="C265" s="62" t="s">
        <v>581</v>
      </c>
      <c r="D265" s="51"/>
      <c r="E265" s="54"/>
      <c r="F265" s="54"/>
      <c r="G265" s="54"/>
      <c r="H265" s="61"/>
      <c r="I265" s="61"/>
    </row>
    <row r="266" customFormat="false" ht="13.8" hidden="false" customHeight="false" outlineLevel="0" collapsed="false">
      <c r="A266" s="45" t="s">
        <v>582</v>
      </c>
      <c r="B266" s="51"/>
      <c r="C266" s="62" t="s">
        <v>583</v>
      </c>
      <c r="D266" s="51"/>
      <c r="E266" s="54"/>
      <c r="F266" s="54"/>
      <c r="G266" s="54"/>
      <c r="H266" s="61"/>
      <c r="I266" s="61"/>
    </row>
    <row r="267" customFormat="false" ht="26" hidden="false" customHeight="false" outlineLevel="0" collapsed="false">
      <c r="A267" s="45" t="s">
        <v>584</v>
      </c>
      <c r="B267" s="56"/>
      <c r="C267" s="63" t="s">
        <v>585</v>
      </c>
      <c r="D267" s="56" t="s">
        <v>73</v>
      </c>
      <c r="E267" s="59" t="n">
        <v>12</v>
      </c>
      <c r="F267" s="60" t="n">
        <v>0</v>
      </c>
      <c r="G267" s="72" t="n">
        <f aca="false">E267*F267</f>
        <v>0</v>
      </c>
      <c r="H267" s="61"/>
      <c r="I267" s="61"/>
    </row>
    <row r="268" customFormat="false" ht="13.8" hidden="false" customHeight="false" outlineLevel="0" collapsed="false">
      <c r="A268" s="45" t="s">
        <v>586</v>
      </c>
      <c r="B268" s="51"/>
      <c r="C268" s="62" t="s">
        <v>493</v>
      </c>
      <c r="D268" s="51"/>
      <c r="E268" s="54"/>
      <c r="F268" s="54"/>
      <c r="G268" s="54"/>
      <c r="H268" s="61"/>
      <c r="I268" s="61"/>
    </row>
    <row r="269" customFormat="false" ht="13.8" hidden="false" customHeight="false" outlineLevel="0" collapsed="false">
      <c r="A269" s="45" t="s">
        <v>587</v>
      </c>
      <c r="B269" s="56"/>
      <c r="C269" s="63" t="s">
        <v>588</v>
      </c>
      <c r="D269" s="56" t="s">
        <v>73</v>
      </c>
      <c r="E269" s="59" t="n">
        <v>12</v>
      </c>
      <c r="F269" s="60" t="n">
        <v>0</v>
      </c>
      <c r="G269" s="72" t="n">
        <f aca="false">E269*F269</f>
        <v>0</v>
      </c>
      <c r="H269" s="61"/>
      <c r="I269" s="61"/>
    </row>
    <row r="270" customFormat="false" ht="13.8" hidden="false" customHeight="false" outlineLevel="0" collapsed="false">
      <c r="A270" s="45" t="s">
        <v>589</v>
      </c>
      <c r="B270" s="51"/>
      <c r="C270" s="62" t="s">
        <v>590</v>
      </c>
      <c r="D270" s="51"/>
      <c r="E270" s="54"/>
      <c r="F270" s="54"/>
      <c r="G270" s="54"/>
      <c r="H270" s="61"/>
      <c r="I270" s="61"/>
    </row>
    <row r="271" customFormat="false" ht="13.8" hidden="false" customHeight="false" outlineLevel="0" collapsed="false">
      <c r="A271" s="45" t="s">
        <v>591</v>
      </c>
      <c r="B271" s="56" t="s">
        <v>592</v>
      </c>
      <c r="C271" s="63" t="s">
        <v>593</v>
      </c>
      <c r="D271" s="56" t="s">
        <v>594</v>
      </c>
      <c r="E271" s="59" t="n">
        <v>12</v>
      </c>
      <c r="F271" s="60" t="n">
        <v>0</v>
      </c>
      <c r="G271" s="72" t="n">
        <f aca="false">E271*F271</f>
        <v>0</v>
      </c>
      <c r="H271" s="61"/>
      <c r="I271" s="61"/>
    </row>
    <row r="272" customFormat="false" ht="13.8" hidden="false" customHeight="false" outlineLevel="0" collapsed="false">
      <c r="A272" s="45" t="s">
        <v>595</v>
      </c>
      <c r="B272" s="56"/>
      <c r="C272" s="63"/>
      <c r="D272" s="56"/>
      <c r="E272" s="59"/>
      <c r="F272" s="59"/>
      <c r="G272" s="59"/>
      <c r="H272" s="61"/>
      <c r="I272" s="61"/>
    </row>
    <row r="273" customFormat="false" ht="13.8" hidden="false" customHeight="false" outlineLevel="0" collapsed="false">
      <c r="A273" s="45" t="s">
        <v>596</v>
      </c>
      <c r="B273" s="83"/>
      <c r="C273" s="84" t="s">
        <v>597</v>
      </c>
      <c r="D273" s="83"/>
      <c r="E273" s="85"/>
      <c r="F273" s="85"/>
      <c r="G273" s="85"/>
      <c r="H273" s="61"/>
      <c r="I273" s="61"/>
    </row>
    <row r="274" customFormat="false" ht="13.8" hidden="false" customHeight="false" outlineLevel="0" collapsed="false">
      <c r="A274" s="45" t="s">
        <v>598</v>
      </c>
      <c r="B274" s="51"/>
      <c r="C274" s="62" t="s">
        <v>599</v>
      </c>
      <c r="D274" s="51"/>
      <c r="E274" s="54"/>
      <c r="F274" s="54"/>
      <c r="G274" s="54"/>
      <c r="H274" s="61"/>
      <c r="I274" s="61"/>
    </row>
    <row r="275" customFormat="false" ht="18" hidden="false" customHeight="false" outlineLevel="0" collapsed="false">
      <c r="A275" s="45" t="s">
        <v>600</v>
      </c>
      <c r="B275" s="56"/>
      <c r="C275" s="63" t="s">
        <v>601</v>
      </c>
      <c r="D275" s="56" t="s">
        <v>73</v>
      </c>
      <c r="E275" s="59" t="n">
        <v>3</v>
      </c>
      <c r="F275" s="60" t="n">
        <v>0</v>
      </c>
      <c r="G275" s="72" t="n">
        <f aca="false">E275*F275</f>
        <v>0</v>
      </c>
      <c r="H275" s="61"/>
      <c r="I275" s="61"/>
    </row>
    <row r="276" customFormat="false" ht="13.8" hidden="false" customHeight="false" outlineLevel="0" collapsed="false">
      <c r="A276" s="45" t="s">
        <v>602</v>
      </c>
      <c r="B276" s="51"/>
      <c r="C276" s="62" t="s">
        <v>603</v>
      </c>
      <c r="D276" s="51"/>
      <c r="E276" s="54"/>
      <c r="F276" s="54"/>
      <c r="G276" s="54"/>
      <c r="H276" s="61"/>
      <c r="I276" s="61"/>
    </row>
    <row r="277" customFormat="false" ht="13.8" hidden="false" customHeight="false" outlineLevel="0" collapsed="false">
      <c r="A277" s="45" t="s">
        <v>604</v>
      </c>
      <c r="B277" s="56" t="s">
        <v>605</v>
      </c>
      <c r="C277" s="63" t="s">
        <v>606</v>
      </c>
      <c r="D277" s="56" t="s">
        <v>73</v>
      </c>
      <c r="E277" s="59" t="n">
        <v>3</v>
      </c>
      <c r="F277" s="60" t="n">
        <v>0</v>
      </c>
      <c r="G277" s="72" t="n">
        <f aca="false">E277*F277</f>
        <v>0</v>
      </c>
      <c r="H277" s="61"/>
      <c r="I277" s="61"/>
    </row>
    <row r="278" customFormat="false" ht="13.8" hidden="false" customHeight="false" outlineLevel="0" collapsed="false">
      <c r="A278" s="45" t="s">
        <v>607</v>
      </c>
      <c r="B278" s="56"/>
      <c r="C278" s="63"/>
      <c r="D278" s="56"/>
      <c r="E278" s="59"/>
      <c r="F278" s="59"/>
      <c r="G278" s="72"/>
      <c r="H278" s="61"/>
      <c r="I278" s="61"/>
    </row>
    <row r="279" customFormat="false" ht="13.8" hidden="false" customHeight="false" outlineLevel="0" collapsed="false">
      <c r="A279" s="45" t="s">
        <v>608</v>
      </c>
      <c r="B279" s="83"/>
      <c r="C279" s="84" t="s">
        <v>609</v>
      </c>
      <c r="D279" s="83"/>
      <c r="E279" s="85"/>
      <c r="F279" s="85"/>
      <c r="G279" s="85"/>
      <c r="H279" s="61"/>
      <c r="I279" s="61"/>
    </row>
    <row r="280" customFormat="false" ht="13.8" hidden="false" customHeight="false" outlineLevel="0" collapsed="false">
      <c r="A280" s="45" t="s">
        <v>610</v>
      </c>
      <c r="B280" s="51"/>
      <c r="C280" s="62" t="s">
        <v>611</v>
      </c>
      <c r="D280" s="51"/>
      <c r="E280" s="54"/>
      <c r="F280" s="54"/>
      <c r="G280" s="54"/>
      <c r="H280" s="61"/>
      <c r="I280" s="61"/>
    </row>
    <row r="281" customFormat="false" ht="13.8" hidden="false" customHeight="false" outlineLevel="0" collapsed="false">
      <c r="A281" s="45" t="s">
        <v>612</v>
      </c>
      <c r="B281" s="51"/>
      <c r="C281" s="62" t="s">
        <v>613</v>
      </c>
      <c r="D281" s="51"/>
      <c r="E281" s="54"/>
      <c r="F281" s="54"/>
      <c r="G281" s="54"/>
      <c r="H281" s="61"/>
      <c r="I281" s="61"/>
    </row>
    <row r="282" customFormat="false" ht="13.8" hidden="false" customHeight="false" outlineLevel="0" collapsed="false">
      <c r="A282" s="45" t="s">
        <v>614</v>
      </c>
      <c r="B282" s="51"/>
      <c r="C282" s="62" t="s">
        <v>615</v>
      </c>
      <c r="D282" s="51"/>
      <c r="E282" s="54"/>
      <c r="F282" s="54"/>
      <c r="G282" s="54"/>
      <c r="H282" s="61"/>
      <c r="I282" s="61"/>
    </row>
    <row r="283" customFormat="false" ht="25.5" hidden="false" customHeight="true" outlineLevel="0" collapsed="false">
      <c r="A283" s="45" t="s">
        <v>616</v>
      </c>
      <c r="B283" s="56"/>
      <c r="C283" s="63" t="s">
        <v>617</v>
      </c>
      <c r="D283" s="56" t="s">
        <v>73</v>
      </c>
      <c r="E283" s="59" t="n">
        <v>2</v>
      </c>
      <c r="F283" s="60" t="n">
        <v>0</v>
      </c>
      <c r="G283" s="72" t="n">
        <f aca="false">E283*F283</f>
        <v>0</v>
      </c>
      <c r="H283" s="61"/>
      <c r="I283" s="61"/>
    </row>
    <row r="284" customFormat="false" ht="13.8" hidden="false" customHeight="false" outlineLevel="0" collapsed="false">
      <c r="A284" s="45" t="s">
        <v>618</v>
      </c>
      <c r="B284" s="56"/>
      <c r="C284" s="63" t="s">
        <v>619</v>
      </c>
      <c r="D284" s="56" t="s">
        <v>73</v>
      </c>
      <c r="E284" s="59" t="n">
        <v>2</v>
      </c>
      <c r="F284" s="60" t="n">
        <v>0</v>
      </c>
      <c r="G284" s="72" t="n">
        <f aca="false">E284*F284</f>
        <v>0</v>
      </c>
      <c r="H284" s="61"/>
      <c r="I284" s="61"/>
    </row>
    <row r="285" customFormat="false" ht="13.8" hidden="false" customHeight="false" outlineLevel="0" collapsed="false">
      <c r="A285" s="45" t="s">
        <v>620</v>
      </c>
      <c r="B285" s="51"/>
      <c r="C285" s="62" t="s">
        <v>621</v>
      </c>
      <c r="D285" s="51"/>
      <c r="E285" s="54"/>
      <c r="F285" s="54"/>
      <c r="G285" s="54"/>
      <c r="H285" s="61"/>
      <c r="I285" s="61"/>
    </row>
    <row r="286" customFormat="false" ht="13.8" hidden="false" customHeight="false" outlineLevel="0" collapsed="false">
      <c r="A286" s="45" t="s">
        <v>622</v>
      </c>
      <c r="B286" s="56" t="s">
        <v>623</v>
      </c>
      <c r="C286" s="63" t="s">
        <v>624</v>
      </c>
      <c r="D286" s="56" t="s">
        <v>73</v>
      </c>
      <c r="E286" s="59" t="n">
        <v>2</v>
      </c>
      <c r="F286" s="60" t="n">
        <v>0</v>
      </c>
      <c r="G286" s="72" t="n">
        <f aca="false">E286*F286</f>
        <v>0</v>
      </c>
      <c r="H286" s="61"/>
      <c r="I286" s="61"/>
    </row>
    <row r="287" customFormat="false" ht="13.8" hidden="false" customHeight="false" outlineLevel="0" collapsed="false">
      <c r="A287" s="45" t="s">
        <v>625</v>
      </c>
      <c r="B287" s="56"/>
      <c r="C287" s="63"/>
      <c r="D287" s="56"/>
      <c r="E287" s="59"/>
      <c r="F287" s="59"/>
      <c r="G287" s="59"/>
      <c r="H287" s="61"/>
      <c r="I287" s="61"/>
    </row>
    <row r="288" customFormat="false" ht="13.8" hidden="false" customHeight="false" outlineLevel="0" collapsed="false">
      <c r="A288" s="45" t="s">
        <v>626</v>
      </c>
      <c r="B288" s="83"/>
      <c r="C288" s="84" t="s">
        <v>627</v>
      </c>
      <c r="D288" s="83"/>
      <c r="E288" s="85"/>
      <c r="F288" s="85"/>
      <c r="G288" s="85"/>
      <c r="H288" s="61"/>
      <c r="I288" s="61"/>
    </row>
    <row r="289" customFormat="false" ht="15" hidden="false" customHeight="true" outlineLevel="0" collapsed="false">
      <c r="A289" s="45" t="s">
        <v>628</v>
      </c>
      <c r="B289" s="51"/>
      <c r="C289" s="62" t="s">
        <v>629</v>
      </c>
      <c r="D289" s="51"/>
      <c r="E289" s="54"/>
      <c r="F289" s="54"/>
      <c r="G289" s="54"/>
      <c r="H289" s="61"/>
      <c r="I289" s="61"/>
    </row>
    <row r="290" customFormat="false" ht="13.8" hidden="false" customHeight="false" outlineLevel="0" collapsed="false">
      <c r="A290" s="45" t="s">
        <v>630</v>
      </c>
      <c r="B290" s="51"/>
      <c r="C290" s="62" t="s">
        <v>631</v>
      </c>
      <c r="D290" s="51"/>
      <c r="E290" s="54"/>
      <c r="F290" s="54"/>
      <c r="G290" s="54"/>
      <c r="H290" s="61"/>
      <c r="I290" s="61"/>
    </row>
    <row r="291" customFormat="false" ht="13.8" hidden="false" customHeight="false" outlineLevel="0" collapsed="false">
      <c r="A291" s="45" t="s">
        <v>632</v>
      </c>
      <c r="B291" s="51"/>
      <c r="C291" s="62" t="s">
        <v>633</v>
      </c>
      <c r="D291" s="51"/>
      <c r="E291" s="54"/>
      <c r="F291" s="54"/>
      <c r="G291" s="54"/>
      <c r="H291" s="61"/>
      <c r="I291" s="61"/>
    </row>
    <row r="292" customFormat="false" ht="18" hidden="false" customHeight="false" outlineLevel="0" collapsed="false">
      <c r="A292" s="45" t="s">
        <v>634</v>
      </c>
      <c r="B292" s="56"/>
      <c r="C292" s="63" t="s">
        <v>635</v>
      </c>
      <c r="D292" s="56" t="s">
        <v>73</v>
      </c>
      <c r="E292" s="59" t="n">
        <v>1</v>
      </c>
      <c r="F292" s="60" t="n">
        <v>0</v>
      </c>
      <c r="G292" s="72" t="n">
        <f aca="false">E292*F292</f>
        <v>0</v>
      </c>
      <c r="H292" s="61"/>
      <c r="I292" s="61"/>
    </row>
    <row r="293" customFormat="false" ht="13.8" hidden="false" customHeight="false" outlineLevel="0" collapsed="false">
      <c r="A293" s="45" t="s">
        <v>636</v>
      </c>
      <c r="B293" s="56"/>
      <c r="C293" s="63" t="s">
        <v>619</v>
      </c>
      <c r="D293" s="56" t="s">
        <v>73</v>
      </c>
      <c r="E293" s="59" t="n">
        <v>1</v>
      </c>
      <c r="F293" s="60" t="n">
        <v>0</v>
      </c>
      <c r="G293" s="72" t="n">
        <f aca="false">E293*F293</f>
        <v>0</v>
      </c>
      <c r="H293" s="61"/>
      <c r="I293" s="61"/>
    </row>
    <row r="294" customFormat="false" ht="13.8" hidden="false" customHeight="false" outlineLevel="0" collapsed="false">
      <c r="A294" s="45" t="s">
        <v>637</v>
      </c>
      <c r="B294" s="51"/>
      <c r="C294" s="62" t="s">
        <v>621</v>
      </c>
      <c r="D294" s="51"/>
      <c r="E294" s="54"/>
      <c r="F294" s="54"/>
      <c r="G294" s="54"/>
      <c r="H294" s="61"/>
      <c r="I294" s="61"/>
    </row>
    <row r="295" customFormat="false" ht="13.8" hidden="false" customHeight="false" outlineLevel="0" collapsed="false">
      <c r="A295" s="45" t="s">
        <v>638</v>
      </c>
      <c r="B295" s="56" t="s">
        <v>639</v>
      </c>
      <c r="C295" s="63" t="s">
        <v>235</v>
      </c>
      <c r="D295" s="56" t="s">
        <v>73</v>
      </c>
      <c r="E295" s="59" t="n">
        <v>1</v>
      </c>
      <c r="F295" s="60" t="n">
        <v>0</v>
      </c>
      <c r="G295" s="72" t="n">
        <f aca="false">E295*F295</f>
        <v>0</v>
      </c>
      <c r="H295" s="61"/>
      <c r="I295" s="61"/>
    </row>
    <row r="296" customFormat="false" ht="13.8" hidden="false" customHeight="false" outlineLevel="0" collapsed="false">
      <c r="A296" s="45" t="s">
        <v>640</v>
      </c>
      <c r="B296" s="56"/>
      <c r="C296" s="57"/>
      <c r="D296" s="58"/>
      <c r="E296" s="59"/>
      <c r="F296" s="59"/>
      <c r="G296" s="72"/>
      <c r="H296" s="61"/>
      <c r="I296" s="61"/>
    </row>
    <row r="297" customFormat="false" ht="13.8" hidden="false" customHeight="false" outlineLevel="0" collapsed="false">
      <c r="A297" s="45" t="s">
        <v>641</v>
      </c>
      <c r="B297" s="77"/>
      <c r="C297" s="78" t="s">
        <v>642</v>
      </c>
      <c r="D297" s="79"/>
      <c r="E297" s="80"/>
      <c r="F297" s="80"/>
      <c r="G297" s="80"/>
      <c r="H297" s="61"/>
      <c r="I297" s="61"/>
    </row>
    <row r="298" customFormat="false" ht="13.8" hidden="false" customHeight="false" outlineLevel="0" collapsed="false">
      <c r="A298" s="45" t="s">
        <v>643</v>
      </c>
      <c r="B298" s="51"/>
      <c r="C298" s="52" t="s">
        <v>644</v>
      </c>
      <c r="D298" s="53"/>
      <c r="E298" s="54"/>
      <c r="F298" s="54"/>
      <c r="G298" s="54"/>
      <c r="H298" s="61"/>
      <c r="I298" s="61"/>
    </row>
    <row r="299" customFormat="false" ht="18" hidden="false" customHeight="false" outlineLevel="0" collapsed="false">
      <c r="A299" s="45" t="s">
        <v>645</v>
      </c>
      <c r="B299" s="56"/>
      <c r="C299" s="57" t="s">
        <v>646</v>
      </c>
      <c r="D299" s="58" t="s">
        <v>73</v>
      </c>
      <c r="E299" s="59" t="n">
        <v>3</v>
      </c>
      <c r="F299" s="60" t="n">
        <v>0</v>
      </c>
      <c r="G299" s="72" t="n">
        <f aca="false">E299*F299</f>
        <v>0</v>
      </c>
      <c r="H299" s="61"/>
      <c r="I299" s="61"/>
    </row>
    <row r="300" customFormat="false" ht="13.8" hidden="false" customHeight="false" outlineLevel="0" collapsed="false">
      <c r="A300" s="45" t="s">
        <v>647</v>
      </c>
      <c r="B300" s="51"/>
      <c r="C300" s="52" t="s">
        <v>648</v>
      </c>
      <c r="D300" s="53"/>
      <c r="E300" s="54"/>
      <c r="F300" s="54"/>
      <c r="G300" s="54"/>
      <c r="H300" s="61"/>
      <c r="I300" s="61"/>
    </row>
    <row r="301" customFormat="false" ht="13.8" hidden="false" customHeight="false" outlineLevel="0" collapsed="false">
      <c r="A301" s="45" t="s">
        <v>649</v>
      </c>
      <c r="B301" s="56" t="s">
        <v>650</v>
      </c>
      <c r="C301" s="57" t="s">
        <v>651</v>
      </c>
      <c r="D301" s="58" t="s">
        <v>73</v>
      </c>
      <c r="E301" s="59" t="n">
        <v>3</v>
      </c>
      <c r="F301" s="60" t="n">
        <v>0</v>
      </c>
      <c r="G301" s="72" t="n">
        <f aca="false">E301*F301</f>
        <v>0</v>
      </c>
      <c r="H301" s="61"/>
      <c r="I301" s="61"/>
    </row>
    <row r="302" customFormat="false" ht="13.8" hidden="false" customHeight="false" outlineLevel="0" collapsed="false">
      <c r="A302" s="45" t="s">
        <v>652</v>
      </c>
      <c r="B302" s="56"/>
      <c r="C302" s="57"/>
      <c r="D302" s="58"/>
      <c r="E302" s="59"/>
      <c r="F302" s="59"/>
      <c r="G302" s="72"/>
      <c r="H302" s="61"/>
      <c r="I302" s="61"/>
    </row>
    <row r="303" customFormat="false" ht="13.8" hidden="false" customHeight="false" outlineLevel="0" collapsed="false">
      <c r="A303" s="45" t="s">
        <v>653</v>
      </c>
      <c r="B303" s="83"/>
      <c r="C303" s="84" t="s">
        <v>654</v>
      </c>
      <c r="D303" s="83"/>
      <c r="E303" s="85"/>
      <c r="F303" s="85"/>
      <c r="G303" s="85"/>
      <c r="H303" s="61"/>
      <c r="I303" s="61"/>
    </row>
    <row r="304" customFormat="false" ht="13.8" hidden="false" customHeight="false" outlineLevel="0" collapsed="false">
      <c r="A304" s="45" t="s">
        <v>655</v>
      </c>
      <c r="B304" s="51"/>
      <c r="C304" s="62" t="s">
        <v>656</v>
      </c>
      <c r="D304" s="51"/>
      <c r="E304" s="54"/>
      <c r="F304" s="54"/>
      <c r="G304" s="54"/>
      <c r="H304" s="61"/>
      <c r="I304" s="61"/>
    </row>
    <row r="305" customFormat="false" ht="18" hidden="false" customHeight="false" outlineLevel="0" collapsed="false">
      <c r="A305" s="45" t="s">
        <v>657</v>
      </c>
      <c r="B305" s="56"/>
      <c r="C305" s="63" t="s">
        <v>658</v>
      </c>
      <c r="D305" s="56" t="s">
        <v>73</v>
      </c>
      <c r="E305" s="59" t="n">
        <v>1</v>
      </c>
      <c r="F305" s="60" t="n">
        <v>0</v>
      </c>
      <c r="G305" s="59" t="n">
        <f aca="false">E305*F305</f>
        <v>0</v>
      </c>
      <c r="H305" s="61"/>
      <c r="I305" s="61"/>
    </row>
    <row r="306" customFormat="false" ht="13.8" hidden="false" customHeight="false" outlineLevel="0" collapsed="false">
      <c r="A306" s="45" t="s">
        <v>659</v>
      </c>
      <c r="B306" s="51"/>
      <c r="C306" s="62" t="s">
        <v>493</v>
      </c>
      <c r="D306" s="51"/>
      <c r="E306" s="54"/>
      <c r="F306" s="54"/>
      <c r="G306" s="54"/>
      <c r="H306" s="61"/>
      <c r="I306" s="61"/>
    </row>
    <row r="307" customFormat="false" ht="13.8" hidden="false" customHeight="false" outlineLevel="0" collapsed="false">
      <c r="A307" s="45" t="s">
        <v>660</v>
      </c>
      <c r="B307" s="56"/>
      <c r="C307" s="63" t="s">
        <v>661</v>
      </c>
      <c r="D307" s="56" t="s">
        <v>73</v>
      </c>
      <c r="E307" s="59" t="n">
        <v>1</v>
      </c>
      <c r="F307" s="60" t="n">
        <v>0</v>
      </c>
      <c r="G307" s="59" t="n">
        <f aca="false">E307*F307</f>
        <v>0</v>
      </c>
      <c r="H307" s="61"/>
      <c r="I307" s="61"/>
    </row>
    <row r="308" customFormat="false" ht="24.75" hidden="false" customHeight="true" outlineLevel="0" collapsed="false">
      <c r="A308" s="45" t="s">
        <v>662</v>
      </c>
      <c r="B308" s="56"/>
      <c r="C308" s="63" t="s">
        <v>663</v>
      </c>
      <c r="D308" s="56" t="s">
        <v>73</v>
      </c>
      <c r="E308" s="59" t="n">
        <v>1</v>
      </c>
      <c r="F308" s="60" t="n">
        <v>0</v>
      </c>
      <c r="G308" s="59" t="n">
        <f aca="false">E308*F308</f>
        <v>0</v>
      </c>
      <c r="H308" s="61"/>
      <c r="I308" s="61"/>
    </row>
    <row r="309" customFormat="false" ht="13.8" hidden="false" customHeight="false" outlineLevel="0" collapsed="false">
      <c r="A309" s="45" t="s">
        <v>664</v>
      </c>
      <c r="B309" s="56"/>
      <c r="C309" s="63" t="s">
        <v>665</v>
      </c>
      <c r="D309" s="56" t="s">
        <v>73</v>
      </c>
      <c r="E309" s="59" t="n">
        <v>1</v>
      </c>
      <c r="F309" s="60" t="n">
        <v>0</v>
      </c>
      <c r="G309" s="59" t="n">
        <f aca="false">E309*F309</f>
        <v>0</v>
      </c>
      <c r="H309" s="61"/>
      <c r="I309" s="61"/>
    </row>
    <row r="310" customFormat="false" ht="18" hidden="false" customHeight="false" outlineLevel="0" collapsed="false">
      <c r="A310" s="45" t="s">
        <v>666</v>
      </c>
      <c r="B310" s="56"/>
      <c r="C310" s="63" t="s">
        <v>667</v>
      </c>
      <c r="D310" s="56" t="s">
        <v>73</v>
      </c>
      <c r="E310" s="59" t="n">
        <v>1</v>
      </c>
      <c r="F310" s="60" t="n">
        <v>0</v>
      </c>
      <c r="G310" s="59" t="n">
        <f aca="false">E310*F310</f>
        <v>0</v>
      </c>
      <c r="H310" s="61"/>
      <c r="I310" s="61"/>
    </row>
    <row r="311" customFormat="false" ht="13.8" hidden="false" customHeight="false" outlineLevel="0" collapsed="false">
      <c r="A311" s="45" t="s">
        <v>668</v>
      </c>
      <c r="B311" s="51"/>
      <c r="C311" s="62" t="s">
        <v>669</v>
      </c>
      <c r="D311" s="51"/>
      <c r="E311" s="54"/>
      <c r="F311" s="54"/>
      <c r="G311" s="54"/>
      <c r="H311" s="61"/>
      <c r="I311" s="61"/>
    </row>
    <row r="312" customFormat="false" ht="18" hidden="false" customHeight="false" outlineLevel="0" collapsed="false">
      <c r="A312" s="45" t="s">
        <v>670</v>
      </c>
      <c r="B312" s="56"/>
      <c r="C312" s="63" t="s">
        <v>671</v>
      </c>
      <c r="D312" s="56" t="s">
        <v>73</v>
      </c>
      <c r="E312" s="59" t="n">
        <v>1</v>
      </c>
      <c r="F312" s="60" t="n">
        <v>0</v>
      </c>
      <c r="G312" s="59" t="n">
        <f aca="false">E312*F312</f>
        <v>0</v>
      </c>
      <c r="H312" s="61"/>
      <c r="I312" s="61"/>
    </row>
    <row r="313" customFormat="false" ht="13.8" hidden="false" customHeight="false" outlineLevel="0" collapsed="false">
      <c r="A313" s="45" t="s">
        <v>672</v>
      </c>
      <c r="B313" s="51"/>
      <c r="C313" s="62" t="s">
        <v>673</v>
      </c>
      <c r="D313" s="51"/>
      <c r="E313" s="54"/>
      <c r="F313" s="54"/>
      <c r="G313" s="54"/>
      <c r="H313" s="61"/>
      <c r="I313" s="61"/>
    </row>
    <row r="314" customFormat="false" ht="13.8" hidden="false" customHeight="false" outlineLevel="0" collapsed="false">
      <c r="A314" s="45" t="s">
        <v>674</v>
      </c>
      <c r="B314" s="56"/>
      <c r="C314" s="63" t="s">
        <v>675</v>
      </c>
      <c r="D314" s="56" t="s">
        <v>73</v>
      </c>
      <c r="E314" s="59" t="n">
        <v>2</v>
      </c>
      <c r="F314" s="60" t="n">
        <v>0</v>
      </c>
      <c r="G314" s="59" t="n">
        <f aca="false">E314*F314</f>
        <v>0</v>
      </c>
      <c r="H314" s="61"/>
      <c r="I314" s="61"/>
    </row>
    <row r="315" customFormat="false" ht="13.8" hidden="false" customHeight="false" outlineLevel="0" collapsed="false">
      <c r="A315" s="45" t="s">
        <v>676</v>
      </c>
      <c r="B315" s="51"/>
      <c r="C315" s="62" t="s">
        <v>677</v>
      </c>
      <c r="D315" s="51"/>
      <c r="E315" s="54"/>
      <c r="F315" s="54"/>
      <c r="G315" s="54"/>
      <c r="H315" s="61"/>
      <c r="I315" s="61"/>
    </row>
    <row r="316" customFormat="false" ht="13.8" hidden="false" customHeight="false" outlineLevel="0" collapsed="false">
      <c r="A316" s="45" t="s">
        <v>678</v>
      </c>
      <c r="B316" s="51"/>
      <c r="C316" s="62" t="s">
        <v>679</v>
      </c>
      <c r="D316" s="51"/>
      <c r="E316" s="54"/>
      <c r="F316" s="54"/>
      <c r="G316" s="54"/>
      <c r="H316" s="61"/>
      <c r="I316" s="61"/>
    </row>
    <row r="317" customFormat="false" ht="13.8" hidden="false" customHeight="false" outlineLevel="0" collapsed="false">
      <c r="A317" s="45" t="s">
        <v>680</v>
      </c>
      <c r="B317" s="56"/>
      <c r="C317" s="63" t="s">
        <v>681</v>
      </c>
      <c r="D317" s="56" t="s">
        <v>73</v>
      </c>
      <c r="E317" s="59" t="n">
        <v>1</v>
      </c>
      <c r="F317" s="60" t="n">
        <v>0</v>
      </c>
      <c r="G317" s="59" t="n">
        <f aca="false">E317*F317</f>
        <v>0</v>
      </c>
      <c r="H317" s="61"/>
      <c r="I317" s="61"/>
    </row>
    <row r="318" customFormat="false" ht="13.8" hidden="false" customHeight="false" outlineLevel="0" collapsed="false">
      <c r="A318" s="45" t="s">
        <v>682</v>
      </c>
      <c r="B318" s="51"/>
      <c r="C318" s="62" t="s">
        <v>683</v>
      </c>
      <c r="D318" s="51"/>
      <c r="E318" s="54"/>
      <c r="F318" s="54"/>
      <c r="G318" s="54"/>
      <c r="H318" s="61"/>
      <c r="I318" s="61"/>
    </row>
    <row r="319" customFormat="false" ht="13.8" hidden="false" customHeight="false" outlineLevel="0" collapsed="false">
      <c r="A319" s="45" t="s">
        <v>684</v>
      </c>
      <c r="B319" s="56" t="s">
        <v>685</v>
      </c>
      <c r="C319" s="63" t="s">
        <v>506</v>
      </c>
      <c r="D319" s="56" t="s">
        <v>73</v>
      </c>
      <c r="E319" s="59" t="n">
        <v>1</v>
      </c>
      <c r="F319" s="60" t="n">
        <v>0</v>
      </c>
      <c r="G319" s="59" t="n">
        <f aca="false">E319*F319</f>
        <v>0</v>
      </c>
      <c r="H319" s="61"/>
      <c r="I319" s="61"/>
    </row>
    <row r="320" customFormat="false" ht="13.8" hidden="false" customHeight="false" outlineLevel="0" collapsed="false">
      <c r="A320" s="45" t="s">
        <v>686</v>
      </c>
      <c r="B320" s="51"/>
      <c r="C320" s="62" t="s">
        <v>687</v>
      </c>
      <c r="D320" s="51"/>
      <c r="E320" s="54"/>
      <c r="F320" s="54"/>
      <c r="G320" s="54"/>
      <c r="H320" s="61"/>
      <c r="I320" s="61"/>
    </row>
    <row r="321" customFormat="false" ht="13.8" hidden="false" customHeight="false" outlineLevel="0" collapsed="false">
      <c r="A321" s="45" t="s">
        <v>688</v>
      </c>
      <c r="B321" s="56" t="s">
        <v>510</v>
      </c>
      <c r="C321" s="57" t="s">
        <v>511</v>
      </c>
      <c r="D321" s="56" t="s">
        <v>73</v>
      </c>
      <c r="E321" s="59" t="n">
        <v>1</v>
      </c>
      <c r="F321" s="60" t="n">
        <v>0</v>
      </c>
      <c r="G321" s="59" t="n">
        <f aca="false">E321*F321</f>
        <v>0</v>
      </c>
      <c r="H321" s="61"/>
      <c r="I321" s="61"/>
    </row>
    <row r="322" customFormat="false" ht="13.8" hidden="false" customHeight="false" outlineLevel="0" collapsed="false">
      <c r="A322" s="45" t="s">
        <v>689</v>
      </c>
      <c r="B322" s="51"/>
      <c r="C322" s="62" t="s">
        <v>648</v>
      </c>
      <c r="D322" s="51"/>
      <c r="E322" s="54"/>
      <c r="F322" s="54"/>
      <c r="G322" s="54"/>
      <c r="H322" s="61"/>
      <c r="I322" s="61"/>
    </row>
    <row r="323" customFormat="false" ht="13.8" hidden="false" customHeight="false" outlineLevel="0" collapsed="false">
      <c r="A323" s="45" t="s">
        <v>690</v>
      </c>
      <c r="B323" s="56" t="s">
        <v>691</v>
      </c>
      <c r="C323" s="63" t="s">
        <v>692</v>
      </c>
      <c r="D323" s="56" t="s">
        <v>73</v>
      </c>
      <c r="E323" s="59" t="n">
        <v>1</v>
      </c>
      <c r="F323" s="60" t="n">
        <v>0</v>
      </c>
      <c r="G323" s="59" t="n">
        <f aca="false">E323*F323</f>
        <v>0</v>
      </c>
      <c r="H323" s="61"/>
      <c r="I323" s="61"/>
    </row>
    <row r="324" customFormat="false" ht="13.8" hidden="false" customHeight="false" outlineLevel="0" collapsed="false">
      <c r="A324" s="45" t="s">
        <v>693</v>
      </c>
      <c r="B324" s="51"/>
      <c r="C324" s="62" t="s">
        <v>549</v>
      </c>
      <c r="D324" s="51"/>
      <c r="E324" s="54"/>
      <c r="F324" s="54"/>
      <c r="G324" s="54"/>
      <c r="H324" s="61"/>
      <c r="I324" s="61"/>
    </row>
    <row r="325" customFormat="false" ht="13.8" hidden="false" customHeight="false" outlineLevel="0" collapsed="false">
      <c r="A325" s="45" t="s">
        <v>694</v>
      </c>
      <c r="B325" s="56" t="s">
        <v>551</v>
      </c>
      <c r="C325" s="63" t="s">
        <v>695</v>
      </c>
      <c r="D325" s="56" t="s">
        <v>73</v>
      </c>
      <c r="E325" s="59" t="n">
        <v>2</v>
      </c>
      <c r="F325" s="60" t="n">
        <v>0</v>
      </c>
      <c r="G325" s="59" t="n">
        <f aca="false">E325*F325</f>
        <v>0</v>
      </c>
      <c r="H325" s="61"/>
      <c r="I325" s="61"/>
    </row>
    <row r="326" customFormat="false" ht="13.8" hidden="false" customHeight="false" outlineLevel="0" collapsed="false">
      <c r="A326" s="45" t="s">
        <v>696</v>
      </c>
      <c r="B326" s="51"/>
      <c r="C326" s="62" t="s">
        <v>697</v>
      </c>
      <c r="D326" s="51"/>
      <c r="E326" s="54"/>
      <c r="F326" s="54"/>
      <c r="G326" s="54"/>
      <c r="H326" s="61"/>
      <c r="I326" s="61"/>
    </row>
    <row r="327" customFormat="false" ht="13.8" hidden="false" customHeight="false" outlineLevel="0" collapsed="false">
      <c r="A327" s="45" t="s">
        <v>698</v>
      </c>
      <c r="B327" s="56" t="s">
        <v>699</v>
      </c>
      <c r="C327" s="63" t="s">
        <v>700</v>
      </c>
      <c r="D327" s="56" t="s">
        <v>73</v>
      </c>
      <c r="E327" s="59" t="n">
        <v>1</v>
      </c>
      <c r="F327" s="60" t="n">
        <v>0</v>
      </c>
      <c r="G327" s="59" t="n">
        <f aca="false">E327*F327</f>
        <v>0</v>
      </c>
      <c r="H327" s="61"/>
      <c r="I327" s="61"/>
    </row>
    <row r="328" customFormat="false" ht="13.8" hidden="false" customHeight="false" outlineLevel="0" collapsed="false">
      <c r="A328" s="45" t="s">
        <v>701</v>
      </c>
      <c r="B328" s="56"/>
      <c r="C328" s="57"/>
      <c r="D328" s="58"/>
      <c r="E328" s="59"/>
      <c r="F328" s="59"/>
      <c r="G328" s="72"/>
      <c r="H328" s="61"/>
      <c r="I328" s="61"/>
    </row>
    <row r="329" customFormat="false" ht="13.8" hidden="false" customHeight="false" outlineLevel="0" collapsed="false">
      <c r="A329" s="45" t="s">
        <v>702</v>
      </c>
      <c r="B329" s="83"/>
      <c r="C329" s="86" t="s">
        <v>703</v>
      </c>
      <c r="D329" s="87"/>
      <c r="E329" s="85"/>
      <c r="F329" s="85"/>
      <c r="G329" s="85"/>
      <c r="H329" s="61"/>
      <c r="I329" s="61"/>
    </row>
    <row r="330" customFormat="false" ht="13.8" hidden="false" customHeight="false" outlineLevel="0" collapsed="false">
      <c r="A330" s="45" t="s">
        <v>704</v>
      </c>
      <c r="B330" s="51"/>
      <c r="C330" s="52" t="s">
        <v>705</v>
      </c>
      <c r="D330" s="53"/>
      <c r="E330" s="54"/>
      <c r="F330" s="54"/>
      <c r="G330" s="54"/>
      <c r="H330" s="61"/>
      <c r="I330" s="61"/>
    </row>
    <row r="331" customFormat="false" ht="13.8" hidden="false" customHeight="false" outlineLevel="0" collapsed="false">
      <c r="A331" s="45" t="s">
        <v>706</v>
      </c>
      <c r="B331" s="56"/>
      <c r="C331" s="57" t="s">
        <v>707</v>
      </c>
      <c r="D331" s="58" t="s">
        <v>73</v>
      </c>
      <c r="E331" s="59" t="n">
        <v>23</v>
      </c>
      <c r="F331" s="60" t="n">
        <v>0</v>
      </c>
      <c r="G331" s="72" t="n">
        <f aca="false">E331*F331</f>
        <v>0</v>
      </c>
      <c r="H331" s="61"/>
      <c r="I331" s="61"/>
    </row>
    <row r="332" customFormat="false" ht="13.8" hidden="false" customHeight="false" outlineLevel="0" collapsed="false">
      <c r="A332" s="45" t="s">
        <v>708</v>
      </c>
      <c r="B332" s="51"/>
      <c r="C332" s="52" t="s">
        <v>709</v>
      </c>
      <c r="D332" s="53"/>
      <c r="E332" s="54"/>
      <c r="F332" s="54"/>
      <c r="G332" s="54"/>
      <c r="H332" s="61"/>
      <c r="I332" s="61"/>
    </row>
    <row r="333" customFormat="false" ht="13.8" hidden="false" customHeight="false" outlineLevel="0" collapsed="false">
      <c r="A333" s="45" t="s">
        <v>710</v>
      </c>
      <c r="B333" s="56"/>
      <c r="C333" s="57" t="s">
        <v>711</v>
      </c>
      <c r="D333" s="58" t="s">
        <v>73</v>
      </c>
      <c r="E333" s="59" t="n">
        <v>20</v>
      </c>
      <c r="F333" s="60" t="n">
        <v>0</v>
      </c>
      <c r="G333" s="72" t="n">
        <f aca="false">E333*F333</f>
        <v>0</v>
      </c>
      <c r="H333" s="61"/>
      <c r="I333" s="61"/>
    </row>
    <row r="334" customFormat="false" ht="13.8" hidden="false" customHeight="false" outlineLevel="0" collapsed="false">
      <c r="A334" s="45" t="s">
        <v>712</v>
      </c>
      <c r="B334" s="51"/>
      <c r="C334" s="52" t="s">
        <v>713</v>
      </c>
      <c r="D334" s="53"/>
      <c r="E334" s="54"/>
      <c r="F334" s="54"/>
      <c r="G334" s="54"/>
      <c r="H334" s="61"/>
      <c r="I334" s="61"/>
    </row>
    <row r="335" customFormat="false" ht="13.8" hidden="false" customHeight="false" outlineLevel="0" collapsed="false">
      <c r="A335" s="45" t="s">
        <v>714</v>
      </c>
      <c r="B335" s="56"/>
      <c r="C335" s="57" t="s">
        <v>715</v>
      </c>
      <c r="D335" s="58" t="s">
        <v>73</v>
      </c>
      <c r="E335" s="59" t="n">
        <v>1</v>
      </c>
      <c r="F335" s="60" t="n">
        <v>0</v>
      </c>
      <c r="G335" s="72" t="n">
        <f aca="false">E335*F335</f>
        <v>0</v>
      </c>
      <c r="H335" s="61"/>
      <c r="I335" s="61"/>
    </row>
    <row r="336" customFormat="false" ht="13.8" hidden="false" customHeight="false" outlineLevel="0" collapsed="false">
      <c r="A336" s="45" t="s">
        <v>716</v>
      </c>
      <c r="B336" s="51"/>
      <c r="C336" s="52" t="s">
        <v>717</v>
      </c>
      <c r="D336" s="53"/>
      <c r="E336" s="54"/>
      <c r="F336" s="54"/>
      <c r="G336" s="54"/>
      <c r="H336" s="61"/>
      <c r="I336" s="61"/>
    </row>
    <row r="337" customFormat="false" ht="13.8" hidden="false" customHeight="false" outlineLevel="0" collapsed="false">
      <c r="A337" s="45" t="s">
        <v>718</v>
      </c>
      <c r="B337" s="51"/>
      <c r="C337" s="52" t="s">
        <v>719</v>
      </c>
      <c r="D337" s="53"/>
      <c r="E337" s="54"/>
      <c r="F337" s="54"/>
      <c r="G337" s="54"/>
      <c r="H337" s="61"/>
      <c r="I337" s="61"/>
    </row>
    <row r="338" customFormat="false" ht="13.8" hidden="false" customHeight="false" outlineLevel="0" collapsed="false">
      <c r="A338" s="45" t="s">
        <v>720</v>
      </c>
      <c r="B338" s="56"/>
      <c r="C338" s="57" t="s">
        <v>721</v>
      </c>
      <c r="D338" s="58" t="s">
        <v>73</v>
      </c>
      <c r="E338" s="59" t="n">
        <v>1</v>
      </c>
      <c r="F338" s="60" t="n">
        <v>0</v>
      </c>
      <c r="G338" s="72" t="n">
        <f aca="false">E338*F338</f>
        <v>0</v>
      </c>
      <c r="H338" s="61"/>
      <c r="I338" s="61"/>
    </row>
    <row r="339" customFormat="false" ht="13.8" hidden="false" customHeight="false" outlineLevel="0" collapsed="false">
      <c r="A339" s="45" t="s">
        <v>722</v>
      </c>
      <c r="B339" s="51"/>
      <c r="C339" s="52" t="s">
        <v>723</v>
      </c>
      <c r="D339" s="53"/>
      <c r="E339" s="54"/>
      <c r="F339" s="54"/>
      <c r="G339" s="54"/>
      <c r="H339" s="61"/>
      <c r="I339" s="61"/>
    </row>
    <row r="340" customFormat="false" ht="18" hidden="false" customHeight="false" outlineLevel="0" collapsed="false">
      <c r="A340" s="45" t="s">
        <v>724</v>
      </c>
      <c r="B340" s="56"/>
      <c r="C340" s="57" t="s">
        <v>725</v>
      </c>
      <c r="D340" s="58" t="s">
        <v>73</v>
      </c>
      <c r="E340" s="59" t="n">
        <v>1</v>
      </c>
      <c r="F340" s="60" t="n">
        <v>0</v>
      </c>
      <c r="G340" s="72" t="n">
        <f aca="false">E340*F340</f>
        <v>0</v>
      </c>
      <c r="H340" s="61"/>
      <c r="I340" s="61"/>
    </row>
    <row r="341" customFormat="false" ht="13.8" hidden="false" customHeight="false" outlineLevel="0" collapsed="false">
      <c r="A341" s="45" t="s">
        <v>726</v>
      </c>
      <c r="B341" s="51"/>
      <c r="C341" s="52" t="s">
        <v>723</v>
      </c>
      <c r="D341" s="53"/>
      <c r="E341" s="54"/>
      <c r="F341" s="54"/>
      <c r="G341" s="54"/>
      <c r="H341" s="61"/>
      <c r="I341" s="61"/>
    </row>
    <row r="342" customFormat="false" ht="18" hidden="false" customHeight="false" outlineLevel="0" collapsed="false">
      <c r="A342" s="45" t="s">
        <v>727</v>
      </c>
      <c r="B342" s="56"/>
      <c r="C342" s="57" t="s">
        <v>728</v>
      </c>
      <c r="D342" s="58" t="s">
        <v>73</v>
      </c>
      <c r="E342" s="59" t="n">
        <v>16</v>
      </c>
      <c r="F342" s="60" t="n">
        <v>0</v>
      </c>
      <c r="G342" s="72" t="n">
        <f aca="false">E342*F342</f>
        <v>0</v>
      </c>
      <c r="H342" s="61"/>
      <c r="I342" s="61"/>
    </row>
    <row r="343" customFormat="false" ht="13.8" hidden="false" customHeight="false" outlineLevel="0" collapsed="false">
      <c r="A343" s="45" t="s">
        <v>729</v>
      </c>
      <c r="B343" s="51"/>
      <c r="C343" s="52" t="s">
        <v>730</v>
      </c>
      <c r="D343" s="53"/>
      <c r="E343" s="54"/>
      <c r="F343" s="54"/>
      <c r="G343" s="54"/>
      <c r="H343" s="61"/>
      <c r="I343" s="61"/>
    </row>
    <row r="344" customFormat="false" ht="13.8" hidden="false" customHeight="false" outlineLevel="0" collapsed="false">
      <c r="A344" s="45" t="s">
        <v>731</v>
      </c>
      <c r="B344" s="56"/>
      <c r="C344" s="57" t="s">
        <v>732</v>
      </c>
      <c r="D344" s="58" t="s">
        <v>73</v>
      </c>
      <c r="E344" s="59" t="n">
        <v>14</v>
      </c>
      <c r="F344" s="60" t="n">
        <v>0</v>
      </c>
      <c r="G344" s="72" t="n">
        <f aca="false">E344*F344</f>
        <v>0</v>
      </c>
      <c r="H344" s="61"/>
      <c r="I344" s="61"/>
    </row>
    <row r="345" customFormat="false" ht="13.8" hidden="false" customHeight="false" outlineLevel="0" collapsed="false">
      <c r="A345" s="45" t="s">
        <v>733</v>
      </c>
      <c r="B345" s="51"/>
      <c r="C345" s="52" t="s">
        <v>734</v>
      </c>
      <c r="D345" s="53"/>
      <c r="E345" s="54"/>
      <c r="F345" s="54"/>
      <c r="G345" s="54"/>
      <c r="H345" s="61"/>
      <c r="I345" s="61"/>
    </row>
    <row r="346" customFormat="false" ht="13.8" hidden="false" customHeight="false" outlineLevel="0" collapsed="false">
      <c r="A346" s="45" t="s">
        <v>735</v>
      </c>
      <c r="B346" s="51"/>
      <c r="C346" s="52" t="s">
        <v>736</v>
      </c>
      <c r="D346" s="53"/>
      <c r="E346" s="54"/>
      <c r="F346" s="54"/>
      <c r="G346" s="54"/>
      <c r="H346" s="61"/>
      <c r="I346" s="61"/>
    </row>
    <row r="347" customFormat="false" ht="18" hidden="false" customHeight="false" outlineLevel="0" collapsed="false">
      <c r="A347" s="45" t="s">
        <v>737</v>
      </c>
      <c r="B347" s="56"/>
      <c r="C347" s="57" t="s">
        <v>738</v>
      </c>
      <c r="D347" s="58" t="s">
        <v>73</v>
      </c>
      <c r="E347" s="59" t="n">
        <v>20</v>
      </c>
      <c r="F347" s="60" t="n">
        <v>0</v>
      </c>
      <c r="G347" s="72" t="n">
        <f aca="false">E347*F347</f>
        <v>0</v>
      </c>
      <c r="H347" s="61"/>
      <c r="I347" s="61"/>
    </row>
    <row r="348" customFormat="false" ht="13.8" hidden="false" customHeight="false" outlineLevel="0" collapsed="false">
      <c r="A348" s="45" t="s">
        <v>739</v>
      </c>
      <c r="B348" s="51"/>
      <c r="C348" s="52" t="s">
        <v>740</v>
      </c>
      <c r="D348" s="53"/>
      <c r="E348" s="54"/>
      <c r="F348" s="54"/>
      <c r="G348" s="54"/>
      <c r="H348" s="61"/>
      <c r="I348" s="61"/>
    </row>
    <row r="349" customFormat="false" ht="18" hidden="false" customHeight="false" outlineLevel="0" collapsed="false">
      <c r="A349" s="45" t="s">
        <v>741</v>
      </c>
      <c r="B349" s="56"/>
      <c r="C349" s="57" t="s">
        <v>742</v>
      </c>
      <c r="D349" s="58" t="s">
        <v>73</v>
      </c>
      <c r="E349" s="59" t="n">
        <v>20</v>
      </c>
      <c r="F349" s="60" t="n">
        <v>0</v>
      </c>
      <c r="G349" s="72" t="n">
        <f aca="false">E349*F349</f>
        <v>0</v>
      </c>
      <c r="H349" s="61"/>
      <c r="I349" s="61"/>
    </row>
    <row r="350" customFormat="false" ht="13.8" hidden="false" customHeight="false" outlineLevel="0" collapsed="false">
      <c r="A350" s="45" t="s">
        <v>743</v>
      </c>
      <c r="B350" s="51"/>
      <c r="C350" s="52" t="s">
        <v>697</v>
      </c>
      <c r="D350" s="53"/>
      <c r="E350" s="54"/>
      <c r="F350" s="54"/>
      <c r="G350" s="54"/>
      <c r="H350" s="61"/>
      <c r="I350" s="61"/>
    </row>
    <row r="351" customFormat="false" ht="13.8" hidden="false" customHeight="false" outlineLevel="0" collapsed="false">
      <c r="A351" s="45" t="s">
        <v>744</v>
      </c>
      <c r="B351" s="56" t="s">
        <v>745</v>
      </c>
      <c r="C351" s="57" t="s">
        <v>746</v>
      </c>
      <c r="D351" s="58" t="s">
        <v>73</v>
      </c>
      <c r="E351" s="59" t="n">
        <f aca="false">SUM(E331,E333,E342,E344,E347,E349)</f>
        <v>113</v>
      </c>
      <c r="F351" s="60" t="n">
        <v>0</v>
      </c>
      <c r="G351" s="72" t="n">
        <f aca="false">E351*F351</f>
        <v>0</v>
      </c>
      <c r="H351" s="61"/>
      <c r="I351" s="61"/>
    </row>
    <row r="352" customFormat="false" ht="13.8" hidden="false" customHeight="false" outlineLevel="0" collapsed="false">
      <c r="A352" s="45" t="s">
        <v>747</v>
      </c>
      <c r="B352" s="56"/>
      <c r="C352" s="57"/>
      <c r="D352" s="58"/>
      <c r="E352" s="59"/>
      <c r="F352" s="59"/>
      <c r="G352" s="59"/>
      <c r="H352" s="61"/>
      <c r="I352" s="61"/>
    </row>
    <row r="353" customFormat="false" ht="13.8" hidden="false" customHeight="false" outlineLevel="0" collapsed="false">
      <c r="A353" s="45" t="s">
        <v>748</v>
      </c>
      <c r="B353" s="51"/>
      <c r="C353" s="52" t="s">
        <v>749</v>
      </c>
      <c r="D353" s="53"/>
      <c r="E353" s="54"/>
      <c r="F353" s="54"/>
      <c r="G353" s="54"/>
      <c r="H353" s="55"/>
      <c r="I353" s="55"/>
    </row>
    <row r="354" customFormat="false" ht="13.8" hidden="false" customHeight="false" outlineLevel="0" collapsed="false">
      <c r="A354" s="45" t="s">
        <v>750</v>
      </c>
      <c r="B354" s="56" t="s">
        <v>751</v>
      </c>
      <c r="C354" s="57" t="s">
        <v>93</v>
      </c>
      <c r="D354" s="58" t="s">
        <v>301</v>
      </c>
      <c r="E354" s="59" t="n">
        <v>0.4</v>
      </c>
      <c r="F354" s="60" t="n">
        <f aca="false">SUM(G211:G351)*0.01</f>
        <v>0</v>
      </c>
      <c r="G354" s="72" t="n">
        <f aca="false">E354*F354</f>
        <v>0</v>
      </c>
      <c r="H354" s="61" t="n">
        <v>0</v>
      </c>
      <c r="I354" s="61" t="n">
        <v>0</v>
      </c>
    </row>
    <row r="355" customFormat="false" ht="13.8" hidden="false" customHeight="false" outlineLevel="0" collapsed="false">
      <c r="A355" s="45" t="s">
        <v>752</v>
      </c>
      <c r="B355" s="48"/>
      <c r="C355" s="64" t="s">
        <v>753</v>
      </c>
      <c r="D355" s="65"/>
      <c r="E355" s="66"/>
      <c r="F355" s="66"/>
      <c r="G355" s="66" t="n">
        <f aca="false">SUM(G211:G354)</f>
        <v>0</v>
      </c>
      <c r="H355" s="50"/>
      <c r="I355" s="50" t="n">
        <v>578.45</v>
      </c>
    </row>
    <row r="356" customFormat="false" ht="13.8" hidden="false" customHeight="false" outlineLevel="0" collapsed="false">
      <c r="A356" s="45" t="s">
        <v>754</v>
      </c>
      <c r="B356" s="56"/>
      <c r="C356" s="57"/>
      <c r="D356" s="58"/>
      <c r="E356" s="59"/>
      <c r="F356" s="59"/>
      <c r="G356" s="59"/>
      <c r="H356" s="61"/>
      <c r="I356" s="61"/>
    </row>
    <row r="357" customFormat="false" ht="13.8" hidden="false" customHeight="false" outlineLevel="0" collapsed="false">
      <c r="A357" s="45" t="s">
        <v>755</v>
      </c>
      <c r="B357" s="48"/>
      <c r="C357" s="64" t="s">
        <v>37</v>
      </c>
      <c r="D357" s="65"/>
      <c r="E357" s="66"/>
      <c r="F357" s="66"/>
      <c r="G357" s="66"/>
      <c r="H357" s="50"/>
      <c r="I357" s="50"/>
    </row>
    <row r="358" customFormat="false" ht="13.8" hidden="false" customHeight="false" outlineLevel="0" collapsed="false">
      <c r="A358" s="45" t="s">
        <v>756</v>
      </c>
      <c r="B358" s="51"/>
      <c r="C358" s="52" t="s">
        <v>757</v>
      </c>
      <c r="D358" s="53"/>
      <c r="E358" s="54"/>
      <c r="F358" s="54"/>
      <c r="G358" s="54"/>
      <c r="H358" s="55"/>
      <c r="I358" s="55"/>
    </row>
    <row r="359" customFormat="false" ht="13.8" hidden="false" customHeight="false" outlineLevel="0" collapsed="false">
      <c r="A359" s="45" t="s">
        <v>758</v>
      </c>
      <c r="B359" s="56"/>
      <c r="C359" s="57" t="s">
        <v>759</v>
      </c>
      <c r="D359" s="58" t="s">
        <v>135</v>
      </c>
      <c r="E359" s="59" t="n">
        <v>66</v>
      </c>
      <c r="F359" s="60" t="n">
        <v>0</v>
      </c>
      <c r="G359" s="72" t="n">
        <f aca="false">E359*F359</f>
        <v>0</v>
      </c>
      <c r="H359" s="61" t="n">
        <v>1</v>
      </c>
      <c r="I359" s="61" t="n">
        <v>300</v>
      </c>
    </row>
    <row r="360" customFormat="false" ht="13.8" hidden="false" customHeight="false" outlineLevel="0" collapsed="false">
      <c r="A360" s="45" t="s">
        <v>760</v>
      </c>
      <c r="B360" s="51"/>
      <c r="C360" s="52" t="s">
        <v>761</v>
      </c>
      <c r="D360" s="53"/>
      <c r="E360" s="54"/>
      <c r="F360" s="54"/>
      <c r="G360" s="54"/>
      <c r="H360" s="55"/>
      <c r="I360" s="55"/>
    </row>
    <row r="361" customFormat="false" ht="13.8" hidden="false" customHeight="false" outlineLevel="0" collapsed="false">
      <c r="A361" s="45" t="s">
        <v>762</v>
      </c>
      <c r="B361" s="56"/>
      <c r="C361" s="57" t="s">
        <v>763</v>
      </c>
      <c r="D361" s="58" t="s">
        <v>135</v>
      </c>
      <c r="E361" s="59" t="n">
        <v>66</v>
      </c>
      <c r="F361" s="60" t="n">
        <v>0</v>
      </c>
      <c r="G361" s="72" t="n">
        <f aca="false">E361*F361</f>
        <v>0</v>
      </c>
      <c r="H361" s="61" t="n">
        <v>0</v>
      </c>
      <c r="I361" s="61" t="n">
        <v>0</v>
      </c>
    </row>
    <row r="362" customFormat="false" ht="13.8" hidden="false" customHeight="false" outlineLevel="0" collapsed="false">
      <c r="A362" s="45" t="s">
        <v>764</v>
      </c>
      <c r="B362" s="56"/>
      <c r="C362" s="57"/>
      <c r="D362" s="58"/>
      <c r="E362" s="59"/>
      <c r="F362" s="59"/>
      <c r="G362" s="59"/>
      <c r="H362" s="61"/>
      <c r="I362" s="61"/>
    </row>
    <row r="363" customFormat="false" ht="13.8" hidden="false" customHeight="false" outlineLevel="0" collapsed="false">
      <c r="A363" s="45" t="s">
        <v>765</v>
      </c>
      <c r="B363" s="51"/>
      <c r="C363" s="52" t="s">
        <v>766</v>
      </c>
      <c r="D363" s="53"/>
      <c r="E363" s="54"/>
      <c r="F363" s="54"/>
      <c r="G363" s="54"/>
      <c r="H363" s="55"/>
      <c r="I363" s="55"/>
    </row>
    <row r="364" customFormat="false" ht="13.8" hidden="false" customHeight="false" outlineLevel="0" collapsed="false">
      <c r="A364" s="45" t="s">
        <v>767</v>
      </c>
      <c r="B364" s="56" t="s">
        <v>768</v>
      </c>
      <c r="C364" s="57" t="s">
        <v>165</v>
      </c>
      <c r="D364" s="58" t="s">
        <v>301</v>
      </c>
      <c r="E364" s="59" t="n">
        <v>2.55</v>
      </c>
      <c r="F364" s="60" t="n">
        <f aca="false">SUM(G358:G362)*0.01</f>
        <v>0</v>
      </c>
      <c r="G364" s="72" t="n">
        <f aca="false">E364*F364</f>
        <v>0</v>
      </c>
      <c r="H364" s="61" t="n">
        <v>0</v>
      </c>
      <c r="I364" s="61" t="n">
        <v>0</v>
      </c>
    </row>
    <row r="365" customFormat="false" ht="13.8" hidden="false" customHeight="false" outlineLevel="0" collapsed="false">
      <c r="A365" s="45" t="s">
        <v>769</v>
      </c>
      <c r="B365" s="48"/>
      <c r="C365" s="64" t="s">
        <v>770</v>
      </c>
      <c r="D365" s="65"/>
      <c r="E365" s="66"/>
      <c r="F365" s="66"/>
      <c r="G365" s="66" t="n">
        <f aca="false">SUM(G358:G364)</f>
        <v>0</v>
      </c>
      <c r="H365" s="50"/>
      <c r="I365" s="50" t="n">
        <v>977.07</v>
      </c>
    </row>
    <row r="366" customFormat="false" ht="13.8" hidden="false" customHeight="false" outlineLevel="0" collapsed="false">
      <c r="A366" s="45" t="s">
        <v>771</v>
      </c>
      <c r="B366" s="56"/>
      <c r="C366" s="57"/>
      <c r="D366" s="58"/>
      <c r="E366" s="59"/>
      <c r="F366" s="59"/>
      <c r="G366" s="59"/>
      <c r="H366" s="61"/>
      <c r="I366" s="61"/>
    </row>
    <row r="367" customFormat="false" ht="13.8" hidden="false" customHeight="false" outlineLevel="0" collapsed="false">
      <c r="A367" s="45" t="s">
        <v>772</v>
      </c>
      <c r="B367" s="48"/>
      <c r="C367" s="64" t="s">
        <v>38</v>
      </c>
      <c r="D367" s="65"/>
      <c r="E367" s="66"/>
      <c r="F367" s="66"/>
      <c r="G367" s="66"/>
      <c r="H367" s="50"/>
      <c r="I367" s="50"/>
    </row>
    <row r="368" customFormat="false" ht="13.8" hidden="false" customHeight="false" outlineLevel="0" collapsed="false">
      <c r="A368" s="45" t="s">
        <v>773</v>
      </c>
      <c r="B368" s="51"/>
      <c r="C368" s="52" t="s">
        <v>774</v>
      </c>
      <c r="D368" s="53"/>
      <c r="E368" s="54"/>
      <c r="F368" s="54"/>
      <c r="G368" s="54"/>
      <c r="H368" s="55"/>
      <c r="I368" s="55"/>
    </row>
    <row r="369" customFormat="false" ht="13.8" hidden="false" customHeight="false" outlineLevel="0" collapsed="false">
      <c r="A369" s="45" t="s">
        <v>775</v>
      </c>
      <c r="B369" s="56"/>
      <c r="C369" s="57" t="s">
        <v>776</v>
      </c>
      <c r="D369" s="58" t="s">
        <v>777</v>
      </c>
      <c r="E369" s="59" t="n">
        <v>28</v>
      </c>
      <c r="F369" s="60" t="n">
        <v>0</v>
      </c>
      <c r="G369" s="72" t="n">
        <f aca="false">E369*F369</f>
        <v>0</v>
      </c>
      <c r="H369" s="61" t="n">
        <v>0</v>
      </c>
      <c r="I369" s="61" t="n">
        <v>0</v>
      </c>
    </row>
    <row r="370" customFormat="false" ht="13.8" hidden="false" customHeight="false" outlineLevel="0" collapsed="false">
      <c r="A370" s="45" t="s">
        <v>778</v>
      </c>
      <c r="B370" s="56"/>
      <c r="C370" s="57" t="s">
        <v>779</v>
      </c>
      <c r="D370" s="58" t="s">
        <v>777</v>
      </c>
      <c r="E370" s="59" t="n">
        <v>40</v>
      </c>
      <c r="F370" s="60" t="n">
        <v>0</v>
      </c>
      <c r="G370" s="72" t="n">
        <f aca="false">E370*F370</f>
        <v>0</v>
      </c>
      <c r="H370" s="61" t="n">
        <v>0</v>
      </c>
      <c r="I370" s="61" t="n">
        <v>0</v>
      </c>
    </row>
    <row r="371" customFormat="false" ht="13.8" hidden="false" customHeight="false" outlineLevel="0" collapsed="false">
      <c r="A371" s="45" t="s">
        <v>780</v>
      </c>
      <c r="B371" s="56"/>
      <c r="C371" s="57" t="s">
        <v>781</v>
      </c>
      <c r="D371" s="58" t="s">
        <v>777</v>
      </c>
      <c r="E371" s="59" t="n">
        <v>23.5</v>
      </c>
      <c r="F371" s="60" t="n">
        <v>0</v>
      </c>
      <c r="G371" s="72" t="n">
        <f aca="false">E371*F371</f>
        <v>0</v>
      </c>
      <c r="H371" s="61" t="n">
        <v>0</v>
      </c>
      <c r="I371" s="61" t="n">
        <v>0</v>
      </c>
    </row>
    <row r="372" customFormat="false" ht="13.8" hidden="false" customHeight="false" outlineLevel="0" collapsed="false">
      <c r="A372" s="45" t="s">
        <v>782</v>
      </c>
      <c r="B372" s="56"/>
      <c r="C372" s="57" t="s">
        <v>783</v>
      </c>
      <c r="D372" s="58" t="s">
        <v>777</v>
      </c>
      <c r="E372" s="59" t="n">
        <v>4.5</v>
      </c>
      <c r="F372" s="60" t="n">
        <v>0</v>
      </c>
      <c r="G372" s="72" t="n">
        <f aca="false">E372*F372</f>
        <v>0</v>
      </c>
      <c r="H372" s="61" t="n">
        <v>0</v>
      </c>
      <c r="I372" s="61" t="n">
        <v>0</v>
      </c>
    </row>
    <row r="373" customFormat="false" ht="13.8" hidden="false" customHeight="false" outlineLevel="0" collapsed="false">
      <c r="A373" s="45" t="s">
        <v>784</v>
      </c>
      <c r="B373" s="51"/>
      <c r="C373" s="52" t="s">
        <v>785</v>
      </c>
      <c r="D373" s="53"/>
      <c r="E373" s="54"/>
      <c r="F373" s="54"/>
      <c r="G373" s="54"/>
      <c r="H373" s="61"/>
      <c r="I373" s="61"/>
    </row>
    <row r="374" customFormat="false" ht="13.8" hidden="false" customHeight="false" outlineLevel="0" collapsed="false">
      <c r="A374" s="45" t="s">
        <v>786</v>
      </c>
      <c r="B374" s="56"/>
      <c r="C374" s="57" t="s">
        <v>787</v>
      </c>
      <c r="D374" s="58" t="s">
        <v>777</v>
      </c>
      <c r="E374" s="59" t="n">
        <v>0.5</v>
      </c>
      <c r="F374" s="60" t="n">
        <v>0</v>
      </c>
      <c r="G374" s="72" t="n">
        <f aca="false">E374*F374</f>
        <v>0</v>
      </c>
      <c r="H374" s="61"/>
      <c r="I374" s="61"/>
    </row>
    <row r="375" customFormat="false" ht="13.8" hidden="false" customHeight="false" outlineLevel="0" collapsed="false">
      <c r="A375" s="45" t="s">
        <v>788</v>
      </c>
      <c r="B375" s="51"/>
      <c r="C375" s="52" t="s">
        <v>789</v>
      </c>
      <c r="D375" s="53"/>
      <c r="E375" s="54"/>
      <c r="F375" s="54"/>
      <c r="G375" s="54"/>
      <c r="H375" s="55"/>
      <c r="I375" s="55"/>
    </row>
    <row r="376" customFormat="false" ht="13.8" hidden="false" customHeight="false" outlineLevel="0" collapsed="false">
      <c r="A376" s="45" t="s">
        <v>790</v>
      </c>
      <c r="B376" s="56"/>
      <c r="C376" s="57" t="s">
        <v>776</v>
      </c>
      <c r="D376" s="58" t="s">
        <v>777</v>
      </c>
      <c r="E376" s="59" t="n">
        <v>23</v>
      </c>
      <c r="F376" s="60" t="n">
        <v>0</v>
      </c>
      <c r="G376" s="72" t="n">
        <f aca="false">E376*F376</f>
        <v>0</v>
      </c>
      <c r="H376" s="61" t="n">
        <v>0</v>
      </c>
      <c r="I376" s="61" t="n">
        <v>0</v>
      </c>
    </row>
    <row r="377" customFormat="false" ht="13.8" hidden="false" customHeight="false" outlineLevel="0" collapsed="false">
      <c r="A377" s="45" t="s">
        <v>791</v>
      </c>
      <c r="B377" s="56"/>
      <c r="C377" s="57" t="s">
        <v>779</v>
      </c>
      <c r="D377" s="58" t="s">
        <v>777</v>
      </c>
      <c r="E377" s="59" t="n">
        <v>41</v>
      </c>
      <c r="F377" s="60" t="n">
        <v>0</v>
      </c>
      <c r="G377" s="72" t="n">
        <f aca="false">E377*F377</f>
        <v>0</v>
      </c>
      <c r="H377" s="61" t="n">
        <v>0</v>
      </c>
      <c r="I377" s="61" t="n">
        <v>0</v>
      </c>
    </row>
    <row r="378" customFormat="false" ht="13.8" hidden="false" customHeight="false" outlineLevel="0" collapsed="false">
      <c r="A378" s="45" t="s">
        <v>792</v>
      </c>
      <c r="B378" s="56"/>
      <c r="C378" s="57" t="s">
        <v>781</v>
      </c>
      <c r="D378" s="58" t="s">
        <v>777</v>
      </c>
      <c r="E378" s="59" t="n">
        <v>10</v>
      </c>
      <c r="F378" s="60" t="n">
        <v>0</v>
      </c>
      <c r="G378" s="72" t="n">
        <f aca="false">E378*F378</f>
        <v>0</v>
      </c>
      <c r="H378" s="61" t="n">
        <v>0</v>
      </c>
      <c r="I378" s="61" t="n">
        <v>0</v>
      </c>
    </row>
    <row r="379" customFormat="false" ht="13.8" hidden="false" customHeight="false" outlineLevel="0" collapsed="false">
      <c r="A379" s="45" t="s">
        <v>793</v>
      </c>
      <c r="B379" s="56"/>
      <c r="C379" s="57" t="s">
        <v>783</v>
      </c>
      <c r="D379" s="58" t="s">
        <v>777</v>
      </c>
      <c r="E379" s="59" t="n">
        <v>5</v>
      </c>
      <c r="F379" s="60" t="n">
        <v>0</v>
      </c>
      <c r="G379" s="72" t="n">
        <f aca="false">E379*F379</f>
        <v>0</v>
      </c>
      <c r="H379" s="61" t="n">
        <v>0</v>
      </c>
      <c r="I379" s="61" t="n">
        <v>0</v>
      </c>
    </row>
    <row r="380" customFormat="false" ht="13.8" hidden="false" customHeight="false" outlineLevel="0" collapsed="false">
      <c r="A380" s="45" t="s">
        <v>794</v>
      </c>
      <c r="B380" s="51"/>
      <c r="C380" s="52" t="s">
        <v>795</v>
      </c>
      <c r="D380" s="53"/>
      <c r="E380" s="54"/>
      <c r="F380" s="54"/>
      <c r="G380" s="54"/>
      <c r="H380" s="55"/>
      <c r="I380" s="55"/>
    </row>
    <row r="381" customFormat="false" ht="13.8" hidden="false" customHeight="false" outlineLevel="0" collapsed="false">
      <c r="A381" s="45" t="s">
        <v>796</v>
      </c>
      <c r="B381" s="51"/>
      <c r="C381" s="52" t="s">
        <v>797</v>
      </c>
      <c r="D381" s="53"/>
      <c r="E381" s="54"/>
      <c r="F381" s="54"/>
      <c r="G381" s="54"/>
      <c r="H381" s="55"/>
      <c r="I381" s="55"/>
    </row>
    <row r="382" customFormat="false" ht="13.8" hidden="false" customHeight="false" outlineLevel="0" collapsed="false">
      <c r="A382" s="45" t="s">
        <v>798</v>
      </c>
      <c r="B382" s="56"/>
      <c r="C382" s="57" t="s">
        <v>787</v>
      </c>
      <c r="D382" s="58" t="s">
        <v>777</v>
      </c>
      <c r="E382" s="59" t="n">
        <v>1.5</v>
      </c>
      <c r="F382" s="60" t="n">
        <v>0</v>
      </c>
      <c r="G382" s="72" t="n">
        <f aca="false">E382*F382</f>
        <v>0</v>
      </c>
      <c r="H382" s="61" t="n">
        <v>0</v>
      </c>
      <c r="I382" s="61" t="n">
        <v>0</v>
      </c>
    </row>
    <row r="383" customFormat="false" ht="13.8" hidden="false" customHeight="false" outlineLevel="0" collapsed="false">
      <c r="A383" s="45" t="s">
        <v>799</v>
      </c>
      <c r="B383" s="51"/>
      <c r="C383" s="52" t="s">
        <v>800</v>
      </c>
      <c r="D383" s="53"/>
      <c r="E383" s="54"/>
      <c r="F383" s="54"/>
      <c r="G383" s="54"/>
      <c r="H383" s="55"/>
      <c r="I383" s="55"/>
    </row>
    <row r="384" customFormat="false" ht="13.8" hidden="false" customHeight="false" outlineLevel="0" collapsed="false">
      <c r="A384" s="45" t="s">
        <v>801</v>
      </c>
      <c r="B384" s="51"/>
      <c r="C384" s="52" t="s">
        <v>802</v>
      </c>
      <c r="D384" s="53"/>
      <c r="E384" s="54"/>
      <c r="F384" s="54"/>
      <c r="G384" s="54"/>
      <c r="H384" s="55"/>
      <c r="I384" s="55"/>
    </row>
    <row r="385" customFormat="false" ht="13.8" hidden="false" customHeight="false" outlineLevel="0" collapsed="false">
      <c r="A385" s="45" t="s">
        <v>803</v>
      </c>
      <c r="B385" s="56"/>
      <c r="C385" s="57" t="s">
        <v>779</v>
      </c>
      <c r="D385" s="58" t="s">
        <v>777</v>
      </c>
      <c r="E385" s="59" t="n">
        <v>1</v>
      </c>
      <c r="F385" s="60" t="n">
        <v>0</v>
      </c>
      <c r="G385" s="72" t="n">
        <f aca="false">E385*F385</f>
        <v>0</v>
      </c>
      <c r="H385" s="61" t="n">
        <v>0</v>
      </c>
      <c r="I385" s="61" t="n">
        <v>0</v>
      </c>
    </row>
    <row r="386" customFormat="false" ht="13.8" hidden="false" customHeight="false" outlineLevel="0" collapsed="false">
      <c r="A386" s="45" t="s">
        <v>804</v>
      </c>
      <c r="B386" s="56"/>
      <c r="C386" s="57" t="s">
        <v>783</v>
      </c>
      <c r="D386" s="58" t="s">
        <v>777</v>
      </c>
      <c r="E386" s="59" t="n">
        <v>1.5</v>
      </c>
      <c r="F386" s="60" t="n">
        <v>0</v>
      </c>
      <c r="G386" s="72" t="n">
        <f aca="false">E386*F386</f>
        <v>0</v>
      </c>
      <c r="H386" s="61"/>
      <c r="I386" s="61"/>
    </row>
    <row r="387" customFormat="false" ht="13.8" hidden="false" customHeight="false" outlineLevel="0" collapsed="false">
      <c r="A387" s="45" t="s">
        <v>805</v>
      </c>
      <c r="B387" s="51"/>
      <c r="C387" s="52" t="s">
        <v>806</v>
      </c>
      <c r="D387" s="53"/>
      <c r="E387" s="54"/>
      <c r="F387" s="54"/>
      <c r="G387" s="54"/>
      <c r="H387" s="55"/>
      <c r="I387" s="55"/>
    </row>
    <row r="388" customFormat="false" ht="13.8" hidden="false" customHeight="false" outlineLevel="0" collapsed="false">
      <c r="A388" s="45" t="s">
        <v>807</v>
      </c>
      <c r="B388" s="56" t="s">
        <v>808</v>
      </c>
      <c r="C388" s="57" t="s">
        <v>809</v>
      </c>
      <c r="D388" s="58" t="s">
        <v>61</v>
      </c>
      <c r="E388" s="59" t="n">
        <f aca="false">SUM(E369:E371,E376:E378,E385)</f>
        <v>166.5</v>
      </c>
      <c r="F388" s="60" t="n">
        <v>0</v>
      </c>
      <c r="G388" s="72" t="n">
        <f aca="false">E388*F388</f>
        <v>0</v>
      </c>
      <c r="H388" s="61" t="n">
        <v>0</v>
      </c>
      <c r="I388" s="61" t="n">
        <v>0</v>
      </c>
    </row>
    <row r="389" customFormat="false" ht="13.8" hidden="false" customHeight="false" outlineLevel="0" collapsed="false">
      <c r="A389" s="45" t="s">
        <v>810</v>
      </c>
      <c r="B389" s="56" t="s">
        <v>811</v>
      </c>
      <c r="C389" s="57" t="s">
        <v>812</v>
      </c>
      <c r="D389" s="58" t="s">
        <v>61</v>
      </c>
      <c r="E389" s="59" t="n">
        <f aca="false">SUM(E372,E374,E379,E382,E386)</f>
        <v>13</v>
      </c>
      <c r="F389" s="60" t="n">
        <v>0</v>
      </c>
      <c r="G389" s="72" t="n">
        <f aca="false">E389*F389</f>
        <v>0</v>
      </c>
      <c r="H389" s="61" t="n">
        <v>0</v>
      </c>
      <c r="I389" s="61" t="n">
        <v>0</v>
      </c>
    </row>
    <row r="390" customFormat="false" ht="13.8" hidden="false" customHeight="false" outlineLevel="0" collapsed="false">
      <c r="A390" s="45" t="s">
        <v>813</v>
      </c>
      <c r="B390" s="56"/>
      <c r="C390" s="57"/>
      <c r="D390" s="58"/>
      <c r="E390" s="59"/>
      <c r="F390" s="59"/>
      <c r="G390" s="59"/>
      <c r="H390" s="61"/>
      <c r="I390" s="61"/>
    </row>
    <row r="391" customFormat="false" ht="13.8" hidden="false" customHeight="false" outlineLevel="0" collapsed="false">
      <c r="A391" s="45" t="s">
        <v>814</v>
      </c>
      <c r="B391" s="51"/>
      <c r="C391" s="52" t="s">
        <v>815</v>
      </c>
      <c r="D391" s="53"/>
      <c r="E391" s="54"/>
      <c r="F391" s="54"/>
      <c r="G391" s="54"/>
      <c r="H391" s="55"/>
      <c r="I391" s="55"/>
    </row>
    <row r="392" customFormat="false" ht="13.8" hidden="false" customHeight="false" outlineLevel="0" collapsed="false">
      <c r="A392" s="45" t="s">
        <v>816</v>
      </c>
      <c r="B392" s="56" t="s">
        <v>817</v>
      </c>
      <c r="C392" s="57" t="s">
        <v>93</v>
      </c>
      <c r="D392" s="58" t="s">
        <v>301</v>
      </c>
      <c r="E392" s="59" t="n">
        <v>2.8</v>
      </c>
      <c r="F392" s="60" t="n">
        <f aca="false">SUM(G368:G389)*0.01</f>
        <v>0</v>
      </c>
      <c r="G392" s="72" t="n">
        <f aca="false">E392*F392</f>
        <v>0</v>
      </c>
      <c r="H392" s="61" t="n">
        <v>0</v>
      </c>
      <c r="I392" s="61" t="n">
        <v>0</v>
      </c>
    </row>
    <row r="393" customFormat="false" ht="13.8" hidden="false" customHeight="false" outlineLevel="0" collapsed="false">
      <c r="A393" s="45" t="s">
        <v>818</v>
      </c>
      <c r="B393" s="48"/>
      <c r="C393" s="64" t="s">
        <v>819</v>
      </c>
      <c r="D393" s="65"/>
      <c r="E393" s="66"/>
      <c r="F393" s="66"/>
      <c r="G393" s="66" t="n">
        <f aca="false">SUM(G368:G392)</f>
        <v>0</v>
      </c>
      <c r="H393" s="50"/>
      <c r="I393" s="50" t="n">
        <v>26.52</v>
      </c>
    </row>
    <row r="394" customFormat="false" ht="13.8" hidden="false" customHeight="false" outlineLevel="0" collapsed="false">
      <c r="A394" s="45" t="s">
        <v>820</v>
      </c>
      <c r="B394" s="56"/>
      <c r="C394" s="57"/>
      <c r="D394" s="58"/>
      <c r="E394" s="59"/>
      <c r="F394" s="59"/>
      <c r="G394" s="59"/>
      <c r="H394" s="61"/>
      <c r="I394" s="61"/>
    </row>
    <row r="395" customFormat="false" ht="13.8" hidden="false" customHeight="false" outlineLevel="0" collapsed="false">
      <c r="A395" s="45" t="s">
        <v>821</v>
      </c>
      <c r="B395" s="48"/>
      <c r="C395" s="64" t="s">
        <v>822</v>
      </c>
      <c r="D395" s="65"/>
      <c r="E395" s="66"/>
      <c r="F395" s="66"/>
      <c r="G395" s="66"/>
      <c r="H395" s="61"/>
      <c r="I395" s="61"/>
    </row>
    <row r="396" customFormat="false" ht="13.8" hidden="false" customHeight="false" outlineLevel="0" collapsed="false">
      <c r="A396" s="45" t="s">
        <v>823</v>
      </c>
      <c r="B396" s="88"/>
      <c r="C396" s="88" t="s">
        <v>824</v>
      </c>
      <c r="D396" s="89"/>
      <c r="E396" s="90"/>
      <c r="F396" s="90"/>
      <c r="G396" s="90"/>
      <c r="H396" s="61"/>
      <c r="I396" s="61"/>
    </row>
    <row r="397" customFormat="false" ht="26" hidden="false" customHeight="false" outlineLevel="0" collapsed="false">
      <c r="A397" s="45" t="s">
        <v>825</v>
      </c>
      <c r="B397" s="91"/>
      <c r="C397" s="92" t="s">
        <v>826</v>
      </c>
      <c r="D397" s="93"/>
      <c r="E397" s="94"/>
      <c r="F397" s="94"/>
      <c r="G397" s="94"/>
      <c r="H397" s="61"/>
      <c r="I397" s="61"/>
    </row>
    <row r="398" customFormat="false" ht="13.8" hidden="false" customHeight="false" outlineLevel="0" collapsed="false">
      <c r="A398" s="45" t="s">
        <v>827</v>
      </c>
      <c r="B398" s="56"/>
      <c r="C398" s="58" t="s">
        <v>828</v>
      </c>
      <c r="D398" s="58"/>
      <c r="E398" s="59"/>
      <c r="F398" s="59"/>
      <c r="G398" s="72"/>
      <c r="H398" s="61"/>
      <c r="I398" s="61"/>
    </row>
    <row r="399" customFormat="false" ht="13.8" hidden="false" customHeight="false" outlineLevel="0" collapsed="false">
      <c r="A399" s="45" t="s">
        <v>829</v>
      </c>
      <c r="B399" s="56"/>
      <c r="C399" s="58" t="s">
        <v>830</v>
      </c>
      <c r="D399" s="58"/>
      <c r="E399" s="59"/>
      <c r="F399" s="59"/>
      <c r="G399" s="72"/>
      <c r="H399" s="61"/>
      <c r="I399" s="61"/>
    </row>
    <row r="400" customFormat="false" ht="13.8" hidden="false" customHeight="false" outlineLevel="0" collapsed="false">
      <c r="A400" s="45" t="s">
        <v>831</v>
      </c>
      <c r="B400" s="56"/>
      <c r="C400" s="58" t="s">
        <v>832</v>
      </c>
      <c r="D400" s="58"/>
      <c r="E400" s="59"/>
      <c r="F400" s="59"/>
      <c r="G400" s="72"/>
      <c r="H400" s="61"/>
      <c r="I400" s="61"/>
    </row>
    <row r="401" customFormat="false" ht="13.8" hidden="false" customHeight="false" outlineLevel="0" collapsed="false">
      <c r="A401" s="45" t="s">
        <v>833</v>
      </c>
      <c r="B401" s="56"/>
      <c r="C401" s="58" t="s">
        <v>834</v>
      </c>
      <c r="D401" s="58"/>
      <c r="E401" s="59"/>
      <c r="F401" s="59"/>
      <c r="G401" s="72"/>
      <c r="H401" s="61"/>
      <c r="I401" s="61"/>
    </row>
    <row r="402" customFormat="false" ht="13.8" hidden="false" customHeight="false" outlineLevel="0" collapsed="false">
      <c r="A402" s="45" t="s">
        <v>835</v>
      </c>
      <c r="B402" s="56"/>
      <c r="C402" s="58" t="s">
        <v>836</v>
      </c>
      <c r="D402" s="58"/>
      <c r="E402" s="59"/>
      <c r="F402" s="59"/>
      <c r="G402" s="72"/>
      <c r="H402" s="61"/>
      <c r="I402" s="61"/>
    </row>
    <row r="403" customFormat="false" ht="13.8" hidden="false" customHeight="false" outlineLevel="0" collapsed="false">
      <c r="A403" s="45" t="s">
        <v>837</v>
      </c>
      <c r="B403" s="56"/>
      <c r="C403" s="58" t="s">
        <v>838</v>
      </c>
      <c r="D403" s="58"/>
      <c r="E403" s="59"/>
      <c r="F403" s="59"/>
      <c r="G403" s="72"/>
      <c r="H403" s="61"/>
      <c r="I403" s="61"/>
    </row>
    <row r="404" customFormat="false" ht="13.8" hidden="false" customHeight="false" outlineLevel="0" collapsed="false">
      <c r="A404" s="45" t="s">
        <v>839</v>
      </c>
      <c r="B404" s="56"/>
      <c r="C404" s="58" t="s">
        <v>840</v>
      </c>
      <c r="D404" s="58"/>
      <c r="E404" s="59"/>
      <c r="F404" s="59"/>
      <c r="G404" s="72"/>
      <c r="H404" s="61"/>
      <c r="I404" s="61"/>
    </row>
    <row r="405" customFormat="false" ht="13.8" hidden="false" customHeight="false" outlineLevel="0" collapsed="false">
      <c r="A405" s="45" t="s">
        <v>841</v>
      </c>
      <c r="B405" s="56"/>
      <c r="C405" s="58" t="s">
        <v>842</v>
      </c>
      <c r="D405" s="58"/>
      <c r="E405" s="59"/>
      <c r="F405" s="59"/>
      <c r="G405" s="72"/>
      <c r="H405" s="61"/>
      <c r="I405" s="61"/>
    </row>
    <row r="406" customFormat="false" ht="13.8" hidden="false" customHeight="false" outlineLevel="0" collapsed="false">
      <c r="A406" s="45" t="s">
        <v>843</v>
      </c>
      <c r="B406" s="56"/>
      <c r="C406" s="58" t="s">
        <v>844</v>
      </c>
      <c r="D406" s="58"/>
      <c r="E406" s="59"/>
      <c r="F406" s="59"/>
      <c r="G406" s="72"/>
      <c r="H406" s="61"/>
      <c r="I406" s="61"/>
    </row>
    <row r="407" customFormat="false" ht="13.8" hidden="false" customHeight="false" outlineLevel="0" collapsed="false">
      <c r="A407" s="45" t="s">
        <v>845</v>
      </c>
      <c r="B407" s="56"/>
      <c r="C407" s="58" t="s">
        <v>846</v>
      </c>
      <c r="D407" s="58"/>
      <c r="E407" s="59"/>
      <c r="F407" s="59"/>
      <c r="G407" s="72"/>
      <c r="H407" s="61"/>
      <c r="I407" s="61"/>
    </row>
    <row r="408" customFormat="false" ht="13.8" hidden="false" customHeight="false" outlineLevel="0" collapsed="false">
      <c r="A408" s="45" t="s">
        <v>847</v>
      </c>
      <c r="B408" s="56"/>
      <c r="C408" s="58" t="s">
        <v>848</v>
      </c>
      <c r="D408" s="58"/>
      <c r="E408" s="59"/>
      <c r="F408" s="59"/>
      <c r="G408" s="72"/>
      <c r="H408" s="61"/>
      <c r="I408" s="61"/>
    </row>
    <row r="409" customFormat="false" ht="13.8" hidden="false" customHeight="false" outlineLevel="0" collapsed="false">
      <c r="A409" s="45" t="s">
        <v>849</v>
      </c>
      <c r="B409" s="51"/>
      <c r="C409" s="51" t="s">
        <v>850</v>
      </c>
      <c r="D409" s="53"/>
      <c r="E409" s="54"/>
      <c r="F409" s="54"/>
      <c r="G409" s="54"/>
      <c r="H409" s="61"/>
      <c r="I409" s="61"/>
    </row>
    <row r="410" customFormat="false" ht="13.8" hidden="false" customHeight="false" outlineLevel="0" collapsed="false">
      <c r="A410" s="45" t="s">
        <v>851</v>
      </c>
      <c r="B410" s="56" t="s">
        <v>852</v>
      </c>
      <c r="C410" s="56" t="s">
        <v>853</v>
      </c>
      <c r="D410" s="58" t="s">
        <v>854</v>
      </c>
      <c r="E410" s="59" t="n">
        <v>40.14</v>
      </c>
      <c r="F410" s="60" t="n">
        <v>0</v>
      </c>
      <c r="G410" s="72" t="n">
        <f aca="false">E410*F410</f>
        <v>0</v>
      </c>
      <c r="H410" s="61"/>
      <c r="I410" s="61"/>
    </row>
    <row r="411" customFormat="false" ht="13.8" hidden="false" customHeight="false" outlineLevel="0" collapsed="false">
      <c r="A411" s="45" t="s">
        <v>855</v>
      </c>
      <c r="B411" s="51"/>
      <c r="C411" s="51" t="s">
        <v>856</v>
      </c>
      <c r="D411" s="53"/>
      <c r="E411" s="54"/>
      <c r="F411" s="54"/>
      <c r="G411" s="54"/>
      <c r="H411" s="61"/>
      <c r="I411" s="61"/>
    </row>
    <row r="412" customFormat="false" ht="13.8" hidden="false" customHeight="false" outlineLevel="0" collapsed="false">
      <c r="A412" s="45" t="s">
        <v>857</v>
      </c>
      <c r="B412" s="56" t="s">
        <v>858</v>
      </c>
      <c r="C412" s="56" t="s">
        <v>859</v>
      </c>
      <c r="D412" s="58" t="s">
        <v>854</v>
      </c>
      <c r="E412" s="59" t="n">
        <v>40.14</v>
      </c>
      <c r="F412" s="60" t="n">
        <v>0</v>
      </c>
      <c r="G412" s="72" t="n">
        <f aca="false">E412*F412</f>
        <v>0</v>
      </c>
      <c r="H412" s="61"/>
      <c r="I412" s="61"/>
    </row>
    <row r="413" customFormat="false" ht="13.8" hidden="false" customHeight="false" outlineLevel="0" collapsed="false">
      <c r="A413" s="45" t="s">
        <v>860</v>
      </c>
      <c r="B413" s="51"/>
      <c r="C413" s="51" t="s">
        <v>861</v>
      </c>
      <c r="D413" s="53"/>
      <c r="E413" s="54"/>
      <c r="F413" s="54"/>
      <c r="G413" s="54"/>
      <c r="H413" s="61"/>
      <c r="I413" s="61"/>
    </row>
    <row r="414" customFormat="false" ht="13.8" hidden="false" customHeight="false" outlineLevel="0" collapsed="false">
      <c r="A414" s="45" t="s">
        <v>862</v>
      </c>
      <c r="B414" s="56"/>
      <c r="C414" s="56" t="s">
        <v>863</v>
      </c>
      <c r="D414" s="58" t="s">
        <v>73</v>
      </c>
      <c r="E414" s="59" t="n">
        <v>12</v>
      </c>
      <c r="F414" s="60" t="n">
        <v>0</v>
      </c>
      <c r="G414" s="72" t="n">
        <f aca="false">E414*F414</f>
        <v>0</v>
      </c>
      <c r="H414" s="61"/>
      <c r="I414" s="61"/>
    </row>
    <row r="415" customFormat="false" ht="13.8" hidden="false" customHeight="false" outlineLevel="0" collapsed="false">
      <c r="A415" s="45" t="s">
        <v>864</v>
      </c>
      <c r="B415" s="51"/>
      <c r="C415" s="51" t="s">
        <v>865</v>
      </c>
      <c r="D415" s="53"/>
      <c r="E415" s="54"/>
      <c r="F415" s="54"/>
      <c r="G415" s="54"/>
      <c r="H415" s="61"/>
      <c r="I415" s="61"/>
    </row>
    <row r="416" customFormat="false" ht="13.8" hidden="false" customHeight="false" outlineLevel="0" collapsed="false">
      <c r="A416" s="45" t="s">
        <v>866</v>
      </c>
      <c r="B416" s="56" t="s">
        <v>867</v>
      </c>
      <c r="C416" s="56" t="s">
        <v>868</v>
      </c>
      <c r="D416" s="58" t="s">
        <v>73</v>
      </c>
      <c r="E416" s="59" t="n">
        <v>24</v>
      </c>
      <c r="F416" s="60" t="n">
        <v>0</v>
      </c>
      <c r="G416" s="72" t="n">
        <f aca="false">E416*F416</f>
        <v>0</v>
      </c>
      <c r="H416" s="61"/>
      <c r="I416" s="61"/>
    </row>
    <row r="417" customFormat="false" ht="13.8" hidden="false" customHeight="false" outlineLevel="0" collapsed="false">
      <c r="A417" s="45" t="s">
        <v>869</v>
      </c>
      <c r="B417" s="51"/>
      <c r="C417" s="51" t="s">
        <v>870</v>
      </c>
      <c r="D417" s="53"/>
      <c r="E417" s="54"/>
      <c r="F417" s="54"/>
      <c r="G417" s="54"/>
      <c r="H417" s="61"/>
      <c r="I417" s="61"/>
    </row>
    <row r="418" customFormat="false" ht="13.8" hidden="false" customHeight="false" outlineLevel="0" collapsed="false">
      <c r="A418" s="45" t="s">
        <v>871</v>
      </c>
      <c r="B418" s="56"/>
      <c r="C418" s="56" t="s">
        <v>872</v>
      </c>
      <c r="D418" s="58" t="s">
        <v>873</v>
      </c>
      <c r="E418" s="59" t="n">
        <v>1</v>
      </c>
      <c r="F418" s="60" t="n">
        <v>0</v>
      </c>
      <c r="G418" s="72" t="n">
        <f aca="false">E418*F418</f>
        <v>0</v>
      </c>
      <c r="H418" s="61"/>
      <c r="I418" s="61"/>
    </row>
    <row r="419" customFormat="false" ht="13.8" hidden="false" customHeight="false" outlineLevel="0" collapsed="false">
      <c r="A419" s="45" t="s">
        <v>874</v>
      </c>
      <c r="B419" s="88"/>
      <c r="C419" s="88" t="s">
        <v>824</v>
      </c>
      <c r="D419" s="89"/>
      <c r="E419" s="90"/>
      <c r="F419" s="90"/>
      <c r="G419" s="90"/>
      <c r="H419" s="61"/>
      <c r="I419" s="61"/>
    </row>
    <row r="420" customFormat="false" ht="18" hidden="false" customHeight="false" outlineLevel="0" collapsed="false">
      <c r="A420" s="45" t="s">
        <v>875</v>
      </c>
      <c r="B420" s="92"/>
      <c r="C420" s="92" t="s">
        <v>876</v>
      </c>
      <c r="D420" s="95"/>
      <c r="E420" s="96"/>
      <c r="F420" s="96"/>
      <c r="G420" s="96"/>
      <c r="H420" s="61"/>
      <c r="I420" s="61"/>
    </row>
    <row r="421" customFormat="false" ht="13.8" hidden="false" customHeight="false" outlineLevel="0" collapsed="false">
      <c r="A421" s="45" t="s">
        <v>877</v>
      </c>
      <c r="B421" s="56"/>
      <c r="C421" s="58" t="s">
        <v>828</v>
      </c>
      <c r="D421" s="58"/>
      <c r="E421" s="59"/>
      <c r="F421" s="59"/>
      <c r="G421" s="72"/>
      <c r="H421" s="61"/>
      <c r="I421" s="61"/>
    </row>
    <row r="422" customFormat="false" ht="13.8" hidden="false" customHeight="false" outlineLevel="0" collapsed="false">
      <c r="A422" s="45" t="s">
        <v>878</v>
      </c>
      <c r="B422" s="56"/>
      <c r="C422" s="58" t="s">
        <v>830</v>
      </c>
      <c r="D422" s="58"/>
      <c r="E422" s="59"/>
      <c r="F422" s="59"/>
      <c r="G422" s="72"/>
      <c r="H422" s="61"/>
      <c r="I422" s="61"/>
    </row>
    <row r="423" customFormat="false" ht="13.8" hidden="false" customHeight="false" outlineLevel="0" collapsed="false">
      <c r="A423" s="45" t="s">
        <v>879</v>
      </c>
      <c r="B423" s="56"/>
      <c r="C423" s="58" t="s">
        <v>832</v>
      </c>
      <c r="D423" s="58"/>
      <c r="E423" s="59"/>
      <c r="F423" s="59"/>
      <c r="G423" s="72"/>
      <c r="H423" s="61"/>
      <c r="I423" s="61"/>
    </row>
    <row r="424" customFormat="false" ht="13.8" hidden="false" customHeight="false" outlineLevel="0" collapsed="false">
      <c r="A424" s="45" t="s">
        <v>880</v>
      </c>
      <c r="B424" s="56"/>
      <c r="C424" s="58" t="s">
        <v>834</v>
      </c>
      <c r="D424" s="58"/>
      <c r="E424" s="59"/>
      <c r="F424" s="59"/>
      <c r="G424" s="72"/>
      <c r="H424" s="61"/>
      <c r="I424" s="61"/>
    </row>
    <row r="425" customFormat="false" ht="13.8" hidden="false" customHeight="false" outlineLevel="0" collapsed="false">
      <c r="A425" s="45" t="s">
        <v>881</v>
      </c>
      <c r="B425" s="56"/>
      <c r="C425" s="58" t="s">
        <v>836</v>
      </c>
      <c r="D425" s="58"/>
      <c r="E425" s="59"/>
      <c r="F425" s="59"/>
      <c r="G425" s="72"/>
      <c r="H425" s="61"/>
      <c r="I425" s="61"/>
    </row>
    <row r="426" customFormat="false" ht="13.8" hidden="false" customHeight="false" outlineLevel="0" collapsed="false">
      <c r="A426" s="45" t="s">
        <v>882</v>
      </c>
      <c r="B426" s="56"/>
      <c r="C426" s="58" t="s">
        <v>838</v>
      </c>
      <c r="D426" s="58"/>
      <c r="E426" s="59"/>
      <c r="F426" s="59"/>
      <c r="G426" s="72"/>
      <c r="H426" s="61"/>
      <c r="I426" s="61"/>
    </row>
    <row r="427" customFormat="false" ht="13.8" hidden="false" customHeight="false" outlineLevel="0" collapsed="false">
      <c r="A427" s="45" t="s">
        <v>883</v>
      </c>
      <c r="B427" s="56"/>
      <c r="C427" s="58" t="s">
        <v>840</v>
      </c>
      <c r="D427" s="58"/>
      <c r="E427" s="59"/>
      <c r="F427" s="59"/>
      <c r="G427" s="72"/>
      <c r="H427" s="61"/>
      <c r="I427" s="61"/>
    </row>
    <row r="428" customFormat="false" ht="13.8" hidden="false" customHeight="false" outlineLevel="0" collapsed="false">
      <c r="A428" s="45" t="s">
        <v>884</v>
      </c>
      <c r="B428" s="56"/>
      <c r="C428" s="58" t="s">
        <v>842</v>
      </c>
      <c r="D428" s="58"/>
      <c r="E428" s="59"/>
      <c r="F428" s="59"/>
      <c r="G428" s="72"/>
      <c r="H428" s="61"/>
      <c r="I428" s="61"/>
    </row>
    <row r="429" customFormat="false" ht="13.8" hidden="false" customHeight="false" outlineLevel="0" collapsed="false">
      <c r="A429" s="45" t="s">
        <v>885</v>
      </c>
      <c r="B429" s="56"/>
      <c r="C429" s="58" t="s">
        <v>844</v>
      </c>
      <c r="D429" s="58"/>
      <c r="E429" s="59"/>
      <c r="F429" s="59"/>
      <c r="G429" s="72"/>
      <c r="H429" s="61"/>
      <c r="I429" s="61"/>
    </row>
    <row r="430" customFormat="false" ht="13.8" hidden="false" customHeight="false" outlineLevel="0" collapsed="false">
      <c r="A430" s="45" t="s">
        <v>886</v>
      </c>
      <c r="B430" s="56"/>
      <c r="C430" s="58" t="s">
        <v>846</v>
      </c>
      <c r="D430" s="58"/>
      <c r="E430" s="59"/>
      <c r="F430" s="59"/>
      <c r="G430" s="72"/>
      <c r="H430" s="61"/>
      <c r="I430" s="61"/>
    </row>
    <row r="431" customFormat="false" ht="13.8" hidden="false" customHeight="false" outlineLevel="0" collapsed="false">
      <c r="A431" s="45" t="s">
        <v>887</v>
      </c>
      <c r="B431" s="56"/>
      <c r="C431" s="58" t="s">
        <v>848</v>
      </c>
      <c r="D431" s="58"/>
      <c r="E431" s="59"/>
      <c r="F431" s="59"/>
      <c r="G431" s="72"/>
      <c r="H431" s="61"/>
      <c r="I431" s="61"/>
    </row>
    <row r="432" customFormat="false" ht="13.8" hidden="false" customHeight="false" outlineLevel="0" collapsed="false">
      <c r="A432" s="45" t="s">
        <v>888</v>
      </c>
      <c r="B432" s="51"/>
      <c r="C432" s="51" t="s">
        <v>889</v>
      </c>
      <c r="D432" s="53"/>
      <c r="E432" s="54"/>
      <c r="F432" s="54"/>
      <c r="G432" s="54"/>
      <c r="H432" s="61"/>
      <c r="I432" s="61"/>
    </row>
    <row r="433" customFormat="false" ht="13.8" hidden="false" customHeight="false" outlineLevel="0" collapsed="false">
      <c r="A433" s="45" t="s">
        <v>890</v>
      </c>
      <c r="B433" s="56" t="s">
        <v>891</v>
      </c>
      <c r="C433" s="56" t="s">
        <v>892</v>
      </c>
      <c r="D433" s="58" t="s">
        <v>854</v>
      </c>
      <c r="E433" s="59" t="n">
        <v>40.14</v>
      </c>
      <c r="F433" s="60" t="n">
        <v>0</v>
      </c>
      <c r="G433" s="72" t="n">
        <f aca="false">E433*F433</f>
        <v>0</v>
      </c>
      <c r="H433" s="61"/>
      <c r="I433" s="61"/>
    </row>
    <row r="434" customFormat="false" ht="13.8" hidden="false" customHeight="false" outlineLevel="0" collapsed="false">
      <c r="A434" s="45" t="s">
        <v>893</v>
      </c>
      <c r="B434" s="51"/>
      <c r="C434" s="51" t="s">
        <v>894</v>
      </c>
      <c r="D434" s="53"/>
      <c r="E434" s="54"/>
      <c r="F434" s="54"/>
      <c r="G434" s="54"/>
      <c r="H434" s="61"/>
      <c r="I434" s="61"/>
    </row>
    <row r="435" customFormat="false" ht="13.8" hidden="false" customHeight="false" outlineLevel="0" collapsed="false">
      <c r="A435" s="45" t="s">
        <v>895</v>
      </c>
      <c r="B435" s="56" t="s">
        <v>896</v>
      </c>
      <c r="C435" s="56" t="s">
        <v>892</v>
      </c>
      <c r="D435" s="58" t="s">
        <v>854</v>
      </c>
      <c r="E435" s="59" t="n">
        <v>40.14</v>
      </c>
      <c r="F435" s="60" t="n">
        <v>0</v>
      </c>
      <c r="G435" s="72" t="n">
        <f aca="false">E435*F435</f>
        <v>0</v>
      </c>
      <c r="H435" s="61"/>
      <c r="I435" s="61"/>
    </row>
    <row r="436" customFormat="false" ht="13.8" hidden="false" customHeight="false" outlineLevel="0" collapsed="false">
      <c r="A436" s="45" t="s">
        <v>897</v>
      </c>
      <c r="B436" s="51"/>
      <c r="C436" s="51" t="s">
        <v>898</v>
      </c>
      <c r="D436" s="53"/>
      <c r="E436" s="54"/>
      <c r="F436" s="54"/>
      <c r="G436" s="54"/>
      <c r="H436" s="61"/>
      <c r="I436" s="61"/>
    </row>
    <row r="437" customFormat="false" ht="13.8" hidden="false" customHeight="false" outlineLevel="0" collapsed="false">
      <c r="A437" s="45" t="s">
        <v>899</v>
      </c>
      <c r="B437" s="56" t="s">
        <v>900</v>
      </c>
      <c r="C437" s="56" t="s">
        <v>901</v>
      </c>
      <c r="D437" s="58" t="s">
        <v>854</v>
      </c>
      <c r="E437" s="59" t="n">
        <v>40.14</v>
      </c>
      <c r="F437" s="60" t="n">
        <v>0</v>
      </c>
      <c r="G437" s="72" t="n">
        <f aca="false">E437*F437</f>
        <v>0</v>
      </c>
      <c r="H437" s="61"/>
      <c r="I437" s="61"/>
    </row>
    <row r="438" customFormat="false" ht="13.8" hidden="false" customHeight="false" outlineLevel="0" collapsed="false">
      <c r="A438" s="45" t="s">
        <v>902</v>
      </c>
      <c r="B438" s="51"/>
      <c r="C438" s="51" t="s">
        <v>903</v>
      </c>
      <c r="D438" s="53"/>
      <c r="E438" s="54"/>
      <c r="F438" s="54"/>
      <c r="G438" s="54"/>
      <c r="H438" s="61"/>
      <c r="I438" s="61"/>
    </row>
    <row r="439" customFormat="false" ht="13.8" hidden="false" customHeight="false" outlineLevel="0" collapsed="false">
      <c r="A439" s="45" t="s">
        <v>904</v>
      </c>
      <c r="B439" s="56" t="s">
        <v>905</v>
      </c>
      <c r="C439" s="56" t="s">
        <v>906</v>
      </c>
      <c r="D439" s="58" t="s">
        <v>73</v>
      </c>
      <c r="E439" s="59" t="n">
        <v>4</v>
      </c>
      <c r="F439" s="60" t="n">
        <v>0</v>
      </c>
      <c r="G439" s="72" t="n">
        <f aca="false">E439*F439</f>
        <v>0</v>
      </c>
      <c r="H439" s="61"/>
      <c r="I439" s="61"/>
    </row>
    <row r="440" customFormat="false" ht="13.8" hidden="false" customHeight="false" outlineLevel="0" collapsed="false">
      <c r="A440" s="45" t="s">
        <v>907</v>
      </c>
      <c r="B440" s="56" t="s">
        <v>908</v>
      </c>
      <c r="C440" s="56" t="s">
        <v>909</v>
      </c>
      <c r="D440" s="58" t="s">
        <v>854</v>
      </c>
      <c r="E440" s="59" t="n">
        <v>40.14</v>
      </c>
      <c r="F440" s="60" t="n">
        <v>0</v>
      </c>
      <c r="G440" s="72" t="n">
        <f aca="false">E440*F440</f>
        <v>0</v>
      </c>
      <c r="H440" s="61"/>
      <c r="I440" s="61"/>
    </row>
    <row r="441" customFormat="false" ht="13.8" hidden="false" customHeight="false" outlineLevel="0" collapsed="false">
      <c r="A441" s="45" t="s">
        <v>910</v>
      </c>
      <c r="B441" s="51"/>
      <c r="C441" s="51" t="s">
        <v>911</v>
      </c>
      <c r="D441" s="53"/>
      <c r="E441" s="54"/>
      <c r="F441" s="54"/>
      <c r="G441" s="54"/>
      <c r="H441" s="61"/>
      <c r="I441" s="61"/>
    </row>
    <row r="442" customFormat="false" ht="13.8" hidden="false" customHeight="false" outlineLevel="0" collapsed="false">
      <c r="A442" s="45" t="s">
        <v>912</v>
      </c>
      <c r="B442" s="56"/>
      <c r="C442" s="56" t="s">
        <v>913</v>
      </c>
      <c r="D442" s="58" t="s">
        <v>873</v>
      </c>
      <c r="E442" s="59" t="n">
        <v>12</v>
      </c>
      <c r="F442" s="60" t="n">
        <v>0</v>
      </c>
      <c r="G442" s="72" t="n">
        <f aca="false">E442*F442</f>
        <v>0</v>
      </c>
      <c r="H442" s="61"/>
      <c r="I442" s="61"/>
    </row>
    <row r="443" customFormat="false" ht="13.8" hidden="false" customHeight="false" outlineLevel="0" collapsed="false">
      <c r="A443" s="45" t="s">
        <v>914</v>
      </c>
      <c r="B443" s="62"/>
      <c r="C443" s="52" t="s">
        <v>915</v>
      </c>
      <c r="D443" s="52"/>
      <c r="E443" s="97"/>
      <c r="F443" s="97"/>
      <c r="G443" s="97"/>
      <c r="H443" s="61"/>
      <c r="I443" s="61"/>
    </row>
    <row r="444" customFormat="false" ht="13.8" hidden="false" customHeight="false" outlineLevel="0" collapsed="false">
      <c r="A444" s="45" t="s">
        <v>916</v>
      </c>
      <c r="B444" s="63" t="s">
        <v>917</v>
      </c>
      <c r="C444" s="57" t="s">
        <v>918</v>
      </c>
      <c r="D444" s="57" t="s">
        <v>919</v>
      </c>
      <c r="E444" s="98" t="n">
        <v>24</v>
      </c>
      <c r="F444" s="60" t="n">
        <v>0</v>
      </c>
      <c r="G444" s="72" t="n">
        <f aca="false">E444*F444</f>
        <v>0</v>
      </c>
      <c r="H444" s="61"/>
      <c r="I444" s="61"/>
    </row>
    <row r="445" customFormat="false" ht="13.8" hidden="false" customHeight="false" outlineLevel="0" collapsed="false">
      <c r="A445" s="45" t="s">
        <v>920</v>
      </c>
      <c r="B445" s="62"/>
      <c r="C445" s="52" t="s">
        <v>921</v>
      </c>
      <c r="D445" s="52"/>
      <c r="E445" s="97"/>
      <c r="F445" s="97"/>
      <c r="G445" s="97"/>
      <c r="H445" s="61"/>
      <c r="I445" s="61"/>
    </row>
    <row r="446" customFormat="false" ht="13.8" hidden="false" customHeight="false" outlineLevel="0" collapsed="false">
      <c r="A446" s="45" t="s">
        <v>922</v>
      </c>
      <c r="B446" s="63" t="s">
        <v>923</v>
      </c>
      <c r="C446" s="57" t="s">
        <v>924</v>
      </c>
      <c r="D446" s="57" t="s">
        <v>73</v>
      </c>
      <c r="E446" s="98" t="n">
        <v>12</v>
      </c>
      <c r="F446" s="60" t="n">
        <v>0</v>
      </c>
      <c r="G446" s="72" t="n">
        <f aca="false">E446*F446</f>
        <v>0</v>
      </c>
      <c r="H446" s="61"/>
      <c r="I446" s="61"/>
    </row>
    <row r="447" customFormat="false" ht="13.8" hidden="false" customHeight="false" outlineLevel="0" collapsed="false">
      <c r="A447" s="45" t="s">
        <v>925</v>
      </c>
      <c r="B447" s="62"/>
      <c r="C447" s="52" t="s">
        <v>926</v>
      </c>
      <c r="D447" s="52"/>
      <c r="E447" s="97"/>
      <c r="F447" s="97"/>
      <c r="G447" s="97"/>
      <c r="H447" s="61"/>
      <c r="I447" s="61"/>
    </row>
    <row r="448" customFormat="false" ht="13.8" hidden="false" customHeight="false" outlineLevel="0" collapsed="false">
      <c r="A448" s="45" t="s">
        <v>927</v>
      </c>
      <c r="B448" s="63" t="s">
        <v>928</v>
      </c>
      <c r="C448" s="57" t="s">
        <v>929</v>
      </c>
      <c r="D448" s="57" t="s">
        <v>73</v>
      </c>
      <c r="E448" s="98" t="n">
        <v>12</v>
      </c>
      <c r="F448" s="60" t="n">
        <v>0</v>
      </c>
      <c r="G448" s="72" t="n">
        <f aca="false">E448*F448</f>
        <v>0</v>
      </c>
      <c r="H448" s="61"/>
      <c r="I448" s="61"/>
    </row>
    <row r="449" customFormat="false" ht="13.8" hidden="false" customHeight="false" outlineLevel="0" collapsed="false">
      <c r="A449" s="45" t="s">
        <v>930</v>
      </c>
      <c r="B449" s="51"/>
      <c r="C449" s="51" t="s">
        <v>931</v>
      </c>
      <c r="D449" s="53"/>
      <c r="E449" s="54"/>
      <c r="F449" s="54"/>
      <c r="G449" s="54"/>
      <c r="H449" s="61"/>
      <c r="I449" s="61"/>
    </row>
    <row r="450" customFormat="false" ht="13.8" hidden="false" customHeight="false" outlineLevel="0" collapsed="false">
      <c r="A450" s="45" t="s">
        <v>932</v>
      </c>
      <c r="B450" s="56"/>
      <c r="C450" s="56" t="s">
        <v>933</v>
      </c>
      <c r="D450" s="58" t="s">
        <v>854</v>
      </c>
      <c r="E450" s="59" t="n">
        <v>40.14</v>
      </c>
      <c r="F450" s="60" t="n">
        <v>0</v>
      </c>
      <c r="G450" s="72" t="n">
        <f aca="false">E450*F450</f>
        <v>0</v>
      </c>
      <c r="H450" s="61"/>
      <c r="I450" s="61"/>
    </row>
    <row r="451" customFormat="false" ht="13.8" hidden="false" customHeight="false" outlineLevel="0" collapsed="false">
      <c r="A451" s="45" t="s">
        <v>934</v>
      </c>
      <c r="B451" s="51"/>
      <c r="C451" s="51" t="s">
        <v>935</v>
      </c>
      <c r="D451" s="53"/>
      <c r="E451" s="54"/>
      <c r="F451" s="54"/>
      <c r="G451" s="54"/>
      <c r="H451" s="61"/>
      <c r="I451" s="61"/>
    </row>
    <row r="452" customFormat="false" ht="13.8" hidden="false" customHeight="false" outlineLevel="0" collapsed="false">
      <c r="A452" s="45" t="s">
        <v>936</v>
      </c>
      <c r="B452" s="56" t="s">
        <v>937</v>
      </c>
      <c r="C452" s="56" t="s">
        <v>938</v>
      </c>
      <c r="D452" s="58" t="s">
        <v>854</v>
      </c>
      <c r="E452" s="59" t="n">
        <v>40.14</v>
      </c>
      <c r="F452" s="60" t="n">
        <v>0</v>
      </c>
      <c r="G452" s="72" t="n">
        <f aca="false">E452*F452</f>
        <v>0</v>
      </c>
      <c r="H452" s="61"/>
      <c r="I452" s="61"/>
    </row>
    <row r="453" customFormat="false" ht="13.8" hidden="false" customHeight="false" outlineLevel="0" collapsed="false">
      <c r="A453" s="45" t="s">
        <v>939</v>
      </c>
      <c r="B453" s="51"/>
      <c r="C453" s="51" t="s">
        <v>940</v>
      </c>
      <c r="D453" s="53"/>
      <c r="E453" s="54"/>
      <c r="F453" s="54"/>
      <c r="G453" s="54"/>
      <c r="H453" s="61"/>
      <c r="I453" s="61"/>
    </row>
    <row r="454" customFormat="false" ht="13.8" hidden="false" customHeight="false" outlineLevel="0" collapsed="false">
      <c r="A454" s="45" t="s">
        <v>941</v>
      </c>
      <c r="B454" s="56" t="s">
        <v>942</v>
      </c>
      <c r="C454" s="56" t="s">
        <v>943</v>
      </c>
      <c r="D454" s="58" t="s">
        <v>61</v>
      </c>
      <c r="E454" s="59" t="n">
        <v>16</v>
      </c>
      <c r="F454" s="60" t="n">
        <v>0</v>
      </c>
      <c r="G454" s="72" t="n">
        <f aca="false">E454*F454</f>
        <v>0</v>
      </c>
      <c r="H454" s="61"/>
      <c r="I454" s="61"/>
    </row>
    <row r="455" customFormat="false" ht="13.8" hidden="false" customHeight="false" outlineLevel="0" collapsed="false">
      <c r="A455" s="45" t="s">
        <v>944</v>
      </c>
      <c r="B455" s="62"/>
      <c r="C455" s="52" t="s">
        <v>945</v>
      </c>
      <c r="D455" s="52"/>
      <c r="E455" s="97"/>
      <c r="F455" s="97"/>
      <c r="G455" s="97"/>
      <c r="H455" s="61"/>
      <c r="I455" s="61"/>
    </row>
    <row r="456" customFormat="false" ht="13.8" hidden="false" customHeight="false" outlineLevel="0" collapsed="false">
      <c r="A456" s="45" t="s">
        <v>946</v>
      </c>
      <c r="B456" s="63" t="s">
        <v>947</v>
      </c>
      <c r="C456" s="57" t="s">
        <v>948</v>
      </c>
      <c r="D456" s="57" t="s">
        <v>295</v>
      </c>
      <c r="E456" s="98" t="n">
        <v>8</v>
      </c>
      <c r="F456" s="60" t="n">
        <v>0</v>
      </c>
      <c r="G456" s="72" t="n">
        <f aca="false">E456*F456</f>
        <v>0</v>
      </c>
      <c r="H456" s="61"/>
      <c r="I456" s="61"/>
    </row>
    <row r="457" customFormat="false" ht="13.8" hidden="false" customHeight="false" outlineLevel="0" collapsed="false">
      <c r="A457" s="45" t="s">
        <v>949</v>
      </c>
      <c r="B457" s="62"/>
      <c r="C457" s="52" t="s">
        <v>950</v>
      </c>
      <c r="D457" s="52"/>
      <c r="E457" s="97"/>
      <c r="F457" s="97"/>
      <c r="G457" s="97"/>
      <c r="H457" s="61"/>
      <c r="I457" s="61"/>
    </row>
    <row r="458" customFormat="false" ht="13.8" hidden="false" customHeight="false" outlineLevel="0" collapsed="false">
      <c r="A458" s="45" t="s">
        <v>951</v>
      </c>
      <c r="B458" s="63" t="s">
        <v>952</v>
      </c>
      <c r="C458" s="57" t="s">
        <v>953</v>
      </c>
      <c r="D458" s="57" t="s">
        <v>295</v>
      </c>
      <c r="E458" s="98" t="n">
        <v>4</v>
      </c>
      <c r="F458" s="60" t="n">
        <v>0</v>
      </c>
      <c r="G458" s="72" t="n">
        <f aca="false">E458*F458</f>
        <v>0</v>
      </c>
      <c r="H458" s="61"/>
      <c r="I458" s="61"/>
    </row>
    <row r="459" customFormat="false" ht="13.8" hidden="false" customHeight="false" outlineLevel="0" collapsed="false">
      <c r="A459" s="45" t="s">
        <v>954</v>
      </c>
      <c r="B459" s="63" t="s">
        <v>952</v>
      </c>
      <c r="C459" s="57" t="s">
        <v>955</v>
      </c>
      <c r="D459" s="57" t="s">
        <v>295</v>
      </c>
      <c r="E459" s="98" t="n">
        <v>4</v>
      </c>
      <c r="F459" s="60" t="n">
        <v>0</v>
      </c>
      <c r="G459" s="72" t="n">
        <f aca="false">E459*F459</f>
        <v>0</v>
      </c>
      <c r="H459" s="61"/>
      <c r="I459" s="61"/>
    </row>
    <row r="460" customFormat="false" ht="13.8" hidden="false" customHeight="false" outlineLevel="0" collapsed="false">
      <c r="A460" s="45" t="s">
        <v>956</v>
      </c>
      <c r="B460" s="63" t="s">
        <v>952</v>
      </c>
      <c r="C460" s="57" t="s">
        <v>957</v>
      </c>
      <c r="D460" s="57" t="s">
        <v>295</v>
      </c>
      <c r="E460" s="98" t="n">
        <v>8</v>
      </c>
      <c r="F460" s="60" t="n">
        <v>0</v>
      </c>
      <c r="G460" s="72" t="n">
        <f aca="false">E460*F460</f>
        <v>0</v>
      </c>
      <c r="H460" s="61"/>
      <c r="I460" s="61"/>
    </row>
    <row r="461" customFormat="false" ht="13.8" hidden="false" customHeight="false" outlineLevel="0" collapsed="false">
      <c r="A461" s="45" t="s">
        <v>958</v>
      </c>
      <c r="B461" s="56" t="s">
        <v>293</v>
      </c>
      <c r="C461" s="56" t="s">
        <v>959</v>
      </c>
      <c r="D461" s="58" t="s">
        <v>295</v>
      </c>
      <c r="E461" s="59" t="n">
        <v>4</v>
      </c>
      <c r="F461" s="60" t="n">
        <v>0</v>
      </c>
      <c r="G461" s="72" t="n">
        <f aca="false">E461*F461</f>
        <v>0</v>
      </c>
      <c r="H461" s="61"/>
      <c r="I461" s="61"/>
    </row>
    <row r="462" customFormat="false" ht="13.8" hidden="false" customHeight="false" outlineLevel="0" collapsed="false">
      <c r="A462" s="45" t="s">
        <v>960</v>
      </c>
      <c r="B462" s="56"/>
      <c r="C462" s="57"/>
      <c r="D462" s="58"/>
      <c r="E462" s="59"/>
      <c r="F462" s="59"/>
      <c r="G462" s="59"/>
      <c r="H462" s="61"/>
      <c r="I462" s="61"/>
    </row>
    <row r="463" customFormat="false" ht="13.8" hidden="false" customHeight="false" outlineLevel="0" collapsed="false">
      <c r="A463" s="45" t="s">
        <v>961</v>
      </c>
      <c r="B463" s="62"/>
      <c r="C463" s="52" t="s">
        <v>962</v>
      </c>
      <c r="D463" s="52"/>
      <c r="E463" s="99"/>
      <c r="F463" s="99"/>
      <c r="G463" s="99"/>
      <c r="H463" s="61"/>
      <c r="I463" s="61"/>
    </row>
    <row r="464" customFormat="false" ht="13.8" hidden="false" customHeight="false" outlineLevel="0" collapsed="false">
      <c r="A464" s="45" t="s">
        <v>963</v>
      </c>
      <c r="B464" s="63" t="s">
        <v>964</v>
      </c>
      <c r="C464" s="57" t="s">
        <v>93</v>
      </c>
      <c r="D464" s="57" t="s">
        <v>301</v>
      </c>
      <c r="E464" s="98" t="n">
        <v>3.5</v>
      </c>
      <c r="F464" s="100" t="n">
        <f aca="false">SUM(G409:G461)*0.01</f>
        <v>0</v>
      </c>
      <c r="G464" s="72" t="n">
        <f aca="false">E464*F464</f>
        <v>0</v>
      </c>
      <c r="H464" s="61"/>
      <c r="I464" s="61"/>
    </row>
    <row r="465" customFormat="false" ht="13.8" hidden="false" customHeight="false" outlineLevel="0" collapsed="false">
      <c r="A465" s="45" t="s">
        <v>965</v>
      </c>
      <c r="B465" s="48"/>
      <c r="C465" s="64" t="s">
        <v>966</v>
      </c>
      <c r="D465" s="65"/>
      <c r="E465" s="66"/>
      <c r="F465" s="66"/>
      <c r="G465" s="66" t="n">
        <f aca="false">SUM(G398:G464)</f>
        <v>0</v>
      </c>
      <c r="H465" s="61"/>
      <c r="I465" s="61"/>
    </row>
    <row r="466" customFormat="false" ht="13.8" hidden="false" customHeight="false" outlineLevel="0" collapsed="false">
      <c r="A466" s="45" t="s">
        <v>967</v>
      </c>
      <c r="B466" s="56"/>
      <c r="C466" s="57"/>
      <c r="D466" s="58"/>
      <c r="E466" s="59"/>
      <c r="F466" s="59"/>
      <c r="G466" s="59"/>
      <c r="H466" s="61"/>
      <c r="I466" s="61"/>
    </row>
    <row r="467" customFormat="false" ht="13.8" hidden="false" customHeight="false" outlineLevel="0" collapsed="false">
      <c r="A467" s="45" t="s">
        <v>968</v>
      </c>
      <c r="B467" s="48"/>
      <c r="C467" s="64" t="s">
        <v>40</v>
      </c>
      <c r="D467" s="65"/>
      <c r="E467" s="66"/>
      <c r="F467" s="66"/>
      <c r="G467" s="66"/>
      <c r="H467" s="50"/>
      <c r="I467" s="50"/>
    </row>
    <row r="468" customFormat="false" ht="27" hidden="false" customHeight="true" outlineLevel="0" collapsed="false">
      <c r="A468" s="45" t="s">
        <v>969</v>
      </c>
      <c r="B468" s="51"/>
      <c r="C468" s="52" t="s">
        <v>970</v>
      </c>
      <c r="D468" s="53"/>
      <c r="E468" s="54"/>
      <c r="F468" s="54"/>
      <c r="G468" s="54"/>
      <c r="H468" s="55"/>
      <c r="I468" s="55"/>
    </row>
    <row r="469" customFormat="false" ht="13.8" hidden="false" customHeight="false" outlineLevel="0" collapsed="false">
      <c r="A469" s="45" t="s">
        <v>971</v>
      </c>
      <c r="B469" s="56" t="s">
        <v>972</v>
      </c>
      <c r="C469" s="57" t="s">
        <v>973</v>
      </c>
      <c r="D469" s="58" t="s">
        <v>854</v>
      </c>
      <c r="E469" s="59" t="n">
        <v>10</v>
      </c>
      <c r="F469" s="60" t="n">
        <v>0</v>
      </c>
      <c r="G469" s="72" t="n">
        <f aca="false">E469*F469</f>
        <v>0</v>
      </c>
      <c r="H469" s="61" t="n">
        <v>1.21</v>
      </c>
      <c r="I469" s="61" t="n">
        <v>181.5</v>
      </c>
    </row>
    <row r="470" customFormat="false" ht="13.8" hidden="false" customHeight="false" outlineLevel="0" collapsed="false">
      <c r="A470" s="45" t="s">
        <v>974</v>
      </c>
      <c r="B470" s="56" t="s">
        <v>975</v>
      </c>
      <c r="C470" s="57" t="s">
        <v>976</v>
      </c>
      <c r="D470" s="58" t="s">
        <v>854</v>
      </c>
      <c r="E470" s="59" t="n">
        <v>30</v>
      </c>
      <c r="F470" s="60" t="n">
        <v>0</v>
      </c>
      <c r="G470" s="72" t="n">
        <f aca="false">E470*F470</f>
        <v>0</v>
      </c>
      <c r="H470" s="61" t="n">
        <v>1.58</v>
      </c>
      <c r="I470" s="61" t="n">
        <v>158</v>
      </c>
    </row>
    <row r="471" customFormat="false" ht="13.8" hidden="false" customHeight="false" outlineLevel="0" collapsed="false">
      <c r="A471" s="45" t="s">
        <v>977</v>
      </c>
      <c r="B471" s="56"/>
      <c r="C471" s="57"/>
      <c r="D471" s="58"/>
      <c r="E471" s="59"/>
      <c r="F471" s="59"/>
      <c r="G471" s="59"/>
      <c r="H471" s="61"/>
      <c r="I471" s="61"/>
    </row>
    <row r="472" customFormat="false" ht="13.8" hidden="false" customHeight="false" outlineLevel="0" collapsed="false">
      <c r="A472" s="45" t="s">
        <v>978</v>
      </c>
      <c r="B472" s="51"/>
      <c r="C472" s="52" t="s">
        <v>979</v>
      </c>
      <c r="D472" s="53"/>
      <c r="E472" s="54"/>
      <c r="F472" s="54"/>
      <c r="G472" s="54"/>
      <c r="H472" s="55"/>
      <c r="I472" s="55"/>
    </row>
    <row r="473" customFormat="false" ht="13.8" hidden="false" customHeight="false" outlineLevel="0" collapsed="false">
      <c r="A473" s="45" t="s">
        <v>980</v>
      </c>
      <c r="B473" s="56" t="s">
        <v>981</v>
      </c>
      <c r="C473" s="57" t="s">
        <v>982</v>
      </c>
      <c r="D473" s="58" t="s">
        <v>94</v>
      </c>
      <c r="E473" s="59" t="n">
        <v>0.85</v>
      </c>
      <c r="F473" s="60" t="n">
        <v>0</v>
      </c>
      <c r="G473" s="72" t="n">
        <f aca="false">E473*F473</f>
        <v>0</v>
      </c>
      <c r="H473" s="61" t="n">
        <v>0</v>
      </c>
      <c r="I473" s="61" t="n">
        <v>0</v>
      </c>
    </row>
    <row r="474" customFormat="false" ht="13.8" hidden="false" customHeight="false" outlineLevel="0" collapsed="false">
      <c r="A474" s="45" t="s">
        <v>983</v>
      </c>
      <c r="B474" s="48"/>
      <c r="C474" s="64" t="s">
        <v>984</v>
      </c>
      <c r="D474" s="65"/>
      <c r="E474" s="66"/>
      <c r="F474" s="66"/>
      <c r="G474" s="66" t="n">
        <f aca="false">SUM(G469:G473)</f>
        <v>0</v>
      </c>
      <c r="H474" s="50"/>
      <c r="I474" s="50" t="n">
        <v>1421.82</v>
      </c>
    </row>
    <row r="475" customFormat="false" ht="13.8" hidden="false" customHeight="false" outlineLevel="0" collapsed="false">
      <c r="A475" s="45" t="s">
        <v>985</v>
      </c>
      <c r="B475" s="56"/>
      <c r="C475" s="57"/>
      <c r="D475" s="58"/>
      <c r="E475" s="59"/>
      <c r="F475" s="59"/>
      <c r="G475" s="59"/>
      <c r="H475" s="61"/>
      <c r="I475" s="61"/>
    </row>
    <row r="476" customFormat="false" ht="13.8" hidden="false" customHeight="false" outlineLevel="0" collapsed="false">
      <c r="A476" s="45" t="s">
        <v>986</v>
      </c>
      <c r="B476" s="65"/>
      <c r="C476" s="64" t="s">
        <v>41</v>
      </c>
      <c r="D476" s="65"/>
      <c r="E476" s="66"/>
      <c r="F476" s="66"/>
      <c r="G476" s="66"/>
      <c r="H476" s="61"/>
      <c r="I476" s="61"/>
    </row>
    <row r="477" customFormat="false" ht="13.8" hidden="false" customHeight="false" outlineLevel="0" collapsed="false">
      <c r="A477" s="45" t="s">
        <v>987</v>
      </c>
      <c r="B477" s="51"/>
      <c r="C477" s="52" t="s">
        <v>988</v>
      </c>
      <c r="D477" s="53"/>
      <c r="E477" s="54"/>
      <c r="F477" s="54"/>
      <c r="G477" s="54"/>
      <c r="H477" s="61"/>
      <c r="I477" s="61"/>
    </row>
    <row r="478" customFormat="false" ht="13.8" hidden="false" customHeight="false" outlineLevel="0" collapsed="false">
      <c r="A478" s="45" t="s">
        <v>989</v>
      </c>
      <c r="B478" s="56" t="s">
        <v>990</v>
      </c>
      <c r="C478" s="57" t="s">
        <v>991</v>
      </c>
      <c r="D478" s="58" t="s">
        <v>301</v>
      </c>
      <c r="E478" s="59" t="n">
        <v>1.2</v>
      </c>
      <c r="F478" s="60" t="n">
        <f aca="false">Rekapitulace!C13/100</f>
        <v>0</v>
      </c>
      <c r="G478" s="72" t="n">
        <f aca="false">E478*F478</f>
        <v>0</v>
      </c>
      <c r="H478" s="61"/>
      <c r="I478" s="61"/>
    </row>
    <row r="479" customFormat="false" ht="13.8" hidden="false" customHeight="false" outlineLevel="0" collapsed="false">
      <c r="A479" s="45" t="s">
        <v>992</v>
      </c>
      <c r="B479" s="51"/>
      <c r="C479" s="52" t="s">
        <v>993</v>
      </c>
      <c r="D479" s="53"/>
      <c r="E479" s="54"/>
      <c r="F479" s="54"/>
      <c r="G479" s="54"/>
      <c r="H479" s="61"/>
      <c r="I479" s="61"/>
    </row>
    <row r="480" customFormat="false" ht="13.8" hidden="false" customHeight="false" outlineLevel="0" collapsed="false">
      <c r="A480" s="45" t="s">
        <v>994</v>
      </c>
      <c r="B480" s="56" t="s">
        <v>995</v>
      </c>
      <c r="C480" s="57" t="s">
        <v>996</v>
      </c>
      <c r="D480" s="58" t="s">
        <v>301</v>
      </c>
      <c r="E480" s="59" t="n">
        <v>0.8</v>
      </c>
      <c r="F480" s="60" t="n">
        <f aca="false">Rekapitulace!C13/100</f>
        <v>0</v>
      </c>
      <c r="G480" s="72" t="n">
        <f aca="false">E480*F480</f>
        <v>0</v>
      </c>
      <c r="H480" s="61"/>
      <c r="I480" s="61"/>
    </row>
    <row r="481" customFormat="false" ht="13.8" hidden="false" customHeight="false" outlineLevel="0" collapsed="false">
      <c r="A481" s="45" t="s">
        <v>997</v>
      </c>
      <c r="B481" s="51"/>
      <c r="C481" s="52" t="s">
        <v>998</v>
      </c>
      <c r="D481" s="53"/>
      <c r="E481" s="54"/>
      <c r="F481" s="54"/>
      <c r="G481" s="54"/>
      <c r="H481" s="61"/>
      <c r="I481" s="61"/>
    </row>
    <row r="482" customFormat="false" ht="13.8" hidden="false" customHeight="false" outlineLevel="0" collapsed="false">
      <c r="A482" s="45" t="s">
        <v>999</v>
      </c>
      <c r="B482" s="56" t="s">
        <v>1000</v>
      </c>
      <c r="C482" s="57" t="s">
        <v>1001</v>
      </c>
      <c r="D482" s="58" t="s">
        <v>301</v>
      </c>
      <c r="E482" s="59" t="n">
        <v>0.4</v>
      </c>
      <c r="F482" s="60" t="n">
        <f aca="false">Rekapitulace!C13/100</f>
        <v>0</v>
      </c>
      <c r="G482" s="72" t="n">
        <f aca="false">E482*F482</f>
        <v>0</v>
      </c>
      <c r="H482" s="61"/>
      <c r="I482" s="61"/>
    </row>
    <row r="483" customFormat="false" ht="13.8" hidden="false" customHeight="false" outlineLevel="0" collapsed="false">
      <c r="A483" s="45" t="s">
        <v>1002</v>
      </c>
      <c r="B483" s="51"/>
      <c r="C483" s="52" t="s">
        <v>1003</v>
      </c>
      <c r="D483" s="53"/>
      <c r="E483" s="54"/>
      <c r="F483" s="54"/>
      <c r="G483" s="54"/>
      <c r="H483" s="61"/>
      <c r="I483" s="61"/>
    </row>
    <row r="484" customFormat="false" ht="13.8" hidden="false" customHeight="false" outlineLevel="0" collapsed="false">
      <c r="A484" s="45" t="s">
        <v>1004</v>
      </c>
      <c r="B484" s="56" t="s">
        <v>1005</v>
      </c>
      <c r="C484" s="57" t="s">
        <v>1006</v>
      </c>
      <c r="D484" s="58" t="s">
        <v>301</v>
      </c>
      <c r="E484" s="59" t="n">
        <v>1</v>
      </c>
      <c r="F484" s="60" t="n">
        <f aca="false">Rekapitulace!C13/100</f>
        <v>0</v>
      </c>
      <c r="G484" s="72" t="n">
        <f aca="false">E484*F484</f>
        <v>0</v>
      </c>
      <c r="H484" s="61"/>
      <c r="I484" s="61"/>
    </row>
    <row r="485" customFormat="false" ht="13.8" hidden="false" customHeight="false" outlineLevel="0" collapsed="false">
      <c r="A485" s="45" t="s">
        <v>1007</v>
      </c>
      <c r="B485" s="51"/>
      <c r="C485" s="52" t="s">
        <v>1008</v>
      </c>
      <c r="D485" s="53"/>
      <c r="E485" s="54"/>
      <c r="F485" s="54"/>
      <c r="G485" s="54"/>
      <c r="H485" s="61"/>
      <c r="I485" s="61"/>
    </row>
    <row r="486" customFormat="false" ht="13.8" hidden="false" customHeight="false" outlineLevel="0" collapsed="false">
      <c r="A486" s="45" t="s">
        <v>1009</v>
      </c>
      <c r="B486" s="56" t="s">
        <v>1010</v>
      </c>
      <c r="C486" s="57" t="s">
        <v>1011</v>
      </c>
      <c r="D486" s="58" t="s">
        <v>301</v>
      </c>
      <c r="E486" s="59" t="n">
        <v>1</v>
      </c>
      <c r="F486" s="60" t="n">
        <f aca="false">Rekapitulace!C13/100</f>
        <v>0</v>
      </c>
      <c r="G486" s="72" t="n">
        <f aca="false">E486*F486</f>
        <v>0</v>
      </c>
      <c r="H486" s="61"/>
      <c r="I486" s="61"/>
    </row>
    <row r="487" customFormat="false" ht="13.8" hidden="false" customHeight="false" outlineLevel="0" collapsed="false">
      <c r="A487" s="45" t="s">
        <v>1012</v>
      </c>
      <c r="B487" s="48"/>
      <c r="C487" s="64" t="s">
        <v>1013</v>
      </c>
      <c r="D487" s="65"/>
      <c r="E487" s="66"/>
      <c r="F487" s="66"/>
      <c r="G487" s="66" t="n">
        <f aca="false">SUM(G477:G486)</f>
        <v>0</v>
      </c>
      <c r="H487" s="61"/>
      <c r="I487" s="61"/>
    </row>
    <row r="488" customFormat="false" ht="13.8" hidden="false" customHeight="false" outlineLevel="0" collapsed="false">
      <c r="A488" s="45" t="s">
        <v>1014</v>
      </c>
      <c r="B488" s="56"/>
      <c r="C488" s="57"/>
      <c r="D488" s="58"/>
      <c r="E488" s="59"/>
      <c r="F488" s="59"/>
      <c r="G488" s="59"/>
      <c r="H488" s="61"/>
      <c r="I488" s="61"/>
    </row>
    <row r="489" customFormat="false" ht="13.8" hidden="false" customHeight="false" outlineLevel="0" collapsed="false">
      <c r="A489" s="45" t="s">
        <v>1015</v>
      </c>
      <c r="B489" s="48"/>
      <c r="C489" s="64" t="s">
        <v>42</v>
      </c>
      <c r="D489" s="65"/>
      <c r="E489" s="66"/>
      <c r="F489" s="66"/>
      <c r="G489" s="66"/>
      <c r="H489" s="50"/>
      <c r="I489" s="50"/>
    </row>
    <row r="490" customFormat="false" ht="13.8" hidden="false" customHeight="false" outlineLevel="0" collapsed="false">
      <c r="A490" s="45" t="s">
        <v>1016</v>
      </c>
      <c r="B490" s="51"/>
      <c r="C490" s="52" t="s">
        <v>1017</v>
      </c>
      <c r="D490" s="53"/>
      <c r="E490" s="54"/>
      <c r="F490" s="54"/>
      <c r="G490" s="54"/>
      <c r="H490" s="55"/>
      <c r="I490" s="55"/>
    </row>
    <row r="491" customFormat="false" ht="18" hidden="false" customHeight="false" outlineLevel="0" collapsed="false">
      <c r="A491" s="45" t="s">
        <v>1018</v>
      </c>
      <c r="B491" s="56" t="s">
        <v>1019</v>
      </c>
      <c r="C491" s="57" t="s">
        <v>1020</v>
      </c>
      <c r="D491" s="58" t="s">
        <v>873</v>
      </c>
      <c r="E491" s="59" t="n">
        <v>1</v>
      </c>
      <c r="F491" s="60" t="n">
        <v>0</v>
      </c>
      <c r="G491" s="59" t="n">
        <f aca="false">E491*F491</f>
        <v>0</v>
      </c>
      <c r="H491" s="61" t="n">
        <v>0</v>
      </c>
      <c r="I491" s="61" t="n">
        <v>0</v>
      </c>
    </row>
    <row r="492" customFormat="false" ht="13.8" hidden="false" customHeight="false" outlineLevel="0" collapsed="false">
      <c r="A492" s="45" t="s">
        <v>1021</v>
      </c>
      <c r="B492" s="51"/>
      <c r="C492" s="52" t="s">
        <v>1022</v>
      </c>
      <c r="D492" s="53"/>
      <c r="E492" s="54"/>
      <c r="F492" s="54"/>
      <c r="G492" s="54"/>
      <c r="H492" s="61"/>
      <c r="I492" s="61"/>
    </row>
    <row r="493" customFormat="false" ht="13.8" hidden="false" customHeight="false" outlineLevel="0" collapsed="false">
      <c r="A493" s="45" t="s">
        <v>1023</v>
      </c>
      <c r="B493" s="56" t="s">
        <v>1024</v>
      </c>
      <c r="C493" s="57" t="s">
        <v>1025</v>
      </c>
      <c r="D493" s="58" t="s">
        <v>301</v>
      </c>
      <c r="E493" s="59" t="n">
        <v>1</v>
      </c>
      <c r="F493" s="60" t="n">
        <f aca="false">Rekapitulace!C13/100</f>
        <v>0</v>
      </c>
      <c r="G493" s="59" t="n">
        <f aca="false">E493*F493</f>
        <v>0</v>
      </c>
      <c r="H493" s="61"/>
      <c r="I493" s="61"/>
    </row>
    <row r="494" customFormat="false" ht="13.8" hidden="false" customHeight="false" outlineLevel="0" collapsed="false">
      <c r="A494" s="45" t="s">
        <v>1026</v>
      </c>
      <c r="B494" s="48"/>
      <c r="C494" s="49" t="s">
        <v>1027</v>
      </c>
      <c r="D494" s="48"/>
      <c r="E494" s="66"/>
      <c r="F494" s="66"/>
      <c r="G494" s="66" t="n">
        <f aca="false">SUM(G491:G493)</f>
        <v>0</v>
      </c>
      <c r="H494" s="50"/>
      <c r="I494" s="50"/>
    </row>
    <row r="495" customFormat="false" ht="13.8" hidden="false" customHeight="false" outlineLevel="0" collapsed="false">
      <c r="A495" s="56"/>
      <c r="B495" s="56"/>
      <c r="C495" s="63"/>
      <c r="D495" s="56"/>
      <c r="E495" s="61"/>
      <c r="F495" s="61"/>
      <c r="G495" s="61"/>
      <c r="H495" s="61"/>
      <c r="I495" s="61"/>
    </row>
  </sheetData>
  <sheetProtection sheet="true" password="97af" objects="true" scenarios="true"/>
  <printOptions headings="false" gridLines="false" gridLinesSet="true" horizontalCentered="false" verticalCentered="false"/>
  <pageMargins left="0.53125" right="0.354166666666667" top="0.7875" bottom="0.7875" header="0.315277777777778"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&amp;C&amp;F</oddHeader>
    <oddFooter>&amp;CStránka &amp;P z &amp;N</oddFooter>
  </headerFooter>
</worksheet>
</file>

<file path=docProps/app.xml><?xml version="1.0" encoding="utf-8"?>
<Properties xmlns="http://schemas.openxmlformats.org/officeDocument/2006/extended-properties" xmlns:vt="http://schemas.openxmlformats.org/officeDocument/2006/docPropsVTypes">
  <Template/>
  <TotalTime>8</TotalTime>
  <Application>LibreOffice/6.4.2.2$Windows_X86_64 LibreOffice_project/4e471d8c02c9c90f512f7f9ead8875b57fcb1ec3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2020-05-31T18:15:52Z</dcterms:created>
  <dc:creator>Sevcikovi</dc:creator>
  <dc:description/>
  <dc:language>cs-CZ</dc:language>
  <cp:lastModifiedBy/>
  <cp:lastPrinted>2024-07-29T16:05:34Z</cp:lastPrinted>
  <dcterms:modified xsi:type="dcterms:W3CDTF">2025-03-21T07:57:14Z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